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N:\budgetorg\Budget\budget\BGK\9amis\"/>
    </mc:Choice>
  </mc:AlternateContent>
  <bookViews>
    <workbookView xWindow="0" yWindow="0" windowWidth="16815" windowHeight="6780" tabRatio="615"/>
  </bookViews>
  <sheets>
    <sheet name="1" sheetId="13" r:id="rId1"/>
    <sheet name="2" sheetId="14" r:id="rId2"/>
    <sheet name="3" sheetId="15" r:id="rId3"/>
    <sheet name="4" sheetId="6" r:id="rId4"/>
    <sheet name="5" sheetId="9" r:id="rId5"/>
    <sheet name="6" sheetId="24" r:id="rId6"/>
    <sheet name="7" sheetId="25" r:id="rId7"/>
    <sheet name="8" sheetId="26" r:id="rId8"/>
    <sheet name="9" sheetId="2" r:id="rId9"/>
    <sheet name="10" sheetId="3" r:id="rId10"/>
    <sheet name="11" sheetId="21" r:id="rId11"/>
    <sheet name="12" sheetId="32" r:id="rId12"/>
    <sheet name="13" sheetId="28" r:id="rId13"/>
    <sheet name="14" sheetId="29" r:id="rId14"/>
    <sheet name="15" sheetId="30" r:id="rId15"/>
  </sheets>
  <externalReferences>
    <externalReference r:id="rId16"/>
  </externalReferences>
  <definedNames>
    <definedName name="_xlnm._FilterDatabase" localSheetId="9" hidden="1">'10'!$A$6:$C$6</definedName>
    <definedName name="_xlnm._FilterDatabase" localSheetId="12" hidden="1">'13'!$A$2:$A$880</definedName>
    <definedName name="_xlnm._FilterDatabase" localSheetId="13" hidden="1">'14'!$A$1:$A$919</definedName>
    <definedName name="_xlnm._FilterDatabase" localSheetId="8" hidden="1">'9'!$A$6:$C$6</definedName>
    <definedName name="AgencyCode" localSheetId="9">#REF!</definedName>
    <definedName name="AgencyCode" localSheetId="10">#REF!</definedName>
    <definedName name="AgencyCode" localSheetId="14">#REF!</definedName>
    <definedName name="AgencyCode" localSheetId="8">#REF!</definedName>
    <definedName name="AgencyCode">#REF!</definedName>
    <definedName name="AgencyName" localSheetId="9">#REF!</definedName>
    <definedName name="AgencyName" localSheetId="10">#REF!</definedName>
    <definedName name="AgencyName" localSheetId="14">#REF!</definedName>
    <definedName name="AgencyName" localSheetId="8">#REF!</definedName>
    <definedName name="AgencyName">#REF!</definedName>
    <definedName name="åû" localSheetId="14">#REF!</definedName>
    <definedName name="åû">#REF!</definedName>
    <definedName name="davit" localSheetId="10">#REF!</definedName>
    <definedName name="davit" localSheetId="14">#REF!</definedName>
    <definedName name="davit">#REF!</definedName>
    <definedName name="Functional1" localSheetId="9">#REF!</definedName>
    <definedName name="Functional1" localSheetId="10">#REF!</definedName>
    <definedName name="Functional1" localSheetId="14">#REF!</definedName>
    <definedName name="Functional1" localSheetId="8">#REF!</definedName>
    <definedName name="Functional1">#REF!</definedName>
    <definedName name="ggg" localSheetId="10">#REF!</definedName>
    <definedName name="ggg" localSheetId="14">#REF!</definedName>
    <definedName name="ggg">#REF!</definedName>
    <definedName name="mas" localSheetId="14">#REF!</definedName>
    <definedName name="mas">#REF!</definedName>
    <definedName name="mass" localSheetId="14">#REF!</definedName>
    <definedName name="mass">#REF!</definedName>
    <definedName name="PANature" localSheetId="9">#REF!</definedName>
    <definedName name="PANature" localSheetId="10">#REF!</definedName>
    <definedName name="PANature" localSheetId="14">#REF!</definedName>
    <definedName name="PANature" localSheetId="8">#REF!</definedName>
    <definedName name="PANature">#REF!</definedName>
    <definedName name="PAType" localSheetId="9">#REF!</definedName>
    <definedName name="PAType" localSheetId="10">#REF!</definedName>
    <definedName name="PAType" localSheetId="14">#REF!</definedName>
    <definedName name="PAType" localSheetId="8">#REF!</definedName>
    <definedName name="PAType">#REF!</definedName>
    <definedName name="Performance2" localSheetId="9">#REF!</definedName>
    <definedName name="Performance2" localSheetId="10">#REF!</definedName>
    <definedName name="Performance2" localSheetId="14">#REF!</definedName>
    <definedName name="Performance2" localSheetId="8">#REF!</definedName>
    <definedName name="Performance2">#REF!</definedName>
    <definedName name="PerformanceType" localSheetId="9">#REF!</definedName>
    <definedName name="PerformanceType" localSheetId="10">#REF!</definedName>
    <definedName name="PerformanceType" localSheetId="14">#REF!</definedName>
    <definedName name="PerformanceType" localSheetId="8">#REF!</definedName>
    <definedName name="PerformanceType">#REF!</definedName>
    <definedName name="_xlnm.Print_Area" localSheetId="0">'1'!$A$1:$B$12</definedName>
    <definedName name="_xlnm.Print_Area" localSheetId="9">'10'!$A$1:$I$6</definedName>
    <definedName name="_xlnm.Print_Area" localSheetId="8">'9'!$A$1:$I$6</definedName>
    <definedName name="_xlnm.Print_Titles" localSheetId="14">'15'!#REF!</definedName>
    <definedName name="x" localSheetId="14">#REF!</definedName>
    <definedName name="x">#REF!</definedName>
    <definedName name="Z_13F89C80_AA0B_41F9_AFF5_A3FBF32B4839_.wvu.FilterData" localSheetId="9" hidden="1">'10'!$A$6:$C$6</definedName>
    <definedName name="Z_13F89C80_AA0B_41F9_AFF5_A3FBF32B4839_.wvu.FilterData" localSheetId="8" hidden="1">'9'!$A$6:$C$6</definedName>
    <definedName name="Z_1CB3FA93_3343_416F_A16D_FC41F2ED2B6F_.wvu.FilterData" localSheetId="9" hidden="1">'10'!$A$6:$C$6</definedName>
    <definedName name="Z_1CB3FA93_3343_416F_A16D_FC41F2ED2B6F_.wvu.FilterData" localSheetId="8" hidden="1">'9'!$A$6:$C$6</definedName>
    <definedName name="Z_248D826A_AAF4_4217_A881_FEB0316B1F31_.wvu.FilterData" localSheetId="9" hidden="1">'10'!$A$6:$C$6</definedName>
    <definedName name="Z_248D826A_AAF4_4217_A881_FEB0316B1F31_.wvu.FilterData" localSheetId="8" hidden="1">'9'!$A$6:$C$6</definedName>
    <definedName name="Z_45FFAC33_4AB9_414D_B043_692D128792D7_.wvu.FilterData" localSheetId="9" hidden="1">'10'!$A$6:$C$6</definedName>
    <definedName name="Z_45FFAC33_4AB9_414D_B043_692D128792D7_.wvu.FilterData" localSheetId="8" hidden="1">'9'!$A$6:$C$6</definedName>
    <definedName name="Z_4B089989_DDCD_487B_9353_2C02A02C4B79_.wvu.FilterData" localSheetId="9" hidden="1">'10'!$A$6:$C$6</definedName>
    <definedName name="Z_4B089989_DDCD_487B_9353_2C02A02C4B79_.wvu.FilterData" localSheetId="8" hidden="1">'9'!$A$6:$C$6</definedName>
    <definedName name="Z_4E7D02B5_6AED_41E0_B144_33AB5BF8890B_.wvu.Cols" localSheetId="9" hidden="1">'10'!#REF!,'10'!#REF!,'10'!#REF!</definedName>
    <definedName name="Z_4E7D02B5_6AED_41E0_B144_33AB5BF8890B_.wvu.Cols" localSheetId="8" hidden="1">'9'!#REF!,'9'!#REF!,'9'!#REF!</definedName>
    <definedName name="Z_4E7D02B5_6AED_41E0_B144_33AB5BF8890B_.wvu.FilterData" localSheetId="9" hidden="1">'10'!$A$6:$C$6</definedName>
    <definedName name="Z_4E7D02B5_6AED_41E0_B144_33AB5BF8890B_.wvu.FilterData" localSheetId="8" hidden="1">'9'!$A$6:$C$6</definedName>
    <definedName name="Z_4E7D02B5_6AED_41E0_B144_33AB5BF8890B_.wvu.PrintArea" localSheetId="9" hidden="1">'10'!$A$5:$C$6</definedName>
    <definedName name="Z_4E7D02B5_6AED_41E0_B144_33AB5BF8890B_.wvu.PrintArea" localSheetId="8" hidden="1">'9'!$A$5:$C$6</definedName>
    <definedName name="Z_4E7D02B5_6AED_41E0_B144_33AB5BF8890B_.wvu.PrintTitles" localSheetId="9" hidden="1">'10'!#REF!</definedName>
    <definedName name="Z_4E7D02B5_6AED_41E0_B144_33AB5BF8890B_.wvu.PrintTitles" localSheetId="8" hidden="1">'9'!#REF!</definedName>
    <definedName name="Z_4E7D02B5_6AED_41E0_B144_33AB5BF8890B_.wvu.Rows" localSheetId="9" hidden="1">'10'!#REF!</definedName>
    <definedName name="Z_4E7D02B5_6AED_41E0_B144_33AB5BF8890B_.wvu.Rows" localSheetId="8" hidden="1">'9'!#REF!</definedName>
    <definedName name="Z_53DFD68B_2825_4372_8279_65A2CDD3C0A6_.wvu.FilterData" localSheetId="9" hidden="1">'10'!$A$6:$C$6</definedName>
    <definedName name="Z_53DFD68B_2825_4372_8279_65A2CDD3C0A6_.wvu.FilterData" localSheetId="8" hidden="1">'9'!$A$6:$C$6</definedName>
    <definedName name="Z_88C8AD42_4A54_471A_AC21_23DEE75E6A61_.wvu.FilterData" localSheetId="9" hidden="1">'10'!$A$6:$C$6</definedName>
    <definedName name="Z_88C8AD42_4A54_471A_AC21_23DEE75E6A61_.wvu.FilterData" localSheetId="8" hidden="1">'9'!$A$6:$C$6</definedName>
    <definedName name="Z_B6E8E17E_50D9_4F6F_8FA3_EAEA1E227C90_.wvu.FilterData" localSheetId="9" hidden="1">'10'!$A$6:$C$6</definedName>
    <definedName name="Z_B6E8E17E_50D9_4F6F_8FA3_EAEA1E227C90_.wvu.FilterData" localSheetId="8" hidden="1">'9'!$A$6:$C$6</definedName>
    <definedName name="Z_C0EFFDBC_9EA1_4BE6_8AC1_F7AA5D1FC08E_.wvu.FilterData" localSheetId="9" hidden="1">'10'!$A$6:$C$6</definedName>
    <definedName name="Z_C0EFFDBC_9EA1_4BE6_8AC1_F7AA5D1FC08E_.wvu.FilterData" localSheetId="8" hidden="1">'9'!$A$6:$C$6</definedName>
    <definedName name="Z_F0E30E7C_80B0_462A_AB4D_B336442D4E37_.wvu.FilterData" localSheetId="9" hidden="1">'10'!$A$6:$C$6</definedName>
    <definedName name="Z_F0E30E7C_80B0_462A_AB4D_B336442D4E37_.wvu.FilterData" localSheetId="8" hidden="1">'9'!$A$6:$C$6</definedName>
    <definedName name="Z_FC3AB22F_E31D_4E23_B844_075681CC734D_.wvu.FilterData" localSheetId="9" hidden="1">'10'!$A$6:$C$6</definedName>
    <definedName name="Z_FC3AB22F_E31D_4E23_B844_075681CC734D_.wvu.FilterData" localSheetId="8" hidden="1">'9'!$A$6:$C$6</definedName>
    <definedName name="Z_FD6BFED4_3296_451F_BEE8_BDA0B24F27D3_.wvu.FilterData" localSheetId="9" hidden="1">'10'!$A$6:$C$6</definedName>
    <definedName name="Z_FD6BFED4_3296_451F_BEE8_BDA0B24F27D3_.wvu.FilterData" localSheetId="8" hidden="1">'9'!$A$6:$C$6</definedName>
    <definedName name="Հավելված" localSheetId="10">#REF!</definedName>
    <definedName name="Հավելված" localSheetId="14">#REF!</definedName>
    <definedName name="Հավելված">#REF!</definedName>
    <definedName name="Մաս" localSheetId="10">#REF!</definedName>
    <definedName name="Մաս" localSheetId="14">#REF!</definedName>
    <definedName name="Մաս">#REF!</definedName>
    <definedName name="շախմատիստ" localSheetId="10">#REF!</definedName>
    <definedName name="շախմատիստ" localSheetId="14">#REF!</definedName>
    <definedName name="շախմատիստ">#REF!</definedName>
  </definedNames>
  <calcPr calcId="162913"/>
</workbook>
</file>

<file path=xl/calcChain.xml><?xml version="1.0" encoding="utf-8"?>
<calcChain xmlns="http://schemas.openxmlformats.org/spreadsheetml/2006/main">
  <c r="B18" i="15" l="1"/>
  <c r="B20" i="15"/>
  <c r="B12" i="15"/>
  <c r="G1312" i="30"/>
  <c r="G1311" i="30" s="1"/>
  <c r="G1310" i="30" s="1"/>
  <c r="G1309" i="30" s="1"/>
  <c r="G1306" i="30"/>
  <c r="G1305" i="30" s="1"/>
  <c r="G1304" i="30" s="1"/>
  <c r="G1303" i="30" s="1"/>
  <c r="G1298" i="30"/>
  <c r="G1297" i="30" s="1"/>
  <c r="G1296" i="30" s="1"/>
  <c r="G1295" i="30" s="1"/>
  <c r="G1292" i="30"/>
  <c r="G1291" i="30" s="1"/>
  <c r="G1290" i="30" s="1"/>
  <c r="G1289" i="30" s="1"/>
  <c r="G1286" i="30"/>
  <c r="G1244" i="30"/>
  <c r="G1235" i="30"/>
  <c r="G1234" i="30" s="1"/>
  <c r="G1233" i="30" s="1"/>
  <c r="G1232" i="30" s="1"/>
  <c r="G1227" i="30"/>
  <c r="G1226" i="30" s="1"/>
  <c r="G1225" i="30" s="1"/>
  <c r="G1224" i="30" s="1"/>
  <c r="J1225" i="30"/>
  <c r="G1218" i="30"/>
  <c r="G1217" i="30" s="1"/>
  <c r="G1208" i="30"/>
  <c r="G1207" i="30" s="1"/>
  <c r="G1182" i="30"/>
  <c r="G1181" i="30" s="1"/>
  <c r="G1178" i="30"/>
  <c r="G1015" i="30"/>
  <c r="G1012" i="30" s="1"/>
  <c r="G1011" i="30" s="1"/>
  <c r="G985" i="30"/>
  <c r="G984" i="30" s="1"/>
  <c r="G982" i="30"/>
  <c r="G967" i="30"/>
  <c r="G962" i="30"/>
  <c r="G937" i="30" s="1"/>
  <c r="G938" i="30"/>
  <c r="G935" i="30"/>
  <c r="G934" i="30" s="1"/>
  <c r="G900" i="30"/>
  <c r="G898" i="30"/>
  <c r="G863" i="30"/>
  <c r="G859" i="30" s="1"/>
  <c r="G852" i="30"/>
  <c r="G810" i="30"/>
  <c r="G781" i="30"/>
  <c r="G780" i="30" s="1"/>
  <c r="G773" i="30"/>
  <c r="G771" i="30"/>
  <c r="G701" i="30"/>
  <c r="G700" i="30"/>
  <c r="G460" i="30"/>
  <c r="G459" i="30" s="1"/>
  <c r="G458" i="30" s="1"/>
  <c r="G457" i="30" s="1"/>
  <c r="J455" i="30"/>
  <c r="G453" i="30"/>
  <c r="G452" i="30" s="1"/>
  <c r="G451" i="30" s="1"/>
  <c r="G450" i="30" s="1"/>
  <c r="G446" i="30"/>
  <c r="G444" i="30"/>
  <c r="G437" i="30"/>
  <c r="G436" i="30" s="1"/>
  <c r="G421" i="30"/>
  <c r="G420" i="30"/>
  <c r="G419" i="30"/>
  <c r="G413" i="30"/>
  <c r="G409" i="30"/>
  <c r="G400" i="30"/>
  <c r="G348" i="30"/>
  <c r="G336" i="30"/>
  <c r="G248" i="30"/>
  <c r="G242" i="30"/>
  <c r="G195" i="30"/>
  <c r="G189" i="30"/>
  <c r="G188" i="30" s="1"/>
  <c r="G181" i="30"/>
  <c r="G177" i="30"/>
  <c r="G176" i="30"/>
  <c r="G175" i="30"/>
  <c r="G174" i="30"/>
  <c r="G173" i="30"/>
  <c r="G172" i="30"/>
  <c r="G171" i="30"/>
  <c r="G170" i="30"/>
  <c r="G169" i="30"/>
  <c r="G168" i="30"/>
  <c r="G167" i="30"/>
  <c r="G166" i="30"/>
  <c r="G165" i="30"/>
  <c r="G164" i="30"/>
  <c r="G163" i="30"/>
  <c r="G136" i="30"/>
  <c r="J105" i="30" s="1"/>
  <c r="G105" i="30"/>
  <c r="G95" i="30"/>
  <c r="G93" i="30"/>
  <c r="G13" i="30"/>
  <c r="G194" i="30" l="1"/>
  <c r="G192" i="30" s="1"/>
  <c r="G418" i="30"/>
  <c r="G417" i="30" s="1"/>
  <c r="G443" i="30"/>
  <c r="G442" i="30" s="1"/>
  <c r="G441" i="30" s="1"/>
  <c r="G966" i="30"/>
  <c r="G104" i="30"/>
  <c r="G809" i="30"/>
  <c r="G858" i="30"/>
  <c r="J122" i="30"/>
  <c r="G12" i="30"/>
  <c r="G11" i="30" s="1"/>
  <c r="G10" i="30" s="1"/>
  <c r="G347" i="30"/>
  <c r="G346" i="30" s="1"/>
  <c r="G247" i="30"/>
  <c r="G246" i="30" s="1"/>
  <c r="G408" i="30"/>
  <c r="G466" i="30"/>
  <c r="G465" i="30" s="1"/>
  <c r="G1243" i="30"/>
  <c r="G1242" i="30" s="1"/>
  <c r="G1241" i="30" s="1"/>
  <c r="G186" i="30"/>
  <c r="G187" i="30"/>
  <c r="G142" i="30"/>
  <c r="G141" i="30" s="1"/>
  <c r="J116" i="30" s="1"/>
  <c r="G463" i="30" l="1"/>
  <c r="J199" i="30" s="1"/>
  <c r="G407" i="30"/>
  <c r="G406" i="30" s="1"/>
  <c r="G245" i="30"/>
  <c r="G103" i="30"/>
  <c r="G102" i="30" s="1"/>
  <c r="B11" i="13" l="1"/>
  <c r="B16" i="15" l="1"/>
  <c r="B10" i="15"/>
  <c r="B8" i="15" s="1"/>
  <c r="C19" i="32"/>
  <c r="E17" i="32"/>
  <c r="D17" i="32"/>
  <c r="C16" i="32"/>
  <c r="E14" i="32"/>
  <c r="D14" i="32"/>
  <c r="C17" i="32" l="1"/>
  <c r="D12" i="32"/>
  <c r="D10" i="32" s="1"/>
  <c r="E12" i="32"/>
  <c r="E10" i="32" s="1"/>
  <c r="C14" i="32"/>
  <c r="C12" i="32" s="1"/>
  <c r="C10" i="32" s="1"/>
  <c r="D26" i="21" l="1"/>
  <c r="D24" i="21" s="1"/>
  <c r="D23" i="21" s="1"/>
  <c r="D21" i="21" s="1"/>
  <c r="D18" i="21"/>
  <c r="D16" i="21" s="1"/>
  <c r="D15" i="21" s="1"/>
  <c r="D13" i="21" s="1"/>
  <c r="D11" i="21" l="1"/>
  <c r="D45" i="3"/>
  <c r="F44" i="3"/>
  <c r="F40" i="3" s="1"/>
  <c r="E44" i="3"/>
  <c r="D44" i="3" s="1"/>
  <c r="D37" i="3"/>
  <c r="F36" i="3"/>
  <c r="E36" i="3"/>
  <c r="E32" i="3" s="1"/>
  <c r="E34" i="3" s="1"/>
  <c r="D35" i="3"/>
  <c r="D33" i="3"/>
  <c r="F32" i="3"/>
  <c r="D31" i="3"/>
  <c r="F30" i="3"/>
  <c r="E30" i="3"/>
  <c r="E26" i="3"/>
  <c r="D22" i="3"/>
  <c r="F21" i="3"/>
  <c r="E21" i="3"/>
  <c r="E17" i="3" s="1"/>
  <c r="D23" i="2"/>
  <c r="F22" i="2"/>
  <c r="F18" i="2" s="1"/>
  <c r="E22" i="2"/>
  <c r="D13" i="2"/>
  <c r="D20" i="9"/>
  <c r="D19" i="9"/>
  <c r="D18" i="9"/>
  <c r="F16" i="9"/>
  <c r="E16" i="9"/>
  <c r="D15" i="9"/>
  <c r="D14" i="9"/>
  <c r="F12" i="9"/>
  <c r="E12" i="9"/>
  <c r="E11" i="9" s="1"/>
  <c r="E36" i="6"/>
  <c r="E32" i="6"/>
  <c r="E28" i="6"/>
  <c r="E20" i="6"/>
  <c r="E16" i="6"/>
  <c r="B27" i="15"/>
  <c r="B26" i="15" s="1"/>
  <c r="B24" i="15"/>
  <c r="E24" i="3" l="1"/>
  <c r="E23" i="3" s="1"/>
  <c r="E24" i="6"/>
  <c r="E10" i="6" s="1"/>
  <c r="D16" i="9"/>
  <c r="F11" i="9"/>
  <c r="F10" i="9" s="1"/>
  <c r="E12" i="6"/>
  <c r="E15" i="3"/>
  <c r="E14" i="3" s="1"/>
  <c r="E19" i="3"/>
  <c r="E28" i="3"/>
  <c r="E13" i="3"/>
  <c r="D21" i="3"/>
  <c r="D32" i="3"/>
  <c r="D36" i="3"/>
  <c r="D12" i="9"/>
  <c r="D22" i="2"/>
  <c r="D30" i="3"/>
  <c r="F42" i="3"/>
  <c r="F38" i="3"/>
  <c r="F34" i="3"/>
  <c r="D34" i="3" s="1"/>
  <c r="E12" i="3"/>
  <c r="F13" i="3"/>
  <c r="D13" i="3" s="1"/>
  <c r="F12" i="3"/>
  <c r="F17" i="3"/>
  <c r="F26" i="3"/>
  <c r="E40" i="3"/>
  <c r="F20" i="2"/>
  <c r="F16" i="2"/>
  <c r="F15" i="2" s="1"/>
  <c r="E14" i="2"/>
  <c r="F14" i="2"/>
  <c r="F12" i="2" s="1"/>
  <c r="E18" i="2"/>
  <c r="E10" i="9"/>
  <c r="D11" i="9"/>
  <c r="D10" i="9" l="1"/>
  <c r="E38" i="3"/>
  <c r="D38" i="3" s="1"/>
  <c r="E42" i="3"/>
  <c r="D40" i="3"/>
  <c r="D42" i="3" s="1"/>
  <c r="F24" i="3"/>
  <c r="F28" i="3"/>
  <c r="D26" i="3"/>
  <c r="D28" i="3" s="1"/>
  <c r="E11" i="3"/>
  <c r="B13" i="14" s="1"/>
  <c r="B11" i="14" s="1"/>
  <c r="D12" i="3"/>
  <c r="F15" i="3"/>
  <c r="F19" i="3"/>
  <c r="D17" i="3"/>
  <c r="D19" i="3" s="1"/>
  <c r="F11" i="3"/>
  <c r="E12" i="2"/>
  <c r="D12" i="2" s="1"/>
  <c r="D14" i="2"/>
  <c r="E16" i="2"/>
  <c r="E20" i="2"/>
  <c r="D18" i="2"/>
  <c r="D20" i="2" s="1"/>
  <c r="B22" i="15" l="1"/>
  <c r="F14" i="3"/>
  <c r="D14" i="3" s="1"/>
  <c r="D15" i="3"/>
  <c r="F23" i="3"/>
  <c r="D23" i="3" s="1"/>
  <c r="D24" i="3"/>
  <c r="D11" i="3"/>
  <c r="D16" i="2"/>
  <c r="E15" i="2"/>
  <c r="D15" i="2" s="1"/>
  <c r="B10" i="13" l="1"/>
  <c r="B12" i="13" l="1"/>
</calcChain>
</file>

<file path=xl/sharedStrings.xml><?xml version="1.0" encoding="utf-8"?>
<sst xmlns="http://schemas.openxmlformats.org/spreadsheetml/2006/main" count="9672" uniqueCount="2607">
  <si>
    <t xml:space="preserve">ՀՀ կառավարության  2021 թվականի </t>
  </si>
  <si>
    <t>______________ ի    ___Ն որոշման</t>
  </si>
  <si>
    <t xml:space="preserve"> Ծրագրային դասիչը</t>
  </si>
  <si>
    <t>Ցուցանիշների փոփոխությունը 
(ավելացումները նշված են դրական նշանով, իսկ նվազեցումները` փակագծերում)</t>
  </si>
  <si>
    <t xml:space="preserve"> Ծրագիր</t>
  </si>
  <si>
    <t xml:space="preserve"> Տարի</t>
  </si>
  <si>
    <t xml:space="preserve"> ԸՆԴԱՄԵՆԸ ԾԱԽՍԵՐ</t>
  </si>
  <si>
    <t xml:space="preserve"> այդ թվում`</t>
  </si>
  <si>
    <t xml:space="preserve"> ՀՀ տարածքային կառավարման և ենթակառուցվածքների նախարարություն</t>
  </si>
  <si>
    <t>ՀՀ կառավարության 2021 թվականի</t>
  </si>
  <si>
    <t xml:space="preserve"> ______________N______-Ն որոշման </t>
  </si>
  <si>
    <t>Ծրագրային դասիչը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</si>
  <si>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</si>
  <si>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Տարի </t>
  </si>
  <si>
    <t>Ծրագիր</t>
  </si>
  <si>
    <t xml:space="preserve"> Ընդամենը </t>
  </si>
  <si>
    <t xml:space="preserve"> այդ թվում </t>
  </si>
  <si>
    <t>ԸՆԴԱՄԵՆԸ_x000D_
այդ թվում`</t>
  </si>
  <si>
    <t xml:space="preserve"> - ԸՆԹԱՑԻԿ ԾԱԽՍԵՐ </t>
  </si>
  <si>
    <t xml:space="preserve"> - ՈՉ ՖԻՆԱՆՍԱԿԱՆ ԱԿՏԻՎՆԵՐԻ ԳԾՈՎ ԾԱԽՍԵՐ </t>
  </si>
  <si>
    <t>այդ թվում`</t>
  </si>
  <si>
    <t>այդ թվում` ըստ կատարողների</t>
  </si>
  <si>
    <t>այդ թվում` բյուջետային ծախսերի տնտեսագիտական դասակարգման հոդվածներ</t>
  </si>
  <si>
    <t>ՈՉ ՖԻՆԱՆՍԱԿԱՆ ԱԿՏԻՎՆԵՐԻ ԳԾՈՎ ԾԱԽՍԵՐ</t>
  </si>
  <si>
    <t>- Շենքերի և շինությունների շինարարություն</t>
  </si>
  <si>
    <t>Միջոց_x000D_
առում</t>
  </si>
  <si>
    <t xml:space="preserve"> Դրամաշնոր_x000D_
հային միջոցներ </t>
  </si>
  <si>
    <t>Համաֆինանս
ավորում</t>
  </si>
  <si>
    <t>«ՀԱՅԱՍՏԱՆԻ  ՀԱՆՐԱՊԵՏՈՒԹՅԱՆ 2021 ԹՎԱԿԱՆԻ ՊԵՏԱԿԱՆ ԲՅՈՒՋԵԻ ՄԱՍԻՆ» ՕՐԵՆՔԻ N 1 ՀԱՎԵԼՎԱԾԻ N 4 ԱՂՅՈՒՍԱԿՈՒՄ ԵՎ ՀԱՅԱՍՏԱՆԻ ՀԱՆՐԱՊԵՏՈՒԹՅԱՆ ԿԱՌԱՎԱՐՈՒԹՅԱՆ 2020 ԹՎԱԿԱՆԻ ԴԵԿՏԵՄԲԵՐԻ 30-Ի N 2215-Ն ՈՐՈՇՄԱՆ N 5 ՀԱՎԵԼՎԱԾԻ N 3 ԱՂՅՈՒՍԱԿՈՒՄ ԿԱՏԱՐՎՈՂ ՓՈՓՈԽՈՒԹՅՈՒՆՆԵՐԸ</t>
  </si>
  <si>
    <t>«ՀԱՅԱՍՏԱՆԻ  ՀԱՆՐԱՊԵՏՈՒԹՅԱՆ 2021 ԹՎԱԿԱՆԻ ՊԵՏԱԿԱՆ ԲՅՈՒՋԵԻ ՄԱՍԻՆ» ՕՐԵՆՔԻ N 1 ՀԱՎԵԼՎԱԾԻ N 5 ԱՂՅՈՒՍԱԿՈՒՄ ԵՎ ՀԱՅԱՍՏԱՆԻ ՀԱՆՐԱՊԵՏՈՒԹՅԱՆ ԿԱՌԱՎԱՐՈՒԹՅԱՆ 2020 ԹՎԱԿԱՆԻ ԴԵԿՏԵՄԲԵՐԻ 30-Ի N 2215-Ն ՈՐՈՇՄԱՆ N 5 ՀԱՎԵԼՎԱԾԻ N 4 ԱՂՅՈՒՍԱԿՈՒՄ ԿԱՏԱՐՎՈՂ ՓՈՓՈԽՈՒԹՅՈՒՆՆԵՐԸ</t>
  </si>
  <si>
    <t>Տարի</t>
  </si>
  <si>
    <t>Միջոցառում</t>
  </si>
  <si>
    <t>Ընդամենը</t>
  </si>
  <si>
    <t xml:space="preserve"> այդ թվում` ըստ կատարողների</t>
  </si>
  <si>
    <t>Պետական  բյուջեի  դեֆիցիտի ֆինանսավորման աղբյուրներն ու դրանց տարրերի անվանումները</t>
  </si>
  <si>
    <t xml:space="preserve">  ԸՆԴԱՄԵՆԸ</t>
  </si>
  <si>
    <t>այդ թվում՝</t>
  </si>
  <si>
    <t>Ա.Ներքին աղբյուրներ-ընդամենը</t>
  </si>
  <si>
    <t>2. Ֆինանսական զուտ ակտիվներ</t>
  </si>
  <si>
    <t>Ծրագրային դասիչ</t>
  </si>
  <si>
    <t>Բյուջետային գլխավոր կարգադրիչների, ծրագրերի և միջոցառումների անվանումները</t>
  </si>
  <si>
    <t>ԸՆԴԱՄԵՆԸ 
այդ թվում</t>
  </si>
  <si>
    <t xml:space="preserve">ՀՀ տարածքային կառավարման և ենթակառուցվածքների նախարարություն </t>
  </si>
  <si>
    <t>1167</t>
  </si>
  <si>
    <r>
      <rPr>
        <i/>
        <sz val="11"/>
        <rFont val="GHEA Grapalat"/>
        <family val="3"/>
      </rPr>
      <t xml:space="preserve">Ծրագրի անվանումը՝ </t>
    </r>
    <r>
      <rPr>
        <sz val="11"/>
        <rFont val="GHEA Grapalat"/>
        <family val="3"/>
      </rPr>
      <t xml:space="preserve">
Էլեկտրաէներգետիկ համակարգի զարգացման ծրագիր</t>
    </r>
  </si>
  <si>
    <r>
      <rPr>
        <i/>
        <sz val="11"/>
        <rFont val="GHEA Grapalat"/>
        <family val="3"/>
      </rPr>
      <t>Ծրագրի նպատակը՝</t>
    </r>
    <r>
      <rPr>
        <sz val="11"/>
        <rFont val="GHEA Grapalat"/>
        <family val="3"/>
      </rPr>
      <t xml:space="preserve">
Նպաստել էլեկտրաէներգետիկ համակարգի հուսալիության բարձրացմանը և էլեկտրաէներգիայի անխափան մատակարարման ապահովմանը</t>
    </r>
  </si>
  <si>
    <r>
      <rPr>
        <i/>
        <sz val="11"/>
        <rFont val="GHEA Grapalat"/>
        <family val="3"/>
      </rPr>
      <t>Վերջնական արդյունքի նկարագրությունը՝</t>
    </r>
    <r>
      <rPr>
        <sz val="11"/>
        <rFont val="GHEA Grapalat"/>
        <family val="3"/>
      </rPr>
      <t xml:space="preserve">
Հուսալի և անվտանգ էլեկտրամատակարարման ապահովում</t>
    </r>
  </si>
  <si>
    <t>Ֆինանսական ակտիվների կառավարման միջոցառումներ</t>
  </si>
  <si>
    <t xml:space="preserve">Միջոցառման տեսակը՝ </t>
  </si>
  <si>
    <t>Վարկերի տրամադրում</t>
  </si>
  <si>
    <t>42008</t>
  </si>
  <si>
    <t>Վարկային
միջոցներ</t>
  </si>
  <si>
    <t>Համաֆինան
սավորում</t>
  </si>
  <si>
    <t>Էլեկտրաէներգետիկ համակարգի զարգացման ծրագիր</t>
  </si>
  <si>
    <t xml:space="preserve"> այդ թվում` </t>
  </si>
  <si>
    <t>Գերմանիայի զարգացման վարկերի բանկի (KFW) աջակցությամբ իրականացվող «Կովկասյան էլեկտրահաղորդման ցանց I» Հայաստան-Վրաստան հաղորդիչ գիծ/ենթակայանների վարկային ծրագրի շրջանակներում ենթավարկի տրամադրում «Բարձրավոլտ էլեկտրացանցեր» ՓԲԸ- ին</t>
  </si>
  <si>
    <t>ՀՀ ֆինանսների նախարարություն</t>
  </si>
  <si>
    <t xml:space="preserve"> Գործառական դասիչը</t>
  </si>
  <si>
    <t xml:space="preserve"> Բաժին</t>
  </si>
  <si>
    <t xml:space="preserve"> Խումբ</t>
  </si>
  <si>
    <t xml:space="preserve"> Դաս</t>
  </si>
  <si>
    <t xml:space="preserve"> 01</t>
  </si>
  <si>
    <t xml:space="preserve"> այդ թվում` բյուջետային ծախսերի տնտեսագիտական դասակարգման հոդվածներ</t>
  </si>
  <si>
    <t xml:space="preserve"> ՈՉ ՖԻՆԱՆՍԱԿԱՆ ԱԿՏԻՎՆԵՐԻ ԳԾՈՎ ԾԱԽՍԵՐ</t>
  </si>
  <si>
    <t xml:space="preserve"> ՀԻՄՆԱԿԱՆ ՄԻՋՈՑՆԵՐ</t>
  </si>
  <si>
    <t xml:space="preserve"> ՇԵՆՔԵՐ ԵՎ ՇԻՆՈՒԹՅՈՒՆՆԵՐ</t>
  </si>
  <si>
    <t xml:space="preserve"> - Շենքերի և շինությունների շինարարություն</t>
  </si>
  <si>
    <t xml:space="preserve"> ԸՆԹԱՑԻԿ ԾԱԽՍԵՐ</t>
  </si>
  <si>
    <t xml:space="preserve"> 06</t>
  </si>
  <si>
    <t xml:space="preserve"> ՄԱՍ 2. ՊԵՏԱԿԱՆ ՄԱՐՄՆԻ ԳԾՈՎ ԱՐԴՅՈՒՆՔԱՅԻՆ (ԿԱՏԱՐՈՂԱԿԱՆ) ՑՈՒՑԱՆԻՇՆԵՐԸ </t>
  </si>
  <si>
    <t xml:space="preserve"> Ծրագրի դասիչը 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</si>
  <si>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</si>
  <si>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</si>
  <si>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</si>
  <si>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</si>
  <si>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</si>
  <si>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</si>
  <si>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</si>
  <si>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Միջոցառումն իրականացնողի անվանումը՛ </t>
  </si>
  <si>
    <t xml:space="preserve"> Արդյունքի չափորոշիչներ </t>
  </si>
  <si>
    <t xml:space="preserve">  </t>
  </si>
  <si>
    <t xml:space="preserve"> Միջոցառման վրա կատարվող ծախսը (հազար դրամ) </t>
  </si>
  <si>
    <t xml:space="preserve"> Մասնագիտացված միավոր </t>
  </si>
  <si>
    <t xml:space="preserve"> ՄԱՍ 1. ՊԵՏԱԿԱՆ ՄԱՐՄՆԻ ԳԾՈՎ ԱՐԴՅՈՒՆՔԱՅԻՆ (ԿԱՏԱՐՈՂԱԿԱՆ) ՑՈՒՑԱՆԻՇՆԵՐԸ </t>
  </si>
  <si>
    <t>Հավելված N 1</t>
  </si>
  <si>
    <t xml:space="preserve">  ՀՀ  կառավարության  2021 թվականի</t>
  </si>
  <si>
    <t xml:space="preserve">           </t>
  </si>
  <si>
    <t xml:space="preserve">    ------------------------ -ի N ---------- որոշման</t>
  </si>
  <si>
    <t>Եկամուտների գծով</t>
  </si>
  <si>
    <t>Ծախսերի գծով</t>
  </si>
  <si>
    <t>Դեֆիցիտը (պակասուրդը)</t>
  </si>
  <si>
    <t xml:space="preserve">          </t>
  </si>
  <si>
    <t>Հավելված N 2</t>
  </si>
  <si>
    <t>ՀՀ  կառավարության 2021 թվականի</t>
  </si>
  <si>
    <t>--------------------- -ի N ---------- որոշման</t>
  </si>
  <si>
    <t>«ՀԱՅԱՍՏԱՆԻ ՀԱՆՐԱՊԵՏՈՒԹՅԱՆ 2021 ԹՎԱԿԱՆԻ ՊԵՏԱԿԱՆ ԲՅՈՒՋԵԻ ՄԱՍԻՆ»  ՀԱՅԱՍՏԱՆԻ  ՀԱՆՐԱՊԵՏՈՒԹՅԱՆ  ՕՐԵՆՔԻ 6-ՐԴ  ՀՈԴՎԱԾԻ ԱՂՅՈՒՍԱԿՈՒՄ ԵՎ ՀԱՅԱՍՏԱՆԻ ՀԱՆՐԱՊԵՏՈՒԹՅԱՆ ԿԱՌԱՎԱՐՈՒԹՅԱՆ 2020 ԹՎԱԿԱՆԻ ԴԵԿՏԵՄԲԵՐԻ 30-Ի N 2215-Ն ՈՐՈՇՄԱՆ N 2 ՀԱՎԵԼՎԱԾՈՒՄ ԿԱՏԱՐՎՈՂ ՓՈՓՈԽՈՒԹՅՈՒՆՆԵՐԸ</t>
  </si>
  <si>
    <t>Պետական բյուջեի եկամուտները</t>
  </si>
  <si>
    <t>այդ թվում</t>
  </si>
  <si>
    <t>Պաշտոնական դրամաշնորհներ</t>
  </si>
  <si>
    <t>1. Փոխառու զուտ միջոցներ</t>
  </si>
  <si>
    <t>որից`</t>
  </si>
  <si>
    <t>2.4. Վարկերի և փոխատվությունների տրամադրում</t>
  </si>
  <si>
    <t>Բ. Արտաքին աղբյուրներ - ընդամենը</t>
  </si>
  <si>
    <t xml:space="preserve"> այդ թվում</t>
  </si>
  <si>
    <t>1.1. Վարկերի և փոխատվությունների ստացում</t>
  </si>
  <si>
    <t>նպատակային վարկերի գծով</t>
  </si>
  <si>
    <t xml:space="preserve"> ՀՀ կառավարություն</t>
  </si>
  <si>
    <t xml:space="preserve"> 1139</t>
  </si>
  <si>
    <t xml:space="preserve"> ՀՀ կառավարության պահուստային ֆոնդ</t>
  </si>
  <si>
    <t xml:space="preserve"> 11001</t>
  </si>
  <si>
    <t xml:space="preserve"> 11</t>
  </si>
  <si>
    <t xml:space="preserve"> ԸՆԴԱՄԵՆԸ</t>
  </si>
  <si>
    <t>Ցուցանիշների փոփոխությունը 
(նվազեցումները նշված են փակագծերում)</t>
  </si>
  <si>
    <t>Հավելված N 8</t>
  </si>
  <si>
    <t xml:space="preserve"> ԱՅԼ  ԾԱԽՍԵՐ</t>
  </si>
  <si>
    <t xml:space="preserve"> Պահուստային միջոցներ</t>
  </si>
  <si>
    <t xml:space="preserve"> ՀՀ կառավարություն </t>
  </si>
  <si>
    <t xml:space="preserve"> 1139 </t>
  </si>
  <si>
    <t xml:space="preserve"> ՀՀ կառավարության պահուստային ֆոնդ </t>
  </si>
  <si>
    <t xml:space="preserve"> 11001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</si>
  <si>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</si>
  <si>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Ծառայությունների մատուցում </t>
  </si>
  <si>
    <t>Հավելված N 7</t>
  </si>
  <si>
    <t xml:space="preserve"> Ցուցանիշների փոփոխությունը                                  (նվազեցումները նշված են փակագծերում)                                                                                                                        </t>
  </si>
  <si>
    <t xml:space="preserve"> Ցուցանիշների փոփոխությունը                                                       (նվազեցումները նշված են փակագծերում)                                                                                                                        </t>
  </si>
  <si>
    <t>հազ. դրամ</t>
  </si>
  <si>
    <t xml:space="preserve"> 02</t>
  </si>
  <si>
    <t xml:space="preserve"> Միջոցառումն իրականացնողի անվանումը </t>
  </si>
  <si>
    <t xml:space="preserve">«ՀԱՅԱՍՏԱՆԻ ՀԱՆՐԱՊԵՏՈՒԹՅԱՆ 2021 ԹՎԱԿԱՆԻ ՊԵՏԱԿԱՆ ԲՅՈՒՋԵԻ ՄԱՍԻՆ» ՀԱՅԱՍՏԱՆԻ ՀԱՆՐԱՊԵՏՈՒԹՅԱՆ ՕՐԵՆՔԻ 2-ՐԴ ՀՈԴՎԱԾԻ ԱՂՅՈՒՍԱԿՈՒՄ ԿԱՏԱՐՎՈՂ ՓՈՓՈԽՈՒԹՅՈՒՆՆԵՐԸ  </t>
  </si>
  <si>
    <t>1023</t>
  </si>
  <si>
    <t>Հարկային և մաքսային ծառայություններ</t>
  </si>
  <si>
    <t>31006</t>
  </si>
  <si>
    <t>31007</t>
  </si>
  <si>
    <t xml:space="preserve"> Հարկային և մաքսային ծառայություններ</t>
  </si>
  <si>
    <t>ՀՀ շրջակա միջավայրի նախարարություն</t>
  </si>
  <si>
    <t xml:space="preserve"> Բնական պաշարների և բնության հատուկ պահպանվող տարածքների կառավարում և պահպանում</t>
  </si>
  <si>
    <t xml:space="preserve"> Գերմանիայի զարգացման վարկերի բանկի (KFW) կողմից տրամադրվող դրամաշնորհային ծրագրի շրջանակներում ՀՀ Սյունիքի մարզի  բնության հատուկ պահպանվող տարածքների կառավարման բարելավմանն ուղղված ծրագրերի իրականացում</t>
  </si>
  <si>
    <t>Գերմանիայի զարգացման վարկերի բանկի (KFW) կողմից տրամադրվող դրամաշնորհային ծրագրի շրջանակներում ՀՀ Սյունիքի մարզի  բնության հատուկ պահպանվող տարածքների կառավարման բարելավմանն ուղղված ծրագրերի իրականացում</t>
  </si>
  <si>
    <t xml:space="preserve"> ՀՀ շրջակա միջավայրի նախարարություն</t>
  </si>
  <si>
    <t>1155</t>
  </si>
  <si>
    <t>11001</t>
  </si>
  <si>
    <t>ԸՆԹԱՑԻԿ ԾԱԽՍԵՐ</t>
  </si>
  <si>
    <t xml:space="preserve"> ՀՀ շրջակա միջավայրի նախարարություն </t>
  </si>
  <si>
    <t xml:space="preserve"> Գերմանիայի զարգացման վարկերի բանկի (KFW) կողմից տրամադրվող դրամաշնորհային ծրագրի շրջանակներում ՀՀ Սյունիքի մարզի  բնության հատուկ պահպանվող տարածքների կառավարման բարելավմանն ուղղված ծրագրերի իրականացում </t>
  </si>
  <si>
    <t xml:space="preserve"> ՀՀ Սյունիքի մարզի բնության հատուկ պահպանվող տարածքների կառավարման  և հարակից համայնքների սոցիալ-տնտեսական վիճակի բարելավմանն ուղղված ծրագրերի մշակման և նախագծման աշխատանքների իրականացում </t>
  </si>
  <si>
    <t>42003</t>
  </si>
  <si>
    <r>
      <rPr>
        <b/>
        <i/>
        <sz val="11"/>
        <rFont val="GHEA Grapalat"/>
        <family val="3"/>
      </rPr>
      <t xml:space="preserve">Միջոցառման անվանումը՝ </t>
    </r>
    <r>
      <rPr>
        <sz val="11"/>
        <rFont val="GHEA Grapalat"/>
        <family val="3"/>
      </rPr>
      <t xml:space="preserve">
Վերակառուցման և զարգացման միջազգային բանկի աջակցությամբ իրականացվող էլեկտրամատակարարման հուսալիության ծրագրի լրացուցիչ ֆինանսավորման ծրագրի շրջանակներում ենթավարկի տրամադրում «Բարձրավոլտ էլեկտրացանցեր»  ՓԲԸ-ին </t>
    </r>
  </si>
  <si>
    <r>
      <rPr>
        <b/>
        <i/>
        <sz val="11"/>
        <rFont val="GHEA Grapalat"/>
        <family val="3"/>
      </rPr>
      <t>Միջոցառման նկարագրությունը՝</t>
    </r>
    <r>
      <rPr>
        <sz val="11"/>
        <rFont val="GHEA Grapalat"/>
        <family val="3"/>
      </rPr>
      <t xml:space="preserve">
Էլեկտրամատակարարման հուսալիության ծրագրի լրացուցիչ ֆինանսավորման ծրագրի շրջանակներում «Հաղթանակ» 220կՎ, «Չարենցավան-3», «Վանաձոր-1» 110կՎ, «Զովունի» 220կՎ ենթակայանների ֆիզիկապես և բարոյապես մաշված սարքավորումների փոխարինում</t>
    </r>
  </si>
  <si>
    <t xml:space="preserve"> 32006</t>
  </si>
  <si>
    <t xml:space="preserve"> 04</t>
  </si>
  <si>
    <t>ՀՀ տարածքային կառավարման և ենթակառուցվածքների  նախարարություն</t>
  </si>
  <si>
    <t>ՀՀ ՏԱՐԱԾՔԱՅԻՆ ԿԱՌԱՎԱՐՄԱՆ ԵՎ ԵՆԹԱԿԱՌՈՒՑՎԱԾՔՆԵՐԻ ՆԱԽԱՐԱՐՈՒԹՅՈՒՆ_x000D_
այդ թվում`</t>
  </si>
  <si>
    <t xml:space="preserve"> ՀՀ տարածքային կառավարման և ենթակառուցվածքների նախարարություն </t>
  </si>
  <si>
    <t xml:space="preserve"> 32006 </t>
  </si>
  <si>
    <t xml:space="preserve"> Այլ պետական կազմակերպությունների կողմից օգտագործվող ոչ ֆինանսական ակտիվների հետ գործառնություններ </t>
  </si>
  <si>
    <t xml:space="preserve"> «ՀԱՅԱՍՏԱՆԻ ՀԱՆՐԱՊԵՏՈՒԹՅԱՆ 2021 ԹՎԱԿԱՆԻ ՊԵՏԱԿԱՆ ԲՅՈՒՋԵԻ ՄԱՍԻՆ» ՀԱՅԱՍՏԱՆԻ ՀԱՆՐԱՊԵՏՈՒԹՅԱՆ ՕՐԵՆՔԻ N 1 ՀԱՎԵԼՎԱԾԻ  N 2 ԱՂՅՈՒՍԱԿՈՒՄ ԿԱՏԱՐՎՈՂ  ՎԵՐԱԲԱՇԽՈՒՄԸ ԵՎ ՀԱՅԱՍՏԱՆԻ ՀԱՆՐԱՊԵՏՈՒԹՅԱՆ ԿԱՌԱՎԱՐՈՒԹՅԱՆ 2020 ԹՎԱԿԱՆԻ ԴԵԿՏԵՄԲԵՐԻ 30-Ի N 2215-Ն ՈՐՈՇՄԱՆN 5 ՀԱՎԵԼՎԱԾԻ  N 1 ԱՂՅՈՒՍԱԿՈՒՄ ԿԱՏԱՐՎՈՂ ՓՈՓՈԽՈՒԹՅՈՒՆՆԵՐԸ </t>
  </si>
  <si>
    <t xml:space="preserve"> Աղյուսակ 9.1.13</t>
  </si>
  <si>
    <t xml:space="preserve"> 1023 </t>
  </si>
  <si>
    <t xml:space="preserve"> 31006 </t>
  </si>
  <si>
    <t xml:space="preserve"> Վերակառուցման և զարգացման եվրոպական բանկի աջակցությամբ իրականացվող «Մեղրիի սահմանային անցակետի ծրագիր» դրամաշնորհային  ծրագրի շրջանակներում ՀՀ պետական եկամուտների կոմիտեի նոր շենքային պայմանների ապահովում </t>
  </si>
  <si>
    <t xml:space="preserve"> ՎԶԵԲ-ի կողմից տրամադրվող դրամաշնորհային ծրագրի շրջանակներում ՀՀ  պետական եկամուտների կոմիտեի շենքերի կառուցում </t>
  </si>
  <si>
    <t xml:space="preserve"> Պետական մարմինների կողմից օգտագործվող ոչ ֆինանսական ակտիվների հետ գործառնություններ </t>
  </si>
  <si>
    <t xml:space="preserve"> ՀՀ Պետական եկամուտների կոմիտե </t>
  </si>
  <si>
    <t xml:space="preserve"> 31007 </t>
  </si>
  <si>
    <t xml:space="preserve"> Վերակառուցման և զարգացման եվրոպական բանկի աջակցությամբ իրականացվող «Մեղրիի սահմանային անցակետի ծրագիր» վարկային ծրագրի շրջանակներում ՀՀ պետական եկամուտների կոմիտեի նոր շենքային պայմանների ապահովում </t>
  </si>
  <si>
    <t xml:space="preserve"> ՎԶԵԲ-ի կողմից տրամադրվող վարկային ծրագրի շրջանակներում ՀՀ պետական եկամուտների կոմիտեի շենքերի կառուցում </t>
  </si>
  <si>
    <t xml:space="preserve"> 31003</t>
  </si>
  <si>
    <t xml:space="preserve"> 11002</t>
  </si>
  <si>
    <t xml:space="preserve"> 11003</t>
  </si>
  <si>
    <t xml:space="preserve"> ՀՀ արտաքին գործերի  նախարարություն</t>
  </si>
  <si>
    <t xml:space="preserve"> 1155</t>
  </si>
  <si>
    <t xml:space="preserve"> ՀՀ կենտրոնական ընտրական հանձնաժողով</t>
  </si>
  <si>
    <t xml:space="preserve"> 1096</t>
  </si>
  <si>
    <t xml:space="preserve"> Ընտրական գործընթացների համակարգում,կանոնակարգում և տեղեկատվության տրամադրում</t>
  </si>
  <si>
    <t xml:space="preserve"> Կենտրոնական ընտրական հանձնաժողովի գործունեության ապահովում և ընտրական ծրագրերի համակարգման, կազմակերպման, անցկացման, մոնիտորինգի ծառայություններ</t>
  </si>
  <si>
    <t xml:space="preserve"> ՀՀ պետական եկամուտների կոմիտե</t>
  </si>
  <si>
    <t xml:space="preserve"> 1023</t>
  </si>
  <si>
    <t xml:space="preserve"> 31006</t>
  </si>
  <si>
    <t xml:space="preserve"> Վերակառուցման և զարգացման եվրոպական բանկի աջակցությամբ իրականացվող «Մեղրիի սահմանային անցակետի ծրագիր» դրամաշնորհային  ծրագրի շրջանակներում ՀՀ պետական եկամուտների կոմիտեի նոր շենքային պայմանների ապահովում</t>
  </si>
  <si>
    <t xml:space="preserve"> 31007</t>
  </si>
  <si>
    <t xml:space="preserve"> Վերակառուցման և զարգացման եվրոպական բանկի աջակցությամբ իրականացվող «Մեղրիի սահմանային անցակետի ծրագիր» վարկային ծրագրի շրջանակներում ՀՀ պետական եկամուտների կոմիտեի նոր շենքային պայմանների ապահովում</t>
  </si>
  <si>
    <t xml:space="preserve"> ՀՀ հաշվեքննիչ պալատ</t>
  </si>
  <si>
    <t xml:space="preserve"> 1161</t>
  </si>
  <si>
    <t xml:space="preserve"> Հանրային ֆինանսների և սեփականության ոլորտում հաշվեքննություն</t>
  </si>
  <si>
    <t xml:space="preserve"> Հաշվեքննիչ պալատի գործունեություն և հաշվեքննության իրականացման ծառայություններ</t>
  </si>
  <si>
    <t xml:space="preserve"> 12001</t>
  </si>
  <si>
    <t xml:space="preserve"> ՀՀ Լոռու մարզպետարան</t>
  </si>
  <si>
    <t xml:space="preserve"> 1030</t>
  </si>
  <si>
    <t xml:space="preserve"> ՀՀ Լոռու մարզում տարածքային պետական կառավարում</t>
  </si>
  <si>
    <t xml:space="preserve"> ՀՀ Լոռու մարզպետարանի կողմից տարածքային պետական կառավարման ապահովում</t>
  </si>
  <si>
    <t xml:space="preserve"> ՀՀ Սյունիքի մարզպետարան</t>
  </si>
  <si>
    <t xml:space="preserve"> ՀՀ Վայոց ձորի մարզպետարան</t>
  </si>
  <si>
    <t xml:space="preserve"> 1051</t>
  </si>
  <si>
    <t xml:space="preserve"> ՀՀ Վայոց ձորի մարզում տարածքային պետական կառավարում</t>
  </si>
  <si>
    <t xml:space="preserve"> ՀՀ Վայոց ձորի մարզպետարանի կողմից տարածքային պետական կառավարման ապահովում</t>
  </si>
  <si>
    <t xml:space="preserve"> ՀԱՅԱՍՏԱՆԻ ՀԱՆՐԱՊԵՏՈՒԹՅԱՆ ԿԱՌԱՎԱՐՈՒԹՅԱՆ 2020 ԹՎԱԿԱՆԻ ԴԵԿՏԵՄԲԵՐԻ 30-Ի N 2215-Ն ՈՐՈՇՄԱՆ N 3  ՀԱՎԵԼՎԱԾԻ ԱՂՅՈՒՍԱԿՆԵՐՈՒՄ ԿԱՏԱՐՎՈՂ ՓՈՓՈԽՈՒԹՅՈՒՆՆԵՐԸ </t>
  </si>
  <si>
    <t xml:space="preserve"> Միջոցա ռում</t>
  </si>
  <si>
    <t xml:space="preserve"> 03</t>
  </si>
  <si>
    <t xml:space="preserve"> 07</t>
  </si>
  <si>
    <t xml:space="preserve"> 05</t>
  </si>
  <si>
    <t xml:space="preserve"> 08</t>
  </si>
  <si>
    <t xml:space="preserve"> Միջոց առում</t>
  </si>
  <si>
    <t xml:space="preserve"> ԱՇԽԱՏԱՆՔԻ ՎԱՐՁԱՏՐՈՒԹՅՈՒՆ</t>
  </si>
  <si>
    <t xml:space="preserve"> Դրամով վճարվող աշխատավարձեր և հավելավճարներ</t>
  </si>
  <si>
    <t xml:space="preserve"> ԾԱՌԱՅՈՒԹՅՈՒՆՆԵՐԻ  ԵՎ   ԱՊՐԱՆՔՆԵՐԻ  ՁԵՌՔԲԵՐՈՒՄ</t>
  </si>
  <si>
    <t xml:space="preserve"> Շարունակական ծախսեր</t>
  </si>
  <si>
    <t xml:space="preserve"> - Էներգետիկ ծառայություններ</t>
  </si>
  <si>
    <t xml:space="preserve"> Ծառայողական գործուղումների գծով ծախսեր</t>
  </si>
  <si>
    <t xml:space="preserve"> - Արտասահմանյան գործուղումների գծով ծախսեր</t>
  </si>
  <si>
    <t xml:space="preserve"> Պայմանագրային այլ ծառայությունների ձեռքբերում</t>
  </si>
  <si>
    <t xml:space="preserve"> - Համակարգչային ծառայություններ</t>
  </si>
  <si>
    <t xml:space="preserve"> Նյութեր (Ապրանքներ)</t>
  </si>
  <si>
    <t xml:space="preserve"> - Տրանսպորտային նյութեր</t>
  </si>
  <si>
    <t xml:space="preserve"> - Աշխատողների աշխատավարձեր և հավելավճարներ</t>
  </si>
  <si>
    <t xml:space="preserve"> - Կոմունալ ծառայություններ</t>
  </si>
  <si>
    <t xml:space="preserve"> - Կապի ծառայություններ</t>
  </si>
  <si>
    <t xml:space="preserve"> - Տեղեկատվական ծառայություններ</t>
  </si>
  <si>
    <t xml:space="preserve"> - Ընդհանուր բնույթի այլ ծառայություններ</t>
  </si>
  <si>
    <t xml:space="preserve"> Ընթացիկ նորոգում և պահպանում (ծառայություններ և նյութեր)</t>
  </si>
  <si>
    <t xml:space="preserve"> - Մեքենաների և սարքավորումների ընթացիկ նորոգում և պահպանում</t>
  </si>
  <si>
    <t xml:space="preserve"> - Գրասենյակային նյութեր և հագուստ</t>
  </si>
  <si>
    <t xml:space="preserve"> ԴՐԱՄԱՇՆՈՐՀՆԵՐ</t>
  </si>
  <si>
    <t xml:space="preserve"> Ընթացիկ դրամաշնորհներ պետական հատվածի այլ մակարդակներին</t>
  </si>
  <si>
    <t xml:space="preserve"> - Այլ ընթացիկ դրամաշնորհներ</t>
  </si>
  <si>
    <t xml:space="preserve"> - Պարգևատրումներ, դրամական խրախուսումներ և հատուկ վճարներ</t>
  </si>
  <si>
    <t xml:space="preserve"> ՍՈՑԻԱԼԱԿԱՆ  ՆՊԱՍՏՆԵՐ ԵՎ ԿԵՆՍԱԹՈՇԱԿՆԵՐ</t>
  </si>
  <si>
    <t xml:space="preserve"> Սոցիալական օգնության դրամական արտահայտությամբ նպաստներ (բյուջեից)</t>
  </si>
  <si>
    <t xml:space="preserve"> - Այլ նպաստներ բյուջեից</t>
  </si>
  <si>
    <t xml:space="preserve"> Այլ մասնագիտական ծառայությունների ձեռքբերում</t>
  </si>
  <si>
    <t xml:space="preserve"> - Մասնագիտական ծառայություններ</t>
  </si>
  <si>
    <t xml:space="preserve"> - Կառավարչական ծառայություններ</t>
  </si>
  <si>
    <t xml:space="preserve"> ՄԵՔԵՆԱՆԵՐ  ԵՎ  ՍԱՐՔԱՎՈՐՈՒՄՆԵՐ</t>
  </si>
  <si>
    <t xml:space="preserve"> - Այլ մեքենաներ և սարքավորումներ</t>
  </si>
  <si>
    <t xml:space="preserve"> - Ներքին գործուղումներ</t>
  </si>
  <si>
    <t xml:space="preserve"> Այլ ծախսեր</t>
  </si>
  <si>
    <t xml:space="preserve"> - Ապահովագրական ծախսեր</t>
  </si>
  <si>
    <t xml:space="preserve"> - Կենցաղային և հանրային սննդի նյութեր</t>
  </si>
  <si>
    <t xml:space="preserve"> - Հատուկ նպատակային այլ նյութեր</t>
  </si>
  <si>
    <t xml:space="preserve"> - Գույքի և սարքավորումների վարձակալություն</t>
  </si>
  <si>
    <t>Հավելված N 10</t>
  </si>
  <si>
    <t>ՀՀ կառավարության           2021 թվականի</t>
  </si>
  <si>
    <t>№ ------------ -Ն որոշման</t>
  </si>
  <si>
    <t>ԸՆԴԱՄԵՆԸ</t>
  </si>
  <si>
    <t>Հավելված N 3</t>
  </si>
  <si>
    <t>Հավելված N 15</t>
  </si>
  <si>
    <t>ՀԱՅԱՍՏԱՆԻ ՀԱՆՐԱՊԵՏՈՒԹՅԱՆ ԿԱՌԱՎԱՐՈՒԹՅԱՆ 2020 ԹՎԱԿԱՆԻ ԴԵԿՏԵՄԲԵՐԻ 30-Ի N 2215-Ն ՈՐՈՇՄԱՆ N 10 ՀԱՎԵԼՎԱԾՈՒՄ  ԿԱՏԱՐՎՈՂ ՓՈՓՈԽՈՒԹՅՈՒՆՆԵՐԸ</t>
  </si>
  <si>
    <t>Հաշվեքննիչ պալատի գործունեություն և հաշվեքննության իրականացման ծառայություններ</t>
  </si>
  <si>
    <t>Ֆինանսական և հարկաբյուջետային հարաբերություններ</t>
  </si>
  <si>
    <t xml:space="preserve">ՀՀ կառավարության  2021թվականի </t>
  </si>
  <si>
    <t>հազար դրամ</t>
  </si>
  <si>
    <t xml:space="preserve"> Աղյուսակ 9.12</t>
  </si>
  <si>
    <t xml:space="preserve"> Աղյուսակ 9.22</t>
  </si>
  <si>
    <t xml:space="preserve"> Աղյուսակ 9.26</t>
  </si>
  <si>
    <t xml:space="preserve"> Աղյուսակ 9.30</t>
  </si>
  <si>
    <t xml:space="preserve"> Աղյուսակ 9.41</t>
  </si>
  <si>
    <t xml:space="preserve"> Աղյուսակ 9.45</t>
  </si>
  <si>
    <t xml:space="preserve"> Աղյուսակ 9.47</t>
  </si>
  <si>
    <t xml:space="preserve"> 31003 </t>
  </si>
  <si>
    <t xml:space="preserve"> Ծառայությունը մատուցող կազմակերպության անվանումը </t>
  </si>
  <si>
    <t xml:space="preserve"> 11002 </t>
  </si>
  <si>
    <t xml:space="preserve"> Ծառայությունը մատուցող կազմակերպությունների անվանումները՛ </t>
  </si>
  <si>
    <t xml:space="preserve"> Ծառայությունը մատուցող կազմակերպության(ների) անվանում(ներ)ը </t>
  </si>
  <si>
    <t xml:space="preserve"> 11003 </t>
  </si>
  <si>
    <t xml:space="preserve"> Միջոցառումն իրականացնողի անվանումը? </t>
  </si>
  <si>
    <t xml:space="preserve"> «Գնումների մասին» ՀՀ օրենքի համաձայն ընտրված կազմակերպություն </t>
  </si>
  <si>
    <t xml:space="preserve"> Ծառայությունը մատուցող կազմակերպության(ների) անվանում(ներ)ը? </t>
  </si>
  <si>
    <t xml:space="preserve"> ՀՀ արտաքին գործերի  նախարարություն </t>
  </si>
  <si>
    <t xml:space="preserve"> 1155 </t>
  </si>
  <si>
    <t xml:space="preserve"> Բնական պաշարների և բնության հատուկ պահպանվող տարածքների կառավարում և պահպանում </t>
  </si>
  <si>
    <t xml:space="preserve"> ՀՀ կենտրոնական ընտրական հանձնաժողով </t>
  </si>
  <si>
    <t xml:space="preserve"> 1096 </t>
  </si>
  <si>
    <t xml:space="preserve"> Ընտրական գործընթացների համակարգում,կանոնակարգում և տեղեկատվության տրամադրում </t>
  </si>
  <si>
    <t xml:space="preserve"> Կենտրոնական ընտրական հանձնաժողովի գործունեության ապահովում և ընտրական ծրագրերի համակարգման, կազմակերպման, անցկացման, մոնիտորինգի ծառայություններ </t>
  </si>
  <si>
    <t xml:space="preserve"> Ընտրական գործընթացների համակարգում, նախապարաստում,  իրականացում, հաշվետվական համակարգի կազմակերպում, վերլուծություն ընտրական պաշտոնյաների  վերապատրաստում,  տեղեկատվություն, քաղաքացիների դիմումների  և  բողոքների քննարկում </t>
  </si>
  <si>
    <t xml:space="preserve"> ՀՀ  կենտրոնական ընտրական հանձնաժողով </t>
  </si>
  <si>
    <t xml:space="preserve"> ՀՀ պետական եկամուտների կոմիտե </t>
  </si>
  <si>
    <t xml:space="preserve"> Հարկային և մաքսային ծառայություններ </t>
  </si>
  <si>
    <t xml:space="preserve"> Ակտիվն օգտագործող կազմակերպությունների անվանումը </t>
  </si>
  <si>
    <t xml:space="preserve"> ՀՀ հաշվեքննիչ պալատ </t>
  </si>
  <si>
    <t xml:space="preserve"> 1161 </t>
  </si>
  <si>
    <t xml:space="preserve"> Հանրային ֆինանսների և սեփականության ոլորտում հաշվեքննություն </t>
  </si>
  <si>
    <t xml:space="preserve"> Հաշվեքննիչ պալատի գործունեություն և հաշվեքննության իրականացման ծառայություններ </t>
  </si>
  <si>
    <t xml:space="preserve"> Հաշվեքննիչ պալատի բնականոն գործունեության ապահովմանն և հանրային ֆինանսների և սեփականության ոլորտում օրենքով սահմանված կարգով հաշվեքննության իրականցմանն ուղղված միջոցառումներ </t>
  </si>
  <si>
    <t xml:space="preserve"> 12001 </t>
  </si>
  <si>
    <t xml:space="preserve"> Տրանսֆերտների տրամադրում </t>
  </si>
  <si>
    <t xml:space="preserve"> ՀՀ Լոռու մարզպետարան </t>
  </si>
  <si>
    <t xml:space="preserve"> 1030 </t>
  </si>
  <si>
    <t xml:space="preserve"> ՀՀ Լոռու մարզում տարածքային պետական կառավարում </t>
  </si>
  <si>
    <t xml:space="preserve"> ՀՀ Լոռու մարզպետարանի կողմից տարածքային պետական կառավարման ապահովում </t>
  </si>
  <si>
    <t xml:space="preserve"> Մարզպետարանի ենթակայության հիմնարկների կառավարում, կրթության, ճանապարհաշինության, քաղաքաշինության և այլ ոլորտներում հասարակական պատվերի տեղաբաշխում, տնտեսության և սոցիալական տարբեր ոլորտներում մարզային միջոցառումների համակարգում </t>
  </si>
  <si>
    <t xml:space="preserve"> ՀՀ Սյունիքի մարզպետարան </t>
  </si>
  <si>
    <t xml:space="preserve"> ՀՀ Վայոց ձորի մարզպետարան </t>
  </si>
  <si>
    <t xml:space="preserve"> 1051 </t>
  </si>
  <si>
    <t xml:space="preserve"> ՀՀ Վայոց ձորի մարզում տարածքային պետական կառավարում </t>
  </si>
  <si>
    <t xml:space="preserve"> ՀՀ Վայոց ձորի մարզպետարանի կողմից տարածքային պետական կառավարման ապահովում </t>
  </si>
  <si>
    <t xml:space="preserve"> ՀԱՅԱՍՏԱՆԻ ՀԱՆՐԱՊԵՏՈՒԹՅԱՆ ԿԱՌԱՎԱՐՈՒԹՅԱՆ 2020 ԹՎԱԿԱՆԻ ԴԵԿՏԵՄԲԵՐԻ 30-Ի N 2215-Ն ՈՐՈՇՄԱՆ N 4 ՀԱՎԵԼՎԱԾԻ ԱՂՅՈՒՍԱԿՆԵՐՈՒՄ ԿԱՏԱՐՎՈՂ ՓՈՓՈԽՈՒԹՅՈՒՆՆԵՐԸ</t>
  </si>
  <si>
    <t xml:space="preserve"> Աղյուսակ 9.1.8</t>
  </si>
  <si>
    <t xml:space="preserve"> Աղյուսակ 9.1.12</t>
  </si>
  <si>
    <t xml:space="preserve"> Աղյուսակ 9.1.23</t>
  </si>
  <si>
    <t xml:space="preserve"> Աղյուսակ 9.1.28</t>
  </si>
  <si>
    <t xml:space="preserve"> Աղյուսակ 9.1.52</t>
  </si>
  <si>
    <t xml:space="preserve"> Աղյուսակ 9.1.55</t>
  </si>
  <si>
    <t xml:space="preserve"> Աղյուսակ 9.1.56</t>
  </si>
  <si>
    <t xml:space="preserve"> Աղյուսակ 9.1.58</t>
  </si>
  <si>
    <t>Ցուցանիշների փոփոխությունը
(նվազեցումները նշված են
փակագծերում)</t>
  </si>
  <si>
    <t>Հավելված N 9</t>
  </si>
  <si>
    <t>բյուջետային աջակցության  վարկերի գծով</t>
  </si>
  <si>
    <t>1.2. Ստացված վարկերի և փոխատվությունների մարում</t>
  </si>
  <si>
    <t>1.3. Արժեթղթերի (բացառությամբ բաժնետոմսերի և կապիտալում այլ մասնակցության) թողարկումից և տեղաբաշխումից զուտ մուտքեր</t>
  </si>
  <si>
    <t>1040</t>
  </si>
  <si>
    <r>
      <rPr>
        <b/>
        <i/>
        <sz val="11"/>
        <rFont val="GHEA Grapalat"/>
        <family val="3"/>
      </rPr>
      <t xml:space="preserve">Ծրագրի անվանումը՝ </t>
    </r>
    <r>
      <rPr>
        <sz val="11"/>
        <rFont val="GHEA Grapalat"/>
        <family val="3"/>
      </rPr>
      <t xml:space="preserve">
Կոշտ թափոնների կառավարում</t>
    </r>
  </si>
  <si>
    <r>
      <rPr>
        <b/>
        <i/>
        <sz val="11"/>
        <rFont val="GHEA Grapalat"/>
        <family val="3"/>
      </rPr>
      <t>Ծրագրի նպատակը՝</t>
    </r>
    <r>
      <rPr>
        <sz val="11"/>
        <rFont val="GHEA Grapalat"/>
        <family val="3"/>
      </rPr>
      <t xml:space="preserve">
Կենցաղային թափոնների արդյունավետ կառավարում սոցիալական և բնապահպանական խնդիրների լուծում</t>
    </r>
  </si>
  <si>
    <r>
      <rPr>
        <b/>
        <i/>
        <sz val="11"/>
        <rFont val="GHEA Grapalat"/>
        <family val="3"/>
      </rPr>
      <t>Վերջնական արդյունքի նկարագրությունը՝</t>
    </r>
    <r>
      <rPr>
        <sz val="11"/>
        <rFont val="GHEA Grapalat"/>
        <family val="3"/>
      </rPr>
      <t xml:space="preserve">
Կենցաղային թափոնների արդյունավետ կառավարում</t>
    </r>
  </si>
  <si>
    <t>42002</t>
  </si>
  <si>
    <r>
      <rPr>
        <b/>
        <i/>
        <sz val="11"/>
        <rFont val="GHEA Grapalat"/>
        <family val="3"/>
      </rPr>
      <t xml:space="preserve">Միջոցառման անվանումը՝ </t>
    </r>
    <r>
      <rPr>
        <sz val="11"/>
        <rFont val="GHEA Grapalat"/>
        <family val="3"/>
      </rPr>
      <t xml:space="preserve">
Վերակառուցման և զարգացման եվրոպական բանկի աջակցությամբ իրականացվող Երևանի  կոշտ թափոնների կառավարման ծրագրի շրջանակներում ենթավարկի տրամադրում «Երևանի քաղաքային նոր աղբավայր» ՓԲԸ-ին </t>
    </r>
  </si>
  <si>
    <r>
      <rPr>
        <b/>
        <i/>
        <sz val="11"/>
        <rFont val="GHEA Grapalat"/>
        <family val="3"/>
      </rPr>
      <t>Միջոցառման նկարագրությունը՝</t>
    </r>
    <r>
      <rPr>
        <sz val="11"/>
        <rFont val="GHEA Grapalat"/>
        <family val="3"/>
      </rPr>
      <t xml:space="preserve">
Կոշտ թափոննրի կառավարման համակարգի բարելավում և նոր աղբավայրի ստեղծում</t>
    </r>
  </si>
  <si>
    <r>
      <rPr>
        <b/>
        <i/>
        <sz val="11"/>
        <rFont val="GHEA Grapalat"/>
        <family val="3"/>
      </rPr>
      <t xml:space="preserve">Միջոցառման անվանումը՝ </t>
    </r>
    <r>
      <rPr>
        <sz val="11"/>
        <rFont val="GHEA Grapalat"/>
        <family val="3"/>
      </rPr>
      <t xml:space="preserve">
Եվրոպական  ներդրումային բանկի աջակցությամբ իրականացվող Երևանի  կոշտ թափոնների կառավարման ծրագրի շրջանակներում  ենթավարկի տրամադրում «Երևանի քաղաքային նոր աղբավայր» ՓԲԸ-ին </t>
    </r>
  </si>
  <si>
    <t>42005</t>
  </si>
  <si>
    <t>ՀՀ ՏԱՐԱԾՔԱՅԻՆ ԿԱՌԱՎԱՐՄԱՆ ԵՎ ԵՆԹԱԿԱՌՈՒՑՎԱԾՔՆԵՐԻ ՆԱԽԱՐԱՐՈՒԹՅՈՒՆ</t>
  </si>
  <si>
    <t>Կոշտ թափոնների կառավարում</t>
  </si>
  <si>
    <t xml:space="preserve">Վերակառուցման և զարգացման եվրոպական բանկի աջակցությամբ իրականացվող Երևանի  կոշտ թափոնների կառավարման ծրագրի շրջանակներում ենթավարկի տրամադրում «Երևանի քաղաքային նոր աղբավայր» ՓԲԸ-ին </t>
  </si>
  <si>
    <t xml:space="preserve">Եվրոպական  ներդրումային բանկի աջակցությամբ իրականացվող Երևանի  կոշտ թափոնների կառավարման ծրագրի շրջանակներում  ենթավարկի տրամադրում «Երևանի քաղաքային նոր աղբավայր» ՓԲԸ-ին </t>
  </si>
  <si>
    <t xml:space="preserve">Վերակառուցման և զարգացման միջազգային բանկի աջակցությամբ իրականացվող էլեկտրամատակարարման հուսալիության ծրագրի լրացուցիչ ֆինանսավորման ծրագրի շրջանակներում ենթավարկի տրամադրում «Բարձրավոլտ էլեկտրացանցեր»  ՓԲԸ-ին </t>
  </si>
  <si>
    <t>Վերակառուցման և զարգացման միջազգային բանկի աջակցությամբ իրականացվող «Աշնակ»_x000D_ և «Արարատ» ենթակայանների վերակառուցման ծրագրի շրջանակներում ենթավարկի տրամադրում «Բարձրավոլտ էլեկտրացանցեր» ՓԲԸ- ին</t>
  </si>
  <si>
    <t xml:space="preserve"> Բյուջետային ծախսերի գործառական դասակարգման բաժինների, խմբերի և դասերի, ֆինանսավորվող ծրագրերի միջոցառումների և վերջիններս իրականացնող բյուջետային գլխավոր կարգադրիչների անվանումները</t>
  </si>
  <si>
    <t>ԸՆԴՀԱՆՈՒՐ ԲՆՈՒՅԹԻ ՀԱՆՐԱՅԻՆ ԾԱՌԱՅՈՒԹՅՈՒՆՆԵՐ</t>
  </si>
  <si>
    <t>Օրենսդիր և գործադիր  մարմիններ, պետական կառավարում, ֆինանսական և հարկաբյուջետային հարաբերություններ, արտաքին հարաբերություններ</t>
  </si>
  <si>
    <t>Օրենսդիր և  գործադիր մարմիններ, պետական կառավարում</t>
  </si>
  <si>
    <t xml:space="preserve"> 1002</t>
  </si>
  <si>
    <t>ՀՀ Արագածոտնի մարզպետարանի կողմից տարածքային պետական կառավարման ապահովում</t>
  </si>
  <si>
    <t xml:space="preserve"> ՀՀ Արագածոտնի  մարզպետարան</t>
  </si>
  <si>
    <t xml:space="preserve"> 1009</t>
  </si>
  <si>
    <t>ՀՀ Արարատի մարզպետարանի կողմից տարածքային պետական կառավարման ապահովում</t>
  </si>
  <si>
    <t xml:space="preserve"> ՀՀ  Արարատի  մարզպետարան</t>
  </si>
  <si>
    <t xml:space="preserve"> 1010</t>
  </si>
  <si>
    <t>ՀՀ Արմավիրի մարզպետարանի կողմից տարածքային պետական կառավարման ապահովում</t>
  </si>
  <si>
    <t xml:space="preserve"> ՀՀ  Արմավիրի մարզպետարան</t>
  </si>
  <si>
    <t xml:space="preserve"> 1025</t>
  </si>
  <si>
    <t>ՀՀ Գեղարքունիքի մարզպետարանի կողմից տարածքային պետական կառավարման ապահովում</t>
  </si>
  <si>
    <t xml:space="preserve"> ՀՀ Գեղարքունիքի մարզպետարան</t>
  </si>
  <si>
    <t>ՀՀ Լոռու մարզպետարանի կողմից տարածքային պետական կառավարման ապահովում</t>
  </si>
  <si>
    <t xml:space="preserve"> 1037</t>
  </si>
  <si>
    <t>ՀՀ Կոտայքի մարզպետարանի կողմից տարածքային պետական կառավարման ապահովում</t>
  </si>
  <si>
    <t xml:space="preserve"> ՀՀ Կոտայքի մարզպետարան</t>
  </si>
  <si>
    <t xml:space="preserve"> 1039</t>
  </si>
  <si>
    <t>ՀՀ Շիրակի մարզպետարանի կողմից տարածքային պետական կառավարման ապահովում</t>
  </si>
  <si>
    <t xml:space="preserve"> ՀՀ Շիրակի մարզպետարան</t>
  </si>
  <si>
    <t>ՀՀ Վայոց ձորի մարզպետարանի կողմից տարածքային պետական կառավարման ապահովում</t>
  </si>
  <si>
    <t xml:space="preserve"> 1057</t>
  </si>
  <si>
    <t>Արդարադատության ոլորտում քաղաքականության, խորհրդատվության, մոնիտորինգի, գնման և աջակցության իրականացում</t>
  </si>
  <si>
    <t xml:space="preserve"> ՀՀ  արդարադատության նախարարություն</t>
  </si>
  <si>
    <t xml:space="preserve"> 31001</t>
  </si>
  <si>
    <t xml:space="preserve"> 31004</t>
  </si>
  <si>
    <t>Վերակառուցման և զարգացման եվրոպական բանկի աջակցությամբ իրականացվող «Մեղրիի սահմանային անցակետի ծրագիր» դրամաշնորհային  ծրագրի շրջանակներում ՀՀ պետական եկամուտների կոմիտեի նոր շենքային պայմանների ապահովում</t>
  </si>
  <si>
    <t>Վերակառուցման և զարգացման եվրոպական բանկի աջակցությամբ իրականացվող «Մեղրիի սահմանային անցակետի ծրագիր» վարկային ծրագրի շրջանակներում ՀՀ պետական եկամուտների կոմիտեի նոր շենքային պայմանների ապահովում</t>
  </si>
  <si>
    <t>Արտաքին հարաբերություններ</t>
  </si>
  <si>
    <t xml:space="preserve"> 1042</t>
  </si>
  <si>
    <t>Միջազգային կազմակերպություններին անդամակցություն</t>
  </si>
  <si>
    <t xml:space="preserve"> Հանրային հեռարձակողի խորհուրդ</t>
  </si>
  <si>
    <t xml:space="preserve"> 1061</t>
  </si>
  <si>
    <t>Կառավարության արտաքին քաղաքականության մշակում և իրագործման ապահովում</t>
  </si>
  <si>
    <t>Ընդհանուր բնույթի ծառայություններ</t>
  </si>
  <si>
    <t>Ծրագրման և վիճակագրական ընդհանուր ծառայություններ</t>
  </si>
  <si>
    <t xml:space="preserve"> 1143</t>
  </si>
  <si>
    <t>Վիճակագրության քաղաքականության մշակում և իրականացում, պաշտոնական վիճակագրական տեղեկատվության մշակում, արտադրում և տարածում</t>
  </si>
  <si>
    <t xml:space="preserve"> ՀՀ վիճակագրական կոմիտե</t>
  </si>
  <si>
    <t>Վիճակագրական տեղեկատվության հավաքում</t>
  </si>
  <si>
    <t>Հերթական մարդահամարի նախապատրաստման և անցկացման միջոցառումների իրականացում</t>
  </si>
  <si>
    <t>Ընդհանուր բնույթի հանրային ծառայություններ (այլ դասերին չպատկանող)</t>
  </si>
  <si>
    <t xml:space="preserve"> 1012</t>
  </si>
  <si>
    <t>Գույքի նկատմամբ իրավունքների պետական գրանցում,գույքի և դրա նկատմամբ գրանցված իրավունքների և սահմանափակումների վերաբերյալ տեղեկատվության տրամադրում</t>
  </si>
  <si>
    <t xml:space="preserve"> ՀՀ կադաստրի կոմիտե</t>
  </si>
  <si>
    <t>Կենտրոնական ընտրական հանձնաժողովի գործունեության ապահովում և ընտրական ծրագրերի համակարգման, կազմակերպման, անցկացման, մոնիտորինգի ծառայություններ</t>
  </si>
  <si>
    <t xml:space="preserve"> 11004</t>
  </si>
  <si>
    <t>ՀՀ Ազգային ժողովի հերթական և արտահերթ ընտրությունների, ինչպես նաև ՀՀ սահմանադրության հանրաքվեի կազմակերպում</t>
  </si>
  <si>
    <t xml:space="preserve"> 11005</t>
  </si>
  <si>
    <t>Արտասահմանյան պաշտոնական գործուղում</t>
  </si>
  <si>
    <t xml:space="preserve"> 11012</t>
  </si>
  <si>
    <t>Արտասահմանյան պատվիրակությունների ընդունելություններ</t>
  </si>
  <si>
    <t>Կառավարության տարբեր մակարդակների միջև իրականացվող ընդհանուր բնույթի տրանսֆերտներ</t>
  </si>
  <si>
    <t xml:space="preserve"> 1212</t>
  </si>
  <si>
    <t xml:space="preserve"> 12003</t>
  </si>
  <si>
    <t>Պետական աջակցություն սահմանամերձ համայնքներին</t>
  </si>
  <si>
    <t>ՊԱՇՏՊԱՆՈՒԹՅՈՒՆ</t>
  </si>
  <si>
    <t>Հետազոտական և նախագծային աշխատանքներ պաշտպանության ոլորտում</t>
  </si>
  <si>
    <t xml:space="preserve"> 1119</t>
  </si>
  <si>
    <t>«Գիտական և գիտատեխնիկական նպատակային ծրագրային հետազոտություններ» ծրագրի շրջանակներում կատարվող հատուկ գիտահետազոտական և փորձակոնստրուկտորական աշխատանքներ</t>
  </si>
  <si>
    <t xml:space="preserve"> ՀՀ բարձր տեխնոլոգիական արդյունաբերության նախարարություն</t>
  </si>
  <si>
    <t>Պաշտպանություն (այլ դասերին չպատկանող)</t>
  </si>
  <si>
    <t xml:space="preserve"> 1110</t>
  </si>
  <si>
    <t>Այլընտրանքային աշխատանքային ծառայողներին դրամական բավարարման և դրամական փոխհատուցման տրամադրում</t>
  </si>
  <si>
    <t>ՀԱՍԱՐԱԿԱԿԱՆ ԿԱՐԳ,  ԱՆՎՏԱՆԳՈՒԹՅՈՒՆ ԵՎ ԴԱՏԱԿԱՆ ԳՈՐԾՈՒՆԵՈՒԹՅՈՒՆ</t>
  </si>
  <si>
    <t>Հասարակական կարգ և անվտանգություն</t>
  </si>
  <si>
    <t>Ոստիկանություն</t>
  </si>
  <si>
    <t xml:space="preserve"> 1158</t>
  </si>
  <si>
    <t>Ոստիկանության ոլորտի քաղաքականության մշակում, կառավարում, կենտրոնացված միջոցառումների, մոնիտորինգի և վերահսկողության իրականացում</t>
  </si>
  <si>
    <t xml:space="preserve"> ՀՀ ոստիկանություն</t>
  </si>
  <si>
    <t>Պետական պահպանության ծառայությունների կազմակերպում և իրականացում</t>
  </si>
  <si>
    <t>Պետական պահպանության ծառայություններ մատուցող ՀՀ ոստիկանության ստորաբաժանումների կարիքի բավարարում</t>
  </si>
  <si>
    <t>Ճանապարհային երթևեկության անվտանգության ապահովում և  ճանապարհատրանսպորտային պատահարների կանխարգելում</t>
  </si>
  <si>
    <t xml:space="preserve"> 11006</t>
  </si>
  <si>
    <t>Տրանսպորտային միջոցների պետական հաշվառում</t>
  </si>
  <si>
    <t xml:space="preserve"> 11007</t>
  </si>
  <si>
    <t>Անձի անհատական տվյալների, քաղաքացիության և հաշվառման վերաբերյալ տեղեկությունների ստացման, տրամադրման և փոխանակման ծառայությունների մատուցում, ճամփորդական փաստաթղթերում կենսաչափական տեխնոլոգիաների ներդրում</t>
  </si>
  <si>
    <t xml:space="preserve"> 11008</t>
  </si>
  <si>
    <t>Առողջապահական ծառայությունների տրամադրում</t>
  </si>
  <si>
    <t xml:space="preserve"> 11010</t>
  </si>
  <si>
    <t>Հասարակական կարգի պահպանություն, անվտանգության ապահովում և հանցագործությունների դեմ պայքար</t>
  </si>
  <si>
    <t xml:space="preserve">ՀՀ ոստիկանության կարիքի բավարարում </t>
  </si>
  <si>
    <t>ՀՀ ոստիկանության &lt;&lt;Ճանապարհային ոստիկանություն&gt;&gt; ծառայության կարիքի բավարարում</t>
  </si>
  <si>
    <t>ՀՀ ոստիկանության անձնագրային և վիզաների վարչության տեխնիկական կարիքի բավարարում</t>
  </si>
  <si>
    <t>Փրկարար  ծառայություն</t>
  </si>
  <si>
    <t>Փրկարար ծառայություն</t>
  </si>
  <si>
    <t xml:space="preserve"> 1090</t>
  </si>
  <si>
    <t>Փրկարարական ծառայություններ</t>
  </si>
  <si>
    <t xml:space="preserve"> ՀՀ արտակարգ իրավիճակների նախարարություն</t>
  </si>
  <si>
    <t xml:space="preserve"> 1112</t>
  </si>
  <si>
    <t>Արտակարգ իրավիճակների բնագավառում քաղաքականության մշակում, խորհրդատվական ծառայությունների տրամադրում և մոնիտորինգի իրականացում</t>
  </si>
  <si>
    <t>Դատական գործունեություն և իրավական պաշտպանություն</t>
  </si>
  <si>
    <t>Դատարաններ</t>
  </si>
  <si>
    <t xml:space="preserve"> 1080</t>
  </si>
  <si>
    <t>Բարձրագույն դատական խորհրդի բնականոն գործունեության ապահովում և Բարձրագույն դատական խորհրդի կողմից դատական իշխանության անկախության երաշխավորմանն ուղղված միջոցառումների իրականացում</t>
  </si>
  <si>
    <t xml:space="preserve"> Բարձրագույն դատական խորհուրդ</t>
  </si>
  <si>
    <t xml:space="preserve"> 1182</t>
  </si>
  <si>
    <t>Հարկադիր կատարման ենթակա ակտերի կատարումն ապահովող ծառայություններ</t>
  </si>
  <si>
    <t>Իրավական պաշտպանություն</t>
  </si>
  <si>
    <t xml:space="preserve"> 1060</t>
  </si>
  <si>
    <t>Մարդու իրավունքների և հիմնարար ազատությունների պաշտպանության ծառայությունների տրամադրում</t>
  </si>
  <si>
    <t xml:space="preserve"> Մարդու իրավունքների պաշտպանի աշխատակազմ</t>
  </si>
  <si>
    <t>Կալանավայրեր</t>
  </si>
  <si>
    <t xml:space="preserve"> 1120</t>
  </si>
  <si>
    <t>Քրեակատարողական ծառայություններ</t>
  </si>
  <si>
    <t>Պրոբացիայի ծառայություններ</t>
  </si>
  <si>
    <t>ՏՆՏԵՍԱԿԱՆ ՀԱՐԱԲԵՐՈՒԹՅՈՒՆՆԵՐ</t>
  </si>
  <si>
    <t>Ընդհանուր բնույթի տնտեսական, առևտրային և աշխատանքի գծով հարաբերություններ</t>
  </si>
  <si>
    <t>Ընդհանուր բնույթի տնտեսական և առևտրային  հարաբերություններ</t>
  </si>
  <si>
    <t xml:space="preserve"> 1034</t>
  </si>
  <si>
    <t>Հայաստանի Հանրապետությունում տնտեսական մրցակցության պաշտպանության բնագավառում քաղաքականության մշակում և վերահսկողություն</t>
  </si>
  <si>
    <t xml:space="preserve"> Մրցակցության պաշտպանության հանձնաժողով</t>
  </si>
  <si>
    <t>ՇՐՋԱԿԱ  ՄԻՋԱՎԱՅՐԻ ՊԱՇՏՊԱՆՈՒԹՅՈՒՆ</t>
  </si>
  <si>
    <t>Աղբահանում</t>
  </si>
  <si>
    <t xml:space="preserve"> 1040</t>
  </si>
  <si>
    <t>Եվրոպական միության հարևանության  ներդրումային գործիքի աջակցությամբ իրականացվող «Երևանի կոշտ թափոնների կառավարման» դրամաշնորհային ծրագիր</t>
  </si>
  <si>
    <t xml:space="preserve"> 32007</t>
  </si>
  <si>
    <t>Արևելյան եվրոպայի էներգախնայողության և բնապահպանական գործընկերության ֆոնդի աջակցությամբ իրականացվող «Երևանի կոշտ թափոնների կառավարման» դրամաշնորհային ծրագիր</t>
  </si>
  <si>
    <t>Շրջակա միջավայրի պաշտպանություն  (այլ դասերին չպատկանող)</t>
  </si>
  <si>
    <t xml:space="preserve"> 1133</t>
  </si>
  <si>
    <t>Բնապահպանական սուբվենցիաներ համայնքներին</t>
  </si>
  <si>
    <t>ԱՌՈՂՋԱՊԱՀՈՒԹՅՈՒՆ</t>
  </si>
  <si>
    <t>Բժշկական ապրանքներ, սարքեր և սարքավորումներ</t>
  </si>
  <si>
    <t>Դեղագործական ապրանքներ</t>
  </si>
  <si>
    <t xml:space="preserve"> 11009</t>
  </si>
  <si>
    <t>Դեղորայքի տրամադրում ոստիկանության բժշկական վարչության ծառայություններից օգտվելու իրավունք ունեցող բուժօգնություն ստացողներին և հատուկ խմբերում ընդգրկված ֆիզիկական անձանց</t>
  </si>
  <si>
    <t>ՀԱՆԳԻՍՏ, ՄՇԱԿՈՒՅԹ ԵՎ ԿՐՈՆ</t>
  </si>
  <si>
    <t>Ռադիո և հեռուստահաղորդումների հեռարձակման և հրատարակչական ծառայություններ</t>
  </si>
  <si>
    <t>Հեռուստառադիոհաղորդումներ</t>
  </si>
  <si>
    <t>Հանրային հեռարձակողի խորհրդի կառավարում, համակարգում և մոնիտորինգ</t>
  </si>
  <si>
    <t>Հանրային հեռարձակողի ֆինանսատնտեսական գործունեության աուդիտ</t>
  </si>
  <si>
    <t>ՀԻՄՆԱԿԱՆ ԲԱԺԻՆՆԵՐԻՆ ՉԴԱՍՎՈՂ ՊԱՀՈՒՍՏԱՅԻՆ ՖՈՆԴԵՐ</t>
  </si>
  <si>
    <t>ՀՀ կառավարության և համայնքների պահուստային ֆոնդ</t>
  </si>
  <si>
    <t>ՀՀ կառավարության պահուստային ֆոնդ</t>
  </si>
  <si>
    <t xml:space="preserve"> Բյուջետային գլխավոր կարգադրիչների, ծրագրերի և միջոցառումների, վերջիններս կատարող պետական կառավարման մարմինների և բյուջետային ծախսերի տնտեսագիտական դասակարգման հոդվածների անվանումները</t>
  </si>
  <si>
    <t xml:space="preserve"> Դատական իշխանության գործունեության ապահովում և իրականացում</t>
  </si>
  <si>
    <t xml:space="preserve"> Բարձրագույն դատական խորհրդի բնականոն գործունեության ապահովում և Բարձրագույն դատական խորհրդի կողմից դատական իշխանության անկախության երաշխավորմանն ուղղված միջոցառումների իրականացում</t>
  </si>
  <si>
    <t xml:space="preserve"> ՀՀ դատական դեպարտամենտ</t>
  </si>
  <si>
    <t xml:space="preserve"> - Շենքերի և կառույցների ընթացիկ նորոգում և պահպանում</t>
  </si>
  <si>
    <t xml:space="preserve"> Կոշտ թափոնների կառավարում</t>
  </si>
  <si>
    <t xml:space="preserve"> Եվրոպական միության հարևանության  ներդրումային գործիքի աջակցությամբ իրականացվող «Երևանի կոշտ թափոնների կառավարման» դրամաշնորհային ծրագիր</t>
  </si>
  <si>
    <t xml:space="preserve"> Արևելյան եվրոպայի էներգախնայողության և բնապահպանական գործընկերության ֆոնդի աջակցությամբ իրականացվող «Երևանի կոշտ թափոնների կառավարման» դրամաշնորհային ծրագիր</t>
  </si>
  <si>
    <t xml:space="preserve"> Այլընտրանքային աշխատանքային ծառայություն</t>
  </si>
  <si>
    <t xml:space="preserve"> Այլընտրանքային աշխատանքային ծառայողներին դրամական բավարարման և դրամական փոխհատուցման տրամադրում</t>
  </si>
  <si>
    <t xml:space="preserve"> Տարածքային զարգացում</t>
  </si>
  <si>
    <t xml:space="preserve"> Պետական աջակցություն սահմանամերձ համայնքներին</t>
  </si>
  <si>
    <t xml:space="preserve"> Արդարադատության ոլորտում քաղաքականության  մշակում, ծրագրերի համակարգում, խորհրդատվության և մոնիտորինգի իրականացում</t>
  </si>
  <si>
    <t xml:space="preserve"> Արդարադատության ոլորտում քաղաքականության, խորհրդատվության, մոնիտորինգի, գնման և աջակցության իրականացում</t>
  </si>
  <si>
    <t xml:space="preserve"> - Վարչական ծառայություններ</t>
  </si>
  <si>
    <t xml:space="preserve"> Քրեակատարողական ծառայություններ</t>
  </si>
  <si>
    <t xml:space="preserve"> ՀՀ արդարադատության նախարարության քրեակատարողական ծառայություն</t>
  </si>
  <si>
    <t xml:space="preserve"> - Կենցաղային և հանրային սննդի ծառայություններ</t>
  </si>
  <si>
    <t xml:space="preserve"> Պրոբացիայի ծառայություններ</t>
  </si>
  <si>
    <t xml:space="preserve"> Հարկադիր կատարման ծառայություններ</t>
  </si>
  <si>
    <t xml:space="preserve"> Հարկադիր կատարման ենթակա ակտերի կատարումն ապահովող ծառայություններ</t>
  </si>
  <si>
    <t xml:space="preserve"> ՀՀ արդարադատության նախարարության հարկադիր կատարումն ապահովող ծառայություն</t>
  </si>
  <si>
    <t xml:space="preserve"> Արտաքին գործերի ոլորտում Կառավարության քաղաքականության մշակում և իրականացում</t>
  </si>
  <si>
    <t xml:space="preserve"> Կառավարության արտաքին քաղաքականության մշակում և իրագործման ապահովում</t>
  </si>
  <si>
    <t xml:space="preserve"> Բնապահպանական ծրագրերի իրականացում համայնքներում</t>
  </si>
  <si>
    <t xml:space="preserve"> Բնապահպանական սուբվենցիաներ համայնքներին</t>
  </si>
  <si>
    <t xml:space="preserve"> - Ընթացիկ սուբվենցիաներ համայնքներին</t>
  </si>
  <si>
    <t xml:space="preserve"> Կապիտալ դրամաշնորհներ պետական հատվածի այլ մակարդակներին</t>
  </si>
  <si>
    <t xml:space="preserve"> - Կապիտալ սուբվենցիաներ համայնքներին</t>
  </si>
  <si>
    <t xml:space="preserve"> Պաշտպանության բնագավառում գիտական և գիտատեխնիկական նպատակային հետազոտություններ</t>
  </si>
  <si>
    <t xml:space="preserve"> «Գիտական և գիտատեխնիկական նպատակային ծրագրային հետազոտություններ» ծրագրի շրջանակներում կատարվող հատուկ գիտահետազոտական և փորձակոնստրուկտորական աշխատանքներ</t>
  </si>
  <si>
    <t xml:space="preserve"> Փրկարարական ծառայություններ</t>
  </si>
  <si>
    <t xml:space="preserve"> - Առողջապահական և լաբորատոր նյութեր</t>
  </si>
  <si>
    <t xml:space="preserve"> Արտակարգ իրավիճակների բնագավառի պետական քաղաքականության մշակում, ծրագրերի համակարգում և մոնիտորինգ</t>
  </si>
  <si>
    <t xml:space="preserve"> Արտակարգ իրավիճակների բնագավառում քաղաքականության մշակում, խորհրդատվական ծառայությունների տրամադրում և մոնիտորինգի իրականացում</t>
  </si>
  <si>
    <t xml:space="preserve"> Ազգային պաշտոնական վիճակագրության արտադրություն և տարածում</t>
  </si>
  <si>
    <t xml:space="preserve"> Վիճակագրության քաղաքականության մշակում և իրականացում, պաշտոնական վիճակագրական տեղեկատվության մշակում, արտադրում և տարածում</t>
  </si>
  <si>
    <t xml:space="preserve"> Վիճակագրական տեղեկատվության հավաքում</t>
  </si>
  <si>
    <t xml:space="preserve"> Հերթական մարդահամարի նախապատրաստման և անցկացման միջոցառումների իրականացում</t>
  </si>
  <si>
    <t xml:space="preserve"> ՀՀ Ազգային ժողովի հերթական և արտահերթ ընտրությունների, ինչպես նաև ՀՀ սահմանադրության հանրաքվեի կազմակերպում</t>
  </si>
  <si>
    <t xml:space="preserve"> Արտասահմանյան պաշտոնական գործուղում</t>
  </si>
  <si>
    <t xml:space="preserve"> Արտասահմանյան պատվիրակությունների ընդունելություններ</t>
  </si>
  <si>
    <t xml:space="preserve"> - Ներկայացուցչական ծախսեր</t>
  </si>
  <si>
    <t xml:space="preserve"> Տնտեսական մրցակցության պաշտպանություն</t>
  </si>
  <si>
    <t xml:space="preserve"> Հայաստանի Հանրապետությունում տնտեսական մրցակցության պաշտպանության բնագավառում քաղաքականության մշակում և վերահսկողություն</t>
  </si>
  <si>
    <t xml:space="preserve"> Անշարժ գույքի կադաստրի վարման բնագավառում պետական քաղաքականության իրականացում</t>
  </si>
  <si>
    <t xml:space="preserve"> Գույքի նկատմամբ իրավունքների պետական գրանցում,գույքի և դրա նկատմամբ գրանցված իրավունքների և սահմանափակումների վերաբերյալ տեղեկատվության տրամադրում</t>
  </si>
  <si>
    <t xml:space="preserve"> - Վարչական սարքավորումներ</t>
  </si>
  <si>
    <t xml:space="preserve"> Ոստիկանության ոլորտի քաղաքականության մշակում, կառավարում, կենտրոնացված միջոցառումներ, մոնիտորինգ և վերահսկողություն</t>
  </si>
  <si>
    <t xml:space="preserve"> Ոստիկանության ոլորտի քաղաքականության մշակում, կառավարում, կենտրոնացված միջոցառումների, մոնիտորինգի և վերահսկողության իրականացում</t>
  </si>
  <si>
    <t xml:space="preserve"> Պետական պահպանության ծառայությունների կազմակերպում և իրականացում</t>
  </si>
  <si>
    <t xml:space="preserve"> Պետական պահպանության ծառայություններ մատուցող ՀՀ ոստիկանության ստորաբաժանումների կարիքի բավարարում</t>
  </si>
  <si>
    <t xml:space="preserve"> Ճանապարհային երթևեկության անվտանգության ապահովում և  ճանապարհատրանսպորտային պատահարների կանխարգելում</t>
  </si>
  <si>
    <t xml:space="preserve"> Տրանսպորտային միջոցների պետական հաշվառում</t>
  </si>
  <si>
    <t xml:space="preserve"> Անձի անհատական տվյալների, քաղաքացիության և հաշվառման վերաբերյալ տեղեկությունների ստացման, տրամադրման և փոխանակման ծառայությունների մատուցում, ճամփորդական փաստաթղթերում կենսաչափական տեխնոլոգիաների ներդրում</t>
  </si>
  <si>
    <t xml:space="preserve"> Առողջապահական ծառայությունների տրամադրում</t>
  </si>
  <si>
    <t xml:space="preserve"> Դեղորայքի տրամադրում ոստիկանության բժշկական վարչության ծառայություններից օգտվելու իրավունք ունեցող բուժօգնություն ստացողներին և հատուկ խմբերում ընդգրկված ֆիզիկական անձանց</t>
  </si>
  <si>
    <t xml:space="preserve"> Հասարակական կարգի պահպանություն, անվտանգության ապահովում և հանցագործությունների դեմ պայքար</t>
  </si>
  <si>
    <t xml:space="preserve"> ՀՀ ոստիկանության կարիքի բավարարում </t>
  </si>
  <si>
    <t xml:space="preserve"> ՀՀ ոստիկանության &lt;&lt;Ճանապարհային ոստիկանություն&gt;&gt; ծառայության կարիքի բավարարում</t>
  </si>
  <si>
    <t xml:space="preserve"> ՀՀ ոստիկանության անձնագրային և վիզաների վարչության տեխնիկական կարիքի բավարարում</t>
  </si>
  <si>
    <t xml:space="preserve"> Ռադիո և հեռուստահաղորդումների հեռարձակում</t>
  </si>
  <si>
    <t xml:space="preserve"> Հանրային հեռարձակողի խորհրդի կառավարում, համակարգում և մոնիտորինգ</t>
  </si>
  <si>
    <t xml:space="preserve"> Հանրային հեռարձակողի ֆինանսատնտեսական գործունեության աուդիտ</t>
  </si>
  <si>
    <t xml:space="preserve"> Միջազգային կազմակերպություններին անդամակցություն</t>
  </si>
  <si>
    <t xml:space="preserve"> Դրամաշնորհներ միջազգային  կազմակերպություններին</t>
  </si>
  <si>
    <t xml:space="preserve"> - Ընթացիկ դրամաշնորհներ միջազգային կազմակերպություններին</t>
  </si>
  <si>
    <t xml:space="preserve"> Մարդու իրավունքների պաշտպանություն</t>
  </si>
  <si>
    <t xml:space="preserve"> Մարդու իրավունքների և հիմնարար ազատությունների պաշտպանության ծառայությունների տրամադրում</t>
  </si>
  <si>
    <t xml:space="preserve"> ՀՀ Արագածոտնի մարզում տարածքային պետական կառավարում</t>
  </si>
  <si>
    <t xml:space="preserve"> ՀՀ Արագածոտնի մարզպետարանի կողմից տարածքային պետական կառավարման ապահովում</t>
  </si>
  <si>
    <t xml:space="preserve"> ՀՀ Արարատի մարզում տարածքային պետական կառավարում</t>
  </si>
  <si>
    <t xml:space="preserve"> ՀՀ Արարատի մարզպետարանի կողմից տարածքային պետական կառավարման ապահովում</t>
  </si>
  <si>
    <t xml:space="preserve"> ՀՀ Արմավիրի մարզում տարածքային պետական կառավարում</t>
  </si>
  <si>
    <t xml:space="preserve"> ՀՀ Արմավիրի մարզպետարանի կողմից տարածքային պետական կառավարման ապահովում</t>
  </si>
  <si>
    <t xml:space="preserve"> ՀՀ Գեղարքունիքի մարզում տարածքային պետական կառավարում</t>
  </si>
  <si>
    <t xml:space="preserve"> ՀՀ Գեղարքունիքի մարզպետարանի կողմից տարածքային պետական կառավարման ապահովում</t>
  </si>
  <si>
    <t xml:space="preserve"> ՀՀ Կոտայքի մարզում տարածքային պետական կառավարում</t>
  </si>
  <si>
    <t xml:space="preserve"> ՀՀ Կոտայքի մարզպետարանի կողմից տարածքային պետական կառավարման ապահովում</t>
  </si>
  <si>
    <t xml:space="preserve"> ՀՀ Շիրակի մարզում տարածքային պետական կառավարում</t>
  </si>
  <si>
    <t xml:space="preserve"> ՀՀ Շիրակի մարզպետարանի կողմից տարածքային պետական կառավարման ապահովում</t>
  </si>
  <si>
    <t xml:space="preserve"> վարկային միջոցներ </t>
  </si>
  <si>
    <t>ՀՀ պետական եկամուտների կոմիտե
այդ թվում`</t>
  </si>
  <si>
    <t>Եվրոպական միության հարևանության  ներդրումային գործիքի աջակցությամբ իրականացվող_x000D_ «Երևանի կոշտ թափոնների կառավարման» դրամաշնորհային ծրագիր</t>
  </si>
  <si>
    <t>32007</t>
  </si>
  <si>
    <t>Արևելյան եվրոպայի էներգախնայողության և բնապահպանական գործընկերության ֆոնդի_x000D_ աջակցությամբ իրականացվող «Երևանի կոշտ թափոնների կառավարման» դրամաշնորհային ծրագիր</t>
  </si>
  <si>
    <t>Բնական պաշարների և բնության հատուկ պահպանվող տարածքների կառավարում և պահպանում</t>
  </si>
  <si>
    <t>- Այլ ծախսեր</t>
  </si>
  <si>
    <t xml:space="preserve">հազար դրամներով </t>
  </si>
  <si>
    <t>Հատկացումների տրամադրման նպատակները և բյուջետային գլխավոր կարգադրիչների, ծրագրերի, միջոցառումների և կատարող պետական մարմնի անվանումները</t>
  </si>
  <si>
    <t>Ցուցանիշների փոփոխությունը ( նվազեցումները նշված են փակագծերում)</t>
  </si>
  <si>
    <t>տարի</t>
  </si>
  <si>
    <t xml:space="preserve"> Ընթացիկ սուբվենցիաներ համայնքներին</t>
  </si>
  <si>
    <t xml:space="preserve"> Կապիտալ սուբվենցիաներ համայնքներին</t>
  </si>
  <si>
    <t xml:space="preserve"> Աղյուսակ 9.5</t>
  </si>
  <si>
    <t xml:space="preserve"> Բարձրագույն դատական խորհուրդ </t>
  </si>
  <si>
    <t xml:space="preserve"> 1080 </t>
  </si>
  <si>
    <t xml:space="preserve"> Դատական իշխանության գործունեության ապահովում և իրականացում </t>
  </si>
  <si>
    <t xml:space="preserve"> 2021թ տարի </t>
  </si>
  <si>
    <t xml:space="preserve"> Բարձրագույն դատական խորհրդի բնականոն գործունեության ապահովում և Բարձրագույն դատական խորհրդի կողմից դատական իշխանության անկախության երաշխավորմանն ուղղված միջոցառումների իրականացում </t>
  </si>
  <si>
    <t xml:space="preserve"> Դատական գործերի բաշխման համակարգի արդիականացում, դատարանների բնականոն գործունեության համար նյութատեխնիկական պայմաններով ապահովում, Դատական դեպարտամենտին որակյալ կադրերով ապահովում, ճշգրիտ դատական վիճակագրության վարում և այլն </t>
  </si>
  <si>
    <t xml:space="preserve"> Դատական դեպարտամենտ </t>
  </si>
  <si>
    <t xml:space="preserve"> Աղյուսակ 9.8 </t>
  </si>
  <si>
    <t xml:space="preserve"> 1040 </t>
  </si>
  <si>
    <t xml:space="preserve"> Կոշտ թափոնների կառավարում </t>
  </si>
  <si>
    <t xml:space="preserve"> Եվրոպական միության հարևանության  ներդրումային գործիքի աջակցությամբ իրականացվող «Երևանի կոշտ թափոնների կառավարման» դրամաշնորհային ծրագիր </t>
  </si>
  <si>
    <t xml:space="preserve"> Կոշտ թափոնների կառավարման համակարգի բարելավում և նոր աղբավայրի ստեղծում </t>
  </si>
  <si>
    <t xml:space="preserve">  Մասնագիտացված միավոր </t>
  </si>
  <si>
    <t xml:space="preserve"> Եվրոպական չափորոշիչներով 29 հա տարածքում նոր քաղաքային աղբավայրի կառուցում, տոկոս </t>
  </si>
  <si>
    <t xml:space="preserve"> 32007 </t>
  </si>
  <si>
    <t xml:space="preserve"> Արևելյան եվրոպայի էներգախնայողության և բնապահպանական գործընկերության ֆոնդի աջակցությամբ իրականացվող «Երևանի կոշտ թափոնների կառավարման» դրամաշնորհային ծրագիր </t>
  </si>
  <si>
    <t xml:space="preserve"> Գործող թվով 2 աղբանոցների(Նուբարաշեն և Աջափնյակ) մեկուսացման վերջնական նախագիծ, հատ </t>
  </si>
  <si>
    <t xml:space="preserve"> Քաղաքային նոր աղբավայրի կառուցման վերջնական նախագիծ, հատ </t>
  </si>
  <si>
    <t xml:space="preserve"> Աղբանոցներում առաջացող գազերի բռնկման հնարավորության նվազեցում, տոկոս </t>
  </si>
  <si>
    <t xml:space="preserve"> Աղբահանություն իրականացնող կազմակերպությունների մեքենաների համար աղբի տեղադրման հնարավորությունների ստեղծում, մեք/օր </t>
  </si>
  <si>
    <t xml:space="preserve"> Շրջական միջավայրը աղտոտող աղբից առաջացող ստորգետնյա ջրերի ծավալի կրճատում, տոկոս </t>
  </si>
  <si>
    <t xml:space="preserve"> 1110 </t>
  </si>
  <si>
    <t xml:space="preserve"> Այլընտրանքային աշխատանքային ծառայություն </t>
  </si>
  <si>
    <t xml:space="preserve"> Այլընտրանքային աշխատանքային ծառայողներին դրամական բավարարման և դրամական փոխհատուցման տրամադրում </t>
  </si>
  <si>
    <t xml:space="preserve"> Այլընտրանքային աշխատանքային ծառայության անցած ՀՀ քաղաքացիներին  «Այլընտրանքային ծառայության մասին» ՀՀ օրենքով սահմանված դրամական բավարարման և փոխհատուցումների տրամադրում </t>
  </si>
  <si>
    <t xml:space="preserve"> Շահառուների ընտրության չափանիշները? </t>
  </si>
  <si>
    <t xml:space="preserve"> Այլընտրանքային ծառայությության մասին ՀՀ օրենքի պահանջներին համապատասխան այլընտրանքային աշխատանքային ծառայության անցնող ՀՀ քաղաքացիներ </t>
  </si>
  <si>
    <t xml:space="preserve"> Այլընտրանքային աշխատանքային ծառայություն անցնողների թիվ, անձ </t>
  </si>
  <si>
    <t xml:space="preserve">  Այլընտրանքային ծառայությության մասին ՀՀ օրենքի պահանջներին համապատասխան այլընտրանքային աշխատանքային ծառայության անցնող ՀՀ քաղաքացիներ </t>
  </si>
  <si>
    <t xml:space="preserve"> Աղյուսակ 9.10</t>
  </si>
  <si>
    <t xml:space="preserve"> ՀՀ  արդարադատության նախարարություն </t>
  </si>
  <si>
    <t xml:space="preserve"> 1057 </t>
  </si>
  <si>
    <t xml:space="preserve"> Արդարադատության ոլորտում քաղաքականության  մշակում, ծրագրերի համակարգում, խորհրդատվության և մոնիտորինգի իրականացում </t>
  </si>
  <si>
    <t xml:space="preserve"> Արդարադատության ոլորտում քաղաքականության, խորհրդատվության, մոնիտորինգի, գնման և աջակցության իրականացում </t>
  </si>
  <si>
    <t xml:space="preserve"> Ոլորտի քաղաքականության, խորհրդատվության, մոնիտորինգի, արդարադատության ծրագրերի համակարգման ծառայություններ </t>
  </si>
  <si>
    <t xml:space="preserve"> ՀՀ արդարադատության նախարարություն </t>
  </si>
  <si>
    <t xml:space="preserve"> 1120 </t>
  </si>
  <si>
    <t xml:space="preserve"> Քրեակատարողական ծառայություններ </t>
  </si>
  <si>
    <t xml:space="preserve"> Դատապարտյալների վերահսկողություն, կալանավայրերում դատապարտյալների կացության ապահովում, դատապարտյալների սոցիալ- հոգեբանական վերականգնում, ուսուցում </t>
  </si>
  <si>
    <t xml:space="preserve"> Քրեակատարողական ծառայություն </t>
  </si>
  <si>
    <t xml:space="preserve"> Դատապարտյալների և կալանքի տակ գտնվող անձանց թիվը </t>
  </si>
  <si>
    <t xml:space="preserve"> այդ թվում՛ կանայք </t>
  </si>
  <si>
    <t xml:space="preserve"> Դատապարտյալների կարճաժամկետ մեկնումերի տրամադրման ¥արձակուրդներ¤ թիվը </t>
  </si>
  <si>
    <t xml:space="preserve"> ՔԿՀ¬ում մշակութային ¥համերգներ, ներկայացումներ և ցուցահանդեսներ¤ և մարզական միջոցառումների մասնակիցների թիվը, մարդ </t>
  </si>
  <si>
    <t xml:space="preserve"> ՔԿՀ¬ում միջին մասնագիտական/տեխնիկական կրթություն ստացող դատապարտյալների թիվը, մարդ </t>
  </si>
  <si>
    <t xml:space="preserve"> Իրավաբանական խորհրդատվություն ստացած կալանավորված անձանց և դատապարտյալների թիվը ¥խորհրդատվությունների թիվը¤ </t>
  </si>
  <si>
    <t xml:space="preserve"> Սոցիալական ¥սոցիալական վերականգնում և խորհրդատվություն¤ աջակցություն ստացած դատապարտյալների և կալանավորվածների թիվը, մարդ </t>
  </si>
  <si>
    <t xml:space="preserve"> այդ թվում՛ կանանց </t>
  </si>
  <si>
    <t xml:space="preserve"> Դատապարտյալների և կալանավորվածների հոգեբանական հետազոտությունների և ուսումնասիրությունների իրականացում ,թիվը </t>
  </si>
  <si>
    <t xml:space="preserve"> Աշխատանքով ապահովված դատապարտյալների թիվ </t>
  </si>
  <si>
    <t xml:space="preserve"> Աշխատանքով ապահովված դատապարտյալների տեսակարար կշիռն ընդհանուրի մեջ, տոկոս </t>
  </si>
  <si>
    <t xml:space="preserve"> տղամարդկանց </t>
  </si>
  <si>
    <t xml:space="preserve"> Մասնագիտական/տեխնիկական կրթություն ստացած դատապարտյալների  տեսակարար կշիռը աշխատանքով   ապահովված դատապարտյալների և կալանավորվածների մեջ, տոկոս </t>
  </si>
  <si>
    <t xml:space="preserve"> ՔԿՀ¬ում մշակութային կամ  մարզական միջոցառումներին մասնակցած դատապարտյալների  տեսակարար կշիռը ընհանուր դատապարտյալների մեջ, տոկոս </t>
  </si>
  <si>
    <t xml:space="preserve"> Պրոբացիայի ծառայություններ </t>
  </si>
  <si>
    <t xml:space="preserve"> Հասարակության անվտանգության ապահովումը՛ կրկնահանցագործության կանխարգելման և կրճատման միջոցով </t>
  </si>
  <si>
    <t xml:space="preserve"> Պրոբացիայի ծառայություն </t>
  </si>
  <si>
    <t xml:space="preserve"> 1182 </t>
  </si>
  <si>
    <t xml:space="preserve"> Հարկադիր կատարման ծառայություններ </t>
  </si>
  <si>
    <t xml:space="preserve"> Հարկադիր կատարման ենթակա ակտերի կատարումն ապահովող ծառայություններ </t>
  </si>
  <si>
    <t xml:space="preserve"> Դատական ակտերի, կատարողական թերթերի, կատարողական մակագրության թերթերի և անբողոքարկելի վարչական ակտերի պահանջների կատարման ապահովում: </t>
  </si>
  <si>
    <t xml:space="preserve"> ՀՀ արդարադատության նախարարության դատական ակտերի հարկադիր կատարումն ապահովող ծառայություն </t>
  </si>
  <si>
    <t xml:space="preserve"> 1061 </t>
  </si>
  <si>
    <t xml:space="preserve"> Արտաքին գործերի ոլորտում Կառավարության քաղաքականության մշակում և իրականացում </t>
  </si>
  <si>
    <t xml:space="preserve"> 2021թ. տարի </t>
  </si>
  <si>
    <t xml:space="preserve"> Կառավարության արտաքին քաղաքականության մշակում և իրագործման ապահովում </t>
  </si>
  <si>
    <t xml:space="preserve"> ՀՀ Կառավարության ծրագրի հիման վրա արտաքին գործերի բնագավառում քաղաքականության մշակում և իրականացում, դիվանագիտական ծառայության կազմակերպում և ղեկավարում, հյուպատոսական ծառայությունների մատուցում </t>
  </si>
  <si>
    <t xml:space="preserve"> ՀՀ արտաքին գործերի նախարարություն </t>
  </si>
  <si>
    <t xml:space="preserve"> Աղյուսակ 9.13</t>
  </si>
  <si>
    <t xml:space="preserve"> 1133 </t>
  </si>
  <si>
    <t xml:space="preserve"> Բնապահպանական ծրագրերի իրականացում համայնքներում </t>
  </si>
  <si>
    <t xml:space="preserve"> Բնապահպանական սուբվենցիաներ համայնքներին </t>
  </si>
  <si>
    <t xml:space="preserve"> Տնտեսական գործունեության հետևանքով շրջակա միջավայրին և բնակչության առողջությանը պատճառված վնասների մեղմմանն ուղղված ծրագրերի իրականացման աջակցություն ազդակիր համայնքներին </t>
  </si>
  <si>
    <t xml:space="preserve"> Շահառուների ընտրության չափանիշները՛ </t>
  </si>
  <si>
    <t xml:space="preserve"> «Ընկերությունների կողմից վճարվող բնապահպանական հարկի նպատակային օգտագործման մասին» ՀՀ օրենք </t>
  </si>
  <si>
    <t xml:space="preserve"> Ազդակիր համայնքների թիվ, հատ </t>
  </si>
  <si>
    <t xml:space="preserve"> Ծրագրեր ներկայացրած համայնքների թիվ, հատ </t>
  </si>
  <si>
    <t xml:space="preserve"> Բնապահպանական ծրագրերի կատարման մակարդակը, տոկոս </t>
  </si>
  <si>
    <t xml:space="preserve"> Աղյուսակ 9.17</t>
  </si>
  <si>
    <t xml:space="preserve"> ՀՀ բարձր տեխնոլոգիական արդյունաբերության նախարարություն </t>
  </si>
  <si>
    <t xml:space="preserve"> 1119 </t>
  </si>
  <si>
    <t xml:space="preserve"> Պաշտպանության բնագավառում գիտական և գիտատեխնիկական նպատակային հետազոտություններ </t>
  </si>
  <si>
    <t xml:space="preserve"> «Գիտական և գիտատեխնիկական նպատակային ծրագրային հետազոտություններ» ծրագրի շրջանակներում կատարվող հատուկ գիտահետազոտական և փորձակոնստրուկտորական աշխատանքներ </t>
  </si>
  <si>
    <t xml:space="preserve"> Գիտահետազոտական և փորձակոնստրուկտորական աշխատանքների իրականացում պաշտպանության համակարգի ապահովման համար </t>
  </si>
  <si>
    <t xml:space="preserve"> Աղյուսակ 9.19</t>
  </si>
  <si>
    <t xml:space="preserve"> ՀՀ արտակարգ իրավիճակների նախարարություն </t>
  </si>
  <si>
    <t xml:space="preserve"> 1090 </t>
  </si>
  <si>
    <t xml:space="preserve"> Փրկարարական ծառայություններ </t>
  </si>
  <si>
    <t xml:space="preserve"> Հրդեհաշիջման, հակահրդեհային քարոզչության, բնական և տեխնածին աղետների ժամանակ բնակչության և կառույցների պաշտպանություն </t>
  </si>
  <si>
    <t xml:space="preserve"> Մարտունակության բարձրացման նպատակով իրականացված ուսումնավարժանքների քանակը,թիվ </t>
  </si>
  <si>
    <t xml:space="preserve"> Մեկնումի պահից մինչև կանչի վայրն ընկած միջին ժամանակահատվածի նվազեցում, տոկոս </t>
  </si>
  <si>
    <t xml:space="preserve"> Ահազանգի ստացման պահից մինչև մեկնումն ընկած միջին ժամանակահատվածը, րոպե </t>
  </si>
  <si>
    <t xml:space="preserve"> Ահազանգի ստացման պահից մինչև կանչի վայրն ընկած միջին ժամանակահատվածը, րոպե </t>
  </si>
  <si>
    <t xml:space="preserve"> Ահազանգի ստացման պահից մինչև գործողությունների ավարտն ընկած միջին ժամանակահատվածը,ժամ </t>
  </si>
  <si>
    <t xml:space="preserve"> 1112 </t>
  </si>
  <si>
    <t xml:space="preserve"> Արտակարգ իրավիճակների բնագավառի պետական քաղաքականության մշակում, ծրագրերի համակարգում և մոնիտորինգ </t>
  </si>
  <si>
    <t xml:space="preserve"> Արտակարգ իրավիճակների բնագավառում քաղաքականության մշակում, խորհրդատվական ծառայությունների տրամադրում և մոնիտորինգի իրականացում </t>
  </si>
  <si>
    <t xml:space="preserve"> Աղյուսակ 9.20</t>
  </si>
  <si>
    <t xml:space="preserve"> ՀՀ վիճակագրական կոմիտե </t>
  </si>
  <si>
    <t xml:space="preserve"> 1143 </t>
  </si>
  <si>
    <t xml:space="preserve"> Ազգային պաշտոնական վիճակագրության արտադրություն և տարածում </t>
  </si>
  <si>
    <t xml:space="preserve"> Վիճակագրության քաղաքականության մշակում և իրականացում, պաշտոնական վիճակագրական տեղեկատվության մշակում, արտադրում և տարածում </t>
  </si>
  <si>
    <t xml:space="preserve"> Պաշտոնական վիճակագրության իրավական դաշտի ձևավորում և կատարելագործում, վիճտվյալների հավաքման մեթոդաբանության մշակում, միջազգային համեմատությունների անցկացում, բիզնես ռեգիստրի վարում, վիճակագրության մշակում, ամփոփ տեղեկատվության արտադրում և տարածում </t>
  </si>
  <si>
    <t xml:space="preserve"> Վիճակագրական տեղեկատվության հավաքում </t>
  </si>
  <si>
    <t xml:space="preserve"> Տնային տնտեսությունների կենսապայմանների ամբողջացված հետազոտության,  աշխատուժի ընտրանքային հետազոտության, սպառողական ապրանքների գների, գյուղացիական տնտեսությունների  և սոցիալ-տնտեսական բնույթի այլ սկզբնական տեղեկատվության հավաքում </t>
  </si>
  <si>
    <t xml:space="preserve"> Տնային տնտեսությունների կենսապայմանների ամբողջացված հետազոտության համար տեղեկատվության հավաքում, տնային տնտեսություն </t>
  </si>
  <si>
    <t xml:space="preserve"> Սպառողական ապրանքների գների մասին սկզբնական տեղեկատվության հավաքում, ապրանք-ծառայություն </t>
  </si>
  <si>
    <t xml:space="preserve"> Արդյունաբերական գների մասին սկզբնական տեղեկատվության հավաքում, ապրանք-ծառայություն </t>
  </si>
  <si>
    <t xml:space="preserve"> Գյուղատնտեսության գների մասին սկզբնական տեղեկատվության հավաքում, գյուղացիական տնտեսություն </t>
  </si>
  <si>
    <t xml:space="preserve"> Միջազգային համադրումներ, ցուցանիշ </t>
  </si>
  <si>
    <t xml:space="preserve"> Բեռնափոխադրումների սակագների մասին սկզբնական տեղեկատվության հավաքում, ապրանք-ծառայություն </t>
  </si>
  <si>
    <t xml:space="preserve"> Գյուղատնտեսության մասին սկզբնական տեղեկատվության հավաքում,  գյուղացիական տնտեսություն </t>
  </si>
  <si>
    <t xml:space="preserve"> Աշխատուժի ընտրանքային հետազոտության համար տեղեկատվության հավաքում, տնային տնտեսություն </t>
  </si>
  <si>
    <t xml:space="preserve"> Ժամանակի օգտագործման հետազոտության համար տեղեկատվության հավաքում, տնային տնտեսություն </t>
  </si>
  <si>
    <t xml:space="preserve"> Մեթոդական ցուցումներին ու միջազգային վիճակագրական չափորոշիչներին համապատախանություն, տոկոս </t>
  </si>
  <si>
    <t xml:space="preserve"> Հերթական մարդահամարի նախապատրաստման և անցկացման միջոցառումների իրականացում </t>
  </si>
  <si>
    <t xml:space="preserve"> Հերթական մարդահամարի անցկացման նորմատիվ-իրավական դաշտի ձևավորում, կազմակերպամեթոդական դրույթների մշակում, վիճակագրական տվյալների հավաքման, մշակման, ամփոփման և ելքային արդյունքների ստացման մեթոդաբանության մշակում, մարդահամարի անցկացում, տվյալների մշակում </t>
  </si>
  <si>
    <t xml:space="preserve"> Աղյուսակ 9.23</t>
  </si>
  <si>
    <t xml:space="preserve"> Մրցակցության պաշտպանության հանձնաժողով </t>
  </si>
  <si>
    <t xml:space="preserve"> 1034 </t>
  </si>
  <si>
    <t xml:space="preserve"> Տնտեսական մրցակցության պաշտպանություն </t>
  </si>
  <si>
    <t xml:space="preserve"> Հայաստանի Հանրապետությունում տնտեսական մրցակցության պաշտպանության բնագավառում քաղաքականության մշակում և վերահսկողություն </t>
  </si>
  <si>
    <t xml:space="preserve"> Տնտեսական մրցակցության պաշտպանության պետական քաղաքականության մշակման, վերահսկողության ծառայություններ, ապրանքային շուկաների կառուցվածքի ուսումնասիրություն, ծրագրերի համակարգում </t>
  </si>
  <si>
    <t xml:space="preserve"> ՀՀ տնտեսական մրցակցության պաշտպանության պետական հանձնաժողով </t>
  </si>
  <si>
    <t xml:space="preserve"> Աղյուսակ 9.24</t>
  </si>
  <si>
    <t xml:space="preserve"> ՀՀ կադաստրի կոմիտե </t>
  </si>
  <si>
    <t xml:space="preserve"> 1012 </t>
  </si>
  <si>
    <t xml:space="preserve"> Անշարժ գույքի կադաստրի վարման բնագավառում պետական քաղաքականության իրականացում </t>
  </si>
  <si>
    <t xml:space="preserve"> Գույքի նկատմամբ իրավունքների պետական գրանցում,գույքի և դրա նկատմամբ գրանցված իրավունքների և սահմանափակումների վերաբերյալ տեղեկատվության տրամադրում </t>
  </si>
  <si>
    <t xml:space="preserve"> Գույքի նկատմամբ իրավունքների պետական գրանցում, գրանցված իրավունքների և սահմանափակումների վերաբերյալ տեղեկատվության տրամադրում, համակարգված դիտարկումների և անշարժ գույքի շուկայի վերլուծությունների իրականացում և իրազեկման ծառայություններ </t>
  </si>
  <si>
    <t xml:space="preserve">  ՀՀ  կադաստրի կոմիտե </t>
  </si>
  <si>
    <t xml:space="preserve"> 31001 </t>
  </si>
  <si>
    <t xml:space="preserve"> Այլ սարքավորումների քանակ, հատ </t>
  </si>
  <si>
    <t xml:space="preserve"> 31004 </t>
  </si>
  <si>
    <t xml:space="preserve"> Աղյուսակ 9.28</t>
  </si>
  <si>
    <t xml:space="preserve"> ՀՀ ոստիկանություն </t>
  </si>
  <si>
    <t xml:space="preserve"> 1158 </t>
  </si>
  <si>
    <t xml:space="preserve"> Ոստիկանության ոլորտի քաղաքականության մշակում, կառավարում, կենտրոնացված միջոցառումներ, մոնիտորինգ և վերահսկողություն </t>
  </si>
  <si>
    <t xml:space="preserve"> Ոստիկանության ոլորտի քաղաքականության մշակում, կառավարում, կենտրոնացված միջոցառումների, մոնիտորինգի և վերահսկողության իրականացում </t>
  </si>
  <si>
    <t xml:space="preserve"> Ոստիկանության մարմինների աշխատանքների պլանավորում, համակարգում, ծրագրային միջոցառումների մշակում և  իրականացում, միջգերատեսչական և միջազգային համագործակցության ապահովում, համընդհանուր և ոլորտային աշխատանքների իրականացում, մոնիտորինգ և հսկողություն </t>
  </si>
  <si>
    <t xml:space="preserve"> Հայաստանի Հանրապետության ոստիկանություն, ՀՀ ոստիկանության կազմակերպված հանցագործության դեմ պայքարի գլխավոր վարչություն </t>
  </si>
  <si>
    <t xml:space="preserve"> Ոստիկանության ոլորտի քաղաքականությանը վերաբերվող օրենսդրական և ենթաօրենսդրական իրավական ակտերի նախագծերի թիվ, հատ </t>
  </si>
  <si>
    <t xml:space="preserve"> Ոստիկանության կողմից դատարաններում բերված հայցերի թիվ, հատ </t>
  </si>
  <si>
    <t xml:space="preserve"> Ոստիկանության դեմ դատարաններում բերված հայցերի թիվ, հատ </t>
  </si>
  <si>
    <t xml:space="preserve"> Հսկողության վերցված ՀՀ ոստիկանության ղեկավարության հանձնարարականների և պլանային միջոցառումների թիվ, հատ </t>
  </si>
  <si>
    <t xml:space="preserve"> Ոստիկանության դեմ դատարաններում բերված /վարույթում առկա/ հայցերից բավարարվածների թիվ, հատ </t>
  </si>
  <si>
    <t xml:space="preserve"> Ոստիկանության կողմից դատարաններում բերված /վարույթում առկա/ հայցերից  բավարարվածների թիվ, հատ </t>
  </si>
  <si>
    <t xml:space="preserve"> Հսկողության վերցված ՀՀ ոստիկանության ղեկավարության հանձնարարականների և պլանային միջոցառումների կատարում, տոկոս </t>
  </si>
  <si>
    <t xml:space="preserve"> Ոստիկանությունում իգական սեռի ծառայողների/աշխատողների թվաքանակի մասնաբաժին, տոկոս </t>
  </si>
  <si>
    <t xml:space="preserve"> Ոստիկանության կողմից համակարգվող ներգերատեսչական, միջգերատեսչական, երկկողմ և բազմակողմ միջազգային ծրագրերով հաշվետվությունների ներկայացում /կիսամյակը 1 անգամ/, հատ </t>
  </si>
  <si>
    <t xml:space="preserve"> Պետական պահպանության ծառայությունների կազմակերպում և իրականացում </t>
  </si>
  <si>
    <t xml:space="preserve"> Պետական կարևորագույն օբյեկտների, իրավաբանական և ֆիզիկական անձանց պատկանող օբյեկտների պատշաճ պահպանություն և անվտանգության ապահովում </t>
  </si>
  <si>
    <t xml:space="preserve"> ՀՀ ոստիկանության պետական պահպանության գլխավոր վարչություն </t>
  </si>
  <si>
    <t xml:space="preserve"> Պետական պահպանության ծառայությունների կողմից պահպանվող օբյեկտների թիվ, հատ </t>
  </si>
  <si>
    <t xml:space="preserve"> Պահպանվող օբյեկտներում ներօբյեկտային ռեժիմի խախտման հետ կապված հանցագործությունների կանխարգելում (%) (հանցավոր ոտնձգությունների բացառում) </t>
  </si>
  <si>
    <t xml:space="preserve"> Պետական պահպանության ծառայությունների կողմից պահպանվող օբյեկտներում ծառայության տևողությունը, օր/ժամ </t>
  </si>
  <si>
    <t xml:space="preserve"> Միջոցառման վրա կատար-վող ծախսը (հազար դրամ) </t>
  </si>
  <si>
    <t xml:space="preserve"> 11004 </t>
  </si>
  <si>
    <t xml:space="preserve"> Պետական պահպանության ծառայություններ մատուցող ՀՀ ոստիկանության ստորաբաժանումների կարիքի բավարարում </t>
  </si>
  <si>
    <t xml:space="preserve"> ՀՀ ոստիկանության պետական պահպանության ծառայության և այլ ստորաբաժանումների նյութատեխնիկական բազայով ապահովում </t>
  </si>
  <si>
    <t xml:space="preserve"> ՀՀ ոստիկանության պետական պահպանության գլխավոր վարչություն և ոստիկանության  զորքեր </t>
  </si>
  <si>
    <t xml:space="preserve"> 11005 </t>
  </si>
  <si>
    <t xml:space="preserve"> Ճանապարհային երթևեկության անվտանգության ապահովում և  ճանապարհատրանսպորտային պատահարների կանխարգելում </t>
  </si>
  <si>
    <t xml:space="preserve"> Ճանապարհային երթևեկության կարգավորում, անվտանգության ապահովում, ճանապարհապարեկային ծառայության իրականացում, ճանապարհատրանսպորտային պատահարների և տվյալ բնագավառում վարչական իրավախախտումների պետական հաշվառում, վարորդական վկայականների տրամադրում </t>
  </si>
  <si>
    <t xml:space="preserve"> ՀՀ Ճանապարհային ոստիկանություն </t>
  </si>
  <si>
    <t xml:space="preserve"> Ճանապարհային ոստիկանության ճանապարհապարեկային ծառայություն իրականացնող  կարգախմբերի կողմից վերահսկվող երթուղիներում կատարված միջին օրական վազք, կմ / տարեկան </t>
  </si>
  <si>
    <t xml:space="preserve"> ՃՈ կողմից ճանապարհային երթևեկության անվտանգության օրենսդրության պահանջների խախտման համար նշանակված տուգանքների և ճանապարհային երթևեկության կանոնների, ավտոտրանսպորտային միջոցների տեխնիկական նորմերի պահանջների խախտման համար նշանակված տուգանքների քանակ, հատ </t>
  </si>
  <si>
    <t xml:space="preserve"> Տրամադրված վարորդական վկայականների քանակ, հատ </t>
  </si>
  <si>
    <t xml:space="preserve"> Տրամադրված հաշվառման վկայագրերի քանակ, հատ </t>
  </si>
  <si>
    <t xml:space="preserve"> Ընդունված տեսական և գործնական քննությունների թիվ, հատ </t>
  </si>
  <si>
    <t xml:space="preserve"> Գյուղատնտեսական ինքնագնաց մեքենաների գրանցելու, վերագրանցելու, հաշվառումից հանելու, ինչպես նաև դրանց գրանցման տվյալների փոփոխության հետ կապված գործողություններ, հատ </t>
  </si>
  <si>
    <t xml:space="preserve"> Տրակտորիստ-մեքենավարի վարման իրավունքի վկայականների թիվ, հատ </t>
  </si>
  <si>
    <t xml:space="preserve"> Վարման իրավունքի վկայականի կրկնօրինակի տրամադրում, հատ </t>
  </si>
  <si>
    <t xml:space="preserve"> Արձանագրված ճանապարհատրանսպորտային պատահարների թիվ, հատ </t>
  </si>
  <si>
    <t xml:space="preserve"> Ծանր հետևանքներով ճանապարհատրանսպորտային պատահարների (3 և ավելի զոհ և/կամ 10 և ավելի վիրավոր) թիվ, հատ </t>
  </si>
  <si>
    <t xml:space="preserve"> Գյուղատնտեսական ինքնագնաց մեքենաների վարման իրավունքի վկայական տալու համար քննությունների քանակը (պետական մենաշնորհային բնույթի ծառայություն) թիվ, հատ </t>
  </si>
  <si>
    <t xml:space="preserve"> Միջազգային համաձայնագրերի (նաև ստանդարտների) պահանջներին համապատասխանող վարորդական վկայականների տրամադրում,  տոկոս </t>
  </si>
  <si>
    <t xml:space="preserve"> Միջազգային համաձայնագրերի (նաև ստանդարտների) պահանջներին համապատասխանող հաշվառման վկայագրերի տրամադրում,  տոկոս </t>
  </si>
  <si>
    <t xml:space="preserve"> Վարորդական վկայական տրամադրելու միջին ժամկետը, օր </t>
  </si>
  <si>
    <t xml:space="preserve"> Հաշվառման վկայագիր տրամադրելու միջին ժամկետը, օր </t>
  </si>
  <si>
    <t xml:space="preserve"> 11006 </t>
  </si>
  <si>
    <t xml:space="preserve"> Տրանսպորտային միջոցների պետական հաշվառում </t>
  </si>
  <si>
    <t xml:space="preserve"> Տրանսպորտային միջոցների պետհամարանիշերի տրամադրում </t>
  </si>
  <si>
    <t xml:space="preserve"> Տրամադրված հաշվառման համարանիշերի քանակ, հատ </t>
  </si>
  <si>
    <t xml:space="preserve"> Հաշվառված տրանսպորտային միջոցներին (այդ թվում միջազգային) համապատասխանող հաշվառման համարանիշների տրամադրում, տոկոս </t>
  </si>
  <si>
    <t xml:space="preserve"> Հաշվառված տրանսպորտային միջոցներին հաշվառման համարանիշների վահանակների տրամադրման միջին ժամկետ, օր </t>
  </si>
  <si>
    <t xml:space="preserve"> 11007 </t>
  </si>
  <si>
    <t xml:space="preserve"> Անձի անհատական տվյալների, քաղաքացիության և հաշվառման վերաբերյալ տեղեկությունների ստացման, տրամադրման և փոխանակման ծառայությունների մատուցում, ճամփորդական փաստաթղթերում կենսաչափական տեխնոլոգիաների ներդրում </t>
  </si>
  <si>
    <t xml:space="preserve"> ՀՀ քաղաքացու անձնագրի ձևակերպում, ՀՀ քաղաքացիություն ձեռք բերելու, դադարեցնելու, փախստականի կարգավիճակ ստացած, ՀՀ -ում մշտապես բնակվող քաղաքացիություն չունեցող անձանց, օտարերկրացիներին մուտքի վիզաներ, կացության կարգավիճակներ տալու մասին գործերի վարում </t>
  </si>
  <si>
    <t xml:space="preserve"> ՀՀ ոստիկանության անձնագրային և վիզաների վարչություն </t>
  </si>
  <si>
    <t xml:space="preserve"> Տրված վիզաների թիվ, հատ </t>
  </si>
  <si>
    <t xml:space="preserve"> Տրված կացության ժամանակավոր և մշտական կարգավիճակների թիվ, հատ </t>
  </si>
  <si>
    <t xml:space="preserve"> Քաղաքացիների ըստ բնակության վայրի հաշվառման թիվ, հատ </t>
  </si>
  <si>
    <t xml:space="preserve"> Քաղաքացիների ըստ բնակության վայրի հաշվառումից հանելու թիվ, հատ </t>
  </si>
  <si>
    <t xml:space="preserve"> Տրված նախկին նմուշի անձնագրերի թիվ, հատ (ՀՀ կառ. 25.12.1998թ. թիվ 821 որոշմամբ հաստատված) </t>
  </si>
  <si>
    <t xml:space="preserve"> Տրված կենսաչափական կողմնորոշիչներ պարունակող էլեկտրոնային անձնագրերի թիվ, հատ </t>
  </si>
  <si>
    <t xml:space="preserve"> Նույնականացման քարտերի թիվ, հատ </t>
  </si>
  <si>
    <t xml:space="preserve"> Կոնվենցիոն փաստաթղթերի թիվ, հատ </t>
  </si>
  <si>
    <t xml:space="preserve"> Հասցեատեղեկատու ծառայության կողմից տրված տեղեկանքների թիվ, հատ </t>
  </si>
  <si>
    <t xml:space="preserve"> Միջազգային համաձայնագրերի (նաև ստանդարտների) պահանջներին համապատասխանող կենսաչափական կողմնորոշիչներ պարունակող անձնագրերի հատկացում, տոկոս </t>
  </si>
  <si>
    <t xml:space="preserve"> Միջազգային համաձայնագրերի (նաև ստանդարտների) պահանջներին համապատասխանող նույնականացման քարտերի հատկացում, տոկոս </t>
  </si>
  <si>
    <t xml:space="preserve"> Նախկին նմուշի անձնագրերի հատկացում, տոկոս </t>
  </si>
  <si>
    <t xml:space="preserve"> Կենսաչափական կողմնորոշիչներ պարունակող անձնագրեր տրամադրելու ժամկետ, օր </t>
  </si>
  <si>
    <t xml:space="preserve"> Նույնականացման քարտեր տրամադրելու ժամկետ, օր </t>
  </si>
  <si>
    <t xml:space="preserve"> Նախկին նմուշի անձնագրեր տրամադրելու ժամկետ, օր </t>
  </si>
  <si>
    <t xml:space="preserve"> 11008 </t>
  </si>
  <si>
    <t xml:space="preserve"> Առողջապահական ծառայությունների տրամադրում </t>
  </si>
  <si>
    <t xml:space="preserve"> Ոստիկանության բժշկական ծառայություններից օգտվելու իրավունք ունեցող անձանց ամբուլատոր-պոլիկլինիկական և հոսպիտալային բուժապահովում, հակահամաճարակային միջոցառումների ծրագրավորում և իրականացում, բժշկական փորձաքննություն և ծառայողական պիտանելիության որոշում </t>
  </si>
  <si>
    <t xml:space="preserve"> ՀՀ ոստիկանության  բժշկական վարչություն </t>
  </si>
  <si>
    <t xml:space="preserve"> Ամբուլատոր-պոլիկլինիկական այցելությունների թիվ, հատ </t>
  </si>
  <si>
    <t xml:space="preserve"> Աշխատունակության ժամանակավոր կորուստով ուղեկցվող հիվանդությունների դեպքերի քանակը ամբուլատոր-պոլիկլինիկական օղակում, հատ </t>
  </si>
  <si>
    <t xml:space="preserve"> ՈԲՀ-ում փորձաքննության ենթարկված անձանց թիվ, անձ </t>
  </si>
  <si>
    <t xml:space="preserve"> Արձանագրված տարափոխիկ հիվանդությունների դեպքերի և վերջիններիս կապակցությամբ անցկացված էպիդեմիոլոգիական հետազոտությունների քանակ, հատ </t>
  </si>
  <si>
    <t xml:space="preserve"> Աշխատունակության ժամանակավոր կորստով ուղեկցվող հիվանդությունների դեպքերի միջին տեւողություն, օր </t>
  </si>
  <si>
    <t xml:space="preserve"> 11009 </t>
  </si>
  <si>
    <t xml:space="preserve"> Դեղորայքի տրամադրում ոստիկանության բժշկական վարչության ծառայություններից օգտվելու իրավունք ունեցող բուժօգնություն ստացողներին և հատուկ խմբերում ընդգրկված ֆիզիկական անձանց </t>
  </si>
  <si>
    <t xml:space="preserve"> Դեղորայքի տրամադրում ոստիկանության բժշկական վարչության ծառայություններից օգտվելու իրավունք ունեցող ամբուլատոր պոլիկլինիկական կամ հիվանդանոցային բուժօգնություն ստացողներին և հատուկ խմբերում ընդգրկված ֆիզիկական անձանց </t>
  </si>
  <si>
    <t xml:space="preserve"> Ամբուլատոր-պոլիկլինիկական, հիվանդանոցային բուժօգնություն ստացողներին տրամադրված դեղորայքի տեսականի, հատ </t>
  </si>
  <si>
    <t xml:space="preserve"> 11010 </t>
  </si>
  <si>
    <t xml:space="preserve"> Հասարակական կարգի պահպանություն, անվտանգության ապահովում և հանցագործությունների դեմ պայքար </t>
  </si>
  <si>
    <t xml:space="preserve"> Հասարակական կարգի պահպանության և հասարակական անվտանգության ապահովման, հանցագործությունների և այլ իրավախախտումների նախականխման, կանխման, խափանման, հայտնաբերման և բացահայտման ծառայություններ </t>
  </si>
  <si>
    <t xml:space="preserve"> ՀՀ ոստիկանության Երևանի և մարզային վարչություններ, ՀՀ ոստիկանության  զորքեր </t>
  </si>
  <si>
    <t xml:space="preserve"> Համայնքային ոստիկանության ու անչափահասների գործերով և ընտանիքում բռնության կանխարգելման ստորաբաժանումներում հսկողության տակ գտնվող անձանց թիվ, հատ </t>
  </si>
  <si>
    <t xml:space="preserve"> Պարեկապահակետային ծառայություն իրականացնող  պարեկային կարգախմբերի կողմից վերահսկվող երթուղիների միջին օրական երկարություն, կմ </t>
  </si>
  <si>
    <t xml:space="preserve"> Դիմումների և հաղորդումների հիման վրա նախապատրաստված նյութերի թիվ, հատ </t>
  </si>
  <si>
    <t xml:space="preserve"> Վարույթում առկա քրեական գործերի թիվ, հատ </t>
  </si>
  <si>
    <t xml:space="preserve"> Վարույթում առկա քրեական գործերով բացահայտված հանցագործությունների թիվ, հատ </t>
  </si>
  <si>
    <t xml:space="preserve"> Հայտնաբերված կոռուպցիոն բնույթի հանցագործությունների թիվ, հատ </t>
  </si>
  <si>
    <t xml:space="preserve"> Հայտնաբերված մարդու թրաֆիկինգի կամ շահագործման դեպքերի թիվ, հատ </t>
  </si>
  <si>
    <t xml:space="preserve"> Հայտնաբերված թմրամիջոցների, հոգեմետ /հոգեներգործուն/ նյութերի և դրանց պրեկուսորների ապօրինի շրջանառության թիվ, հատ </t>
  </si>
  <si>
    <t xml:space="preserve"> Ձերբակալված և կալանավորված անձանց ուղեկցումների թիվ, հատ </t>
  </si>
  <si>
    <t xml:space="preserve"> Ձերբակալված անձանց պահելու վայրերում ձերբակալված և կալանանավորված անձանց թիվ, անձ </t>
  </si>
  <si>
    <t xml:space="preserve"> Զանգվածային միջոցառումների թիվը, որոնց ընթացքում ապահովվել է հասարակական կարգի պահպանություն և անվտանգություն, հատ </t>
  </si>
  <si>
    <t xml:space="preserve"> Պահպանվող հատուկ և կարևորագույն օբյեկտների թիվ, հատ </t>
  </si>
  <si>
    <t xml:space="preserve"> Ոստիկանության զորքերի պարեկային յուրաքանչյուր կարգախմբի կողմից վերահսկվող երթուղիների միջին օրական երկարություն, կմ </t>
  </si>
  <si>
    <t xml:space="preserve"> Հանցագործության կատարման մեջ կասկածվող կամ մեղադրվող հայտնաբերված հետախուզվողների տոկոսի աճ /բացառությամբ ՀՀ քր. Օր-ի 327 հոդ. նախատեսված դեպքերի/ (նախորդ տարվա նույն ժամանակահատվածի համեմատ) </t>
  </si>
  <si>
    <t xml:space="preserve"> Պարեկապահակետային ծառայություն իրականացնող  պարեկային կարգախմբերի ծառայության տևողությունը, օր/ժամ </t>
  </si>
  <si>
    <t xml:space="preserve"> Ոստիկանության զորքերի պարեկային կարգախմբերի ծառայության տևողությունը, օր/ժամ </t>
  </si>
  <si>
    <t xml:space="preserve"> ՀՀ ոստիկանության կարիքի բավարարում  </t>
  </si>
  <si>
    <t xml:space="preserve"> ՀՀ ոստիկանության  նյութատեխնիկական բազայով ապահովում </t>
  </si>
  <si>
    <t xml:space="preserve"> Ավտոմեքենաների քանակ, հատ </t>
  </si>
  <si>
    <t xml:space="preserve"> Գրասենյակային գույքի միավոր քանակ, հատ </t>
  </si>
  <si>
    <t xml:space="preserve"> Ցանցային սերվերների քանակ, հատ </t>
  </si>
  <si>
    <t xml:space="preserve"> Տեսաձայնագրող համակարգ, ստորաբաժանումների քանակը, հատ </t>
  </si>
  <si>
    <t xml:space="preserve"> Սարքավորումների ծառայության կանխատեսվող միջին ժամկետ, տարի </t>
  </si>
  <si>
    <t xml:space="preserve"> Ավտոմեքենաների ծառայության կանխատեսվող միջին ժամկետ, տարի </t>
  </si>
  <si>
    <t xml:space="preserve"> ՀՀ ոստիկանության &lt;&lt;Ճանապարհային ոստիկանություն&gt;&gt; ծառայության կարիքի բավարարում </t>
  </si>
  <si>
    <t xml:space="preserve"> ՀՀ ոստիկանության ճանապարհային ոստիկանության և այլ ստորաբաժանումների նյութատեխնիկական բազայով ապահովում </t>
  </si>
  <si>
    <t xml:space="preserve"> Միջոցառումն իրականաց-նողի անվանումը? </t>
  </si>
  <si>
    <t xml:space="preserve"> ՀՀ ոստիկանության անձնագրային և վիզաների վարչության տեխնիկական կարիքի բավարարում </t>
  </si>
  <si>
    <t xml:space="preserve"> ՀՀ ոստիկանության անձնագրային և վիզաների վարչության և այլ ստորաբաժանումների նյութատեխնիկական բազայով ապահովում </t>
  </si>
  <si>
    <t xml:space="preserve"> Համակարգչային սարքավորումների  քանակ, հատ </t>
  </si>
  <si>
    <t xml:space="preserve"> Աղյուսակ 9.29</t>
  </si>
  <si>
    <t xml:space="preserve"> Հանրային հեռարձակողի խորհուրդ </t>
  </si>
  <si>
    <t xml:space="preserve"> 1042 </t>
  </si>
  <si>
    <t xml:space="preserve"> Ռադիո և հեռուստահաղորդումների հեռարձակում </t>
  </si>
  <si>
    <t xml:space="preserve"> Հանրային հեռարձակողի խորհրդի կառավարում, համակարգում և մոնիտորինգ </t>
  </si>
  <si>
    <t xml:space="preserve"> Հանրային հեռարձակողի ֆինանսատնտեսական գործունեության աուդիտ </t>
  </si>
  <si>
    <t xml:space="preserve"> Հանրային հեռարձակողի ֆինանսատնտեսական գործունեության հիման կազմված ՖՀՄՍ համապատասխան ֆինասական հաշվետվությունների աուդիտի անցկացում </t>
  </si>
  <si>
    <t xml:space="preserve"> Աուդիտի ենթակա կազմակերպությունների քանակ </t>
  </si>
  <si>
    <t xml:space="preserve"> Միջազգային կազմակերպություններին անդամակցություն </t>
  </si>
  <si>
    <t xml:space="preserve"> Միջազգային կազմակերպություններին Հանրային հեռուստառադիոընկերության անդամակցության վճարներ </t>
  </si>
  <si>
    <t xml:space="preserve"> Միջազգային կազմակերպությունների քանակ </t>
  </si>
  <si>
    <t xml:space="preserve"> Աղյուսակ 9.31</t>
  </si>
  <si>
    <t xml:space="preserve"> Մարդու իրավունքների պաշտպանի աշխատակազմ </t>
  </si>
  <si>
    <t xml:space="preserve"> 1060 </t>
  </si>
  <si>
    <t xml:space="preserve"> Մարդու իրավունքների պաշտպանություն </t>
  </si>
  <si>
    <t xml:space="preserve"> Մարդու իրավունքների և հիմնարար ազատությունների պաշտպանության ծառայությունների տրամադրում </t>
  </si>
  <si>
    <t xml:space="preserve"> Մարդու իրավունքների պաշտպանության հարցերին վերաբերող բողոքների քննարկում, որոշման ընդունում, մոնիտորինգ, բողոքների լուսաբանում և հասարակական իրազեկում, օրենսդրության կատարելագործում, միջազգային համագործակցություն և այլն: </t>
  </si>
  <si>
    <t xml:space="preserve"> ՀՀ մարդու իրավունքների պաշտպանի աշխատակազմ </t>
  </si>
  <si>
    <t xml:space="preserve"> Աղյուսակ 9.37</t>
  </si>
  <si>
    <t xml:space="preserve"> ՀՀ Արագածոտնի  մարզպետարան </t>
  </si>
  <si>
    <t xml:space="preserve"> 1002 </t>
  </si>
  <si>
    <t xml:space="preserve"> ՀՀ Արագածոտնի մարզում տարածքային պետական կառավարում </t>
  </si>
  <si>
    <t xml:space="preserve"> ՀՀ Արագածոտնի մարզպետարանի կողմից տարածքային պետական կառավարման ապահովում </t>
  </si>
  <si>
    <t xml:space="preserve"> ՀՀ Արագածոտնի մարզպետարան </t>
  </si>
  <si>
    <t xml:space="preserve"> Աղյուսակ 9.38</t>
  </si>
  <si>
    <t xml:space="preserve"> ՀՀ  Արարատի  մարզպետարան </t>
  </si>
  <si>
    <t xml:space="preserve"> 1009 </t>
  </si>
  <si>
    <t xml:space="preserve"> ՀՀ Արարատի մարզում տարածքային պետական կառավարում </t>
  </si>
  <si>
    <t xml:space="preserve"> ՀՀ Արարատի մարզպետարանի կողմից տարածքային պետական կառավարման ապահովում </t>
  </si>
  <si>
    <t xml:space="preserve"> ՀՀ Արարատի մարզպետարան </t>
  </si>
  <si>
    <t xml:space="preserve"> Աղյուսակ 9.39</t>
  </si>
  <si>
    <t xml:space="preserve"> ՀՀ  Արմավիրի մարզպետարան </t>
  </si>
  <si>
    <t xml:space="preserve"> 1010 </t>
  </si>
  <si>
    <t xml:space="preserve"> ՀՀ Արմավիրի մարզում տարածքային պետական կառավարում </t>
  </si>
  <si>
    <t xml:space="preserve"> ՀՀ Արմավիրի մարզպետարանի կողմից տարածքային պետական կառավարման ապահովում </t>
  </si>
  <si>
    <t xml:space="preserve"> ՀՀ Արմավիրի մարզպետարան </t>
  </si>
  <si>
    <t xml:space="preserve"> Աղյուսակ 9.40 </t>
  </si>
  <si>
    <t xml:space="preserve"> ՀՀ Գեղարքունիքի մարզպետարան </t>
  </si>
  <si>
    <t xml:space="preserve"> 1025 </t>
  </si>
  <si>
    <t xml:space="preserve"> ՀՀ Գեղարքունիքի մարզում տարածքային պետական կառավարում </t>
  </si>
  <si>
    <t xml:space="preserve"> ՀՀ Գեղարքունիքի մարզպետարանի կողմից տարածքային պետական կառավարման ապահովում </t>
  </si>
  <si>
    <t xml:space="preserve"> Աղյուսակ 9.42 </t>
  </si>
  <si>
    <t xml:space="preserve"> ՀՀ Կոտայքի մարզպետարան </t>
  </si>
  <si>
    <t xml:space="preserve"> 1037 </t>
  </si>
  <si>
    <t xml:space="preserve"> ՀՀ Կոտայքի մարզում տարածքային պետական կառավարում </t>
  </si>
  <si>
    <t xml:space="preserve"> ՀՀ Կոտայքի մարզպետարանի կողմից տարածքային պետական կառավարման ապահովում </t>
  </si>
  <si>
    <t xml:space="preserve"> Աղյուսակ 9.43</t>
  </si>
  <si>
    <t xml:space="preserve"> ՀՀ Շիրակի մարզպետարան </t>
  </si>
  <si>
    <t xml:space="preserve"> 1039 </t>
  </si>
  <si>
    <t xml:space="preserve"> ՀՀ Շիրակի մարզում տարածքային պետական կառավարում </t>
  </si>
  <si>
    <t xml:space="preserve"> ՀՀ Շիրակի մարզպետարանի կողմից տարածքային պետական կառավարման ապահովում </t>
  </si>
  <si>
    <t xml:space="preserve"> Աղյուսակ 9.1.5</t>
  </si>
  <si>
    <t xml:space="preserve"> ՀՀ դատական դեպարտամենտ </t>
  </si>
  <si>
    <t xml:space="preserve"> Աղյուսակ 9.1.10</t>
  </si>
  <si>
    <t xml:space="preserve"> Աղյուսակ 9.1.17</t>
  </si>
  <si>
    <t xml:space="preserve"> Աղյուսակ 9.1.19</t>
  </si>
  <si>
    <t xml:space="preserve"> Աղյուսակ 9.1.21 </t>
  </si>
  <si>
    <t xml:space="preserve"> Աղյուսակ 9.1.24</t>
  </si>
  <si>
    <t xml:space="preserve"> Աղյուսակ 9.1.25 </t>
  </si>
  <si>
    <t xml:space="preserve"> Աղյուսակ 9.1.33</t>
  </si>
  <si>
    <t xml:space="preserve"> Աղյուսակ 9.1.36</t>
  </si>
  <si>
    <t xml:space="preserve"> Աղյուսակ 9.1.37 </t>
  </si>
  <si>
    <t xml:space="preserve"> Աղյուսակ 9.1.38</t>
  </si>
  <si>
    <t xml:space="preserve"> Աղյուսակ 9.1.43</t>
  </si>
  <si>
    <t xml:space="preserve"> ՀՀ արդարադատության նախարարության քրեակատարողական ծառայություն </t>
  </si>
  <si>
    <t xml:space="preserve"> Աղյուսակ 9.1.44</t>
  </si>
  <si>
    <t xml:space="preserve"> ՀՀ արդարադատության նախարարության հարկադիր կատարումն ապահովող ծառայություն </t>
  </si>
  <si>
    <t xml:space="preserve"> Աղյուսակ 9.1.48</t>
  </si>
  <si>
    <t xml:space="preserve"> Աղյուսակ 9.1.49</t>
  </si>
  <si>
    <t xml:space="preserve"> Աղյուսակ 9.1.50 </t>
  </si>
  <si>
    <t xml:space="preserve"> Աղյուսակ 9.1.51</t>
  </si>
  <si>
    <t xml:space="preserve"> Աղյուսակ 9.1.53</t>
  </si>
  <si>
    <t xml:space="preserve"> Աղյուսակ 9.1.54 </t>
  </si>
  <si>
    <t>Ցուցանիշների փոփոխությունը
(ավելավումները նշված են դրական նշանով)</t>
  </si>
  <si>
    <t>NN</t>
  </si>
  <si>
    <t>Համայնքի անվանումը</t>
  </si>
  <si>
    <t xml:space="preserve">Ընդամենը, </t>
  </si>
  <si>
    <t>Ցուցանիշների փոփոխությունը (նվազեցումները նշված են փակագծերում)</t>
  </si>
  <si>
    <t>այդ թվում` ըստ բյուջետային ծախսերի տնտեսագիտական դասակարգման հոդվածների</t>
  </si>
  <si>
    <t>Ընթացիկ սուբվենցիաներ համայնքներին</t>
  </si>
  <si>
    <t>Կապիտալ սուբվենցիաներ համայնքներին</t>
  </si>
  <si>
    <t>ՀՀ ՍՅՈՒՆԻՔԻ ՄԱՐԶ</t>
  </si>
  <si>
    <t>Քաջարան համայնք</t>
  </si>
  <si>
    <t>Քաջարան քաղաքի շրջակա միջավայրի պահպանման և բնակչության առողջության վերականգնման ծրագիր</t>
  </si>
  <si>
    <t>Մեղրի համայնք</t>
  </si>
  <si>
    <t>Մեղրի համայնքի շրջակա միջավայրի պահպանման  և բնակչության առողջության վերականգնման ծրագիր</t>
  </si>
  <si>
    <r>
      <rPr>
        <b/>
        <i/>
        <sz val="11"/>
        <rFont val="GHEA Grapalat"/>
        <family val="3"/>
      </rPr>
      <t xml:space="preserve">Միջոցառման անվանումը՝ </t>
    </r>
    <r>
      <rPr>
        <sz val="11"/>
        <rFont val="GHEA Grapalat"/>
        <family val="3"/>
      </rPr>
      <t xml:space="preserve">
Վերակառուցման և զարգացման միջազգային բանկի աջակցությամբ իրականացվող «Աշնակ»
 և «Արարատ» ենթակայանների վերակառուցման ծրագրի շրջանակներում ենթավարկի տրամադրում «Բարձրավոլտ էլեկտրացանցեր» ՓԲԸ- ին</t>
    </r>
  </si>
  <si>
    <r>
      <rPr>
        <b/>
        <i/>
        <sz val="11"/>
        <rFont val="GHEA Grapalat"/>
        <family val="3"/>
      </rPr>
      <t>Միջոցառման նկարագրությունը՝</t>
    </r>
    <r>
      <rPr>
        <sz val="11"/>
        <rFont val="GHEA Grapalat"/>
        <family val="3"/>
      </rPr>
      <t xml:space="preserve">
Էլեկտրահաղորդման ցանցի բարելավման ծրագրի շրջանակներում 30 և ավելի տարիներ շահագործման մեջ գտնվող 220 կՎ «Աշնակ» և 40 և ավելի տարիներ շահագործման մեջ գտնվող 220 կՎ «Արարատ-2» ենթակայանների վերակառուցում</t>
    </r>
  </si>
  <si>
    <r>
      <rPr>
        <b/>
        <i/>
        <sz val="11"/>
        <rFont val="GHEA Grapalat"/>
        <family val="3"/>
      </rPr>
      <t xml:space="preserve">Միջոցառման անվանումը՝ </t>
    </r>
    <r>
      <rPr>
        <sz val="11"/>
        <rFont val="GHEA Grapalat"/>
        <family val="3"/>
      </rPr>
      <t xml:space="preserve">
Գերմանիայի զարգացման վարկերի բանկի (KFW) աջակցությամբ իրականացվող «Կովկասյան էլեկտրահաղորդման ցանց I» Հայաստան-Վրաստան հաղորդիչ գիծ/ենթակայանների վարկային ծրագրի շրջանակներում ենթավարկի տրամադրում «Բարձրավոլտ էլեկտրացանցեր» ՓԲԸ- ին</t>
    </r>
  </si>
  <si>
    <r>
      <rPr>
        <b/>
        <i/>
        <sz val="11"/>
        <rFont val="GHEA Grapalat"/>
        <family val="3"/>
      </rPr>
      <t>Միջոցառման նկարագրությունը՝</t>
    </r>
    <r>
      <rPr>
        <sz val="11"/>
        <rFont val="GHEA Grapalat"/>
        <family val="3"/>
      </rPr>
      <t xml:space="preserve">
Հայաստան-Վրաստան 400 կՎ լարման էլեկտրահաղորդման օդային գծի և համապատասխան ենթակայանների կառուցում</t>
    </r>
  </si>
  <si>
    <t>Հավելված N 4</t>
  </si>
  <si>
    <t>Հավելված N 5</t>
  </si>
  <si>
    <t xml:space="preserve">Ցուցանիշների փոփոխությունը 
(նվազեցումները նշված են փակագծերում) </t>
  </si>
  <si>
    <t>Հավելված N 6</t>
  </si>
  <si>
    <t>«ՀԱՅԱՍՏԱՆԻ  ՀԱՆՐԱՊԵՏՈՒԹՅԱՆ 2021 ԹՎԱԿԱՆԻ  ՊԵՏԱԿԱՆ ԲՅՈՒՋԵԻ ՄԱՍԻՆ» ՕՐԵՆՔԻ N 1 ՀԱՎԵԼՎԱԾԻ N 7  ԱՂՅՈՒՍԱԿՈՒՄ ԵՎ ՀԱՅԱՍՏԱՆԻ ՀԱՆՐԱՊԵՏՈՒԹՅԱՆ ԿԱՌԱՎԱՐՈՒԹՅԱՆ 2020 ԹՎԱԿԱՆԻ ԴԵԿՏԵՄԲԵՐԻ 30-Ի N 2215-Ն ՈՐՈՇՄԱՆ N 5 ՀԱՎԵԼՎԱԾԻ N 6 ԱՂՅՈՒՍԱԿՈՒՄ ԿԱՏԱՐՎՈՂ ՓՈՓՈԽՈՒԹՅՈՒՆՆԵՐԸ</t>
  </si>
  <si>
    <t xml:space="preserve"> «ՀԱՅԱՍՏԱՆԻ  ՀԱՆՐԱՊԵՏՈՒԹՅԱՆ 2021 ԹՎԱԿԱՆԻ  ՊԵՏԱԿԱՆ ԲՅՈՒՋԵԻ ՄԱՍԻՆ» ՕՐԵՆՔԻ N 7 ՀԱՎԵԼՎԱԾՈՒՄ ԵՎ ՀԱՅԱՍՏԱՆԻ ՀԱՆՐԱՊԵՏՈՒԹՅԱՆ ԿԱՌԱՎԱՐՈՒԹՅԱՆ 2020 ԹՎԱԿԱՆԻ ԴԵԿՏԵՄԲԵՐԻ 30-Ի N 2215-Ն ՈՐՈՇՄԱՆ N 5 ՀԱՎԵԼՎԱԾԻ N 10 ԱՂՅՈՒՍԱԿՈՒՄ ԿԱՏԱՐՎՈՂ ՓՈՓՈԽՈՒԹՅՈՒՆԸ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</si>
  <si>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ՀԱՅԱՍՏԱՆԻ ՀԱՆՐԱՊԵՏՈՒԹՅԱՆ ԿԱՌԱՎԱՐՈՒԹՅԱՆ 2020 ԹՎԱԿԱՆԻ ԴԵԿՏԵՄԲԵՐԻ 30-Ի N 2215-Ն ՈՐՈՇՄԱՆ N 9 ՀԱՎԵԼՎԱԾԻ ԱՂՅՈՒՍԱԿՆԵՐՈՒՄ ԿԱՏԱՐՎՈՂ ՓՈՓՈԽՈՒԹՅՈՒՆՆԵՐԸ </t>
  </si>
  <si>
    <t xml:space="preserve">      ՀԱՅԱՍՏԱՆԻ ՀԱՆՐԱՊԵՏՈՒԹՅԱՆ ԿԱՌԱՎԱՐՈՒԹՅԱՆ 2020 ԹՎԱԿԱՆԻ ԴԵԿՏԵՄԲԵՐԻ 30-Ի N 2215-Ն ՈՐՈՇՄԱՆ N 9.1 ՀԱՎԵԼՎԱԾԻ ԱՂՅՈՒՍԱԿՆԵՐՈՒՄ ԿԱՏԱՐՎՈՂ ՓՈՓՈԽՈՒԹՅՈՒՆՆԵՐԸ </t>
  </si>
  <si>
    <t>Հավելված N 13</t>
  </si>
  <si>
    <t>Հավելված N 14</t>
  </si>
  <si>
    <t xml:space="preserve"> Ցուցանիշների փոփոխությունը 
(ավելացումները նշված են դրական նշանով, իսկ նվազեցումները` փակագծերում)</t>
  </si>
  <si>
    <t xml:space="preserve"> Բյուջետային գլխավոր կարգադրիչների, ծրագրերի և միջոցառումների անվանումները</t>
  </si>
  <si>
    <t xml:space="preserve"> Ծրագրի անվանումը`</t>
  </si>
  <si>
    <t xml:space="preserve"> Ծրագրի նպատակը`</t>
  </si>
  <si>
    <t xml:space="preserve"> Դատական իշխանության անկախության երաշխավորում, բնականոն գործունեության և դատական պաշտպանության իրավունքի ապահովում</t>
  </si>
  <si>
    <t xml:space="preserve"> Վերջնական արդյունքի նկարագրությունը`</t>
  </si>
  <si>
    <t xml:space="preserve"> Դատական իշխանության գուծունեության և դատական պաշտպանության իրավունքի ապահովման արդյունավետության բարձրացում</t>
  </si>
  <si>
    <t xml:space="preserve"> Ծրագրի միջոցառումներ</t>
  </si>
  <si>
    <t xml:space="preserve"> Միջոցառման անվանումը`</t>
  </si>
  <si>
    <t xml:space="preserve"> Միջոցառման նկարագրությունը`</t>
  </si>
  <si>
    <t xml:space="preserve"> Դատական գործերի բաշխման համակարգի արդիականացում, դատարանների բնականոն գործունեության համար նյութատեխնիկական պայմաններով ապահովում, Դատական դեպարտամենտին որակյալ կադրերով ապահովում, ճշգրիտ դատական վիճակագրության վարում և այլն</t>
  </si>
  <si>
    <t xml:space="preserve"> Միջոցառման տեսակը</t>
  </si>
  <si>
    <t xml:space="preserve"> Ծառայությունների մատուցում</t>
  </si>
  <si>
    <t xml:space="preserve"> Կենցաղային թափոնների արդյունավետ կառավարում սոցիալական և բնապահպանական խնդիրների լուծում</t>
  </si>
  <si>
    <t xml:space="preserve"> Կենցաղային թափոնների արդյունավետ կառավարում</t>
  </si>
  <si>
    <t xml:space="preserve"> Կոշտ թափոնների կառավարման համակարգի բարելավում և նոր աղբավայրի ստեղծում</t>
  </si>
  <si>
    <t xml:space="preserve"> Այլ պետական կազմակերպությունների կողմից օգտագործվող ոչ ֆինանսական ակտիվների հետ գործառնություններ</t>
  </si>
  <si>
    <t xml:space="preserve"> Քաղաքացիական պարտքի կատարման այլընտրանքային տարբերակների ապահովում</t>
  </si>
  <si>
    <t xml:space="preserve"> Այլընտրանքային աշխատանքային ծառայության արդյունավետության ապահովում</t>
  </si>
  <si>
    <t xml:space="preserve"> Այլընտրանքային աշխատանքային ծառայության անցած ՀՀ քաղաքացիներին  «Այլընտրանքային ծառայության մասին» ՀՀ օրենքով սահմանված դրամական բավարարման և փոխհատուցումների տրամադրում</t>
  </si>
  <si>
    <t xml:space="preserve"> Տրանսֆերտների տրամադրում</t>
  </si>
  <si>
    <t xml:space="preserve"> Տարածքային համաչափ զարգացման խթանում</t>
  </si>
  <si>
    <t xml:space="preserve"> ՀՀ համայնքների կառավարման արդյունավետության բարձրացում և տնտեսական գործունեության խթանում</t>
  </si>
  <si>
    <t xml:space="preserve"> Ծրագրի իրականացմամբ ապահովվում է «Սահմանամերձ համայնքների սոցիալական աջակցության մասին» ՀՀ օրենքի կիրարկումը</t>
  </si>
  <si>
    <t xml:space="preserve"> Արդարադատության քաղաքականության իրագործմանն ուղղված ծրագրերի արդյունավետության բարելավում</t>
  </si>
  <si>
    <t xml:space="preserve"> Ոլորտի քաղաքականության, խորհրդատվության, մոնիտորինգի, արդարադատության ծրագրերի համակարգման ծառայություններ</t>
  </si>
  <si>
    <t xml:space="preserve"> Դատապարտյալների պատժի կատարման և ուղղման համար անհրաժեշտ պայմանների ապահովում</t>
  </si>
  <si>
    <t xml:space="preserve"> Դատապարտյալների զբաղվածության և իրավունքների պաշտպանություն</t>
  </si>
  <si>
    <t xml:space="preserve"> Դատապարտյալների վերահսկողություն, կալանավայրերում դատապարտյալների կացության ապահովում, դատապարտյալների սոցիալ- հոգեբանական վերականգնում, ուսուցում</t>
  </si>
  <si>
    <t xml:space="preserve"> Հասարակության անվտանգության ապահովումը՛ կրկնահանցագործության կանխարգելման և կրճատման միջոցով</t>
  </si>
  <si>
    <t xml:space="preserve"> Հարկադիր կատարման ենթակա ակտերի կատարման ապահովում</t>
  </si>
  <si>
    <t xml:space="preserve"> Հարկադիր կատարման ենթակա ակտերի կատարողական ընթացակարգերի զարգացում և  կատարման ապահովում</t>
  </si>
  <si>
    <t xml:space="preserve"> Դատական ակտերի, կատարողական թերթերի, կատարողական մակագրության թերթերի և անբողոքարկելի վարչական ակտերի պահանջների կատարման ապահովում:</t>
  </si>
  <si>
    <t xml:space="preserve"> Միջազգային իրավունքի հիման վրա բոլոր պետությունների հետ բարիդրացիական, փոխշահավետ հարաբերությունների հաստատում և զարգացում, միջազգային հարաբերություններում ՀՀ շահերի և իրավունքների ներկայացում</t>
  </si>
  <si>
    <t xml:space="preserve"> ՀՀ ինքնիշխանության պաշտպանություն, արտաքին անվտանգության բաղադրիչի ամրապնդում, ԼՂ հիմնախնդրի կարգավորում, ՀՀ միջազգ. հեղինակության բարձրացում, զարգացման համար արտաքին բարենպաստ պայմանների ապահովում, արտերկրում ՀՀ քաղաքացիների շահերի պաշտպանություն</t>
  </si>
  <si>
    <t xml:space="preserve"> ՀՀ Կառավարության ծրագրի հիման վրա արտաքին գործերի բնագավառում քաղաքականության մշակում և իրականացում, դիվանագիտական ծառայության կազմակերպում և ղեկավարում, հյուպատոսական ծառայությունների մատուցում</t>
  </si>
  <si>
    <t xml:space="preserve"> Տնտեսական գործունեության հետևանքով շրջակա միջավայրին և բնակչության առողջությանը պատճառված վնասների մեղմմանն ուղղված ծրագրերի իրականացման համակարգում</t>
  </si>
  <si>
    <t xml:space="preserve"> Ազդակիր համայնքներում բարելավված շրջակա միջավայր</t>
  </si>
  <si>
    <t xml:space="preserve"> Տնտեսական գործունեության հետևանքով շրջակա միջավայրին և բնակչության առողջությանը պատճառված վնասների մեղմմանն ուղղված ծրագրերի իրականացման աջակցություն ազդակիր համայնքներին</t>
  </si>
  <si>
    <t xml:space="preserve"> Բնական պաշարների և կենսաբազմազանության արդյունավետ կառավարում և պահպանություն</t>
  </si>
  <si>
    <t xml:space="preserve"> Բնական պաշարների և կենսաբազմազանության վերարտադրության աճի ապահովում</t>
  </si>
  <si>
    <t xml:space="preserve"> ՀՀ Սյունիքի մարզի բնության հատուկ պահպանվող տարածքների կառավարման  և հարակից համայնքների սոցիալ-տնտեսական վիճակի բարելավմանն ուղղված ծրագրերի մշակման և նախագծման աշխատանքների իրականացում</t>
  </si>
  <si>
    <t xml:space="preserve"> Նպաստել ՀՀ պաշտպանության և անվտանգության համակարգերի զարգացմանը</t>
  </si>
  <si>
    <t xml:space="preserve"> Գիտահետազոտական և փորձակոնստրուկտորական աշխատանքների արդյունավետության բարձրացում և ՍՌՏ նոր նմուշների ստեղծում</t>
  </si>
  <si>
    <t xml:space="preserve"> Գիտահետազոտական և փորձակոնստրուկտորական աշխատանքների իրականացում պաշտպանության համակարգի ապահովման համար</t>
  </si>
  <si>
    <t xml:space="preserve"> Արտակարգ իրավիճակների արդյունավետ արձագանք</t>
  </si>
  <si>
    <t xml:space="preserve"> Արտակարգ իրավիճակների հնարավոր դեպքերի կանխում, դրանց ժամանակին արձագանքում, հետևանքների նվազեցում և բնակչության պաշտպանություն</t>
  </si>
  <si>
    <t xml:space="preserve"> Հրդեհաշիջման, հակահրդեհային քարոզչության, բնական և տեխնածին աղետների ժամանակ բնակչության և կառույցների պաշտպանություն</t>
  </si>
  <si>
    <t xml:space="preserve"> Արտակարգ իրավիճակների բնագավառում պետական արդյունավետ քաղաքականության մշակման և իրականացման ապահովում</t>
  </si>
  <si>
    <t xml:space="preserve"> Արտակարգ իրավիճակների  քաղաքականության իրագործմանն ուղղված ծրագրերի ազդեցության և արդյունավետության բարելավում</t>
  </si>
  <si>
    <t xml:space="preserve"> Տնտեսական և հասարակական գործընթացների վերաբերյալ պաշտոնական վիճակագրության մշակում, արտադրում ու տարածում</t>
  </si>
  <si>
    <t xml:space="preserve"> Նախատեսված ժամկետներով և պարբերականությամբ ամբողջական, համադրելի, արդիական և օգտատերերին հավասար մատչելիությամբ հասանելի պաշտոնական վիճակագրության ապահովում</t>
  </si>
  <si>
    <t xml:space="preserve"> Պաշտոնական վիճակագրության իրավական դաշտի ձևավորում և կատարելագործում, վիճտվյալների հավաքման մեթոդաբանության մշակում, միջազգային համեմատությունների անցկացում, բիզնես ռեգիստրի վարում, վիճակագրության մշակում, ամփոփ տեղեկատվության արտադրում և տարածում</t>
  </si>
  <si>
    <t xml:space="preserve"> Տնային տնտեսությունների կենսապայմանների ամբողջացված հետազոտության,  աշխատուժի ընտրանքային հետազոտության, սպառողական ապրանքների գների, գյուղացիական տնտեսությունների  և սոցիալ-տնտեսական բնույթի այլ սկզբնական տեղեկատվության հավաքում</t>
  </si>
  <si>
    <t xml:space="preserve"> Հերթական մարդահամարի անցկացման նորմատիվ-իրավական դաշտի ձևավորում, կազմակերպամեթոդական դրույթների մշակում, վիճակագրական տվյալների հավաքման, մշակման, ամփոփման և ելքային արդյունքների ստացման մեթոդաբանության մշակում, մարդահամարի անցկացում, տվյալների մշակում</t>
  </si>
  <si>
    <t xml:space="preserve"> Օրինական և թափանցիկ ընտրական գործընթացների կազմակերպում և ապահովում</t>
  </si>
  <si>
    <t xml:space="preserve"> Ընտրական գործընթացների նկատմամբ հանրային վստահության մակարդակի բարձրացում</t>
  </si>
  <si>
    <t xml:space="preserve"> Ընտրական գործընթացների համակարգում, նախապարաստում,  իրականացում, հաշվետվական համակարգի կազմակերպում, վերլուծություն ընտրական պաշտոնյաների  վերապատրաստում,  տեղեկատվություն, քաղաքացիների դիմումների  և  բողոքների քննարկում</t>
  </si>
  <si>
    <t xml:space="preserve"> ՀՀ Ազգային ժողովի հերթական և արտահերթ ընտրությունների, ինչպես նաև ՀՀ սահմանադրության հանրաքվեի  անցկացում և արդյունքների ամփոփում</t>
  </si>
  <si>
    <t xml:space="preserve"> Պաշտպանել և խրախուսել ազատ տնտեսական մրցակցությունը, ապահովել բարեխիղճ մրցակցության համար անհրաժեշտ միջավայր, նպաստել ձեռնարկատիրության զարգացմանը և սպառողների շահերի պաշտպանությանը</t>
  </si>
  <si>
    <t xml:space="preserve"> Հակամրցակցային գործունեության կանխարգելում և սահմանափակում, չարաշահումների նվազեցում, գործունեության համար միատեսակ և մրցակցային պայմանների երաշխավորում, ապրանքային շուկաներում կենտրոնացվածության կրճատում</t>
  </si>
  <si>
    <t xml:space="preserve"> Տնտեսական մրցակցության պաշտպանության պետական քաղաքականության մշակման, վերահսկողության ծառայություններ, ապրանքային շուկաների կառուցվածքի ուսումնասիրություն, ծրագրերի համակարգում</t>
  </si>
  <si>
    <t xml:space="preserve"> Անշարժ գույքի պետական միասնական կադաստրի համակարգի զարգացում և պետության կողմից անշարժ գույքի նկատմամբ իրավունքների ճանաչում, երաշխավորում և պաշտպանություն</t>
  </si>
  <si>
    <t xml:space="preserve"> Անշարժ գույքի կադաստրի արդյունավետ համակարգի ապահովում և սեփականության իրավունքի պաշտպանություն</t>
  </si>
  <si>
    <t xml:space="preserve"> Գույքի նկատմամբ իրավունքների պետական գրանցում, գրանցված իրավունքների և սահմանափակումների վերաբերյալ տեղեկատվության տրամադրում, համակարգված դիտարկումների և անշարժ գույքի շուկայի վերլուծությունների իրականացում և իրազեկման ծառայություններ</t>
  </si>
  <si>
    <t xml:space="preserve"> Հարկային և մաքսային միասնական պետական քաղաքականության իրականացում, հարկային և մաքսային օրենսդրության ամբողջական և համահավասար կիրառում</t>
  </si>
  <si>
    <t xml:space="preserve"> Արդյունավետ հարկային և մաքսային հսկողության իրականացում, պետական բյուջեի եկամուտների ապահովում</t>
  </si>
  <si>
    <t xml:space="preserve"> ՎԶԵԲ-ի կողմից տրամադրվող դրամաշնորհային ծրագրի շրջանակներում ՀՀ  պետական եկամուտների կոմիտեի շենքերի կառուցում</t>
  </si>
  <si>
    <t xml:space="preserve"> Պետական մարմինների կողմից օգտագործվող ոչ ֆինանսական ակտիվների հետ գործառնություններ</t>
  </si>
  <si>
    <t xml:space="preserve"> ՎԶԵԲ-ի կողմից տրամադրվող վարկային ծրագրի շրջանակներում ՀՀ պետական եկամուտների կոմիտեի շենքերի կառուցում</t>
  </si>
  <si>
    <t xml:space="preserve"> Ոստիկանության համակարգի կազմակերպաիրավական կատարելագործում, ոստիկանության գործունեության նկատմամբ հասարակական կարծիքի բարելավում և վստահության բարձրացում</t>
  </si>
  <si>
    <t xml:space="preserve"> Արդի մարտահրավերներին դիմակայող, պետական և հասարակական պահանջարկը բավարարող, թափանցիկ, բարևարք, հաշվետվողական գործունեության ապահովում</t>
  </si>
  <si>
    <t xml:space="preserve"> Ոստիկանության մարմինների աշխատանքների պլանավորում, համակարգում, ծրագրային միջոցառումների մշակում և  իրականացում, միջգերատեսչական և միջազգային համագործակցության ապահովում, համընդհանուր և ոլորտային աշխատանքների իրականացում, մոնիտորինգ և հսկողություն</t>
  </si>
  <si>
    <t xml:space="preserve"> Պետական կարևորագույն օբյեկտների, իրավաբանական և ֆիզիկական անձանց պատկանող օբյեկտների պատշաճ պահպանություն և անվտանգության ապահովում</t>
  </si>
  <si>
    <t xml:space="preserve"> ՀՀ ոստիկանության պետական պահպանության ծառայության և այլ ստորաբաժանումների նյութատեխնիկական բազայով ապահովում</t>
  </si>
  <si>
    <t xml:space="preserve"> Ճանապարհային երթևեկության կարգավորում, անվտանգության ապահովում, ճանապարհապարեկային ծառայության իրականացում, ճանապարհատրանսպորտային պատահարների և տվյալ բնագավառում վարչական իրավախախտումների պետական հաշվառում, վարորդական վկայականների տրամադրում</t>
  </si>
  <si>
    <t xml:space="preserve"> Տրանսպորտային միջոցների պետհամարանիշերի տրամադրում</t>
  </si>
  <si>
    <t xml:space="preserve"> ՀՀ քաղաքացու անձնագրի ձևակերպում, ՀՀ քաղաքացիություն ձեռք բերելու, դադարեցնելու, փախստականի կարգավիճակ ստացած, ՀՀ -ում մշտապես բնակվող քաղաքացիություն չունեցող անձանց, օտարերկրացիներին մուտքի վիզաներ, կացության կարգավիճակներ տալու մասին գործերի վարում</t>
  </si>
  <si>
    <t xml:space="preserve"> Ոստիկանության բժշկական ծառայություններից օգտվելու իրավունք ունեցող անձանց ամբուլատոր-պոլիկլինիկական և հոսպիտալային բուժապահովում, հակահամաճարակային միջոցառումների ծրագրավորում և իրականացում, բժշկական փորձաքննություն և ծառայողական պիտանելիության որոշում</t>
  </si>
  <si>
    <t xml:space="preserve"> Դեղորայքի տրամադրում ոստիկանության բժշկական վարչության ծառայություններից օգտվելու իրավունք ունեցող ամբուլատոր պոլիկլինիկական կամ հիվանդանոցային բուժօգնություն ստացողներին և հատուկ խմբերում ընդգրկված ֆիզիկական անձանց</t>
  </si>
  <si>
    <t xml:space="preserve"> Հասարակական կարգի պահպանության և հասարակական անվտանգության ապահովման, հանցագործությունների և այլ իրավախախտումների նախականխման, կանխման, խափանման, հայտնաբերման և բացահայտման ծառայություններ</t>
  </si>
  <si>
    <t xml:space="preserve"> ՀՀ ոստիկանության  նյութատեխնիկական բազայով ապահովում</t>
  </si>
  <si>
    <t xml:space="preserve"> ՀՀ ոստիկանության ճանապարհային ոստիկանության և այլ ստորաբաժանումների նյութատեխնիկական բազայով ապահովում</t>
  </si>
  <si>
    <t xml:space="preserve"> ՀՀ ոստիկանության անձնագրային և վիզաների վարչության և այլ ստորաբաժանումների նյութատեխնիկական բազայով ապահովում</t>
  </si>
  <si>
    <t xml:space="preserve"> Տեղեկատվական, քաղաքական, տնտեսական, կրթական,մշակութային,մանկապատանեկան,գիտական, հայոց լեզվի և պատմության,մարզական,ժամանցային և  հանրության համար կարևոր ու նշանակալից այլ տեղեկատվական բնույթի հաղորդումների արտադրության և հեռարձակման ապահովում</t>
  </si>
  <si>
    <t xml:space="preserve"> Հանրային հեռարձակողի ֆինանսատնտեսական գործունեության հիման կազմված ՖՀՄՍ համապատասխան ֆինասական հաշվետվությունների աուդիտի անցկացում</t>
  </si>
  <si>
    <t xml:space="preserve"> Միջազգային կազմակերպություններին Հանրային հեռուստառադիոընկերության անդամակցության վճարներ</t>
  </si>
  <si>
    <t xml:space="preserve"> Հանրային ֆինանսների և սեփականության ոլորտում հաշվեքննության օբյեկտների կողմից իրականացվող ֆինանսատնտեսական գործունեության օրինականության ու տնտեսման, նպատակային և ծախսային  արդյունավետության սկզբունքների պահպանման գնահատում</t>
  </si>
  <si>
    <t xml:space="preserve"> Հաշվեքննության օբյեկտների կողմից իրականացվող ֆինանսատնտեսական գործունեության օրինականության և արդյունավետության վերաբերյալ Ազգային ժողովին և հանրությանը ժամանակին, մասնագիտական և անկողմնակալ տեղեկատվության ներկայացում</t>
  </si>
  <si>
    <t xml:space="preserve"> Հաշվեքննիչ պալատի բնականոն գործունեության ապահովմանն և հանրային ֆինանսների և սեփականության ոլորտում օրենքով սահմանված կարգով հաշվեքննության իրականցմանն ուղղված միջոցառումներ</t>
  </si>
  <si>
    <t xml:space="preserve"> Մարդու իրավունքների և հիմնարար ազատությունների պաշտպանություն</t>
  </si>
  <si>
    <t xml:space="preserve"> ՀՀ-ում խախտված իրավունքների և ազատությունների վերականգնում, առնչվող նորմատիվ իրավական ակտերի կատարելագործում</t>
  </si>
  <si>
    <t xml:space="preserve"> Մարդու իրավունքների պաշտպանության հարցերին վերաբերող բողոքների քննարկում, որոշման ընդունում, մոնիտորինգ, բողոքների լուսաբանում և հասարակական իրազեկում, օրենսդրության կատարելագործում, միջազգային համագործակցություն և այլն:</t>
  </si>
  <si>
    <t xml:space="preserve"> ՀՀ Արագածոտնի մարզում պետական քաղաքականության իրականացման ապահովում</t>
  </si>
  <si>
    <t xml:space="preserve"> ՀՀ Արագածոտնի մարզում իրականացվող պետական ծրագրերի արդյունավետության և հասցեականության բարելավում, հետադարձ կապի ապահովում</t>
  </si>
  <si>
    <t xml:space="preserve"> Մարզպետարանի ենթակայության հիմնարկների կառավարում, կրթության, ճանապարհաշինության, քաղաքաշինության և այլ ոլորտներում հասարակական պատվերի տեղաբաշխում, տնտեսության և սոցիալական տարբեր ոլորտներում մարզային միջոցառումների համակարգում</t>
  </si>
  <si>
    <t xml:space="preserve"> ՀՀ Արարատի մարզում պետական քաղաքականության իրականացման ապահովում</t>
  </si>
  <si>
    <t xml:space="preserve"> ՀՀ Արարատի մարզում իրականացվող պետական ծրագրերի արդյունավետության և հասցեականության բարելավում, հետադարձ կապի ապահովում</t>
  </si>
  <si>
    <t xml:space="preserve"> ՀՀ Արմավիրի մարզում պետական քաղաքականության իրականացման ապահովում</t>
  </si>
  <si>
    <t xml:space="preserve"> ՀՀ Արմավիրի մարզում իրականացվող պետական ծրագրերի արդյունավետության և հասցեականության բարելավում, հետադարձ կապի ապահովում</t>
  </si>
  <si>
    <t xml:space="preserve"> ՀՀ Գեղարքունիքի մարզում պետական քաղաքականության իրականացման ապահովում</t>
  </si>
  <si>
    <t xml:space="preserve"> ՀՀ Գեղարքունիքի մարզում իրականացվող պետական ծրագրերի արդյունավետության և հասցեականության բարելավում, հետադարձ կապի ապահովում</t>
  </si>
  <si>
    <t xml:space="preserve"> ՀՀ Լոռու մարզում պետական քաղաքականության իրականացման ապահովում</t>
  </si>
  <si>
    <t xml:space="preserve"> ՀՀ Լոռու մարզում իրականացվող պետական ծրագրերի արդյունավետության և հասցեականության բարելավում, հետադարձ կապի ապահովում</t>
  </si>
  <si>
    <t xml:space="preserve"> ՀՀ Կոտայքի մարզում պետական քաղաքականության իրականացման ապահովում</t>
  </si>
  <si>
    <t xml:space="preserve"> ՀՀ Կոտայքի մարզում իրականացվող պետական ծրագրերի արդյունավետության և հասցեականության բարելավում, հետադարձ կապի ապահովում</t>
  </si>
  <si>
    <t xml:space="preserve"> ՀՀ Շիրակի մարզում պետական քաղաքականության իրականացման ապահովում</t>
  </si>
  <si>
    <t xml:space="preserve"> ՀՀ Վայոց ձորի մարզում պետական քաղաքականության իրականացման ապահովում</t>
  </si>
  <si>
    <t xml:space="preserve"> ՀՀ Վայոց ձորի մարզում իրականացվող պետական ծրագրերի արդյունավետության և հասցեականության բարելավում, հետադարձ կապի ապահովում</t>
  </si>
  <si>
    <t xml:space="preserve"> Պետական բյուջեում չկանխատեսված, ինչպես նաեւ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</si>
  <si>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 ապահովում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</si>
  <si>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</si>
  <si>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>հազ, դրամ</t>
  </si>
  <si>
    <t>Հավելված 11</t>
  </si>
  <si>
    <t>Հավելված N 12</t>
  </si>
  <si>
    <t>«ՀԱՅԱՍՏԱՆԻ ՀԱՆՐԱՊԵՏՈՒԹՅԱՆ 2021 ԹՎԱԿԱՆԻ ՊԵՏԱԿԱՆ ԲՅՈՒՋԵԻ ՄԱՍԻՆ» ՕՐԵՆՔԻ N 3 ՀԱՎԵԼՎԱԾԻ N 1 ԱՂՅՈՒՍԱԿՈՒՄ  ԵՎ ՀԱՅԱՍՏԱՆԻ ՀԱՆՐԱՊԵՏՈՒԹՅԱՆ ԿԱՌԱՎԱՐՈՒԹՅԱՆ 2020 ԹՎԱԿԱՆԻ ԴԵԿՏԵՄԲԵՐԻ 30-Ի N 2215-Ն ՈՐՈՇՄԱՆ N 1 ՀԱՎԵԼՎԱԾԻ N 1 ԱՂՅՈՒՍԱԿՈՒՄ ԿԱՏԱՐՎՈՂ ՓՈՓՈԽՈՒԹՅՈՒՆՆԵՐԸ</t>
  </si>
  <si>
    <t>«ՀԱՅԱՍՏԱՆԻ ՀԱՆՐԱՊԵՏՈՒԹՅԱՆ 2021 ԹՎԱԿԱՆԻ ՊԵՏԱԿԱՆ ԲՅՈՒՋԵԻ ՄԱՍԻՆ» ՕՐԵՆՔԻ N 3 ՀԱՎԵԼՎԱԾԻ N 1.1 ԱՂՅՈՒՍԱԿՈՒՄ ԵՎ ՀԱՅԱՍՏԱՆԻ ՀԱՆՐԱՊԵՏՈՒԹՅԱՆ ԿԱՌԱՎԱՐՈՒԹՅԱՆ 2020 ԹՎԱԿԱՆԻ ԴԵԿՏԵՄԲԵՐԻ 30-Ի N 2215-Ն ՈՐՈՇՄԱՆ N 1 ՀԱՎԵԼՎԱԾԻ N 2 ԱՂՅՈՒՍԱԿՈՒՄ ԿԱՏԱՐՎՈՂ ՓՈՓՈԽՈՒԹՅՈՒՆՆԵՐԸ</t>
  </si>
  <si>
    <t>«ՀԱՅԱՍՏԱՆԻ ՀԱՆՐԱՊԵՏՈՒԹՅԱՆ 2021 ԹՎԱԿԱՆԻ ՊԵՏԱԿԱՆ ԲՅՈՒՋԵԻ ՄԱՍԻՆ» ՕՐԵՆՔԻ N 3 ՀԱՎԵԼՎԱԾԻ N 1.1.1 ԱՂՅՈՒՍԱԿՈՒՄ  ԵՎ ՀԱՅԱՍՏԱՆԻ ՀԱՆՐԱՊԵՏՈՒԹՅԱՆ ԿԱՌԱՎԱՐՈՒԹՅԱՆ 2020 ԹՎԱԿԱՆԻ ԴԵԿՏԵՄԲԵՐԻ 30-Ի N 2215-Ն ՈՐՈՇՄԱՆ N 1 ՀԱՎԵԼՎԱԾԻ N 3 ԱՂՅՈՒՍԱԿՈՒՄ ԿԱՏԱՐՎՈՂ ՓՈՓՈԽՈՒԹՅՈՒՆՆԵՐԸ</t>
  </si>
  <si>
    <t>Կոդը</t>
  </si>
  <si>
    <t>Անվանումը</t>
  </si>
  <si>
    <t xml:space="preserve">Գնման ձևը </t>
  </si>
  <si>
    <t>Չափման միավորը</t>
  </si>
  <si>
    <t xml:space="preserve">Ցուցանիշների փոփոխությունը (ավելացումները նշված են դրական նշանով, իսկ նվազեցումները` փակագծերում)                                                                                                                        </t>
  </si>
  <si>
    <t>միավորի գինը  (դրամով)</t>
  </si>
  <si>
    <t>քանակը</t>
  </si>
  <si>
    <t>գումարը  
(հազար դրամով)</t>
  </si>
  <si>
    <t>ՀՀ դատական դեպարտամենտ</t>
  </si>
  <si>
    <t xml:space="preserve">Բաժին N03 </t>
  </si>
  <si>
    <t>Խումբ N03 Դաս N01</t>
  </si>
  <si>
    <t>1080  11001</t>
  </si>
  <si>
    <t>ՄԱՍ I. ԱՊՐԱՆՔՆԵՐ</t>
  </si>
  <si>
    <t>24451140-1</t>
  </si>
  <si>
    <t>ախտահանիչ նյութեր</t>
  </si>
  <si>
    <t>ԳՀ</t>
  </si>
  <si>
    <t>կգ</t>
  </si>
  <si>
    <t>30121460-38</t>
  </si>
  <si>
    <t>տոներային քարտրիջներ</t>
  </si>
  <si>
    <t>ԷԱՃ</t>
  </si>
  <si>
    <t>հատ</t>
  </si>
  <si>
    <t>22811170-2</t>
  </si>
  <si>
    <t>կպչուն թերթիկներ նշումների համար</t>
  </si>
  <si>
    <t>30232231-10</t>
  </si>
  <si>
    <t>համակարգչի կոշտ սկավառակ</t>
  </si>
  <si>
    <t>32421300-8</t>
  </si>
  <si>
    <t>ցանցային բաժանարար</t>
  </si>
  <si>
    <t>30232231-5</t>
  </si>
  <si>
    <t>39263520-2</t>
  </si>
  <si>
    <t>սեղմակ, միջին</t>
  </si>
  <si>
    <t>39831240-1</t>
  </si>
  <si>
    <t>մաքրող նյութեր</t>
  </si>
  <si>
    <t>կիլոգրամ</t>
  </si>
  <si>
    <t>39263530-4</t>
  </si>
  <si>
    <t>սեղմակ, մեծ</t>
  </si>
  <si>
    <t>30121460-52</t>
  </si>
  <si>
    <t>35821100-3</t>
  </si>
  <si>
    <t>ՀՀ զինանշան</t>
  </si>
  <si>
    <t>39224341-2</t>
  </si>
  <si>
    <t>աղբարկղ, պլաստմասե</t>
  </si>
  <si>
    <t>22851500-2</t>
  </si>
  <si>
    <t>կաշվեպանակ</t>
  </si>
  <si>
    <t>32421300-9</t>
  </si>
  <si>
    <t>30234640-1</t>
  </si>
  <si>
    <t>ֆլեշ հիշողություն, 16GB</t>
  </si>
  <si>
    <t>30232330-1</t>
  </si>
  <si>
    <t>թվային բազմակողմանի սկավառակներ (dvd) կարդացող եւ (կամ) ձայնագրող սարքեր</t>
  </si>
  <si>
    <t>30192150-1</t>
  </si>
  <si>
    <t>կնիք</t>
  </si>
  <si>
    <t>30232231-6</t>
  </si>
  <si>
    <t>30192128-3</t>
  </si>
  <si>
    <t>գրիչ գելային</t>
  </si>
  <si>
    <t>30121460-61</t>
  </si>
  <si>
    <t>39831245-1</t>
  </si>
  <si>
    <t>օճառ, հեղուկ</t>
  </si>
  <si>
    <t>լիտր</t>
  </si>
  <si>
    <t>31651400-1</t>
  </si>
  <si>
    <t>մեկուսիչ ժապավեններ</t>
  </si>
  <si>
    <t>39263420-2</t>
  </si>
  <si>
    <t>ամրակ, մեծ</t>
  </si>
  <si>
    <t>տուփ</t>
  </si>
  <si>
    <t>39515440-3</t>
  </si>
  <si>
    <t>ուղղահայաց շերտավարագույր</t>
  </si>
  <si>
    <t>քմ</t>
  </si>
  <si>
    <t>30164000-1</t>
  </si>
  <si>
    <t>պլաստիկ քարտ</t>
  </si>
  <si>
    <t>39812100-1</t>
  </si>
  <si>
    <t>հատակի մածիկ</t>
  </si>
  <si>
    <t>35111130-1</t>
  </si>
  <si>
    <t>կրակմարիչներ</t>
  </si>
  <si>
    <t>30192157-1</t>
  </si>
  <si>
    <t>դրոշմակնիքներ</t>
  </si>
  <si>
    <t>32421200-4</t>
  </si>
  <si>
    <t>ցանցային բաղադրիչներ</t>
  </si>
  <si>
    <t>30121460-58</t>
  </si>
  <si>
    <t>39831276-1</t>
  </si>
  <si>
    <t>զուգարանների մաքրման նյութեր</t>
  </si>
  <si>
    <t>39263510-2</t>
  </si>
  <si>
    <t>սեղմակ, փոքր</t>
  </si>
  <si>
    <t>30193200-2</t>
  </si>
  <si>
    <t>փաստաթղթերի համար նախատեսված, սեղանի վրա դրվող դարակաշարեր</t>
  </si>
  <si>
    <t>30236170-6</t>
  </si>
  <si>
    <t>օպերատիվ հիշողության սարք (oru)</t>
  </si>
  <si>
    <t>39224341-1</t>
  </si>
  <si>
    <t>30197323-1</t>
  </si>
  <si>
    <t>կարիչ, 50-ից ավելի թերթի համար</t>
  </si>
  <si>
    <t>39831100-1</t>
  </si>
  <si>
    <t>լվացող նյութեր</t>
  </si>
  <si>
    <t>30199430-2</t>
  </si>
  <si>
    <t>թուղթ նշումների, տրցակներով</t>
  </si>
  <si>
    <t>30192121-2</t>
  </si>
  <si>
    <t>գրիչ գնդիկավոր</t>
  </si>
  <si>
    <t>18111100-6</t>
  </si>
  <si>
    <t>արտադրական հատուկ հագուստ</t>
  </si>
  <si>
    <t>44411110-2</t>
  </si>
  <si>
    <t>ջրի ծորակ, 1 փականով</t>
  </si>
  <si>
    <t>32411160-2</t>
  </si>
  <si>
    <t>ցանցային երթուղագծիչներ</t>
  </si>
  <si>
    <t>33141129-1</t>
  </si>
  <si>
    <t>դիմակ</t>
  </si>
  <si>
    <t>44521100-3</t>
  </si>
  <si>
    <t>զանազան կողպեքներ ― փականներ</t>
  </si>
  <si>
    <t>30193110-1</t>
  </si>
  <si>
    <t>գրենական պիտույքների դասավորման համարանքներ ― պարագաներ</t>
  </si>
  <si>
    <t>30232231-9</t>
  </si>
  <si>
    <t>39241210-1</t>
  </si>
  <si>
    <t>մկրատ, գրասենյակային</t>
  </si>
  <si>
    <t>35821400-4</t>
  </si>
  <si>
    <t>դրոշներ</t>
  </si>
  <si>
    <t>30121460-42</t>
  </si>
  <si>
    <t>30236170-5</t>
  </si>
  <si>
    <t>30121460-32</t>
  </si>
  <si>
    <t>44521100-1</t>
  </si>
  <si>
    <t>30197622-2</t>
  </si>
  <si>
    <t>թուղթ, A4 ֆորմատի</t>
  </si>
  <si>
    <t>39263530-3</t>
  </si>
  <si>
    <t>30121460-37</t>
  </si>
  <si>
    <t>39831273-1</t>
  </si>
  <si>
    <t>հատակի մաքրման նյութեր</t>
  </si>
  <si>
    <t>30232231-7</t>
  </si>
  <si>
    <t>30237411-3</t>
  </si>
  <si>
    <t>մկնիկ, համակարգչային, լարով</t>
  </si>
  <si>
    <t>30197321-2</t>
  </si>
  <si>
    <t>կարիչ, մինչ― 20 թերթի համար</t>
  </si>
  <si>
    <t>30121460-36</t>
  </si>
  <si>
    <t>35821400-3</t>
  </si>
  <si>
    <t>35821100-2</t>
  </si>
  <si>
    <t>39241141-1</t>
  </si>
  <si>
    <t>դանակ` գրասենյակային</t>
  </si>
  <si>
    <t>30234400-2</t>
  </si>
  <si>
    <t>դատարկ սկավառակ, առանց տուփի, DVD</t>
  </si>
  <si>
    <t>30121460-40</t>
  </si>
  <si>
    <t>30234300-2</t>
  </si>
  <si>
    <t>դատարկ սկավառակ, առանց տուփի, CD</t>
  </si>
  <si>
    <t>30197622-1</t>
  </si>
  <si>
    <t>19431700-1</t>
  </si>
  <si>
    <t>փաթեթավորման թել</t>
  </si>
  <si>
    <t>35821400-5</t>
  </si>
  <si>
    <t>33761100-2</t>
  </si>
  <si>
    <t>զուգարանի թուղթ</t>
  </si>
  <si>
    <t>30199234-2</t>
  </si>
  <si>
    <t>նամակի ծրար, A3 ձ―աչափի</t>
  </si>
  <si>
    <t>30197322-2</t>
  </si>
  <si>
    <t>կարիչ, 20-50 թերթի համար</t>
  </si>
  <si>
    <t>30232231-8</t>
  </si>
  <si>
    <t>30121460-51</t>
  </si>
  <si>
    <t>32421300-7</t>
  </si>
  <si>
    <t>18111100-4</t>
  </si>
  <si>
    <t>39831280-2</t>
  </si>
  <si>
    <t>ապակի մաքրելու միջոց</t>
  </si>
  <si>
    <t>39221490-1</t>
  </si>
  <si>
    <t>սպունգներ</t>
  </si>
  <si>
    <t>30234650-1</t>
  </si>
  <si>
    <t>ֆլեշ հիշողություն, 32GB</t>
  </si>
  <si>
    <t>ՄԱՍ II. ԱՇԽԱՏԱՆՔՆԵՐ</t>
  </si>
  <si>
    <t>45461100-3</t>
  </si>
  <si>
    <t>շենքերի, շինությունների ընթացիկ նորոգման աշխատանքներ</t>
  </si>
  <si>
    <t>դրամ</t>
  </si>
  <si>
    <t>ՄԱՍ III. ԾԱՌԱՅՈՒԹՅՈՒՆՆԵՐ</t>
  </si>
  <si>
    <t>92221120-1</t>
  </si>
  <si>
    <t>թվային հեռուստատեսություն</t>
  </si>
  <si>
    <t>ՄԱ</t>
  </si>
  <si>
    <t>79991160-3</t>
  </si>
  <si>
    <t>արխիվացման ծառայություններ</t>
  </si>
  <si>
    <t>79211180-1</t>
  </si>
  <si>
    <t>ներքին աուդիտի ծառայություններ</t>
  </si>
  <si>
    <t>79821170-1</t>
  </si>
  <si>
    <t>տպագրական ― առաքման ծառայություններ</t>
  </si>
  <si>
    <t>90921100-3</t>
  </si>
  <si>
    <t>ախտահանման ― մակաբույծների ոչնչացման ծառայություններ</t>
  </si>
  <si>
    <t>Բաժին N 01  Խումբ N 01  Դաս N 01  Օրենսդիր և  գործադիր մարմիններ, պետական կառավարում</t>
  </si>
  <si>
    <t>1057     11001</t>
  </si>
  <si>
    <t>ՄԱՍ 1. ԱՊՐԱՆՔՆԵՐ</t>
  </si>
  <si>
    <t>30121460-15</t>
  </si>
  <si>
    <t>30141200-2</t>
  </si>
  <si>
    <t>հաշվասարք, գրասենյակային</t>
  </si>
  <si>
    <t>30199290-8</t>
  </si>
  <si>
    <t>ծրար (Eurostandard)</t>
  </si>
  <si>
    <t>30234650-2</t>
  </si>
  <si>
    <t>30199290-9</t>
  </si>
  <si>
    <t>30199290-7</t>
  </si>
  <si>
    <t>30237411-2</t>
  </si>
  <si>
    <t>30234650-3</t>
  </si>
  <si>
    <t>30121460-20</t>
  </si>
  <si>
    <t>30192114-2</t>
  </si>
  <si>
    <t>թանաք, կնիքի բարձիկի համար</t>
  </si>
  <si>
    <t>30199410-2</t>
  </si>
  <si>
    <t>ինքնակպչուն թուղթ, A4</t>
  </si>
  <si>
    <t>30199400-4</t>
  </si>
  <si>
    <t>սոսնձապատված կամ կպչուն թուղթ</t>
  </si>
  <si>
    <t>09132100-2</t>
  </si>
  <si>
    <t>բենզին, պրեմիում</t>
  </si>
  <si>
    <t>19641000-2</t>
  </si>
  <si>
    <t>պոլիէթիլենային պարկ, աղբի համար</t>
  </si>
  <si>
    <t>39812410-1</t>
  </si>
  <si>
    <t>կահույքի փայլեցման միջոց</t>
  </si>
  <si>
    <t>39835000-3</t>
  </si>
  <si>
    <t>հատակ մաքրելու ձող, պլաստմասե, փայտյա</t>
  </si>
  <si>
    <t>44521121-1</t>
  </si>
  <si>
    <t>դռան փականի միջուկ</t>
  </si>
  <si>
    <t>39522340-1</t>
  </si>
  <si>
    <t>փայլեցնող կտորներ</t>
  </si>
  <si>
    <t>39522330-1</t>
  </si>
  <si>
    <t>մաքրող կտորներ</t>
  </si>
  <si>
    <t>33761000-1</t>
  </si>
  <si>
    <t>զուգարանի թուղթ, ռուլոնով</t>
  </si>
  <si>
    <t>39831210-2</t>
  </si>
  <si>
    <t>սպասքի լվացման դետերգենտներ</t>
  </si>
  <si>
    <t>39221410-2</t>
  </si>
  <si>
    <t>ավելներ</t>
  </si>
  <si>
    <t>39831278-1</t>
  </si>
  <si>
    <t>սպասքի լվացման փոշի</t>
  </si>
  <si>
    <t xml:space="preserve"> </t>
  </si>
  <si>
    <t xml:space="preserve"> ՄԱՍ III. ԾԱՌԱՅՈՒԹՅՈՒՆՆԵՐ</t>
  </si>
  <si>
    <t>72321200-1</t>
  </si>
  <si>
    <t>տվյալների կառավարման ծառայություններ</t>
  </si>
  <si>
    <t>72251200-2</t>
  </si>
  <si>
    <t>համակարգչային արխիվացման ծառայություններ</t>
  </si>
  <si>
    <t xml:space="preserve"> դրամ</t>
  </si>
  <si>
    <t>72251200-1</t>
  </si>
  <si>
    <t>72511700-9</t>
  </si>
  <si>
    <t>համակարգչային տեխնիկայի կառավարման ծառայություններ համակարգչային համակարգերի սպասարկման համար</t>
  </si>
  <si>
    <t>1120    11002</t>
  </si>
  <si>
    <t>30121460-29</t>
  </si>
  <si>
    <t>30121460-23</t>
  </si>
  <si>
    <t>30121460-30</t>
  </si>
  <si>
    <t>30121460-31</t>
  </si>
  <si>
    <t>30121460-27</t>
  </si>
  <si>
    <t>30197232-3</t>
  </si>
  <si>
    <t>թղթապանակ, արագակար, թղթյա</t>
  </si>
  <si>
    <t>30197622-5</t>
  </si>
  <si>
    <t>30121460-24</t>
  </si>
  <si>
    <t>30192130-1</t>
  </si>
  <si>
    <t>մատիտներ</t>
  </si>
  <si>
    <t>40.00</t>
  </si>
  <si>
    <t>44322100-1</t>
  </si>
  <si>
    <t>մալուխ համակարգչի, UTP cable 6 level</t>
  </si>
  <si>
    <t>մետր</t>
  </si>
  <si>
    <t>200.00</t>
  </si>
  <si>
    <t>300.00</t>
  </si>
  <si>
    <t>30197321-1</t>
  </si>
  <si>
    <t>700.00</t>
  </si>
  <si>
    <t>30197332-1</t>
  </si>
  <si>
    <t>դակիչ միջին</t>
  </si>
  <si>
    <t>39263520-1</t>
  </si>
  <si>
    <t>30199290-3</t>
  </si>
  <si>
    <t>35.00</t>
  </si>
  <si>
    <t>30197100-1</t>
  </si>
  <si>
    <t>կարիչի մետաղալարե կապեր, մեծ</t>
  </si>
  <si>
    <t>250.00</t>
  </si>
  <si>
    <t>30197232-1</t>
  </si>
  <si>
    <t>70.00</t>
  </si>
  <si>
    <t>39263420-1</t>
  </si>
  <si>
    <t>30192111-1</t>
  </si>
  <si>
    <t>թանաքի բարձիկներ</t>
  </si>
  <si>
    <t>140.00</t>
  </si>
  <si>
    <t>30141200-1</t>
  </si>
  <si>
    <t>5000.00</t>
  </si>
  <si>
    <t>30197233-1</t>
  </si>
  <si>
    <t>թղթապանակ, թելով, թղթյա</t>
  </si>
  <si>
    <t>80.00</t>
  </si>
  <si>
    <t>30192160-1</t>
  </si>
  <si>
    <t>շտրիխներ</t>
  </si>
  <si>
    <t>160.00</t>
  </si>
  <si>
    <t>30234300-1</t>
  </si>
  <si>
    <t>30237411-1</t>
  </si>
  <si>
    <t>3000.00</t>
  </si>
  <si>
    <t>30192114-1</t>
  </si>
  <si>
    <t>225.00</t>
  </si>
  <si>
    <t>30197234-1</t>
  </si>
  <si>
    <t>թղթապանակ, կոշտ կազմով</t>
  </si>
  <si>
    <t>600.00</t>
  </si>
  <si>
    <t>30199290-1</t>
  </si>
  <si>
    <t>10.00</t>
  </si>
  <si>
    <t>30234630-1</t>
  </si>
  <si>
    <t>ֆլեշ հիշողություն, 8GB</t>
  </si>
  <si>
    <t>30199290-2</t>
  </si>
  <si>
    <t>20.00</t>
  </si>
  <si>
    <t>30197322-1</t>
  </si>
  <si>
    <t>1000.00</t>
  </si>
  <si>
    <t>39263510-1</t>
  </si>
  <si>
    <t>30.00</t>
  </si>
  <si>
    <t>30192720-1</t>
  </si>
  <si>
    <t>գծանշիչ</t>
  </si>
  <si>
    <t>170.00</t>
  </si>
  <si>
    <t>30192128-1</t>
  </si>
  <si>
    <t>120.00</t>
  </si>
  <si>
    <t>30197111-1</t>
  </si>
  <si>
    <t>կարիչի մետաղալարե կապեր, փոքր</t>
  </si>
  <si>
    <t>09132200-1</t>
  </si>
  <si>
    <t>բենզին, ռեգուլյար</t>
  </si>
  <si>
    <t>09132200-4</t>
  </si>
  <si>
    <t>72511700-1</t>
  </si>
  <si>
    <t xml:space="preserve"> ԳՀ</t>
  </si>
  <si>
    <t>45461100-2</t>
  </si>
  <si>
    <t>50721100-1</t>
  </si>
  <si>
    <t>ջեռուցման համակարգերի շահագործում</t>
  </si>
  <si>
    <t>ՀՀ արդարադատության նախարարության քրեակատարողական ծառայություն</t>
  </si>
  <si>
    <t>Բաժին N 03  Խումբ N 05 Դաս N 01  Կալանավայրեր</t>
  </si>
  <si>
    <t>1120    11001</t>
  </si>
  <si>
    <t xml:space="preserve"> Քրակատարողական ծառայություններ</t>
  </si>
  <si>
    <t>55321100-1</t>
  </si>
  <si>
    <t>սննդի պատրաստման ծառայություններ</t>
  </si>
  <si>
    <t>ԲՄ</t>
  </si>
  <si>
    <t>ՀՀ արդարադատության նախարարության հարկադիր կատարումն ապահովող ծառայություն</t>
  </si>
  <si>
    <t>Բաժին N 03  Խումբ N 03 Դաս N 01  Դատարաններ</t>
  </si>
  <si>
    <t xml:space="preserve"> 1182  11001</t>
  </si>
  <si>
    <t>30199420-501</t>
  </si>
  <si>
    <t>թուղթ նշումների համար, սոսնձվածքով</t>
  </si>
  <si>
    <t>44322100-501</t>
  </si>
  <si>
    <t xml:space="preserve"> մալուխ համակարգչի, UTP cable 6 level</t>
  </si>
  <si>
    <t>30193110-501</t>
  </si>
  <si>
    <t xml:space="preserve"> գրենական պիտույքների դասավորման համարանքներ և պարագաներ</t>
  </si>
  <si>
    <t>30197332-501</t>
  </si>
  <si>
    <t>18231400-501</t>
  </si>
  <si>
    <t xml:space="preserve"> տաբատներ</t>
  </si>
  <si>
    <t>30121460-6</t>
  </si>
  <si>
    <t xml:space="preserve"> տոներային քարտրիջներ</t>
  </si>
  <si>
    <t>30197323-501</t>
  </si>
  <si>
    <t xml:space="preserve"> կարիչ, 50-ից ավելի թերթի համար</t>
  </si>
  <si>
    <t>30197111-501</t>
  </si>
  <si>
    <t xml:space="preserve"> կարիչի մետաղալարե կապեր, փոքր</t>
  </si>
  <si>
    <t>30121460-5</t>
  </si>
  <si>
    <t>30164000-501</t>
  </si>
  <si>
    <t xml:space="preserve"> պլաստիկ քարտ</t>
  </si>
  <si>
    <t>30197322-501</t>
  </si>
  <si>
    <t xml:space="preserve"> կարիչ, 20-50 թերթի համար</t>
  </si>
  <si>
    <t>30121460-8</t>
  </si>
  <si>
    <t>18331200-503</t>
  </si>
  <si>
    <t xml:space="preserve"> վերնաշապիկներ</t>
  </si>
  <si>
    <t>30197231-501</t>
  </si>
  <si>
    <t xml:space="preserve"> թղթապանակ, պոլիմերային թաղանթ, ֆայլ</t>
  </si>
  <si>
    <t>30199232-501</t>
  </si>
  <si>
    <t>նամակի ծրար, A4 ձևաչափի</t>
  </si>
  <si>
    <t>35811170-504</t>
  </si>
  <si>
    <t>համազգեստ</t>
  </si>
  <si>
    <t>լրակազմ</t>
  </si>
  <si>
    <t>30197321-501</t>
  </si>
  <si>
    <t xml:space="preserve"> կարիչ, մինչև 20 թերթի համար</t>
  </si>
  <si>
    <t>30192130-501</t>
  </si>
  <si>
    <t xml:space="preserve"> մատիտներ</t>
  </si>
  <si>
    <t>30121460-3</t>
  </si>
  <si>
    <t>30197234-501</t>
  </si>
  <si>
    <t xml:space="preserve"> թղթապանակ, կոշտ կազմով</t>
  </si>
  <si>
    <t>30197112-501</t>
  </si>
  <si>
    <t xml:space="preserve"> կարիչի մետաղալարե կապեր, միջին</t>
  </si>
  <si>
    <t>30121460-4</t>
  </si>
  <si>
    <t>30193200-501</t>
  </si>
  <si>
    <t>30192121-501</t>
  </si>
  <si>
    <t>30192125-501</t>
  </si>
  <si>
    <t>մարկերներ</t>
  </si>
  <si>
    <t>35821400-501</t>
  </si>
  <si>
    <t xml:space="preserve"> դրոշներ</t>
  </si>
  <si>
    <t>30192210-501</t>
  </si>
  <si>
    <t xml:space="preserve"> պոլիմերային ինքնակպչուն ժապավեն, 48մմx100մ տնտեսական, մեծ</t>
  </si>
  <si>
    <t>30121460-2</t>
  </si>
  <si>
    <t>30192160-501</t>
  </si>
  <si>
    <t>30121460-7</t>
  </si>
  <si>
    <t>35811240-4</t>
  </si>
  <si>
    <t xml:space="preserve"> թևքանշան և այլ պարագաներ</t>
  </si>
  <si>
    <t>30237113-501</t>
  </si>
  <si>
    <t>կոնեկտոր (կցորդներ)</t>
  </si>
  <si>
    <t>22451200-2</t>
  </si>
  <si>
    <t>վկայականներ</t>
  </si>
  <si>
    <t>30197100-501</t>
  </si>
  <si>
    <t xml:space="preserve"> կարիչի մետաղալարե կապեր, մեծ</t>
  </si>
  <si>
    <t>33761400-501</t>
  </si>
  <si>
    <t xml:space="preserve"> թղթե անձեռոցիկներ</t>
  </si>
  <si>
    <t>33761100-501</t>
  </si>
  <si>
    <t>39831282-501</t>
  </si>
  <si>
    <t>կահույք մաքրելու լաթ</t>
  </si>
  <si>
    <t>39831245-501</t>
  </si>
  <si>
    <t>39831283-501</t>
  </si>
  <si>
    <t>հատակի լվացման լաթ</t>
  </si>
  <si>
    <t>31531300-1</t>
  </si>
  <si>
    <t xml:space="preserve"> տնտեսող լամպեր</t>
  </si>
  <si>
    <t>39831247-501</t>
  </si>
  <si>
    <t>ախտահանող հեղուկ` սանհանգույցի համար (խտանյութ)</t>
  </si>
  <si>
    <t>39811100-501</t>
  </si>
  <si>
    <t>օդի թարմացուցիչներ</t>
  </si>
  <si>
    <t>31531730-2</t>
  </si>
  <si>
    <t xml:space="preserve"> լուսամփոփներ</t>
  </si>
  <si>
    <t>39515440-502</t>
  </si>
  <si>
    <t xml:space="preserve"> ուղղահայաց շերտավարագույր</t>
  </si>
  <si>
    <t>39836000-502</t>
  </si>
  <si>
    <t>ավել, սովորական</t>
  </si>
  <si>
    <t>19641000-501</t>
  </si>
  <si>
    <t xml:space="preserve"> պոլիէթիլենային պարկ, աղբի համար</t>
  </si>
  <si>
    <t>72261160-4</t>
  </si>
  <si>
    <t>ծրագրային ապահովման սպասարկման ծառայություններ</t>
  </si>
  <si>
    <t xml:space="preserve">  ՀՀ արտակարգ իրավիճակների նախարարություն</t>
  </si>
  <si>
    <t>Բաժին N 03  Խումբ N 02  Դաս N 01  Փրկարարական ծառայություններ</t>
  </si>
  <si>
    <t>1090   11001</t>
  </si>
  <si>
    <t>33651134-1</t>
  </si>
  <si>
    <t>ցիպրոֆլօքսացին j01ma02, s01ae03, s02aa15, s03aa07</t>
  </si>
  <si>
    <t>33211170-1</t>
  </si>
  <si>
    <t>Միզաթթու UricAcid -Միզաթթվի որոշման թեսթ-հավաքածու</t>
  </si>
  <si>
    <t>33141212-3</t>
  </si>
  <si>
    <t>բժշկական այլ նյութեր</t>
  </si>
  <si>
    <t>33141212-8</t>
  </si>
  <si>
    <t>33631270-1</t>
  </si>
  <si>
    <t>ադամանդյա կանաչ  D08AX</t>
  </si>
  <si>
    <t>33141142-5</t>
  </si>
  <si>
    <t>ներարկիչներ</t>
  </si>
  <si>
    <t>33651131-1</t>
  </si>
  <si>
    <t>սուլֆամեթօքսազոլ + տրիմեթոպրիմ j01ee01, j01ee02, j01ee05, j01ee07</t>
  </si>
  <si>
    <t>33411340-1</t>
  </si>
  <si>
    <t>գութա փերչա սլայդս</t>
  </si>
  <si>
    <t>33141178-1</t>
  </si>
  <si>
    <t>դեղերի ներարկման համակարգեր</t>
  </si>
  <si>
    <t>33671119-1</t>
  </si>
  <si>
    <t>պարացետամոլ, ֆենիլէֆրին (ֆենիլէֆրինի հիդրոքլորիդ), ասկորբինաթթու   N02BE51, N02B</t>
  </si>
  <si>
    <t>33631290-1</t>
  </si>
  <si>
    <t>իբուպրոֆեն c01eb16, g02cc01, m01ae01, m02aa13</t>
  </si>
  <si>
    <t>33631230-1</t>
  </si>
  <si>
    <t>պովիդոն յոդ d08ag02, d09aa09, d11ac06, g01ax11, r02aa15, s01ax18</t>
  </si>
  <si>
    <t>33211160-1</t>
  </si>
  <si>
    <t>Կրեատինին CREA-Col -Կրեատինինի որոշման թեսթ-հավաքածու</t>
  </si>
  <si>
    <t>33611100-2</t>
  </si>
  <si>
    <t>օմեպրազոլ a02bc01</t>
  </si>
  <si>
    <t>33141212-4</t>
  </si>
  <si>
    <t>33661119-1</t>
  </si>
  <si>
    <t>մետամիզոլ (մետամիզոլ նատրիում), տրիացետոամին 4-տոլուենսուլֆոնատ  N02BB72</t>
  </si>
  <si>
    <t>33141142-4</t>
  </si>
  <si>
    <t>33211150-1</t>
  </si>
  <si>
    <t>Միզանյութ Urea-Col-Միզանյութի որոշման թեսթ-հաավաքածու</t>
  </si>
  <si>
    <t>33611240-1</t>
  </si>
  <si>
    <t>ակտիվացված ածուխ a07ba01</t>
  </si>
  <si>
    <t>33631200-1</t>
  </si>
  <si>
    <t>քլորամֆենիկոլ, մեթիլուրացիլ  D06C</t>
  </si>
  <si>
    <t>33651128-1</t>
  </si>
  <si>
    <t>նիտրոֆուրանտոյին j01xe01</t>
  </si>
  <si>
    <t>33141142-3</t>
  </si>
  <si>
    <t>33631300-1</t>
  </si>
  <si>
    <t>կետոպրոֆեն m01ae03, m02aa10</t>
  </si>
  <si>
    <t>33621761-1</t>
  </si>
  <si>
    <t>ացետիլսալիցիլաթթու, մագնեզիումի հիդրօքսիդ B01AC30</t>
  </si>
  <si>
    <t>33621763-1</t>
  </si>
  <si>
    <t>Նեբիվոլոլ -նեբիվոլոլի հիդրոքլորիդ- C07AB12</t>
  </si>
  <si>
    <t>33651118-1</t>
  </si>
  <si>
    <t>ցեֆտրիաքսոն j01dd04</t>
  </si>
  <si>
    <t>33141212-7</t>
  </si>
  <si>
    <t>33211120-1</t>
  </si>
  <si>
    <t>գլյուկոզ G-col -գլյուկոզի որոշման թեսթ-հավաքածու</t>
  </si>
  <si>
    <t>33651111-1</t>
  </si>
  <si>
    <t>ամօքսիցիլին j01ca04</t>
  </si>
  <si>
    <t>33621590-1</t>
  </si>
  <si>
    <t>ֆուրոսեմիդ c03ca01</t>
  </si>
  <si>
    <t>33631310-1</t>
  </si>
  <si>
    <t>դիկլոֆենակ d11ax18, m01ab05, m02aa15, s01bc03</t>
  </si>
  <si>
    <t>33661116-1</t>
  </si>
  <si>
    <t>լիդոկային c01bb01, c05ad01, d04ab01, n01bb02, r02ad02, s01ha07, s02da01</t>
  </si>
  <si>
    <t>33661153-3</t>
  </si>
  <si>
    <t>դեքսամեթազոն a01ac02, c05aa09, d07ab19, d07xb05, d10aa03, h02ab02, r01ad03, s01ba01, s01cb01, s02ba06, s03ba01</t>
  </si>
  <si>
    <t>33691145-1</t>
  </si>
  <si>
    <t>մագնեզիումի սուլֆատ a06ad04, a12cc02, b05xa05, d11ax05, v04cc02</t>
  </si>
  <si>
    <t>33611100-1</t>
  </si>
  <si>
    <t>33671113-1</t>
  </si>
  <si>
    <t>սալբուտամոլ r03ac02</t>
  </si>
  <si>
    <t>33141193-1</t>
  </si>
  <si>
    <t>ատամնաբուժական սպառման պարագաներ</t>
  </si>
  <si>
    <t>33141212-2</t>
  </si>
  <si>
    <t>33211180-1</t>
  </si>
  <si>
    <t>Տրիգլեցիրիդ TRIGLECERIDES -Եռգլիցերիդների որոշման թեսթ-հավաքախու</t>
  </si>
  <si>
    <t>18811210-2</t>
  </si>
  <si>
    <t>ճտքավոր կոշիկներ</t>
  </si>
  <si>
    <t>զույգ</t>
  </si>
  <si>
    <t>30121460-11</t>
  </si>
  <si>
    <t>30121460-18</t>
  </si>
  <si>
    <t>35811180-3</t>
  </si>
  <si>
    <t>հատուկ հանդերձանք ― պարագաներ</t>
  </si>
  <si>
    <t>30121460-17</t>
  </si>
  <si>
    <t>30192230-1</t>
  </si>
  <si>
    <t>սկոչ` երկկողմանի սոսնձված</t>
  </si>
  <si>
    <t>37821130-1</t>
  </si>
  <si>
    <t>գունավոր մատիտներ</t>
  </si>
  <si>
    <t>30121460-9</t>
  </si>
  <si>
    <t>30121460-16</t>
  </si>
  <si>
    <t>30121460-13</t>
  </si>
  <si>
    <t>22811130-2</t>
  </si>
  <si>
    <t>տետրեր</t>
  </si>
  <si>
    <t>18231600-4</t>
  </si>
  <si>
    <t>սվիտերներ</t>
  </si>
  <si>
    <t>18231600-2</t>
  </si>
  <si>
    <t>22451140-2</t>
  </si>
  <si>
    <t>անձը հաստատող քարտեր</t>
  </si>
  <si>
    <t>30121460-21</t>
  </si>
  <si>
    <t>30192128-2</t>
  </si>
  <si>
    <t>30192731-1</t>
  </si>
  <si>
    <t>լամինացիոն թաղանթներ գրքաշապիկների համար</t>
  </si>
  <si>
    <t>30121460-19</t>
  </si>
  <si>
    <t>31531100-5</t>
  </si>
  <si>
    <t>էլեկտրական լամպեր</t>
  </si>
  <si>
    <t>39812600-1</t>
  </si>
  <si>
    <t>մաքրող մածուկներ ― փոշիներ</t>
  </si>
  <si>
    <t>19641000-1</t>
  </si>
  <si>
    <t>34921440-1</t>
  </si>
  <si>
    <t>թափոնների ― աղբի տարաներ ― աղբամաններ</t>
  </si>
  <si>
    <t>31521210-1</t>
  </si>
  <si>
    <t>լամպ` էկոնոմ, 20 Վտ, 110 մմ, E27,  220 Վ</t>
  </si>
  <si>
    <t>31531500-2</t>
  </si>
  <si>
    <t>ցերեկային լամպ 60սմ</t>
  </si>
  <si>
    <t>39831283-2</t>
  </si>
  <si>
    <t>35111200-3</t>
  </si>
  <si>
    <t>փրկարարական ― արտակարգ իրավիճակներում կիրառվող սարքեր</t>
  </si>
  <si>
    <t>35111200-4</t>
  </si>
  <si>
    <t>44511100-1</t>
  </si>
  <si>
    <t>ձեռքի գործիքներ</t>
  </si>
  <si>
    <t>44511100-3</t>
  </si>
  <si>
    <t>18511180-7</t>
  </si>
  <si>
    <t>մեդալներ, կրծքանշաններ</t>
  </si>
  <si>
    <t>33131430-2</t>
  </si>
  <si>
    <t>պտտվող ― հղկող գործիքներ</t>
  </si>
  <si>
    <t>44423612-1</t>
  </si>
  <si>
    <t>կպչուն ժապավեններ</t>
  </si>
  <si>
    <t>34351200-586</t>
  </si>
  <si>
    <t>ավտոմեքենաների անիվներ</t>
  </si>
  <si>
    <t>31442100-529</t>
  </si>
  <si>
    <t>կուտակիչ մարտկոցներ</t>
  </si>
  <si>
    <t>34411500-506</t>
  </si>
  <si>
    <t>մոտոցիկլետների անիվներ</t>
  </si>
  <si>
    <t>34351200-579</t>
  </si>
  <si>
    <t>34411500-505</t>
  </si>
  <si>
    <t>34351200-590</t>
  </si>
  <si>
    <t>34351200-587</t>
  </si>
  <si>
    <t>34351200-596</t>
  </si>
  <si>
    <t>09211100-10</t>
  </si>
  <si>
    <t>շարժիչի յուղեր</t>
  </si>
  <si>
    <t>09211100-13</t>
  </si>
  <si>
    <t>09211100-11</t>
  </si>
  <si>
    <t>31442100-513</t>
  </si>
  <si>
    <t>34351200-545</t>
  </si>
  <si>
    <t>77111300-1</t>
  </si>
  <si>
    <t>այլ սարքավորումների վարձակալություն</t>
  </si>
  <si>
    <t>90921100-1</t>
  </si>
  <si>
    <t>ախտահանման և մակաբույծների ոչնչացման ծառայություններ</t>
  </si>
  <si>
    <t>79821200-624</t>
  </si>
  <si>
    <t>այլ պոլիգրաֆիական արտադրանքի տպագրման ծառայություն</t>
  </si>
  <si>
    <t>79821200-632</t>
  </si>
  <si>
    <t>79821200-636</t>
  </si>
  <si>
    <t>79821200-647</t>
  </si>
  <si>
    <t>79821200-635</t>
  </si>
  <si>
    <t>79821200-637</t>
  </si>
  <si>
    <t>79821200-646</t>
  </si>
  <si>
    <t>Բաժին N 03</t>
  </si>
  <si>
    <t>Խումբ N 02</t>
  </si>
  <si>
    <t>Դաս N 01</t>
  </si>
  <si>
    <t xml:space="preserve"> Արտակարգ իրավիճակների բնագավառի  պետական քաղաքականության մշակում՝ ծրագրերի համակագում և մոնիտորինգ</t>
  </si>
  <si>
    <t>1112 11001</t>
  </si>
  <si>
    <t>Արտակարգ իրավիճակների բնագավառում քաղաքականության մշակում՝ խորհրդատվական ծառայությունների տրամադրում և մոնիտորինգի իրականացում</t>
  </si>
  <si>
    <t xml:space="preserve"> ՄԱՍI. ԱՊՐԱՆՔՆԵՐ</t>
  </si>
  <si>
    <t>30193200-1</t>
  </si>
  <si>
    <t>30197112-1</t>
  </si>
  <si>
    <t>կարիչի մետաղալարե կապեր, միջին</t>
  </si>
  <si>
    <t>39263410-1</t>
  </si>
  <si>
    <t>ամրակ, փոքր</t>
  </si>
  <si>
    <t>22811150-2</t>
  </si>
  <si>
    <t>նոթատետրեր</t>
  </si>
  <si>
    <t>30199232-1</t>
  </si>
  <si>
    <t>նամակի ծրար, A4 ձ―աչափի</t>
  </si>
  <si>
    <t>30121460-1</t>
  </si>
  <si>
    <t>30237460-1</t>
  </si>
  <si>
    <t>համակարգչային ստեղնաշարեր</t>
  </si>
  <si>
    <t>30199234-1</t>
  </si>
  <si>
    <t>30192121-1</t>
  </si>
  <si>
    <t>30192780-1</t>
  </si>
  <si>
    <t>էջաբաժանիչ</t>
  </si>
  <si>
    <t>30192133-1</t>
  </si>
  <si>
    <t>սրիչներ</t>
  </si>
  <si>
    <t>30199420-2</t>
  </si>
  <si>
    <t>30192710-1</t>
  </si>
  <si>
    <t>սոսնձամատիտ, գրասենյակային</t>
  </si>
  <si>
    <t>39263530-1</t>
  </si>
  <si>
    <t>31681620-1</t>
  </si>
  <si>
    <t>էլեկտրական ապահովիչ, միաֆազ, 40Ա</t>
  </si>
  <si>
    <t>39831246-1</t>
  </si>
  <si>
    <t>օճառ հեղուկ</t>
  </si>
  <si>
    <t>18141100-1</t>
  </si>
  <si>
    <t>աշխատանքային ձեռնոցներ</t>
  </si>
  <si>
    <t>39836000-1</t>
  </si>
  <si>
    <t>39831281-1</t>
  </si>
  <si>
    <t>ապակի մաքրման լաթ</t>
  </si>
  <si>
    <t>39831283-1</t>
  </si>
  <si>
    <t>31211221-1</t>
  </si>
  <si>
    <t>անջատիչներ</t>
  </si>
  <si>
    <t>31681630-1</t>
  </si>
  <si>
    <t>էլեկտրական ապահովիչ, եռաֆազ, 63Ա</t>
  </si>
  <si>
    <t>09132200-513</t>
  </si>
  <si>
    <t>34351200-31</t>
  </si>
  <si>
    <t>09132100-504</t>
  </si>
  <si>
    <t>09132100-4</t>
  </si>
  <si>
    <t>09132200-7</t>
  </si>
  <si>
    <t>31442100-8</t>
  </si>
  <si>
    <t>34351200-34</t>
  </si>
  <si>
    <t>34351200-28</t>
  </si>
  <si>
    <t>34351200-33</t>
  </si>
  <si>
    <t xml:space="preserve"> ՄԱՍIII. ԾԱՌԱՅՈՒԹՅՈՒՆՆԵՐ</t>
  </si>
  <si>
    <t>50751100-1</t>
  </si>
  <si>
    <t>վերելակների վերանորոգման ― պահպանման ծառայություններ</t>
  </si>
  <si>
    <t xml:space="preserve"> էլեկտրոնային տեղեկատվական ծառայություններ</t>
  </si>
  <si>
    <t>79821200-28</t>
  </si>
  <si>
    <t xml:space="preserve"> այլ պոլիգրաֆիական արտադրանքի տպագրման ծառայություն</t>
  </si>
  <si>
    <t>ՀՀ վիճակագրական կոմիտե</t>
  </si>
  <si>
    <t>Բաժին N 01,  խումբ N 03,  դաս N 02,  Ծրագրման և վիճակագրական ընդհանուր ծառայություններ</t>
  </si>
  <si>
    <t xml:space="preserve"> 1143   11001    Վիճակագրության քաղաքականության մշակում և իրականացում, պաշտոնական վիճակագրական տեղեկատվության մշակում, արտադրում և տարածում</t>
  </si>
  <si>
    <t xml:space="preserve">ՄԱՍ I. Ա Պ Ր Ա Ն Ք Ն Ե Ր         </t>
  </si>
  <si>
    <t xml:space="preserve"> գրիչ գնդիկավոր</t>
  </si>
  <si>
    <t xml:space="preserve"> մկրատ, գրասենյակային</t>
  </si>
  <si>
    <t xml:space="preserve"> թուղթ, A4 ֆորմատի </t>
  </si>
  <si>
    <t>65311100-1</t>
  </si>
  <si>
    <t xml:space="preserve"> էլեկտրականության բաշխում</t>
  </si>
  <si>
    <t>48221200-3</t>
  </si>
  <si>
    <t xml:space="preserve">համացանցային (վեբ) սերվերների համակարգչային ծրագրային փաթեթներ </t>
  </si>
  <si>
    <t>48221200-5</t>
  </si>
  <si>
    <t xml:space="preserve"> համացանցային (վեբ) սերվերների համակարգչային ծրագրային փաթեթներ </t>
  </si>
  <si>
    <t xml:space="preserve"> 1143  11002    Վիճակագրական տեղեկատվության հավաքում</t>
  </si>
  <si>
    <t>09132200-3</t>
  </si>
  <si>
    <t xml:space="preserve">  բենզին, ռեգուլյար</t>
  </si>
  <si>
    <t>34351200-1</t>
  </si>
  <si>
    <t xml:space="preserve"> ավտոմեքենաների անիվներ</t>
  </si>
  <si>
    <t xml:space="preserve">ՄԱՍ III. ԾԱՌԱՅՈՒԹՅՈՒՆՆԵՐ </t>
  </si>
  <si>
    <t>79821200-4</t>
  </si>
  <si>
    <t>79821200-5</t>
  </si>
  <si>
    <t>79821200-6</t>
  </si>
  <si>
    <t>79821200-8</t>
  </si>
  <si>
    <t>79821200-11</t>
  </si>
  <si>
    <t>79821200-12</t>
  </si>
  <si>
    <t>79821200-13</t>
  </si>
  <si>
    <t>79821200-23</t>
  </si>
  <si>
    <t>79821200-26</t>
  </si>
  <si>
    <t>79821200-29</t>
  </si>
  <si>
    <t>79821200-30</t>
  </si>
  <si>
    <t>79821200-37</t>
  </si>
  <si>
    <t>79821200-39</t>
  </si>
  <si>
    <t>79821200-46</t>
  </si>
  <si>
    <t xml:space="preserve"> 1143  11003    Հերթական մարդահամարի նախապատրաստման և անցկացման միջոցառումների իրականացում </t>
  </si>
  <si>
    <t>64211120-1</t>
  </si>
  <si>
    <t xml:space="preserve"> միջքաղաքային հեռախոսային ծառայություններ</t>
  </si>
  <si>
    <r>
      <t xml:space="preserve"> </t>
    </r>
    <r>
      <rPr>
        <b/>
        <sz val="11"/>
        <color theme="1"/>
        <rFont val="GHEA Grapalat"/>
        <family val="3"/>
      </rPr>
      <t>ՀՀ կենտրոնական ընտրական հանձնաժողով</t>
    </r>
  </si>
  <si>
    <t xml:space="preserve"> Բաժին N 01</t>
  </si>
  <si>
    <t xml:space="preserve"> Խումբ N 06</t>
  </si>
  <si>
    <t xml:space="preserve"> Դաս N 01</t>
  </si>
  <si>
    <t xml:space="preserve"> Ընդհանուր բնույթի հանրային ծառայություններ (այլ դասերին չպատկանող)</t>
  </si>
  <si>
    <t xml:space="preserve"> 1096  11001           Կենտրոնական ընտրական հանձնաժողովի գործունեության ապահովում և ընտրական ծրագրերի համակարգման, կազմակերպման, անցկացման, մոնիտորինգի ծառայություններ</t>
  </si>
  <si>
    <t xml:space="preserve"> 09132200-1</t>
  </si>
  <si>
    <t>բենզին ռեգուլյար</t>
  </si>
  <si>
    <t>66511170-1</t>
  </si>
  <si>
    <t>փոխադրամիջոցների հետ կապված ապահովագրական ծառայություններ</t>
  </si>
  <si>
    <t>էլեկտրականության բաշխում</t>
  </si>
  <si>
    <t xml:space="preserve"> Բաժին N 04</t>
  </si>
  <si>
    <t xml:space="preserve"> Խումբ N 01</t>
  </si>
  <si>
    <t xml:space="preserve"> Ընդհանուր բնույթի տնտեսական և առևտրային հարաբերություններ</t>
  </si>
  <si>
    <t xml:space="preserve"> 1034  11001           Հայաստանի Հանրապետությունում տնտեսական մրցակցության պաշտպանության բնագավառում քաղաքականության մշակում և վերահսկողություն</t>
  </si>
  <si>
    <t>64121400-1</t>
  </si>
  <si>
    <t xml:space="preserve">ներքին փոստային ― սուրհանդակայինծառայություններ </t>
  </si>
  <si>
    <t>64211110-1</t>
  </si>
  <si>
    <t>տեղային հեռախոսային ծառայություններ</t>
  </si>
  <si>
    <t>ՀՀ կադաստրի կոմիտե</t>
  </si>
  <si>
    <t xml:space="preserve">Բաժին N01 </t>
  </si>
  <si>
    <t>Խումբ N06 Դաս N01</t>
  </si>
  <si>
    <t>1012  11001</t>
  </si>
  <si>
    <t xml:space="preserve">Գույքի նկատմամբ իրավունքների պետական գրանցում, գույքի և դրա նկատմամբ գրանցված
իրավունքների և սահմանափակումների վերաբերյալ տեղեկատվության տրամադրում </t>
  </si>
  <si>
    <t>72211125-6</t>
  </si>
  <si>
    <t>ցանցային համակարգչային ծրագրային փաթեթների մշակման ծառայություններ</t>
  </si>
  <si>
    <t>ՀՀ Ոստիկանություն</t>
  </si>
  <si>
    <t xml:space="preserve"> Բաժին N 03</t>
  </si>
  <si>
    <t xml:space="preserve"> Ոստիկանություն</t>
  </si>
  <si>
    <t>1158 11001</t>
  </si>
  <si>
    <t>42991140-505</t>
  </si>
  <si>
    <t>տպագրական սարքերի մաքրման նյութեր</t>
  </si>
  <si>
    <t>44111411-502</t>
  </si>
  <si>
    <t>ներկ, ջրաէմուլսիոն, ակրիլ</t>
  </si>
  <si>
    <t>42991160-509</t>
  </si>
  <si>
    <t>տպագրական սարքերի մասեր ― պարագաներ</t>
  </si>
  <si>
    <t>18311210-1</t>
  </si>
  <si>
    <t>ներքնաշապիկներ</t>
  </si>
  <si>
    <t>18421170-2</t>
  </si>
  <si>
    <t>գոտիներ</t>
  </si>
  <si>
    <t>18311210-2</t>
  </si>
  <si>
    <t>18811230-3</t>
  </si>
  <si>
    <t>կիսաճտքավոր կոշիկներ</t>
  </si>
  <si>
    <t>35111340-2</t>
  </si>
  <si>
    <t>արտացոլող բաճկոնակներ</t>
  </si>
  <si>
    <t>44831500-501</t>
  </si>
  <si>
    <t>լուծիչներ</t>
  </si>
  <si>
    <t>35811190-1</t>
  </si>
  <si>
    <t>ուսադիր</t>
  </si>
  <si>
    <t>42991140-503</t>
  </si>
  <si>
    <t>18221600-5</t>
  </si>
  <si>
    <t>կոստյումներ</t>
  </si>
  <si>
    <t>30197649-502</t>
  </si>
  <si>
    <t>թուղթ` օֆսեթային, 160գ</t>
  </si>
  <si>
    <t>03121210-1</t>
  </si>
  <si>
    <t>ծաղկային կոմպոզիցիաներ</t>
  </si>
  <si>
    <t>30164000-2</t>
  </si>
  <si>
    <t>30197637-2</t>
  </si>
  <si>
    <t>թուղթ, կազմի, ստվարաթղթե</t>
  </si>
  <si>
    <t>22991100-502</t>
  </si>
  <si>
    <t>տպագրական թղթերի մշակման հետ կապված նյութեր</t>
  </si>
  <si>
    <t>24911200-3</t>
  </si>
  <si>
    <t>սոսինձ, էմուլսիա</t>
  </si>
  <si>
    <t>30192100-1</t>
  </si>
  <si>
    <t>ռետին հասարակ</t>
  </si>
  <si>
    <t>22981210-1</t>
  </si>
  <si>
    <t>վարորդական վկայականների ― տրանսպորտային միջոցների հաշվառման վկայագրերի տպագրման համար ներկող ժապավեն</t>
  </si>
  <si>
    <t>22981310-1</t>
  </si>
  <si>
    <t>վարորդական վկայականների ― տրանսպորտային միջոցների հաշվառման վկայագրերի տպագրման համար թափանցիկ պաշտպանիչ թաղանթ</t>
  </si>
  <si>
    <t>18811230-2</t>
  </si>
  <si>
    <t>30197622-509</t>
  </si>
  <si>
    <t>03121210-2</t>
  </si>
  <si>
    <t>09211130-502</t>
  </si>
  <si>
    <t>միներալյուղ</t>
  </si>
  <si>
    <t>22511100-503</t>
  </si>
  <si>
    <t>օֆսեթ տպագրության կաղապարներ</t>
  </si>
  <si>
    <t>19212600-1</t>
  </si>
  <si>
    <t>անկողնային ծածկոց</t>
  </si>
  <si>
    <t>18231400-2</t>
  </si>
  <si>
    <t>տաբատներ</t>
  </si>
  <si>
    <t>35111340-1</t>
  </si>
  <si>
    <t>30121460-10</t>
  </si>
  <si>
    <t>30199230-1</t>
  </si>
  <si>
    <t>նամակի ծրար, A5 ձ―աչափի</t>
  </si>
  <si>
    <t>30164000-3</t>
  </si>
  <si>
    <t>30121460-12</t>
  </si>
  <si>
    <t>22511100-504</t>
  </si>
  <si>
    <t>18221600-1</t>
  </si>
  <si>
    <t>30121460-14</t>
  </si>
  <si>
    <t>35811200-2</t>
  </si>
  <si>
    <t>աստղ</t>
  </si>
  <si>
    <t>18421170-1</t>
  </si>
  <si>
    <t>42991140-501</t>
  </si>
  <si>
    <t>35811190-2</t>
  </si>
  <si>
    <t>18811190-1</t>
  </si>
  <si>
    <t>ամենօրյա կոշկեղեն</t>
  </si>
  <si>
    <t>39511170-1</t>
  </si>
  <si>
    <t>բարձերեսներ</t>
  </si>
  <si>
    <t>39241130-501</t>
  </si>
  <si>
    <t>ունիվերսալ դանակներ</t>
  </si>
  <si>
    <t>24911200-502</t>
  </si>
  <si>
    <t>19511500-503</t>
  </si>
  <si>
    <t>ռետինապատված գործվածքներ</t>
  </si>
  <si>
    <t>22991190-2</t>
  </si>
  <si>
    <t>կավճապատ թուղթ</t>
  </si>
  <si>
    <t>37821260-502</t>
  </si>
  <si>
    <t>բազմաշերտ թղթեր ― ստվարաթուղթ</t>
  </si>
  <si>
    <t>19241200-502</t>
  </si>
  <si>
    <t>խավավոր գործվածքներ</t>
  </si>
  <si>
    <t>18811230-1</t>
  </si>
  <si>
    <t>19511500-504</t>
  </si>
  <si>
    <t>42991140-504</t>
  </si>
  <si>
    <t>18421120-1</t>
  </si>
  <si>
    <t>փողկապներ</t>
  </si>
  <si>
    <t>30199420-1</t>
  </si>
  <si>
    <t>44331300-502</t>
  </si>
  <si>
    <t>մետաղալարեր</t>
  </si>
  <si>
    <t>39511190-1</t>
  </si>
  <si>
    <t>բարձ` բամբակյա</t>
  </si>
  <si>
    <t>30197331-1</t>
  </si>
  <si>
    <t>դակիչ մեծ</t>
  </si>
  <si>
    <t>33741200-502</t>
  </si>
  <si>
    <t>ձեռքերի մաքրման միջոցներ</t>
  </si>
  <si>
    <t>42991140-502</t>
  </si>
  <si>
    <t>39141200-1</t>
  </si>
  <si>
    <t>ներքնակներ</t>
  </si>
  <si>
    <t>22991100-501</t>
  </si>
  <si>
    <t>31421100-512</t>
  </si>
  <si>
    <t>կապարային մարտկոցներ</t>
  </si>
  <si>
    <t>31421100-513</t>
  </si>
  <si>
    <t>34351200-550</t>
  </si>
  <si>
    <t>34351200-625</t>
  </si>
  <si>
    <t>34351200-581</t>
  </si>
  <si>
    <t>34351200-580</t>
  </si>
  <si>
    <t>34351200-559</t>
  </si>
  <si>
    <t>31421100-514</t>
  </si>
  <si>
    <t>34351200-576</t>
  </si>
  <si>
    <t>34331300-292</t>
  </si>
  <si>
    <t>ավտոմեքենաների պահեստամասեր</t>
  </si>
  <si>
    <t>34331300-247</t>
  </si>
  <si>
    <t>34331300-265</t>
  </si>
  <si>
    <t>34311140-93</t>
  </si>
  <si>
    <t>շարժիչների մասեր</t>
  </si>
  <si>
    <t>34311140-92</t>
  </si>
  <si>
    <t>34311140-89</t>
  </si>
  <si>
    <t>34311140-16</t>
  </si>
  <si>
    <t>34311140-30</t>
  </si>
  <si>
    <t>34311140-17</t>
  </si>
  <si>
    <t>09132100-501</t>
  </si>
  <si>
    <t>ՀԲՄ</t>
  </si>
  <si>
    <t>34311140-43</t>
  </si>
  <si>
    <t>34311140-10</t>
  </si>
  <si>
    <t>34311140-31</t>
  </si>
  <si>
    <t>34311140-47</t>
  </si>
  <si>
    <t>34311140-46</t>
  </si>
  <si>
    <t>34311140-35</t>
  </si>
  <si>
    <t>34311140-37</t>
  </si>
  <si>
    <t>34311140-15</t>
  </si>
  <si>
    <t>34351200-584</t>
  </si>
  <si>
    <t>34351200-569</t>
  </si>
  <si>
    <t>34351200-568</t>
  </si>
  <si>
    <t>34351200-574</t>
  </si>
  <si>
    <t>34351200-626</t>
  </si>
  <si>
    <t>34351200-583</t>
  </si>
  <si>
    <t>34351200-629</t>
  </si>
  <si>
    <t>34351200-582</t>
  </si>
  <si>
    <t>34351200-589</t>
  </si>
  <si>
    <t>34351200-567</t>
  </si>
  <si>
    <t>34351200-585</t>
  </si>
  <si>
    <t>34331300-166</t>
  </si>
  <si>
    <t>34331300-187</t>
  </si>
  <si>
    <t>34351200-549</t>
  </si>
  <si>
    <t>34351200-570</t>
  </si>
  <si>
    <t>34351200-571</t>
  </si>
  <si>
    <t>34351200-577</t>
  </si>
  <si>
    <t>34351200-630</t>
  </si>
  <si>
    <t>34351200-575</t>
  </si>
  <si>
    <t>34351200-25</t>
  </si>
  <si>
    <t>34351200-21</t>
  </si>
  <si>
    <t>24951310-2</t>
  </si>
  <si>
    <t>հակասառիչ հեղուկ` A դասի կոնցենտրանտ,  A-40 դասի` 40 C աստիճան սառման ջերմաստիճանով,A-65 դասի` 65 C սառման ջերմաստիճանով</t>
  </si>
  <si>
    <t>24951310-1</t>
  </si>
  <si>
    <t>09211650-1</t>
  </si>
  <si>
    <t>արգելակի հեղուկ</t>
  </si>
  <si>
    <t>09211400-1</t>
  </si>
  <si>
    <t>փոխանցման տուփի յուղեր</t>
  </si>
  <si>
    <t>34351200-19</t>
  </si>
  <si>
    <t>09211600-1</t>
  </si>
  <si>
    <t>հիդրավլիկ համակարգերում ― այլ նպատակներով օգտագործվող յուղեր</t>
  </si>
  <si>
    <t>34311140-41</t>
  </si>
  <si>
    <t>34311140-23</t>
  </si>
  <si>
    <t>34331300-172</t>
  </si>
  <si>
    <t>34331300-167</t>
  </si>
  <si>
    <t>34331300-128</t>
  </si>
  <si>
    <t>34331300-126</t>
  </si>
  <si>
    <t>34331300-150</t>
  </si>
  <si>
    <t>34331300-130</t>
  </si>
  <si>
    <t>34331300-179</t>
  </si>
  <si>
    <t>34331300-144</t>
  </si>
  <si>
    <t>34331300-119</t>
  </si>
  <si>
    <t>34331300-169</t>
  </si>
  <si>
    <t>34331300-122</t>
  </si>
  <si>
    <t>34331300-149</t>
  </si>
  <si>
    <t>34331300-140</t>
  </si>
  <si>
    <t>34331300-157</t>
  </si>
  <si>
    <t>34331300-121</t>
  </si>
  <si>
    <t>34331300-147</t>
  </si>
  <si>
    <t>34331300-132</t>
  </si>
  <si>
    <t>34331300-173</t>
  </si>
  <si>
    <t>34331300-168</t>
  </si>
  <si>
    <t>34331300-123</t>
  </si>
  <si>
    <t>34331300-114</t>
  </si>
  <si>
    <t>34331300-181</t>
  </si>
  <si>
    <t>34331300-155</t>
  </si>
  <si>
    <t>34331300-152</t>
  </si>
  <si>
    <t>34331300-133</t>
  </si>
  <si>
    <t>34331300-156</t>
  </si>
  <si>
    <t>34331300-120</t>
  </si>
  <si>
    <t>34311140-80</t>
  </si>
  <si>
    <t>34331300-263</t>
  </si>
  <si>
    <t>34331300-231</t>
  </si>
  <si>
    <t>34331300-259</t>
  </si>
  <si>
    <t>34331300-153</t>
  </si>
  <si>
    <t>34331300-129</t>
  </si>
  <si>
    <t>34331300-117</t>
  </si>
  <si>
    <t>34331300-183</t>
  </si>
  <si>
    <t>34331300-154</t>
  </si>
  <si>
    <t>34331300-190</t>
  </si>
  <si>
    <t>34331300-178</t>
  </si>
  <si>
    <t>34331300-116</t>
  </si>
  <si>
    <t>34331300-180</t>
  </si>
  <si>
    <t>34331300-177</t>
  </si>
  <si>
    <t>34331300-146</t>
  </si>
  <si>
    <t>34331300-136</t>
  </si>
  <si>
    <t>34331300-165</t>
  </si>
  <si>
    <t>34331300-164</t>
  </si>
  <si>
    <t>34331300-175</t>
  </si>
  <si>
    <t>34331300-176</t>
  </si>
  <si>
    <t>34331300-174</t>
  </si>
  <si>
    <t>34331300-135</t>
  </si>
  <si>
    <t>34331300-131</t>
  </si>
  <si>
    <t>34331300-138</t>
  </si>
  <si>
    <t>34331300-161</t>
  </si>
  <si>
    <t>34331300-163</t>
  </si>
  <si>
    <t>34331300-162</t>
  </si>
  <si>
    <t>34331300-170</t>
  </si>
  <si>
    <t>34331300-182</t>
  </si>
  <si>
    <t>34331300-189</t>
  </si>
  <si>
    <t>34331300-262</t>
  </si>
  <si>
    <t>09134200-4</t>
  </si>
  <si>
    <t>դիզելային վառելիք, ամառային</t>
  </si>
  <si>
    <t>34311140-22</t>
  </si>
  <si>
    <t>09132200-27</t>
  </si>
  <si>
    <t>34311140-20</t>
  </si>
  <si>
    <t>34311140-34</t>
  </si>
  <si>
    <t>34331300-243</t>
  </si>
  <si>
    <t>34331300-64</t>
  </si>
  <si>
    <t>34311140-26</t>
  </si>
  <si>
    <t>34311140-42</t>
  </si>
  <si>
    <t>34331300-260</t>
  </si>
  <si>
    <t>34331300-267</t>
  </si>
  <si>
    <t>34311140-13</t>
  </si>
  <si>
    <t>34311140-25</t>
  </si>
  <si>
    <t>34311140-29</t>
  </si>
  <si>
    <t>34331300-258</t>
  </si>
  <si>
    <t>34331300-242</t>
  </si>
  <si>
    <t>34331300-266</t>
  </si>
  <si>
    <t>34331300-232</t>
  </si>
  <si>
    <t>34331300-241</t>
  </si>
  <si>
    <t>34331300-239</t>
  </si>
  <si>
    <t>09132100-5</t>
  </si>
  <si>
    <t>34331300-250</t>
  </si>
  <si>
    <t>34331300-238</t>
  </si>
  <si>
    <t>34331300-240</t>
  </si>
  <si>
    <t>34331300-277</t>
  </si>
  <si>
    <t>34331300-273</t>
  </si>
  <si>
    <t>34331300-261</t>
  </si>
  <si>
    <t>34331400-4</t>
  </si>
  <si>
    <t>ավտոմեքենաների գորգեր</t>
  </si>
  <si>
    <t>19641000-7</t>
  </si>
  <si>
    <t>44511120-3</t>
  </si>
  <si>
    <t>գոգաթիակներ</t>
  </si>
  <si>
    <t>19642000-1</t>
  </si>
  <si>
    <t>պոլիէթիլենային պարկ, սննդային</t>
  </si>
  <si>
    <t>39281100-1</t>
  </si>
  <si>
    <t>հուշանվերներ</t>
  </si>
  <si>
    <t>42111220-9</t>
  </si>
  <si>
    <t>պատյաններ</t>
  </si>
  <si>
    <t>42111220-10</t>
  </si>
  <si>
    <t>18511180-24</t>
  </si>
  <si>
    <t>42111220-12</t>
  </si>
  <si>
    <t>42111220-14</t>
  </si>
  <si>
    <t>18931170-3</t>
  </si>
  <si>
    <t>կտորից պայուսակներ</t>
  </si>
  <si>
    <t>22451100-12</t>
  </si>
  <si>
    <t>անձնագրեր</t>
  </si>
  <si>
    <t>18511180-15</t>
  </si>
  <si>
    <t>09211631-4</t>
  </si>
  <si>
    <t>հակակոռոզիոն յուղեր</t>
  </si>
  <si>
    <t>39515440-1</t>
  </si>
  <si>
    <t>35121200-1</t>
  </si>
  <si>
    <t>հատուկ պայուսակներ (քննչական)</t>
  </si>
  <si>
    <t>38431170-1</t>
  </si>
  <si>
    <t>գազի քրոմատոգրաֆներ</t>
  </si>
  <si>
    <t>24321330-1</t>
  </si>
  <si>
    <t>մեթանոլ</t>
  </si>
  <si>
    <t>38651160-1</t>
  </si>
  <si>
    <t>թվային լուսանկարչական ապարատներ</t>
  </si>
  <si>
    <t>31512370-1</t>
  </si>
  <si>
    <t>արտակարգ իրավիճակների լուսավորման սարքեր</t>
  </si>
  <si>
    <t>38431700-1</t>
  </si>
  <si>
    <t>լաբորատորիայի կաթոցիչներ ― պարագաներ</t>
  </si>
  <si>
    <t>18511180-22</t>
  </si>
  <si>
    <t>18511180-3</t>
  </si>
  <si>
    <t>22451100-4</t>
  </si>
  <si>
    <t>24321863-1</t>
  </si>
  <si>
    <t>հեքսան</t>
  </si>
  <si>
    <t>24321660-3</t>
  </si>
  <si>
    <t>զանազան օրգանական քիմիական նյութեր</t>
  </si>
  <si>
    <t>գրամ</t>
  </si>
  <si>
    <t>24321860-1</t>
  </si>
  <si>
    <t>ազոտական թթու</t>
  </si>
  <si>
    <t>33621766-1</t>
  </si>
  <si>
    <t>աղաթթու</t>
  </si>
  <si>
    <t>18511180-2</t>
  </si>
  <si>
    <t>24321810-1</t>
  </si>
  <si>
    <t>քլորոֆորմ</t>
  </si>
  <si>
    <t>24311129-2</t>
  </si>
  <si>
    <t>զանազան անօրգանական քիմիական նյութեր</t>
  </si>
  <si>
    <t>22451190-3</t>
  </si>
  <si>
    <t>գովասանագրեր ― պատվոգրեր</t>
  </si>
  <si>
    <t>22451190-4</t>
  </si>
  <si>
    <t>38431710-1</t>
  </si>
  <si>
    <t>կաթոցիկներ</t>
  </si>
  <si>
    <t>15991700-1</t>
  </si>
  <si>
    <t>ֆիլտրի թուղթ</t>
  </si>
  <si>
    <t>24321230-1</t>
  </si>
  <si>
    <t>տոլուոլ</t>
  </si>
  <si>
    <t>24311114-1</t>
  </si>
  <si>
    <t>ծծմբական թթու</t>
  </si>
  <si>
    <t>33791300-7</t>
  </si>
  <si>
    <t>լաբորատոր ապակյա արտադրանք</t>
  </si>
  <si>
    <t>33791300-1</t>
  </si>
  <si>
    <t>38431710-2</t>
  </si>
  <si>
    <t>33691861-2</t>
  </si>
  <si>
    <t>նրբաթիթեղներ /քրոմատոգրաֆիայի համար՝ Սիլուֆոլ</t>
  </si>
  <si>
    <t>18511180-14</t>
  </si>
  <si>
    <t>18511180-1</t>
  </si>
  <si>
    <t>18511180-16</t>
  </si>
  <si>
    <t>18511180-4</t>
  </si>
  <si>
    <t>18511180-6</t>
  </si>
  <si>
    <t>39281100-2</t>
  </si>
  <si>
    <t>18511180-5</t>
  </si>
  <si>
    <t>30237113-3</t>
  </si>
  <si>
    <t>18511180-23</t>
  </si>
  <si>
    <t>33141115-2</t>
  </si>
  <si>
    <t>բժշկական բամբակ</t>
  </si>
  <si>
    <t>33691861-3</t>
  </si>
  <si>
    <t>24321340-3</t>
  </si>
  <si>
    <t>էթանոլ</t>
  </si>
  <si>
    <t>33141110-3</t>
  </si>
  <si>
    <t>վիրակապեր</t>
  </si>
  <si>
    <t>30237113-5</t>
  </si>
  <si>
    <t>24321220-1</t>
  </si>
  <si>
    <t>բենզոլ</t>
  </si>
  <si>
    <t>24411300-2</t>
  </si>
  <si>
    <t>ամոնիակ</t>
  </si>
  <si>
    <t>33791300-6</t>
  </si>
  <si>
    <t>33791300-8</t>
  </si>
  <si>
    <t>24321660-2</t>
  </si>
  <si>
    <t>33791300-9</t>
  </si>
  <si>
    <t>33691858-1</t>
  </si>
  <si>
    <t>յոդի բյուրեղներ</t>
  </si>
  <si>
    <t>42671120-1</t>
  </si>
  <si>
    <t>փորձանոթների շտատիվներ լաբորատորիական վաննաների համար</t>
  </si>
  <si>
    <t>24311129-1</t>
  </si>
  <si>
    <t>33191310-2</t>
  </si>
  <si>
    <t>փորձանոթներ</t>
  </si>
  <si>
    <t>38431720-1</t>
  </si>
  <si>
    <t>կաթոցիկների ծայրակալներ</t>
  </si>
  <si>
    <t>33731200-1</t>
  </si>
  <si>
    <t>պաշտպանիչ հատուկ ակնոցներ</t>
  </si>
  <si>
    <t>44423400-2</t>
  </si>
  <si>
    <t>ցուցանակներ եւ հարակից առարկաներ</t>
  </si>
  <si>
    <t>44423400-3</t>
  </si>
  <si>
    <t>44423400-1</t>
  </si>
  <si>
    <t>45461100-519</t>
  </si>
  <si>
    <t>72411100-1</t>
  </si>
  <si>
    <t>համացանցային ծառայություններ մատուցողներ (isp)</t>
  </si>
  <si>
    <t>64211130-2</t>
  </si>
  <si>
    <t>բջջային հեռախոսների ծառայություններ</t>
  </si>
  <si>
    <t>72261180-1</t>
  </si>
  <si>
    <t>տեղեկատվական տեխնոլոգիաների ծրագրային ապահովման սպասարկում</t>
  </si>
  <si>
    <t>50531140-501</t>
  </si>
  <si>
    <t>փորձաքննության ծառայություններ</t>
  </si>
  <si>
    <t>90621100-1</t>
  </si>
  <si>
    <t>ձյան մաքրման ծառայություններ</t>
  </si>
  <si>
    <t>1158 11003</t>
  </si>
  <si>
    <t>39263200-1</t>
  </si>
  <si>
    <t>գրասենյակային գիրք, մատյան, 70-200էջ, տողանի, սպիտակ էջերով</t>
  </si>
  <si>
    <t>18221600-14</t>
  </si>
  <si>
    <t>կարիչի մետաղալարե կապեր, 
փոքր</t>
  </si>
  <si>
    <t>18211100-4</t>
  </si>
  <si>
    <t>կիսավերարկու</t>
  </si>
  <si>
    <t>18231600-1</t>
  </si>
  <si>
    <t>18331200-10</t>
  </si>
  <si>
    <t>վերնաշապիկներ</t>
  </si>
  <si>
    <t>18441100-6</t>
  </si>
  <si>
    <t>գլխարկներ</t>
  </si>
  <si>
    <t>18441100-7</t>
  </si>
  <si>
    <t>18811190-3</t>
  </si>
  <si>
    <t>18331200-8</t>
  </si>
  <si>
    <t>18331200-7</t>
  </si>
  <si>
    <t>18331200-9</t>
  </si>
  <si>
    <t>18421120-4</t>
  </si>
  <si>
    <t>18231600-6</t>
  </si>
  <si>
    <t>18211100-10</t>
  </si>
  <si>
    <t>18211100-9</t>
  </si>
  <si>
    <t>18221600-15</t>
  </si>
  <si>
    <t>1158 11004</t>
  </si>
  <si>
    <t>39263400-2</t>
  </si>
  <si>
    <t>ամրակ, միջին</t>
  </si>
  <si>
    <t>30192125-1</t>
  </si>
  <si>
    <t>30192130-4</t>
  </si>
  <si>
    <t>18311210-4</t>
  </si>
  <si>
    <t>18211100-7</t>
  </si>
  <si>
    <t>18331200-5</t>
  </si>
  <si>
    <t>18421120-3</t>
  </si>
  <si>
    <t>18331200-6</t>
  </si>
  <si>
    <t>18221600-12</t>
  </si>
  <si>
    <t>18221600-13</t>
  </si>
  <si>
    <t>18211100-8</t>
  </si>
  <si>
    <t>18221600-25</t>
  </si>
  <si>
    <t>33611341-1</t>
  </si>
  <si>
    <t>վիտամիններ</t>
  </si>
  <si>
    <t>33631282-1</t>
  </si>
  <si>
    <t>հակաբակտերիալ միջոցներ` պարբերական օգտագործման համար</t>
  </si>
  <si>
    <t>33661127-1</t>
  </si>
  <si>
    <t>մետամիզոլ (մետամիզոլի նատրիում) N02BB02</t>
  </si>
  <si>
    <t>33631260-1</t>
  </si>
  <si>
    <t>յոդ D08AG03</t>
  </si>
  <si>
    <t>33651116-1</t>
  </si>
  <si>
    <t>ցեֆազոլին j01db04</t>
  </si>
  <si>
    <t>33611160-1</t>
  </si>
  <si>
    <t>մետոկլոպրամիդ a03fa01</t>
  </si>
  <si>
    <t>33141110-2</t>
  </si>
  <si>
    <t>33141142-1</t>
  </si>
  <si>
    <t>33671130-1</t>
  </si>
  <si>
    <t>դիֆենհիդրամին d04aa32, d04aa32</t>
  </si>
  <si>
    <t>33611420-502</t>
  </si>
  <si>
    <t>կալցիումի գլյուկոնատ a12aa03, d11ax03</t>
  </si>
  <si>
    <t>39831240-3</t>
  </si>
  <si>
    <t>39836000-4</t>
  </si>
  <si>
    <t>15711200-1</t>
  </si>
  <si>
    <t>չոր կեր</t>
  </si>
  <si>
    <t>39839300-1</t>
  </si>
  <si>
    <t>թիակ՝ ձյուն մաքրելու համար</t>
  </si>
  <si>
    <t>39831282-1</t>
  </si>
  <si>
    <t>32571300-1</t>
  </si>
  <si>
    <t>հաղորդակցման մալուխներ` մի քանի էլեկտրական լարերով</t>
  </si>
  <si>
    <t>65111100-1</t>
  </si>
  <si>
    <t>խմելու ջրի բաշխում</t>
  </si>
  <si>
    <t>51241100-501</t>
  </si>
  <si>
    <t>նավիգացիոն սարքերի տեղադրման ծառայություններ</t>
  </si>
  <si>
    <t>48221400-501</t>
  </si>
  <si>
    <t>համացանցային էջի խմբագրման համակարգչային ծրագրային փաթեթներ</t>
  </si>
  <si>
    <t>79561100-1</t>
  </si>
  <si>
    <t>փաստաթղթերի դասակարգման ծառայություններ</t>
  </si>
  <si>
    <t>1158 11005</t>
  </si>
  <si>
    <t>44221220-2</t>
  </si>
  <si>
    <t>դարպասներ</t>
  </si>
  <si>
    <t>44311240-2</t>
  </si>
  <si>
    <t>ճաղավանդակներ</t>
  </si>
  <si>
    <t>30192131-501</t>
  </si>
  <si>
    <t>մեխանիկական կամ սրվող մատիտներ</t>
  </si>
  <si>
    <t>22981210-511</t>
  </si>
  <si>
    <t>30197234-502</t>
  </si>
  <si>
    <t>30121460-34</t>
  </si>
  <si>
    <t>34351200-546</t>
  </si>
  <si>
    <t>34351200-547</t>
  </si>
  <si>
    <t>09211100-512</t>
  </si>
  <si>
    <t>09211100-511</t>
  </si>
  <si>
    <t>34351200-543</t>
  </si>
  <si>
    <t>24951310-503</t>
  </si>
  <si>
    <t>34351200-5</t>
  </si>
  <si>
    <t>39831100-510</t>
  </si>
  <si>
    <t>34921440-501</t>
  </si>
  <si>
    <t>39831245-510</t>
  </si>
  <si>
    <t>39812600-501</t>
  </si>
  <si>
    <t>39839100-501</t>
  </si>
  <si>
    <t>գոգաթիակ, աղբը հավաքելու համար, ձողով</t>
  </si>
  <si>
    <t>39831262-501</t>
  </si>
  <si>
    <t>հեղուկ օճառի բաշխիչ սարք</t>
  </si>
  <si>
    <t>39831283-503</t>
  </si>
  <si>
    <t>39831245-511</t>
  </si>
  <si>
    <t>19641000-4</t>
  </si>
  <si>
    <t>19641000-5</t>
  </si>
  <si>
    <t>39831241-4</t>
  </si>
  <si>
    <t>օճառ, ձեռքի</t>
  </si>
  <si>
    <t>30192210-1</t>
  </si>
  <si>
    <t>պոլիմերային ինքնակպչուն ժապավեն, 48մմx100մ տնտեսական, մեծ</t>
  </si>
  <si>
    <t>31531610-6</t>
  </si>
  <si>
    <t>խողովակաձ― լամպեր</t>
  </si>
  <si>
    <t>31531610-7</t>
  </si>
  <si>
    <t>31531500-501</t>
  </si>
  <si>
    <t>19641000-514</t>
  </si>
  <si>
    <t>45461100-527</t>
  </si>
  <si>
    <t>90911220-585</t>
  </si>
  <si>
    <t>գրասենյակների մաքրման ծառայություններ</t>
  </si>
  <si>
    <t>90911220-584</t>
  </si>
  <si>
    <t>90911220-587</t>
  </si>
  <si>
    <t>90911220-588</t>
  </si>
  <si>
    <t>90911220-592</t>
  </si>
  <si>
    <t>90911220-586</t>
  </si>
  <si>
    <t>90911220-594</t>
  </si>
  <si>
    <t>90911220-591</t>
  </si>
  <si>
    <t>90911220-593</t>
  </si>
  <si>
    <t>79531100-3</t>
  </si>
  <si>
    <t>գրավոր թարգմանության ծառայություններ</t>
  </si>
  <si>
    <t>90911220-589</t>
  </si>
  <si>
    <t>90911220-590</t>
  </si>
  <si>
    <t>90911220-595</t>
  </si>
  <si>
    <t>50111180-4</t>
  </si>
  <si>
    <t>ավտոմեքենաների լվացման ― նմանատիպ ծառայություններ</t>
  </si>
  <si>
    <t>50111180-579</t>
  </si>
  <si>
    <t>50111180-577</t>
  </si>
  <si>
    <t>50111180-19</t>
  </si>
  <si>
    <t>50111180-11</t>
  </si>
  <si>
    <t>50111180-2</t>
  </si>
  <si>
    <t>50111180-15</t>
  </si>
  <si>
    <t>50111180-18</t>
  </si>
  <si>
    <t>50111190-501</t>
  </si>
  <si>
    <t>ավտոմեքենաների գունագրաֆիկ ձ―ավորման ծառայություններ</t>
  </si>
  <si>
    <t>50111180-576</t>
  </si>
  <si>
    <t>50111180-3</t>
  </si>
  <si>
    <t>50111180-20</t>
  </si>
  <si>
    <t>50111180-581</t>
  </si>
  <si>
    <t>50111180-578</t>
  </si>
  <si>
    <t>50111180-17</t>
  </si>
  <si>
    <t>50111180-16</t>
  </si>
  <si>
    <t>45311137-3</t>
  </si>
  <si>
    <t>արտաքին լուսավորության սարքերի տեղադրում</t>
  </si>
  <si>
    <t>45311137-2</t>
  </si>
  <si>
    <t>45311137-5</t>
  </si>
  <si>
    <t>45311137-4</t>
  </si>
  <si>
    <t>1158 11006</t>
  </si>
  <si>
    <t>44482300-501</t>
  </si>
  <si>
    <t>կրակմարիչ</t>
  </si>
  <si>
    <t>1158 11007</t>
  </si>
  <si>
    <t>30199430-1</t>
  </si>
  <si>
    <t>30121500-2</t>
  </si>
  <si>
    <t>քարտրիջներ</t>
  </si>
  <si>
    <t>30121500-4</t>
  </si>
  <si>
    <t>30121500-3</t>
  </si>
  <si>
    <t>31531610-14</t>
  </si>
  <si>
    <t>31531300-7</t>
  </si>
  <si>
    <t>տնտեսող լամպեր</t>
  </si>
  <si>
    <t>31521110-5</t>
  </si>
  <si>
    <t>լուսացիր 59,5x59,5</t>
  </si>
  <si>
    <t>31531610-15</t>
  </si>
  <si>
    <t>39831241-5</t>
  </si>
  <si>
    <t>32411130-1</t>
  </si>
  <si>
    <t>համացանց</t>
  </si>
  <si>
    <t>72261100-3</t>
  </si>
  <si>
    <t>ծրագրային ապահովման օժանդակ ծառայություններ</t>
  </si>
  <si>
    <t>90911120-1</t>
  </si>
  <si>
    <t>պատուհանների մաքրման ծառայություններ</t>
  </si>
  <si>
    <t>1158 11008</t>
  </si>
  <si>
    <t xml:space="preserve">Առողջապահական ծառայությունների տրամադրում </t>
  </si>
  <si>
    <t>39221410-5</t>
  </si>
  <si>
    <t>44411100-3</t>
  </si>
  <si>
    <t>ծորակներ</t>
  </si>
  <si>
    <t>42131490-4</t>
  </si>
  <si>
    <t>սիֆոն</t>
  </si>
  <si>
    <t>42131470-5</t>
  </si>
  <si>
    <t>ծորակների մասեր</t>
  </si>
  <si>
    <t>42131480-4</t>
  </si>
  <si>
    <t>փականների մասեր</t>
  </si>
  <si>
    <t>42131470-4</t>
  </si>
  <si>
    <t>39831273-2</t>
  </si>
  <si>
    <t>39831100-3</t>
  </si>
  <si>
    <t>90521300-1</t>
  </si>
  <si>
    <t>բժշկական թափոնների ոչնչացման ծառայություններ</t>
  </si>
  <si>
    <t>1158 11009</t>
  </si>
  <si>
    <t>33791300-2</t>
  </si>
  <si>
    <t>դիկլոֆենակ d11ax18, m01ab05,
 m02aa15, s01bc03</t>
  </si>
  <si>
    <t>33141211-2</t>
  </si>
  <si>
    <t>բժշկական այլ գործիքներ ― պարագաներ</t>
  </si>
  <si>
    <t>33141115-3</t>
  </si>
  <si>
    <t>33141112-3</t>
  </si>
  <si>
    <t>սպեղանիներ (պլաստիր)</t>
  </si>
  <si>
    <t>33211140-1</t>
  </si>
  <si>
    <t>Բիլիռուբին  Bilirubin /Ընդհանուր ― ուղիղ բիլիռուբինի որոշման թեսթ-հավաքածու</t>
  </si>
  <si>
    <t>32351230-3</t>
  </si>
  <si>
    <t>ռենտգեն նկարների ժապավեններ</t>
  </si>
  <si>
    <t>33211310-1</t>
  </si>
  <si>
    <t>Թրոմբոպլաստինի որոշման թեսթ-հավաքածու</t>
  </si>
  <si>
    <t>33631260-4</t>
  </si>
  <si>
    <t>33141110-6</t>
  </si>
  <si>
    <t>33691176-4</t>
  </si>
  <si>
    <t>այլ դեղորայք</t>
  </si>
  <si>
    <t>33691136-2</t>
  </si>
  <si>
    <t>նատրիումի քլորիդ a12ca01, b05cb01, b05xa03</t>
  </si>
  <si>
    <t>33621550-5</t>
  </si>
  <si>
    <t>ռամիպրիլ  C09AA02</t>
  </si>
  <si>
    <t>33621300-1</t>
  </si>
  <si>
    <t>էթիլբրոմիզովալերիանատ, ֆենոբարբիտալ, պղպեղային անանուխի յուղ   N05CM</t>
  </si>
  <si>
    <t>33141115-1</t>
  </si>
  <si>
    <t>33791300-3</t>
  </si>
  <si>
    <t>33141211-1</t>
  </si>
  <si>
    <t>33621540-1</t>
  </si>
  <si>
    <t>պապավերին (պապավերինի հիդրոքլորիդ)  A03AD01</t>
  </si>
  <si>
    <t>32351230-2</t>
  </si>
  <si>
    <t>Միզանյութ Urea-Col/Միզանյութի որոշման թեսթ-հաավաքածու</t>
  </si>
  <si>
    <t>33621440-1</t>
  </si>
  <si>
    <t>բենդազոլ (բենդազոլի հիդրոքլորիդ) C04AX</t>
  </si>
  <si>
    <t>33631260-5</t>
  </si>
  <si>
    <t>33141110-7</t>
  </si>
  <si>
    <t>1158 11010</t>
  </si>
  <si>
    <t>39241270-1</t>
  </si>
  <si>
    <t>սրսկիչ</t>
  </si>
  <si>
    <t>44111200-3</t>
  </si>
  <si>
    <t>ցեմենտ</t>
  </si>
  <si>
    <t>44161230-1</t>
  </si>
  <si>
    <t>խողովակների պարագաներ</t>
  </si>
  <si>
    <t>44161240-2</t>
  </si>
  <si>
    <t>բաշխիչ խողովակներ</t>
  </si>
  <si>
    <t>44111412-503</t>
  </si>
  <si>
    <t>ներկ, շինարարական</t>
  </si>
  <si>
    <t>44111413-506</t>
  </si>
  <si>
    <t>յուղաներկ</t>
  </si>
  <si>
    <t>44163280-7</t>
  </si>
  <si>
    <t>խողովակային ապրանքներ</t>
  </si>
  <si>
    <t>31512360-2</t>
  </si>
  <si>
    <t>լուսարձակներ</t>
  </si>
  <si>
    <t>44112730-2</t>
  </si>
  <si>
    <t>կտրող սկավառակ</t>
  </si>
  <si>
    <t>31512360-1</t>
  </si>
  <si>
    <t>44322200-3</t>
  </si>
  <si>
    <t>մալուխ, էլեկտրական լար</t>
  </si>
  <si>
    <t>44111710-1</t>
  </si>
  <si>
    <t>սալիկ, կերամիկական, հատակի համար</t>
  </si>
  <si>
    <t>35811290-2</t>
  </si>
  <si>
    <t>զրահաբաճկոն</t>
  </si>
  <si>
    <t>18311160-1</t>
  </si>
  <si>
    <t>գուլպաներ</t>
  </si>
  <si>
    <t>18441100-2</t>
  </si>
  <si>
    <t>18311110-1</t>
  </si>
  <si>
    <t>վարտիք</t>
  </si>
  <si>
    <t>18211100-2</t>
  </si>
  <si>
    <t>18311160-2</t>
  </si>
  <si>
    <t>35811240-1</t>
  </si>
  <si>
    <t>թ―քանշան ― այլ պարագաներ</t>
  </si>
  <si>
    <t>18421130-2</t>
  </si>
  <si>
    <t>ձեռնոցներ</t>
  </si>
  <si>
    <t>30234400-1</t>
  </si>
  <si>
    <t>30192130-2</t>
  </si>
  <si>
    <t>22311100-1</t>
  </si>
  <si>
    <t>բացիկներ</t>
  </si>
  <si>
    <t>18221600-16</t>
  </si>
  <si>
    <t>22991130-1</t>
  </si>
  <si>
    <t>թուղթ` պլոտեր սարքի</t>
  </si>
  <si>
    <t>30197646-1</t>
  </si>
  <si>
    <t>թուղթ` A3 ֆորմատի</t>
  </si>
  <si>
    <t>24911500-1</t>
  </si>
  <si>
    <t>սոսինձ (աէրոզոլ)</t>
  </si>
  <si>
    <t>30197120-1</t>
  </si>
  <si>
    <t>կոճգամներ</t>
  </si>
  <si>
    <t>39292530-2</t>
  </si>
  <si>
    <t>քանոն` մետաղյա</t>
  </si>
  <si>
    <t>24911200-2</t>
  </si>
  <si>
    <t>39292530-1</t>
  </si>
  <si>
    <t>30234620-1</t>
  </si>
  <si>
    <t>ֆլեշ հիշողություն, 4GB</t>
  </si>
  <si>
    <t>35821400-1</t>
  </si>
  <si>
    <t>30197231-1</t>
  </si>
  <si>
    <t>թղթապանակ, պոլիմերային թաղանթ, ֆայլ</t>
  </si>
  <si>
    <t>30192210-2</t>
  </si>
  <si>
    <t>30197622-4</t>
  </si>
  <si>
    <t>30199710-1</t>
  </si>
  <si>
    <t>տպագիր ծրարներ</t>
  </si>
  <si>
    <t>35811220-2</t>
  </si>
  <si>
    <t>նշանաքուղ</t>
  </si>
  <si>
    <t>18221600-20</t>
  </si>
  <si>
    <t>18221600-19</t>
  </si>
  <si>
    <t>34331300-325</t>
  </si>
  <si>
    <t>34331300-88</t>
  </si>
  <si>
    <t>24951310-3</t>
  </si>
  <si>
    <t>09211100-514</t>
  </si>
  <si>
    <t>34331300-309</t>
  </si>
  <si>
    <t>34321130-14</t>
  </si>
  <si>
    <t>արգելակման սարքեր</t>
  </si>
  <si>
    <t>34351200-77</t>
  </si>
  <si>
    <t>34321121-1</t>
  </si>
  <si>
    <t>ավտոմեքենաների յուղի զտիչներ</t>
  </si>
  <si>
    <t>34331300-36</t>
  </si>
  <si>
    <t>34331300-55</t>
  </si>
  <si>
    <t>31421100-4</t>
  </si>
  <si>
    <t>31421100-2</t>
  </si>
  <si>
    <t>34351200-2</t>
  </si>
  <si>
    <t>34321130-9</t>
  </si>
  <si>
    <t>34331300-21</t>
  </si>
  <si>
    <t>34321130-5</t>
  </si>
  <si>
    <t>34331300-28</t>
  </si>
  <si>
    <t>34331300-61</t>
  </si>
  <si>
    <t>34321130-8</t>
  </si>
  <si>
    <t>34331300-315</t>
  </si>
  <si>
    <t>34331300-323</t>
  </si>
  <si>
    <t>34331300-303</t>
  </si>
  <si>
    <t>34331300-314</t>
  </si>
  <si>
    <t>34331300-306</t>
  </si>
  <si>
    <t>34331300-324</t>
  </si>
  <si>
    <t>34321130-15</t>
  </si>
  <si>
    <t>34331300-304</t>
  </si>
  <si>
    <t>34331300-87</t>
  </si>
  <si>
    <t>34351200-47</t>
  </si>
  <si>
    <t>34331300-100</t>
  </si>
  <si>
    <t>34331300-74</t>
  </si>
  <si>
    <t>34351200-46</t>
  </si>
  <si>
    <t>34331300-78</t>
  </si>
  <si>
    <t>34331300-98</t>
  </si>
  <si>
    <t>34331300-90</t>
  </si>
  <si>
    <t>34331300-101</t>
  </si>
  <si>
    <t>34331300-23</t>
  </si>
  <si>
    <t>34331300-1</t>
  </si>
  <si>
    <t>34321130-13</t>
  </si>
  <si>
    <t>34331300-99</t>
  </si>
  <si>
    <t>34331300-109</t>
  </si>
  <si>
    <t>34331300-77</t>
  </si>
  <si>
    <t>34331300-104</t>
  </si>
  <si>
    <t>34331300-68</t>
  </si>
  <si>
    <t>34331300-70</t>
  </si>
  <si>
    <t>34331300-69</t>
  </si>
  <si>
    <t>34331300-81</t>
  </si>
  <si>
    <t>34331300-93</t>
  </si>
  <si>
    <t>34321130-12</t>
  </si>
  <si>
    <t>34331300-105</t>
  </si>
  <si>
    <t>34311140-50</t>
  </si>
  <si>
    <t>34311140-56</t>
  </si>
  <si>
    <t>34311140-55</t>
  </si>
  <si>
    <t>34311140-54</t>
  </si>
  <si>
    <t>34331300-82</t>
  </si>
  <si>
    <t>34311140-52</t>
  </si>
  <si>
    <t>34331300-89</t>
  </si>
  <si>
    <t>34331300-73</t>
  </si>
  <si>
    <t>34311140-51</t>
  </si>
  <si>
    <t>34331300-108</t>
  </si>
  <si>
    <t>34331300-75</t>
  </si>
  <si>
    <t>34331300-72</t>
  </si>
  <si>
    <t>34311140-57</t>
  </si>
  <si>
    <t>34331300-102</t>
  </si>
  <si>
    <t>34331300-79</t>
  </si>
  <si>
    <t>34331300-95</t>
  </si>
  <si>
    <t>34331300-83</t>
  </si>
  <si>
    <t>34331300-96</t>
  </si>
  <si>
    <t>09211150-2</t>
  </si>
  <si>
    <t>լիտոլ-24</t>
  </si>
  <si>
    <t>09211100-5</t>
  </si>
  <si>
    <t>34331300-12</t>
  </si>
  <si>
    <t>31211221-3</t>
  </si>
  <si>
    <t>39831280-5</t>
  </si>
  <si>
    <t>44423220-3</t>
  </si>
  <si>
    <t>ծալվող աստիճաններ</t>
  </si>
  <si>
    <t>44112760-5</t>
  </si>
  <si>
    <t>ճկուն մետաղական խողովակ</t>
  </si>
  <si>
    <t>44112760-4</t>
  </si>
  <si>
    <t>39221410-1</t>
  </si>
  <si>
    <t>44112730-1</t>
  </si>
  <si>
    <t>44163280-5</t>
  </si>
  <si>
    <t>31684400-1</t>
  </si>
  <si>
    <t>վարդակ</t>
  </si>
  <si>
    <t>44511120-2</t>
  </si>
  <si>
    <t>44511220-1</t>
  </si>
  <si>
    <t>տարատեսակ ձեռքի գործիքներ</t>
  </si>
  <si>
    <t>44511120-1</t>
  </si>
  <si>
    <t>31686000-1</t>
  </si>
  <si>
    <t>խրոց սովորական</t>
  </si>
  <si>
    <t>44511110-1</t>
  </si>
  <si>
    <t>բահեր</t>
  </si>
  <si>
    <t>44163280-1</t>
  </si>
  <si>
    <t>44511220-2</t>
  </si>
  <si>
    <t>44921200-1</t>
  </si>
  <si>
    <t>կիր, փոշի</t>
  </si>
  <si>
    <t>44163280-4</t>
  </si>
  <si>
    <t>44161240-1</t>
  </si>
  <si>
    <t>44831500-1</t>
  </si>
  <si>
    <t>31531710-1</t>
  </si>
  <si>
    <t>լամպերի դրոսելներ</t>
  </si>
  <si>
    <t>44163280-3</t>
  </si>
  <si>
    <t>44511330-1</t>
  </si>
  <si>
    <t>պտուտակահաններ</t>
  </si>
  <si>
    <t>44531191-1</t>
  </si>
  <si>
    <t>երկաթե խողովակներ</t>
  </si>
  <si>
    <t>44511170-1</t>
  </si>
  <si>
    <t>փոցխեր</t>
  </si>
  <si>
    <t>32551160-4</t>
  </si>
  <si>
    <t>հեռախոսային սարքեր</t>
  </si>
  <si>
    <t>71311340-1</t>
  </si>
  <si>
    <t>շինարարության հետ կապված խորհրդատվական ծառայություններ</t>
  </si>
  <si>
    <t>1158 31001</t>
  </si>
  <si>
    <t>ՀՀ ոստիկանության կարիքի բավարարում</t>
  </si>
  <si>
    <t>39138120-3</t>
  </si>
  <si>
    <t>աթոռ փայտյա</t>
  </si>
  <si>
    <t>39141250-3</t>
  </si>
  <si>
    <t>զինվորական մահճակալ</t>
  </si>
  <si>
    <t>39111220-6</t>
  </si>
  <si>
    <t>բազկաթոռ` ղեկավարի</t>
  </si>
  <si>
    <t>39121360-6</t>
  </si>
  <si>
    <t>սեղան` ղեկավարի</t>
  </si>
  <si>
    <t>39714220-6</t>
  </si>
  <si>
    <t>օդորակիչ,12000 BTU</t>
  </si>
  <si>
    <t>39111230-3</t>
  </si>
  <si>
    <t>փոքր բազմոցներ</t>
  </si>
  <si>
    <t>30239170-3</t>
  </si>
  <si>
    <t>բազմաֆունկցիոնալ սարք` լազերային</t>
  </si>
  <si>
    <t>30211220-6</t>
  </si>
  <si>
    <t>սեղանի համակարգիչներ</t>
  </si>
  <si>
    <t>30232110-6</t>
  </si>
  <si>
    <t>լազերային տպիչներ</t>
  </si>
  <si>
    <t>39711110-6</t>
  </si>
  <si>
    <t>սառնարան-սառցարաններ</t>
  </si>
  <si>
    <t>32551190-6</t>
  </si>
  <si>
    <t>հանրային հեռախոսներ</t>
  </si>
  <si>
    <t>39121100-7</t>
  </si>
  <si>
    <t>գրասեղաններ</t>
  </si>
  <si>
    <t>39141120-5</t>
  </si>
  <si>
    <t>դարակներով պահարաններ</t>
  </si>
  <si>
    <t>39711110-5</t>
  </si>
  <si>
    <t>44421300-8</t>
  </si>
  <si>
    <t>չհրկիզվող պահարաններ</t>
  </si>
  <si>
    <t>44423220-2</t>
  </si>
  <si>
    <t>44511100-5</t>
  </si>
  <si>
    <t>38311200-1</t>
  </si>
  <si>
    <t>էլեկտրոնային վերլուծական կշեռքներ</t>
  </si>
  <si>
    <t>42931120-1</t>
  </si>
  <si>
    <t>սեղանի վրա դրվող ցենտրիֆուգներ</t>
  </si>
  <si>
    <t>33191100-1</t>
  </si>
  <si>
    <t>մանրեազերծող սարք</t>
  </si>
  <si>
    <t>38511220-1</t>
  </si>
  <si>
    <t>միակնային (մոնոկուլյար) ―/կամ երկակնային (բինոկուլյար) լուսային մանրադիտակներ</t>
  </si>
  <si>
    <t>38551200-1</t>
  </si>
  <si>
    <t>էլեկտրոնային չափման սարքեր</t>
  </si>
  <si>
    <t>44511100-4</t>
  </si>
  <si>
    <t>44511200-2</t>
  </si>
  <si>
    <t>ձեռքի սղոցներ</t>
  </si>
  <si>
    <t>1158 31003</t>
  </si>
  <si>
    <t>39111220-504</t>
  </si>
  <si>
    <t>39111180-501</t>
  </si>
  <si>
    <t>աթոռ` գրասենյակային</t>
  </si>
  <si>
    <t>30234640-501</t>
  </si>
  <si>
    <t>32341330-501</t>
  </si>
  <si>
    <t>ռադիոկայաններ</t>
  </si>
  <si>
    <t>35121170-504</t>
  </si>
  <si>
    <t>ազդանշանային համակարգեր</t>
  </si>
  <si>
    <t>39714220-502</t>
  </si>
  <si>
    <t>38431410-502</t>
  </si>
  <si>
    <t>խմածությունը չափող սարք (ալկոտեստեր)</t>
  </si>
  <si>
    <t>39111190-504</t>
  </si>
  <si>
    <t>բազկաթոռներ</t>
  </si>
  <si>
    <t>1158 31004</t>
  </si>
  <si>
    <t xml:space="preserve">  ՀՀ ոստիկանության անձնագրային և վիզաների վարչության տեխնիկական կարիքի բավարարում </t>
  </si>
  <si>
    <t>30237200-1</t>
  </si>
  <si>
    <t>համակարգիչների պարագաներ</t>
  </si>
  <si>
    <t>30237112-1</t>
  </si>
  <si>
    <t>սնուցման բլոկ</t>
  </si>
  <si>
    <t>30237200-2</t>
  </si>
  <si>
    <t>Հանրային հեռարձակողի խորհուրդ</t>
  </si>
  <si>
    <t xml:space="preserve">Բաժին N08 </t>
  </si>
  <si>
    <t>1042  11007</t>
  </si>
  <si>
    <t>79211150-505</t>
  </si>
  <si>
    <t>աուդիտորական ծառայություններ</t>
  </si>
  <si>
    <t>79211150-506</t>
  </si>
  <si>
    <t>79211150-507</t>
  </si>
  <si>
    <t xml:space="preserve">Մարդու իրավունքների պաշտպանի աշխատակազմ </t>
  </si>
  <si>
    <t>Խումբ N03 Դաս N02</t>
  </si>
  <si>
    <t xml:space="preserve">  Իրավական պաշտպանություն</t>
  </si>
  <si>
    <t>1060  11001</t>
  </si>
  <si>
    <t xml:space="preserve">Մարդու իրավունքների և հիմնարար ազատությունների պաշտպանության ծառայությունների տրամադրում </t>
  </si>
  <si>
    <t>միջքաղաքային հեռախոսային ծառայություններ</t>
  </si>
  <si>
    <t>70221100-1</t>
  </si>
  <si>
    <t>ոչ բնակելի անշարժ գույքի վարձակալության կամ լիզինգի ծառայություններ</t>
  </si>
  <si>
    <t>72411300-1</t>
  </si>
  <si>
    <t>համացանցային (www) էջի ձևավորման ծառայություններ</t>
  </si>
  <si>
    <t>ՀՀ Գեղարքունիքի մարզպետարան</t>
  </si>
  <si>
    <t>Խումբ N01 Դաս N01</t>
  </si>
  <si>
    <t>Օրենսդիր և գործադիր մարմիններ, պետական կառավարում</t>
  </si>
  <si>
    <t>1025  11001</t>
  </si>
  <si>
    <t>Սոսնձամատիտ, գրասենյակային</t>
  </si>
  <si>
    <t>կարիչի մետաղալարե կապեր</t>
  </si>
  <si>
    <t>3019723-1</t>
  </si>
  <si>
    <t>թղթապանակ,պոլիմերային թաղանթ,ֆայլ</t>
  </si>
  <si>
    <t>թղթապանակ,թելով,թղթյա</t>
  </si>
  <si>
    <t>կարիչ,մինչև 20թերթի համար</t>
  </si>
  <si>
    <t>կարիչ,50-ից ավելի թերթի համար</t>
  </si>
  <si>
    <t>30197340-1</t>
  </si>
  <si>
    <t>ապակարիչ</t>
  </si>
  <si>
    <t>թուղթ նշումների.տրցակներով</t>
  </si>
  <si>
    <t>ամրակ,մեծ</t>
  </si>
  <si>
    <t>սեղմակ,փոքր</t>
  </si>
  <si>
    <t>Ֆլեշ հիշողություն, 4GB</t>
  </si>
  <si>
    <t>դանակ՝ գրասենյակային</t>
  </si>
  <si>
    <t>թուղթ, Ա4 ֆորմատի</t>
  </si>
  <si>
    <t>գրասենյակային գիրք,մատյան.70-200էջ,տողանի,սպիտակ էջերով</t>
  </si>
  <si>
    <t>ամրակ,փոքր</t>
  </si>
  <si>
    <t>քանոն՝ մետաղյա</t>
  </si>
  <si>
    <t>ռետին,հասարակ</t>
  </si>
  <si>
    <t>3165140-1</t>
  </si>
  <si>
    <t>39513200-1</t>
  </si>
  <si>
    <t>թղթե անձեռոցիկ, երկշերտ</t>
  </si>
  <si>
    <t>39811300-1</t>
  </si>
  <si>
    <t>հոտազերծիչ, օդի</t>
  </si>
  <si>
    <t>39831280-1</t>
  </si>
  <si>
    <t>խրոց սովորոկան</t>
  </si>
  <si>
    <t>39221480-1</t>
  </si>
  <si>
    <t>զուգարանի խոզանակներ</t>
  </si>
  <si>
    <t>աղբարկղ,պլաստմասե</t>
  </si>
  <si>
    <t>39835000-1</t>
  </si>
  <si>
    <t>հատակ մաքրելու ձող,պլաստմասե,փայտյա</t>
  </si>
  <si>
    <t>31521230-1</t>
  </si>
  <si>
    <t>լամպ էկոնոմ 75Վտ,230մմ, E27, 220Վ</t>
  </si>
  <si>
    <t>31531210-1</t>
  </si>
  <si>
    <t>էլեկտրական լամպ 60W,80W,100W</t>
  </si>
  <si>
    <t>3168500-1</t>
  </si>
  <si>
    <t>էլեկտրական երկարացման լար</t>
  </si>
  <si>
    <t>39812410-2</t>
  </si>
  <si>
    <t>օճառ,հեղուկ</t>
  </si>
  <si>
    <t>39831247-1</t>
  </si>
  <si>
    <t>ախտահանող հեղուկ՝սանհանգույցի համար</t>
  </si>
  <si>
    <t>92411100-1</t>
  </si>
  <si>
    <t>թերթերի բաժանորդագրման ծառայություններ</t>
  </si>
  <si>
    <t>ՀՀ Լոռու մարզպետարան</t>
  </si>
  <si>
    <t>1030  11001</t>
  </si>
  <si>
    <t>ՀՀ Կոտայքի մարզպետարան</t>
  </si>
  <si>
    <t xml:space="preserve"> 1037  11001</t>
  </si>
  <si>
    <t>ՀՀ Շիրակի մարզպետարան</t>
  </si>
  <si>
    <t>1039  11001</t>
  </si>
  <si>
    <t>ՀՀ Վայոց ձորի մարզպետարան</t>
  </si>
  <si>
    <t>1051 11001</t>
  </si>
  <si>
    <t>48761100-1</t>
  </si>
  <si>
    <t>հակավիրուսային համակարգչային ծրագրային փաթեթներ</t>
  </si>
  <si>
    <t>600000</t>
  </si>
  <si>
    <t xml:space="preserve">Բաժին N03 Խումբ N03 Դաս N01 Դատարաններ </t>
  </si>
  <si>
    <t>2.3. Ելքերի ֆինանսավորմանն ուղղվող ՀՀ 2021 թվականի պետական բյուջեի տարեսկզբի ազատ մնացորդի միջոցներ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</si>
</sst>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0">
    <numFmt numFmtId="43" formatCode="_(* #,##0.00_);_(* \(#,##0.00\);_(* &quot;-&quot;??_);_(@_)"/>
    <numFmt numFmtId="164" formatCode="_-* #,##0.00\ _֏_-;\-* #,##0.00\ _֏_-;_-* &quot;-&quot;??\ _֏_-;_-@_-"/>
    <numFmt numFmtId="165" formatCode="_ * #,##0.00_)_€_ ;_ * \(#,##0.00\)_€_ ;_ * &quot;-&quot;??_)_€_ ;_ @_ "/>
    <numFmt numFmtId="166" formatCode="_(* #,##0.0_);_(* \(#,##0.0\);_(* &quot;-&quot;??_);_(@_)"/>
    <numFmt numFmtId="167" formatCode="##,##0.0;\(##,##0.0\);\-"/>
    <numFmt numFmtId="168" formatCode="_-* #,##0.00_-;\-* #,##0.00_-;_-* &quot;-&quot;??_-;_-@_-"/>
    <numFmt numFmtId="169" formatCode="_-* #,##0.00_р_._-;\-* #,##0.00_р_._-;_-* &quot;-&quot;??_р_._-;_-@_-"/>
    <numFmt numFmtId="170" formatCode="_ * #,##0.00_)\ _ _ ;_ * \(#,##0.00\)\ _ _ ;_ * &quot;-&quot;??_)\ _ _ ;_ @_ "/>
    <numFmt numFmtId="171" formatCode="_-* #,##0.00\ _դ_ր_._-;\-* #,##0.00\ _դ_ր_._-;_-* &quot;-&quot;??\ _դ_ր_._-;_-@_-"/>
    <numFmt numFmtId="172" formatCode="General_)"/>
    <numFmt numFmtId="173" formatCode="_-* #,##0.00\ _₽_-;\-* #,##0.00\ _₽_-;_-* &quot;-&quot;??\ _₽_-;_-@_-"/>
    <numFmt numFmtId="174" formatCode="_(* #,##0.0_);_(* \(#,##0.0\);_(* &quot;-&quot;?_);_(@_)"/>
    <numFmt numFmtId="175" formatCode="#,##0.0"/>
    <numFmt numFmtId="176" formatCode="#,##0.0_);\(#,##0.0\)"/>
    <numFmt numFmtId="177" formatCode="##,##0;\(##,##0\);\-"/>
    <numFmt numFmtId="178" formatCode="0.0_);\(0.0\)"/>
    <numFmt numFmtId="179" formatCode="0.00_);\(0.00\)"/>
    <numFmt numFmtId="180" formatCode="##,##0.00;\(##,##0.00\);\-"/>
    <numFmt numFmtId="181" formatCode="_(* #,##0_);_(* \(#,##0\);_(* &quot;-&quot;??_);_(@_)"/>
    <numFmt numFmtId="182" formatCode="0_);\(0\)"/>
  </numFmts>
  <fonts count="138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8"/>
      <name val="GHEA Grapalat"/>
      <family val="2"/>
    </font>
    <font>
      <sz val="12"/>
      <name val="GHEA Grapalat"/>
      <family val="3"/>
    </font>
    <font>
      <sz val="10"/>
      <name val="GHEA Grapalat"/>
      <family val="3"/>
    </font>
    <font>
      <sz val="11"/>
      <name val="GHEA Grapalat"/>
      <family val="3"/>
    </font>
    <font>
      <sz val="11"/>
      <color theme="1"/>
      <name val="Calibri"/>
      <family val="2"/>
      <charset val="1"/>
      <scheme val="minor"/>
    </font>
    <font>
      <sz val="11"/>
      <color theme="1"/>
      <name val="GHEA Grapalat"/>
      <family val="3"/>
    </font>
    <font>
      <b/>
      <sz val="8"/>
      <name val="GHEA Grapalat"/>
      <family val="2"/>
    </font>
    <font>
      <sz val="11"/>
      <color theme="1"/>
      <name val="Calibri"/>
      <family val="2"/>
      <scheme val="minor"/>
    </font>
    <font>
      <i/>
      <sz val="11"/>
      <name val="GHEA Grapalat"/>
      <family val="3"/>
    </font>
    <font>
      <sz val="10"/>
      <name val="Arial"/>
      <family val="2"/>
    </font>
    <font>
      <sz val="11"/>
      <color theme="1"/>
      <name val="Times Armenian"/>
      <family val="2"/>
    </font>
    <font>
      <sz val="11"/>
      <color indexed="8"/>
      <name val="Calibri"/>
      <family val="2"/>
    </font>
    <font>
      <sz val="11"/>
      <color indexed="8"/>
      <name val="Times Armenian"/>
      <family val="2"/>
    </font>
    <font>
      <sz val="11"/>
      <color theme="0"/>
      <name val="Times Armenian"/>
      <family val="2"/>
    </font>
    <font>
      <sz val="11"/>
      <color indexed="9"/>
      <name val="Calibri"/>
      <family val="2"/>
    </font>
    <font>
      <sz val="11"/>
      <color theme="0"/>
      <name val="Calibri"/>
      <family val="2"/>
      <charset val="1"/>
      <scheme val="minor"/>
    </font>
    <font>
      <sz val="11"/>
      <color theme="0"/>
      <name val="Calibri"/>
      <family val="2"/>
      <scheme val="minor"/>
    </font>
    <font>
      <sz val="11"/>
      <color rgb="FF9C0006"/>
      <name val="Times Armenian"/>
      <family val="2"/>
    </font>
    <font>
      <sz val="11"/>
      <color indexed="20"/>
      <name val="Calibri"/>
      <family val="2"/>
    </font>
    <font>
      <sz val="11"/>
      <color rgb="FF9C0006"/>
      <name val="Calibri"/>
      <family val="2"/>
      <charset val="1"/>
      <scheme val="minor"/>
    </font>
    <font>
      <sz val="11"/>
      <color rgb="FF9C0006"/>
      <name val="Calibri"/>
      <family val="2"/>
      <scheme val="minor"/>
    </font>
    <font>
      <b/>
      <sz val="11"/>
      <color rgb="FFFA7D00"/>
      <name val="Times Armenian"/>
      <family val="2"/>
    </font>
    <font>
      <b/>
      <sz val="11"/>
      <color indexed="52"/>
      <name val="Calibri"/>
      <family val="2"/>
    </font>
    <font>
      <b/>
      <sz val="11"/>
      <color rgb="FFFA7D00"/>
      <name val="Calibri"/>
      <family val="2"/>
      <charset val="1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Times Armenian"/>
      <family val="2"/>
    </font>
    <font>
      <b/>
      <sz val="11"/>
      <color indexed="9"/>
      <name val="Calibri"/>
      <family val="2"/>
    </font>
    <font>
      <b/>
      <sz val="11"/>
      <color theme="0"/>
      <name val="Calibri"/>
      <family val="2"/>
      <charset val="1"/>
      <scheme val="minor"/>
    </font>
    <font>
      <b/>
      <sz val="11"/>
      <color theme="0"/>
      <name val="Calibri"/>
      <family val="2"/>
      <scheme val="minor"/>
    </font>
    <font>
      <sz val="10"/>
      <name val="Arial Armenian"/>
      <family val="2"/>
    </font>
    <font>
      <sz val="10"/>
      <name val="Times Armenian"/>
      <family val="1"/>
    </font>
    <font>
      <sz val="11"/>
      <color indexed="8"/>
      <name val="Calibri"/>
      <family val="2"/>
      <charset val="1"/>
    </font>
    <font>
      <sz val="12"/>
      <color indexed="8"/>
      <name val="Times Armenian"/>
      <family val="2"/>
    </font>
    <font>
      <i/>
      <sz val="11"/>
      <color rgb="FF7F7F7F"/>
      <name val="Times Armenian"/>
      <family val="2"/>
    </font>
    <font>
      <i/>
      <sz val="11"/>
      <color indexed="23"/>
      <name val="Calibri"/>
      <family val="2"/>
    </font>
    <font>
      <i/>
      <sz val="11"/>
      <color rgb="FF7F7F7F"/>
      <name val="Calibri"/>
      <family val="2"/>
      <charset val="1"/>
      <scheme val="minor"/>
    </font>
    <font>
      <i/>
      <sz val="11"/>
      <color rgb="FF7F7F7F"/>
      <name val="Calibri"/>
      <family val="2"/>
      <scheme val="minor"/>
    </font>
    <font>
      <sz val="11"/>
      <color rgb="FF006100"/>
      <name val="Times Armenian"/>
      <family val="2"/>
    </font>
    <font>
      <sz val="11"/>
      <color indexed="17"/>
      <name val="Calibri"/>
      <family val="2"/>
    </font>
    <font>
      <sz val="11"/>
      <color rgb="FF006100"/>
      <name val="Calibri"/>
      <family val="2"/>
      <charset val="1"/>
      <scheme val="minor"/>
    </font>
    <font>
      <sz val="11"/>
      <color rgb="FF006100"/>
      <name val="Calibri"/>
      <family val="2"/>
      <scheme val="minor"/>
    </font>
    <font>
      <b/>
      <sz val="15"/>
      <color theme="3"/>
      <name val="Times Armenian"/>
      <family val="2"/>
    </font>
    <font>
      <b/>
      <sz val="15"/>
      <color indexed="56"/>
      <name val="Calibri"/>
      <family val="2"/>
    </font>
    <font>
      <b/>
      <sz val="15"/>
      <color theme="3"/>
      <name val="Calibri"/>
      <family val="2"/>
      <charset val="1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Times Armenian"/>
      <family val="2"/>
    </font>
    <font>
      <b/>
      <sz val="13"/>
      <color indexed="56"/>
      <name val="Calibri"/>
      <family val="2"/>
    </font>
    <font>
      <b/>
      <sz val="13"/>
      <color theme="3"/>
      <name val="Calibri"/>
      <family val="2"/>
      <charset val="1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Times Armenian"/>
      <family val="2"/>
    </font>
    <font>
      <b/>
      <sz val="11"/>
      <color indexed="56"/>
      <name val="Calibri"/>
      <family val="2"/>
    </font>
    <font>
      <b/>
      <sz val="11"/>
      <color theme="3"/>
      <name val="Calibri"/>
      <family val="2"/>
      <charset val="1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Times Armenian"/>
      <family val="2"/>
    </font>
    <font>
      <sz val="11"/>
      <color indexed="62"/>
      <name val="Calibri"/>
      <family val="2"/>
    </font>
    <font>
      <sz val="11"/>
      <color rgb="FF3F3F76"/>
      <name val="Calibri"/>
      <family val="2"/>
      <charset val="1"/>
      <scheme val="minor"/>
    </font>
    <font>
      <sz val="11"/>
      <color rgb="FF3F3F76"/>
      <name val="Calibri"/>
      <family val="2"/>
      <scheme val="minor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1"/>
      <color rgb="FFFA7D00"/>
      <name val="Times Armenian"/>
      <family val="2"/>
    </font>
    <font>
      <sz val="11"/>
      <color indexed="52"/>
      <name val="Calibri"/>
      <family val="2"/>
    </font>
    <font>
      <sz val="11"/>
      <color rgb="FFFA7D00"/>
      <name val="Calibri"/>
      <family val="2"/>
      <charset val="1"/>
      <scheme val="minor"/>
    </font>
    <font>
      <sz val="11"/>
      <color rgb="FFFA7D00"/>
      <name val="Calibri"/>
      <family val="2"/>
      <scheme val="minor"/>
    </font>
    <font>
      <sz val="11"/>
      <color rgb="FF9C6500"/>
      <name val="Times Armenian"/>
      <family val="2"/>
    </font>
    <font>
      <sz val="10"/>
      <color rgb="FF9C6500"/>
      <name val="Calibri"/>
      <family val="2"/>
      <scheme val="minor"/>
    </font>
    <font>
      <sz val="11"/>
      <color indexed="60"/>
      <name val="Times Armenian"/>
      <family val="2"/>
    </font>
    <font>
      <sz val="11"/>
      <color rgb="FF9C6500"/>
      <name val="Calibri"/>
      <family val="2"/>
      <charset val="1"/>
      <scheme val="minor"/>
    </font>
    <font>
      <sz val="11"/>
      <color indexed="60"/>
      <name val="Calibri"/>
      <family val="2"/>
    </font>
    <font>
      <sz val="8"/>
      <name val="Arial Armenian"/>
      <family val="2"/>
    </font>
    <font>
      <sz val="10"/>
      <color rgb="FF000000"/>
      <name val="Times New Roman"/>
      <family val="1"/>
    </font>
    <font>
      <sz val="8"/>
      <name val="GHEA Grapalat"/>
      <family val="3"/>
    </font>
    <font>
      <sz val="12"/>
      <name val="Arial Armenian"/>
      <family val="2"/>
    </font>
    <font>
      <sz val="10"/>
      <name val="Arial"/>
      <family val="2"/>
      <charset val="204"/>
    </font>
    <font>
      <sz val="10"/>
      <name val="Arial Cyr"/>
      <family val="2"/>
      <charset val="204"/>
    </font>
    <font>
      <sz val="10"/>
      <name val="Arial Unicode"/>
      <family val="2"/>
    </font>
    <font>
      <sz val="11"/>
      <name val="Times Armenian"/>
      <family val="1"/>
    </font>
    <font>
      <b/>
      <sz val="11"/>
      <color rgb="FF3F3F3F"/>
      <name val="Times Armenian"/>
      <family val="2"/>
    </font>
    <font>
      <b/>
      <sz val="11"/>
      <color indexed="63"/>
      <name val="Calibri"/>
      <family val="2"/>
    </font>
    <font>
      <b/>
      <sz val="11"/>
      <color rgb="FF3F3F3F"/>
      <name val="Calibri"/>
      <family val="2"/>
      <charset val="1"/>
      <scheme val="minor"/>
    </font>
    <font>
      <b/>
      <sz val="11"/>
      <color rgb="FF3F3F3F"/>
      <name val="Calibri"/>
      <family val="2"/>
      <scheme val="minor"/>
    </font>
    <font>
      <i/>
      <sz val="8"/>
      <name val="GHEA Grapalat"/>
      <family val="2"/>
    </font>
    <font>
      <sz val="10"/>
      <color indexed="8"/>
      <name val="MS Sans Serif"/>
      <family val="2"/>
    </font>
    <font>
      <sz val="18"/>
      <color theme="3"/>
      <name val="Cambria"/>
      <family val="2"/>
      <scheme val="major"/>
    </font>
    <font>
      <b/>
      <sz val="18"/>
      <color indexed="56"/>
      <name val="Cambria"/>
      <family val="2"/>
    </font>
    <font>
      <b/>
      <sz val="18"/>
      <color theme="3"/>
      <name val="Cambria"/>
      <family val="2"/>
      <scheme val="major"/>
    </font>
    <font>
      <b/>
      <sz val="11"/>
      <color theme="1"/>
      <name val="Times Armenian"/>
      <family val="2"/>
    </font>
    <font>
      <b/>
      <sz val="11"/>
      <color indexed="8"/>
      <name val="Calibri"/>
      <family val="2"/>
    </font>
    <font>
      <b/>
      <sz val="11"/>
      <color theme="1"/>
      <name val="Calibri"/>
      <family val="2"/>
      <charset val="1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Times Armenian"/>
      <family val="2"/>
    </font>
    <font>
      <sz val="11"/>
      <color indexed="10"/>
      <name val="Calibri"/>
      <family val="2"/>
    </font>
    <font>
      <sz val="11"/>
      <color rgb="FFFF0000"/>
      <name val="Calibri"/>
      <family val="2"/>
      <charset val="1"/>
      <scheme val="minor"/>
    </font>
    <font>
      <sz val="11"/>
      <color rgb="FFFF0000"/>
      <name val="Calibri"/>
      <family val="2"/>
      <scheme val="minor"/>
    </font>
    <font>
      <b/>
      <sz val="10"/>
      <color indexed="12"/>
      <name val="Arial Cyr"/>
      <family val="2"/>
      <charset val="204"/>
    </font>
    <font>
      <sz val="11"/>
      <color rgb="FF9C6500"/>
      <name val="Calibri"/>
      <family val="2"/>
      <scheme val="minor"/>
    </font>
    <font>
      <sz val="10"/>
      <name val="Arial Armenian"/>
      <family val="2"/>
    </font>
    <font>
      <sz val="10"/>
      <color indexed="8"/>
      <name val="MS Sans Serif"/>
      <family val="2"/>
      <charset val="204"/>
    </font>
    <font>
      <sz val="10"/>
      <color theme="1"/>
      <name val="GHEA Grapalat"/>
      <family val="3"/>
    </font>
    <font>
      <sz val="10"/>
      <color rgb="FF000000"/>
      <name val="GHEA Grapalat"/>
      <family val="3"/>
    </font>
    <font>
      <sz val="11"/>
      <color rgb="FF000000"/>
      <name val="GHEA Grapalat"/>
      <family val="3"/>
    </font>
    <font>
      <i/>
      <sz val="10"/>
      <name val="GHEA Grapalat"/>
      <family val="3"/>
    </font>
    <font>
      <sz val="11"/>
      <color rgb="FFC00000"/>
      <name val="GHEA Grapalat"/>
      <family val="3"/>
    </font>
    <font>
      <sz val="10"/>
      <color theme="0"/>
      <name val="GHEA Grapalat"/>
      <family val="3"/>
    </font>
    <font>
      <i/>
      <sz val="8"/>
      <name val="GHEA Grapalat"/>
      <family val="3"/>
    </font>
    <font>
      <sz val="10"/>
      <name val="GHEA Grapalat"/>
      <family val="2"/>
    </font>
    <font>
      <sz val="11"/>
      <name val="GHEA Mariam"/>
      <family val="3"/>
    </font>
    <font>
      <b/>
      <sz val="12"/>
      <name val="GHEA Grapalat"/>
      <family val="3"/>
    </font>
    <font>
      <sz val="11"/>
      <color indexed="8"/>
      <name val="GHEA Grapalat"/>
      <family val="3"/>
    </font>
    <font>
      <sz val="4"/>
      <name val="GHEA Grapalat"/>
      <family val="3"/>
    </font>
    <font>
      <sz val="11"/>
      <name val="GHEA Grapalat"/>
      <family val="2"/>
    </font>
    <font>
      <b/>
      <sz val="11"/>
      <name val="GHEA Grapalat"/>
      <family val="3"/>
    </font>
    <font>
      <b/>
      <sz val="10"/>
      <name val="GHEA Grapalat"/>
      <family val="3"/>
    </font>
    <font>
      <sz val="10"/>
      <name val="Arial Cyr"/>
      <family val="2"/>
    </font>
    <font>
      <b/>
      <i/>
      <sz val="11"/>
      <name val="GHEA Grapalat"/>
      <family val="3"/>
    </font>
    <font>
      <sz val="12"/>
      <name val="Times LatArm"/>
    </font>
    <font>
      <b/>
      <sz val="12"/>
      <name val="GHEA Grapalat"/>
      <family val="2"/>
    </font>
    <font>
      <b/>
      <sz val="11"/>
      <color theme="1"/>
      <name val="GHEA Grapalat"/>
      <family val="3"/>
    </font>
    <font>
      <i/>
      <sz val="11"/>
      <color theme="1"/>
      <name val="GHEA Grapalat"/>
      <family val="3"/>
    </font>
    <font>
      <b/>
      <sz val="14"/>
      <name val="GHEA Grapalat"/>
      <family val="2"/>
    </font>
    <font>
      <sz val="8"/>
      <color theme="1"/>
      <name val="GHEA Grapalat"/>
      <family val="3"/>
    </font>
    <font>
      <b/>
      <i/>
      <sz val="10"/>
      <color indexed="10"/>
      <name val="GHEA Grapalat"/>
      <family val="3"/>
    </font>
    <font>
      <b/>
      <sz val="8"/>
      <name val="GHEA Grapalat"/>
      <family val="3"/>
    </font>
    <font>
      <u/>
      <sz val="8"/>
      <name val="GHEA Grapalat"/>
      <family val="3"/>
    </font>
    <font>
      <sz val="12"/>
      <name val="Times Armenian"/>
      <family val="1"/>
    </font>
    <font>
      <b/>
      <sz val="11"/>
      <color rgb="FF000000"/>
      <name val="GHEA Grapalat"/>
      <family val="3"/>
    </font>
    <font>
      <sz val="12"/>
      <color theme="1"/>
      <name val="GHEA Grapalat"/>
      <family val="3"/>
    </font>
    <font>
      <sz val="12"/>
      <color rgb="FF333333"/>
      <name val="GHEA Grapalat"/>
      <family val="3"/>
    </font>
    <font>
      <sz val="12"/>
      <color rgb="FF000000"/>
      <name val="GHEA Grapalat"/>
      <family val="3"/>
    </font>
    <font>
      <b/>
      <sz val="12"/>
      <color theme="1"/>
      <name val="GHEA Grapalat"/>
      <family val="3"/>
    </font>
    <font>
      <sz val="11"/>
      <color theme="1" tint="4.9989318521683403E-2"/>
      <name val="GHEA Grapalat"/>
      <family val="3"/>
    </font>
    <font>
      <sz val="11"/>
      <name val="Arial"/>
      <family val="2"/>
    </font>
    <font>
      <sz val="11"/>
      <color rgb="FF333333"/>
      <name val="Helvetica"/>
      <family val="2"/>
    </font>
  </fonts>
  <fills count="5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9"/>
        <bgColor indexed="64"/>
      </patternFill>
    </fill>
  </fills>
  <borders count="7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0"/>
      </left>
      <right/>
      <top style="thin">
        <color indexed="0"/>
      </top>
      <bottom style="thin">
        <color indexed="0"/>
      </bottom>
      <diagonal/>
    </border>
    <border>
      <left/>
      <right/>
      <top style="thin">
        <color indexed="0"/>
      </top>
      <bottom style="thin">
        <color indexed="0"/>
      </bottom>
      <diagonal/>
    </border>
    <border>
      <left/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0"/>
      </left>
      <right/>
      <top style="thin">
        <color indexed="64"/>
      </top>
      <bottom style="thin">
        <color indexed="64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/>
      <diagonal/>
    </border>
    <border>
      <left/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0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407">
    <xf numFmtId="0" fontId="0" fillId="0" borderId="0"/>
    <xf numFmtId="0" fontId="2" fillId="0" borderId="0">
      <alignment horizontal="left" vertical="top" wrapText="1"/>
    </xf>
    <xf numFmtId="43" fontId="6" fillId="0" borderId="0" applyFont="0" applyFill="0" applyBorder="0" applyAlignment="0" applyProtection="0"/>
    <xf numFmtId="0" fontId="6" fillId="0" borderId="0"/>
    <xf numFmtId="167" fontId="8" fillId="0" borderId="0" applyFill="0" applyBorder="0" applyProtection="0">
      <alignment horizontal="right" vertical="top"/>
    </xf>
    <xf numFmtId="167" fontId="2" fillId="0" borderId="0" applyFill="0" applyBorder="0" applyProtection="0">
      <alignment horizontal="right" vertical="top"/>
    </xf>
    <xf numFmtId="0" fontId="11" fillId="0" borderId="0"/>
    <xf numFmtId="0" fontId="11" fillId="0" borderId="0"/>
    <xf numFmtId="0" fontId="12" fillId="10" borderId="0" applyNumberFormat="0" applyBorder="0" applyAlignment="0" applyProtection="0"/>
    <xf numFmtId="0" fontId="13" fillId="33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13" fillId="33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14" fillId="33" borderId="0" applyNumberFormat="0" applyBorder="0" applyAlignment="0" applyProtection="0"/>
    <xf numFmtId="0" fontId="6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12" fillId="14" borderId="0" applyNumberFormat="0" applyBorder="0" applyAlignment="0" applyProtection="0"/>
    <xf numFmtId="0" fontId="13" fillId="3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13" fillId="3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14" fillId="34" borderId="0" applyNumberFormat="0" applyBorder="0" applyAlignment="0" applyProtection="0"/>
    <xf numFmtId="0" fontId="6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12" fillId="18" borderId="0" applyNumberFormat="0" applyBorder="0" applyAlignment="0" applyProtection="0"/>
    <xf numFmtId="0" fontId="13" fillId="35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13" fillId="35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14" fillId="35" borderId="0" applyNumberFormat="0" applyBorder="0" applyAlignment="0" applyProtection="0"/>
    <xf numFmtId="0" fontId="6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12" fillId="22" borderId="0" applyNumberFormat="0" applyBorder="0" applyAlignment="0" applyProtection="0"/>
    <xf numFmtId="0" fontId="13" fillId="36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13" fillId="36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14" fillId="36" borderId="0" applyNumberFormat="0" applyBorder="0" applyAlignment="0" applyProtection="0"/>
    <xf numFmtId="0" fontId="6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12" fillId="26" borderId="0" applyNumberFormat="0" applyBorder="0" applyAlignment="0" applyProtection="0"/>
    <xf numFmtId="0" fontId="13" fillId="37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13" fillId="37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14" fillId="37" borderId="0" applyNumberFormat="0" applyBorder="0" applyAlignment="0" applyProtection="0"/>
    <xf numFmtId="0" fontId="6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12" fillId="30" borderId="0" applyNumberFormat="0" applyBorder="0" applyAlignment="0" applyProtection="0"/>
    <xf numFmtId="0" fontId="13" fillId="38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13" fillId="38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14" fillId="38" borderId="0" applyNumberFormat="0" applyBorder="0" applyAlignment="0" applyProtection="0"/>
    <xf numFmtId="0" fontId="6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12" fillId="11" borderId="0" applyNumberFormat="0" applyBorder="0" applyAlignment="0" applyProtection="0"/>
    <xf numFmtId="0" fontId="13" fillId="39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13" fillId="39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14" fillId="39" borderId="0" applyNumberFormat="0" applyBorder="0" applyAlignment="0" applyProtection="0"/>
    <xf numFmtId="0" fontId="6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12" fillId="15" borderId="0" applyNumberFormat="0" applyBorder="0" applyAlignment="0" applyProtection="0"/>
    <xf numFmtId="0" fontId="13" fillId="40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13" fillId="40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14" fillId="40" borderId="0" applyNumberFormat="0" applyBorder="0" applyAlignment="0" applyProtection="0"/>
    <xf numFmtId="0" fontId="6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12" fillId="19" borderId="0" applyNumberFormat="0" applyBorder="0" applyAlignment="0" applyProtection="0"/>
    <xf numFmtId="0" fontId="13" fillId="41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13" fillId="41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14" fillId="41" borderId="0" applyNumberFormat="0" applyBorder="0" applyAlignment="0" applyProtection="0"/>
    <xf numFmtId="0" fontId="6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12" fillId="23" borderId="0" applyNumberFormat="0" applyBorder="0" applyAlignment="0" applyProtection="0"/>
    <xf numFmtId="0" fontId="13" fillId="36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13" fillId="36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14" fillId="36" borderId="0" applyNumberFormat="0" applyBorder="0" applyAlignment="0" applyProtection="0"/>
    <xf numFmtId="0" fontId="6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12" fillId="27" borderId="0" applyNumberFormat="0" applyBorder="0" applyAlignment="0" applyProtection="0"/>
    <xf numFmtId="0" fontId="13" fillId="39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13" fillId="39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14" fillId="39" borderId="0" applyNumberFormat="0" applyBorder="0" applyAlignment="0" applyProtection="0"/>
    <xf numFmtId="0" fontId="6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12" fillId="31" borderId="0" applyNumberFormat="0" applyBorder="0" applyAlignment="0" applyProtection="0"/>
    <xf numFmtId="0" fontId="13" fillId="42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13" fillId="42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14" fillId="42" borderId="0" applyNumberFormat="0" applyBorder="0" applyAlignment="0" applyProtection="0"/>
    <xf numFmtId="0" fontId="6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15" fillId="12" borderId="0" applyNumberFormat="0" applyBorder="0" applyAlignment="0" applyProtection="0"/>
    <xf numFmtId="0" fontId="16" fillId="43" borderId="0" applyNumberFormat="0" applyBorder="0" applyAlignment="0" applyProtection="0"/>
    <xf numFmtId="0" fontId="16" fillId="43" borderId="0" applyNumberFormat="0" applyBorder="0" applyAlignment="0" applyProtection="0"/>
    <xf numFmtId="0" fontId="17" fillId="12" borderId="0" applyNumberFormat="0" applyBorder="0" applyAlignment="0" applyProtection="0"/>
    <xf numFmtId="0" fontId="18" fillId="12" borderId="0" applyNumberFormat="0" applyBorder="0" applyAlignment="0" applyProtection="0"/>
    <xf numFmtId="0" fontId="15" fillId="16" borderId="0" applyNumberFormat="0" applyBorder="0" applyAlignment="0" applyProtection="0"/>
    <xf numFmtId="0" fontId="16" fillId="40" borderId="0" applyNumberFormat="0" applyBorder="0" applyAlignment="0" applyProtection="0"/>
    <xf numFmtId="0" fontId="16" fillId="40" borderId="0" applyNumberFormat="0" applyBorder="0" applyAlignment="0" applyProtection="0"/>
    <xf numFmtId="0" fontId="17" fillId="16" borderId="0" applyNumberFormat="0" applyBorder="0" applyAlignment="0" applyProtection="0"/>
    <xf numFmtId="0" fontId="18" fillId="16" borderId="0" applyNumberFormat="0" applyBorder="0" applyAlignment="0" applyProtection="0"/>
    <xf numFmtId="0" fontId="15" fillId="20" borderId="0" applyNumberFormat="0" applyBorder="0" applyAlignment="0" applyProtection="0"/>
    <xf numFmtId="0" fontId="16" fillId="41" borderId="0" applyNumberFormat="0" applyBorder="0" applyAlignment="0" applyProtection="0"/>
    <xf numFmtId="0" fontId="16" fillId="41" borderId="0" applyNumberFormat="0" applyBorder="0" applyAlignment="0" applyProtection="0"/>
    <xf numFmtId="0" fontId="17" fillId="20" borderId="0" applyNumberFormat="0" applyBorder="0" applyAlignment="0" applyProtection="0"/>
    <xf numFmtId="0" fontId="18" fillId="20" borderId="0" applyNumberFormat="0" applyBorder="0" applyAlignment="0" applyProtection="0"/>
    <xf numFmtId="0" fontId="15" fillId="24" borderId="0" applyNumberFormat="0" applyBorder="0" applyAlignment="0" applyProtection="0"/>
    <xf numFmtId="0" fontId="16" fillId="44" borderId="0" applyNumberFormat="0" applyBorder="0" applyAlignment="0" applyProtection="0"/>
    <xf numFmtId="0" fontId="16" fillId="44" borderId="0" applyNumberFormat="0" applyBorder="0" applyAlignment="0" applyProtection="0"/>
    <xf numFmtId="0" fontId="17" fillId="24" borderId="0" applyNumberFormat="0" applyBorder="0" applyAlignment="0" applyProtection="0"/>
    <xf numFmtId="0" fontId="18" fillId="24" borderId="0" applyNumberFormat="0" applyBorder="0" applyAlignment="0" applyProtection="0"/>
    <xf numFmtId="0" fontId="15" fillId="28" borderId="0" applyNumberFormat="0" applyBorder="0" applyAlignment="0" applyProtection="0"/>
    <xf numFmtId="0" fontId="16" fillId="45" borderId="0" applyNumberFormat="0" applyBorder="0" applyAlignment="0" applyProtection="0"/>
    <xf numFmtId="0" fontId="16" fillId="45" borderId="0" applyNumberFormat="0" applyBorder="0" applyAlignment="0" applyProtection="0"/>
    <xf numFmtId="0" fontId="17" fillId="28" borderId="0" applyNumberFormat="0" applyBorder="0" applyAlignment="0" applyProtection="0"/>
    <xf numFmtId="0" fontId="18" fillId="28" borderId="0" applyNumberFormat="0" applyBorder="0" applyAlignment="0" applyProtection="0"/>
    <xf numFmtId="0" fontId="15" fillId="32" borderId="0" applyNumberFormat="0" applyBorder="0" applyAlignment="0" applyProtection="0"/>
    <xf numFmtId="0" fontId="16" fillId="46" borderId="0" applyNumberFormat="0" applyBorder="0" applyAlignment="0" applyProtection="0"/>
    <xf numFmtId="0" fontId="16" fillId="46" borderId="0" applyNumberFormat="0" applyBorder="0" applyAlignment="0" applyProtection="0"/>
    <xf numFmtId="0" fontId="17" fillId="32" borderId="0" applyNumberFormat="0" applyBorder="0" applyAlignment="0" applyProtection="0"/>
    <xf numFmtId="0" fontId="18" fillId="32" borderId="0" applyNumberFormat="0" applyBorder="0" applyAlignment="0" applyProtection="0"/>
    <xf numFmtId="0" fontId="18" fillId="12" borderId="0" applyNumberFormat="0" applyBorder="0" applyAlignment="0" applyProtection="0"/>
    <xf numFmtId="0" fontId="18" fillId="16" borderId="0" applyNumberFormat="0" applyBorder="0" applyAlignment="0" applyProtection="0"/>
    <xf numFmtId="0" fontId="18" fillId="20" borderId="0" applyNumberFormat="0" applyBorder="0" applyAlignment="0" applyProtection="0"/>
    <xf numFmtId="0" fontId="18" fillId="24" borderId="0" applyNumberFormat="0" applyBorder="0" applyAlignment="0" applyProtection="0"/>
    <xf numFmtId="0" fontId="18" fillId="28" borderId="0" applyNumberFormat="0" applyBorder="0" applyAlignment="0" applyProtection="0"/>
    <xf numFmtId="0" fontId="18" fillId="32" borderId="0" applyNumberFormat="0" applyBorder="0" applyAlignment="0" applyProtection="0"/>
    <xf numFmtId="0" fontId="15" fillId="9" borderId="0" applyNumberFormat="0" applyBorder="0" applyAlignment="0" applyProtection="0"/>
    <xf numFmtId="0" fontId="16" fillId="47" borderId="0" applyNumberFormat="0" applyBorder="0" applyAlignment="0" applyProtection="0"/>
    <xf numFmtId="0" fontId="16" fillId="47" borderId="0" applyNumberFormat="0" applyBorder="0" applyAlignment="0" applyProtection="0"/>
    <xf numFmtId="0" fontId="17" fillId="9" borderId="0" applyNumberFormat="0" applyBorder="0" applyAlignment="0" applyProtection="0"/>
    <xf numFmtId="0" fontId="18" fillId="9" borderId="0" applyNumberFormat="0" applyBorder="0" applyAlignment="0" applyProtection="0"/>
    <xf numFmtId="0" fontId="15" fillId="13" borderId="0" applyNumberFormat="0" applyBorder="0" applyAlignment="0" applyProtection="0"/>
    <xf numFmtId="0" fontId="16" fillId="48" borderId="0" applyNumberFormat="0" applyBorder="0" applyAlignment="0" applyProtection="0"/>
    <xf numFmtId="0" fontId="16" fillId="48" borderId="0" applyNumberFormat="0" applyBorder="0" applyAlignment="0" applyProtection="0"/>
    <xf numFmtId="0" fontId="17" fillId="13" borderId="0" applyNumberFormat="0" applyBorder="0" applyAlignment="0" applyProtection="0"/>
    <xf numFmtId="0" fontId="18" fillId="13" borderId="0" applyNumberFormat="0" applyBorder="0" applyAlignment="0" applyProtection="0"/>
    <xf numFmtId="0" fontId="15" fillId="17" borderId="0" applyNumberFormat="0" applyBorder="0" applyAlignment="0" applyProtection="0"/>
    <xf numFmtId="0" fontId="16" fillId="49" borderId="0" applyNumberFormat="0" applyBorder="0" applyAlignment="0" applyProtection="0"/>
    <xf numFmtId="0" fontId="16" fillId="49" borderId="0" applyNumberFormat="0" applyBorder="0" applyAlignment="0" applyProtection="0"/>
    <xf numFmtId="0" fontId="17" fillId="17" borderId="0" applyNumberFormat="0" applyBorder="0" applyAlignment="0" applyProtection="0"/>
    <xf numFmtId="0" fontId="18" fillId="17" borderId="0" applyNumberFormat="0" applyBorder="0" applyAlignment="0" applyProtection="0"/>
    <xf numFmtId="0" fontId="15" fillId="21" borderId="0" applyNumberFormat="0" applyBorder="0" applyAlignment="0" applyProtection="0"/>
    <xf numFmtId="0" fontId="16" fillId="44" borderId="0" applyNumberFormat="0" applyBorder="0" applyAlignment="0" applyProtection="0"/>
    <xf numFmtId="0" fontId="16" fillId="44" borderId="0" applyNumberFormat="0" applyBorder="0" applyAlignment="0" applyProtection="0"/>
    <xf numFmtId="0" fontId="17" fillId="21" borderId="0" applyNumberFormat="0" applyBorder="0" applyAlignment="0" applyProtection="0"/>
    <xf numFmtId="0" fontId="18" fillId="21" borderId="0" applyNumberFormat="0" applyBorder="0" applyAlignment="0" applyProtection="0"/>
    <xf numFmtId="0" fontId="15" fillId="25" borderId="0" applyNumberFormat="0" applyBorder="0" applyAlignment="0" applyProtection="0"/>
    <xf numFmtId="0" fontId="16" fillId="45" borderId="0" applyNumberFormat="0" applyBorder="0" applyAlignment="0" applyProtection="0"/>
    <xf numFmtId="0" fontId="16" fillId="45" borderId="0" applyNumberFormat="0" applyBorder="0" applyAlignment="0" applyProtection="0"/>
    <xf numFmtId="0" fontId="17" fillId="25" borderId="0" applyNumberFormat="0" applyBorder="0" applyAlignment="0" applyProtection="0"/>
    <xf numFmtId="0" fontId="18" fillId="25" borderId="0" applyNumberFormat="0" applyBorder="0" applyAlignment="0" applyProtection="0"/>
    <xf numFmtId="0" fontId="15" fillId="29" borderId="0" applyNumberFormat="0" applyBorder="0" applyAlignment="0" applyProtection="0"/>
    <xf numFmtId="0" fontId="16" fillId="50" borderId="0" applyNumberFormat="0" applyBorder="0" applyAlignment="0" applyProtection="0"/>
    <xf numFmtId="0" fontId="16" fillId="50" borderId="0" applyNumberFormat="0" applyBorder="0" applyAlignment="0" applyProtection="0"/>
    <xf numFmtId="0" fontId="17" fillId="29" borderId="0" applyNumberFormat="0" applyBorder="0" applyAlignment="0" applyProtection="0"/>
    <xf numFmtId="0" fontId="18" fillId="29" borderId="0" applyNumberFormat="0" applyBorder="0" applyAlignment="0" applyProtection="0"/>
    <xf numFmtId="0" fontId="19" fillId="3" borderId="0" applyNumberFormat="0" applyBorder="0" applyAlignment="0" applyProtection="0"/>
    <xf numFmtId="0" fontId="20" fillId="34" borderId="0" applyNumberFormat="0" applyBorder="0" applyAlignment="0" applyProtection="0"/>
    <xf numFmtId="0" fontId="20" fillId="34" borderId="0" applyNumberFormat="0" applyBorder="0" applyAlignment="0" applyProtection="0"/>
    <xf numFmtId="0" fontId="21" fillId="3" borderId="0" applyNumberFormat="0" applyBorder="0" applyAlignment="0" applyProtection="0"/>
    <xf numFmtId="0" fontId="22" fillId="3" borderId="0" applyNumberFormat="0" applyBorder="0" applyAlignment="0" applyProtection="0"/>
    <xf numFmtId="0" fontId="23" fillId="6" borderId="4" applyNumberFormat="0" applyAlignment="0" applyProtection="0"/>
    <xf numFmtId="0" fontId="24" fillId="51" borderId="15" applyNumberFormat="0" applyAlignment="0" applyProtection="0"/>
    <xf numFmtId="0" fontId="24" fillId="51" borderId="15" applyNumberFormat="0" applyAlignment="0" applyProtection="0"/>
    <xf numFmtId="0" fontId="25" fillId="6" borderId="4" applyNumberFormat="0" applyAlignment="0" applyProtection="0"/>
    <xf numFmtId="0" fontId="26" fillId="6" borderId="4" applyNumberFormat="0" applyAlignment="0" applyProtection="0"/>
    <xf numFmtId="0" fontId="27" fillId="7" borderId="7" applyNumberFormat="0" applyAlignment="0" applyProtection="0"/>
    <xf numFmtId="0" fontId="28" fillId="52" borderId="16" applyNumberFormat="0" applyAlignment="0" applyProtection="0"/>
    <xf numFmtId="0" fontId="28" fillId="52" borderId="16" applyNumberFormat="0" applyAlignment="0" applyProtection="0"/>
    <xf numFmtId="0" fontId="29" fillId="7" borderId="7" applyNumberFormat="0" applyAlignment="0" applyProtection="0"/>
    <xf numFmtId="0" fontId="30" fillId="7" borderId="7" applyNumberFormat="0" applyAlignment="0" applyProtection="0"/>
    <xf numFmtId="43" fontId="31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2" fillId="0" borderId="0" applyFont="0" applyFill="0" applyBorder="0" applyAlignment="0" applyProtection="0"/>
    <xf numFmtId="168" fontId="31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32" fillId="0" borderId="0" applyFont="0" applyFill="0" applyBorder="0" applyAlignment="0" applyProtection="0"/>
    <xf numFmtId="169" fontId="1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32" fillId="0" borderId="0" applyFont="0" applyFill="0" applyBorder="0" applyAlignment="0" applyProtection="0"/>
    <xf numFmtId="0" fontId="3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31" fillId="0" borderId="0" applyFont="0" applyFill="0" applyBorder="0" applyAlignment="0" applyProtection="0"/>
    <xf numFmtId="168" fontId="3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9" fillId="0" borderId="0" applyFont="0" applyFill="0" applyBorder="0" applyAlignment="0" applyProtection="0"/>
    <xf numFmtId="169" fontId="1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43" fontId="2" fillId="0" borderId="0" applyFont="0" applyFill="0" applyBorder="0" applyAlignment="0" applyProtection="0">
      <alignment horizontal="left" vertical="top" wrapText="1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69" fontId="11" fillId="0" borderId="0" applyFont="0" applyFill="0" applyBorder="0" applyAlignment="0" applyProtection="0"/>
    <xf numFmtId="170" fontId="13" fillId="0" borderId="0" applyFont="0" applyFill="0" applyBorder="0" applyAlignment="0" applyProtection="0"/>
    <xf numFmtId="171" fontId="2" fillId="0" borderId="0" applyFont="0" applyFill="0" applyBorder="0" applyAlignment="0" applyProtection="0">
      <alignment horizontal="left" vertical="top" wrapText="1"/>
    </xf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32" fillId="0" borderId="0" applyFont="0" applyFill="0" applyBorder="0" applyAlignment="0" applyProtection="0"/>
    <xf numFmtId="164" fontId="9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32" fillId="0" borderId="0" applyFont="0" applyFill="0" applyBorder="0" applyAlignment="0" applyProtection="0"/>
    <xf numFmtId="168" fontId="6" fillId="0" borderId="0" applyFont="0" applyFill="0" applyBorder="0" applyAlignment="0" applyProtection="0"/>
    <xf numFmtId="0" fontId="35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9" fillId="2" borderId="0" applyNumberFormat="0" applyBorder="0" applyAlignment="0" applyProtection="0"/>
    <xf numFmtId="0" fontId="40" fillId="35" borderId="0" applyNumberFormat="0" applyBorder="0" applyAlignment="0" applyProtection="0"/>
    <xf numFmtId="0" fontId="40" fillId="35" borderId="0" applyNumberFormat="0" applyBorder="0" applyAlignment="0" applyProtection="0"/>
    <xf numFmtId="0" fontId="41" fillId="2" borderId="0" applyNumberFormat="0" applyBorder="0" applyAlignment="0" applyProtection="0"/>
    <xf numFmtId="0" fontId="42" fillId="2" borderId="0" applyNumberFormat="0" applyBorder="0" applyAlignment="0" applyProtection="0"/>
    <xf numFmtId="0" fontId="43" fillId="0" borderId="1" applyNumberFormat="0" applyFill="0" applyAlignment="0" applyProtection="0"/>
    <xf numFmtId="0" fontId="44" fillId="0" borderId="17" applyNumberFormat="0" applyFill="0" applyAlignment="0" applyProtection="0"/>
    <xf numFmtId="0" fontId="44" fillId="0" borderId="17" applyNumberFormat="0" applyFill="0" applyAlignment="0" applyProtection="0"/>
    <xf numFmtId="0" fontId="45" fillId="0" borderId="1" applyNumberFormat="0" applyFill="0" applyAlignment="0" applyProtection="0"/>
    <xf numFmtId="0" fontId="46" fillId="0" borderId="1" applyNumberFormat="0" applyFill="0" applyAlignment="0" applyProtection="0"/>
    <xf numFmtId="0" fontId="47" fillId="0" borderId="2" applyNumberFormat="0" applyFill="0" applyAlignment="0" applyProtection="0"/>
    <xf numFmtId="0" fontId="48" fillId="0" borderId="18" applyNumberFormat="0" applyFill="0" applyAlignment="0" applyProtection="0"/>
    <xf numFmtId="0" fontId="48" fillId="0" borderId="18" applyNumberFormat="0" applyFill="0" applyAlignment="0" applyProtection="0"/>
    <xf numFmtId="0" fontId="49" fillId="0" borderId="2" applyNumberFormat="0" applyFill="0" applyAlignment="0" applyProtection="0"/>
    <xf numFmtId="0" fontId="50" fillId="0" borderId="2" applyNumberFormat="0" applyFill="0" applyAlignment="0" applyProtection="0"/>
    <xf numFmtId="0" fontId="51" fillId="0" borderId="3" applyNumberFormat="0" applyFill="0" applyAlignment="0" applyProtection="0"/>
    <xf numFmtId="0" fontId="52" fillId="0" borderId="19" applyNumberFormat="0" applyFill="0" applyAlignment="0" applyProtection="0"/>
    <xf numFmtId="0" fontId="52" fillId="0" borderId="19" applyNumberFormat="0" applyFill="0" applyAlignment="0" applyProtection="0"/>
    <xf numFmtId="0" fontId="53" fillId="0" borderId="3" applyNumberFormat="0" applyFill="0" applyAlignment="0" applyProtection="0"/>
    <xf numFmtId="0" fontId="54" fillId="0" borderId="3" applyNumberFormat="0" applyFill="0" applyAlignment="0" applyProtection="0"/>
    <xf numFmtId="0" fontId="51" fillId="0" borderId="0" applyNumberFormat="0" applyFill="0" applyBorder="0" applyAlignment="0" applyProtection="0"/>
    <xf numFmtId="0" fontId="52" fillId="0" borderId="0" applyNumberFormat="0" applyFill="0" applyBorder="0" applyAlignment="0" applyProtection="0"/>
    <xf numFmtId="0" fontId="52" fillId="0" borderId="0" applyNumberFormat="0" applyFill="0" applyBorder="0" applyAlignment="0" applyProtection="0"/>
    <xf numFmtId="0" fontId="53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5" fillId="5" borderId="4" applyNumberFormat="0" applyAlignment="0" applyProtection="0"/>
    <xf numFmtId="0" fontId="56" fillId="38" borderId="20" applyNumberFormat="0" applyAlignment="0" applyProtection="0"/>
    <xf numFmtId="0" fontId="56" fillId="38" borderId="20" applyNumberFormat="0" applyAlignment="0" applyProtection="0"/>
    <xf numFmtId="0" fontId="57" fillId="5" borderId="4" applyNumberFormat="0" applyAlignment="0" applyProtection="0"/>
    <xf numFmtId="0" fontId="58" fillId="5" borderId="4" applyNumberFormat="0" applyAlignment="0" applyProtection="0"/>
    <xf numFmtId="38" fontId="59" fillId="0" borderId="0"/>
    <xf numFmtId="38" fontId="60" fillId="0" borderId="0"/>
    <xf numFmtId="38" fontId="61" fillId="0" borderId="0"/>
    <xf numFmtId="38" fontId="62" fillId="0" borderId="0"/>
    <xf numFmtId="0" fontId="63" fillId="0" borderId="0"/>
    <xf numFmtId="0" fontId="63" fillId="0" borderId="0"/>
    <xf numFmtId="0" fontId="64" fillId="0" borderId="0"/>
    <xf numFmtId="0" fontId="65" fillId="0" borderId="6" applyNumberFormat="0" applyFill="0" applyAlignment="0" applyProtection="0"/>
    <xf numFmtId="0" fontId="66" fillId="0" borderId="21" applyNumberFormat="0" applyFill="0" applyAlignment="0" applyProtection="0"/>
    <xf numFmtId="0" fontId="66" fillId="0" borderId="21" applyNumberFormat="0" applyFill="0" applyAlignment="0" applyProtection="0"/>
    <xf numFmtId="0" fontId="67" fillId="0" borderId="6" applyNumberFormat="0" applyFill="0" applyAlignment="0" applyProtection="0"/>
    <xf numFmtId="0" fontId="68" fillId="0" borderId="6" applyNumberFormat="0" applyFill="0" applyAlignment="0" applyProtection="0"/>
    <xf numFmtId="0" fontId="69" fillId="4" borderId="0" applyNumberFormat="0" applyBorder="0" applyAlignment="0" applyProtection="0"/>
    <xf numFmtId="0" fontId="70" fillId="4" borderId="0" applyNumberFormat="0" applyBorder="0" applyAlignment="0" applyProtection="0"/>
    <xf numFmtId="0" fontId="70" fillId="4" borderId="0" applyNumberFormat="0" applyBorder="0" applyAlignment="0" applyProtection="0"/>
    <xf numFmtId="0" fontId="70" fillId="4" borderId="0" applyNumberFormat="0" applyBorder="0" applyAlignment="0" applyProtection="0"/>
    <xf numFmtId="0" fontId="71" fillId="53" borderId="0" applyNumberFormat="0" applyBorder="0" applyAlignment="0" applyProtection="0"/>
    <xf numFmtId="0" fontId="72" fillId="4" borderId="0" applyNumberFormat="0" applyBorder="0" applyAlignment="0" applyProtection="0"/>
    <xf numFmtId="0" fontId="73" fillId="53" borderId="0" applyNumberFormat="0" applyBorder="0" applyAlignment="0" applyProtection="0"/>
    <xf numFmtId="0" fontId="73" fillId="53" borderId="0" applyNumberFormat="0" applyBorder="0" applyAlignment="0" applyProtection="0"/>
    <xf numFmtId="0" fontId="70" fillId="4" borderId="0" applyNumberFormat="0" applyBorder="0" applyAlignment="0" applyProtection="0"/>
    <xf numFmtId="0" fontId="70" fillId="4" borderId="0" applyNumberFormat="0" applyBorder="0" applyAlignment="0" applyProtection="0"/>
    <xf numFmtId="0" fontId="74" fillId="0" borderId="0">
      <alignment horizontal="left" vertical="top" wrapText="1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74" fillId="0" borderId="0">
      <alignment horizontal="left" vertical="top" wrapText="1"/>
    </xf>
    <xf numFmtId="0" fontId="32" fillId="0" borderId="0"/>
    <xf numFmtId="0" fontId="32" fillId="0" borderId="0"/>
    <xf numFmtId="0" fontId="9" fillId="0" borderId="0"/>
    <xf numFmtId="0" fontId="9" fillId="0" borderId="0"/>
    <xf numFmtId="0" fontId="9" fillId="0" borderId="0"/>
    <xf numFmtId="0" fontId="32" fillId="0" borderId="0"/>
    <xf numFmtId="0" fontId="32" fillId="0" borderId="0"/>
    <xf numFmtId="0" fontId="2" fillId="0" borderId="0">
      <alignment horizontal="left" vertical="top" wrapText="1"/>
    </xf>
    <xf numFmtId="0" fontId="75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76" fillId="0" borderId="0"/>
    <xf numFmtId="0" fontId="76" fillId="0" borderId="0"/>
    <xf numFmtId="0" fontId="11" fillId="0" borderId="0"/>
    <xf numFmtId="0" fontId="11" fillId="0" borderId="0"/>
    <xf numFmtId="1" fontId="77" fillId="0" borderId="0"/>
    <xf numFmtId="1" fontId="77" fillId="0" borderId="0"/>
    <xf numFmtId="1" fontId="77" fillId="0" borderId="0"/>
    <xf numFmtId="1" fontId="77" fillId="0" borderId="0"/>
    <xf numFmtId="0" fontId="31" fillId="0" borderId="0"/>
    <xf numFmtId="0" fontId="6" fillId="0" borderId="0"/>
    <xf numFmtId="0" fontId="76" fillId="0" borderId="0"/>
    <xf numFmtId="0" fontId="11" fillId="0" borderId="0"/>
    <xf numFmtId="0" fontId="11" fillId="0" borderId="0"/>
    <xf numFmtId="0" fontId="2" fillId="0" borderId="0">
      <alignment horizontal="left" vertical="top" wrapText="1"/>
    </xf>
    <xf numFmtId="1" fontId="77" fillId="0" borderId="0"/>
    <xf numFmtId="1" fontId="77" fillId="0" borderId="0"/>
    <xf numFmtId="0" fontId="78" fillId="0" borderId="0"/>
    <xf numFmtId="0" fontId="32" fillId="0" borderId="0"/>
    <xf numFmtId="0" fontId="11" fillId="0" borderId="0"/>
    <xf numFmtId="0" fontId="32" fillId="0" borderId="0"/>
    <xf numFmtId="0" fontId="6" fillId="0" borderId="0"/>
    <xf numFmtId="0" fontId="31" fillId="0" borderId="0"/>
    <xf numFmtId="0" fontId="12" fillId="0" borderId="0"/>
    <xf numFmtId="0" fontId="6" fillId="0" borderId="0"/>
    <xf numFmtId="0" fontId="31" fillId="0" borderId="0"/>
    <xf numFmtId="0" fontId="11" fillId="0" borderId="0"/>
    <xf numFmtId="0" fontId="11" fillId="0" borderId="0"/>
    <xf numFmtId="0" fontId="78" fillId="0" borderId="0"/>
    <xf numFmtId="0" fontId="31" fillId="0" borderId="0"/>
    <xf numFmtId="0" fontId="11" fillId="0" borderId="0"/>
    <xf numFmtId="0" fontId="3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1" fillId="0" borderId="0"/>
    <xf numFmtId="0" fontId="9" fillId="0" borderId="0"/>
    <xf numFmtId="0" fontId="32" fillId="0" borderId="0"/>
    <xf numFmtId="0" fontId="11" fillId="0" borderId="0"/>
    <xf numFmtId="0" fontId="79" fillId="0" borderId="0"/>
    <xf numFmtId="0" fontId="79" fillId="0" borderId="0"/>
    <xf numFmtId="0" fontId="11" fillId="0" borderId="0"/>
    <xf numFmtId="0" fontId="80" fillId="0" borderId="0"/>
    <xf numFmtId="0" fontId="80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81" fillId="0" borderId="0"/>
    <xf numFmtId="0" fontId="12" fillId="8" borderId="8" applyNumberFormat="0" applyFont="0" applyAlignment="0" applyProtection="0"/>
    <xf numFmtId="0" fontId="31" fillId="54" borderId="22" applyNumberFormat="0" applyFont="0" applyAlignment="0" applyProtection="0"/>
    <xf numFmtId="0" fontId="31" fillId="54" borderId="22" applyNumberFormat="0" applyFont="0" applyAlignment="0" applyProtection="0"/>
    <xf numFmtId="0" fontId="9" fillId="8" borderId="8" applyNumberFormat="0" applyFont="0" applyAlignment="0" applyProtection="0"/>
    <xf numFmtId="0" fontId="9" fillId="8" borderId="8" applyNumberFormat="0" applyFont="0" applyAlignment="0" applyProtection="0"/>
    <xf numFmtId="0" fontId="9" fillId="8" borderId="8" applyNumberFormat="0" applyFont="0" applyAlignment="0" applyProtection="0"/>
    <xf numFmtId="0" fontId="82" fillId="6" borderId="5" applyNumberFormat="0" applyAlignment="0" applyProtection="0"/>
    <xf numFmtId="0" fontId="83" fillId="51" borderId="23" applyNumberFormat="0" applyAlignment="0" applyProtection="0"/>
    <xf numFmtId="0" fontId="83" fillId="51" borderId="23" applyNumberFormat="0" applyAlignment="0" applyProtection="0"/>
    <xf numFmtId="0" fontId="83" fillId="51" borderId="23" applyNumberFormat="0" applyAlignment="0" applyProtection="0"/>
    <xf numFmtId="0" fontId="84" fillId="6" borderId="5" applyNumberFormat="0" applyAlignment="0" applyProtection="0"/>
    <xf numFmtId="0" fontId="85" fillId="6" borderId="5" applyNumberFormat="0" applyAlignment="0" applyProtection="0"/>
    <xf numFmtId="9" fontId="76" fillId="0" borderId="0" applyFont="0" applyFill="0" applyBorder="0" applyAlignment="0" applyProtection="0"/>
    <xf numFmtId="9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9" fontId="76" fillId="0" borderId="0" applyFont="0" applyFill="0" applyBorder="0" applyAlignment="0" applyProtection="0"/>
    <xf numFmtId="9" fontId="31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31" fillId="0" borderId="0" applyNumberFormat="0" applyFill="0" applyBorder="0" applyAlignment="0" applyProtection="0"/>
    <xf numFmtId="167" fontId="86" fillId="0" borderId="0" applyFill="0" applyBorder="0" applyProtection="0">
      <alignment horizontal="right" vertical="top"/>
    </xf>
    <xf numFmtId="0" fontId="87" fillId="0" borderId="0"/>
    <xf numFmtId="0" fontId="87" fillId="0" borderId="0"/>
    <xf numFmtId="0" fontId="87" fillId="0" borderId="0"/>
    <xf numFmtId="0" fontId="87" fillId="0" borderId="0"/>
    <xf numFmtId="0" fontId="88" fillId="0" borderId="0" applyNumberFormat="0" applyFill="0" applyBorder="0" applyAlignment="0" applyProtection="0"/>
    <xf numFmtId="0" fontId="89" fillId="0" borderId="0" applyNumberFormat="0" applyFill="0" applyBorder="0" applyAlignment="0" applyProtection="0"/>
    <xf numFmtId="0" fontId="90" fillId="0" borderId="0" applyNumberFormat="0" applyFill="0" applyBorder="0" applyAlignment="0" applyProtection="0"/>
    <xf numFmtId="0" fontId="90" fillId="0" borderId="0" applyNumberFormat="0" applyFill="0" applyBorder="0" applyAlignment="0" applyProtection="0"/>
    <xf numFmtId="0" fontId="91" fillId="0" borderId="9" applyNumberFormat="0" applyFill="0" applyAlignment="0" applyProtection="0"/>
    <xf numFmtId="0" fontId="92" fillId="0" borderId="24" applyNumberFormat="0" applyFill="0" applyAlignment="0" applyProtection="0"/>
    <xf numFmtId="0" fontId="92" fillId="0" borderId="24" applyNumberFormat="0" applyFill="0" applyAlignment="0" applyProtection="0"/>
    <xf numFmtId="0" fontId="92" fillId="0" borderId="24" applyNumberFormat="0" applyFill="0" applyAlignment="0" applyProtection="0"/>
    <xf numFmtId="0" fontId="93" fillId="0" borderId="9" applyNumberFormat="0" applyFill="0" applyAlignment="0" applyProtection="0"/>
    <xf numFmtId="0" fontId="94" fillId="0" borderId="9" applyNumberFormat="0" applyFill="0" applyAlignment="0" applyProtection="0"/>
    <xf numFmtId="0" fontId="95" fillId="0" borderId="0" applyNumberFormat="0" applyFill="0" applyBorder="0" applyAlignment="0" applyProtection="0"/>
    <xf numFmtId="0" fontId="96" fillId="0" borderId="0" applyNumberFormat="0" applyFill="0" applyBorder="0" applyAlignment="0" applyProtection="0"/>
    <xf numFmtId="0" fontId="96" fillId="0" borderId="0" applyNumberFormat="0" applyFill="0" applyBorder="0" applyAlignment="0" applyProtection="0"/>
    <xf numFmtId="0" fontId="97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18" fillId="9" borderId="0" applyNumberFormat="0" applyBorder="0" applyAlignment="0" applyProtection="0"/>
    <xf numFmtId="0" fontId="18" fillId="13" borderId="0" applyNumberFormat="0" applyBorder="0" applyAlignment="0" applyProtection="0"/>
    <xf numFmtId="0" fontId="18" fillId="17" borderId="0" applyNumberFormat="0" applyBorder="0" applyAlignment="0" applyProtection="0"/>
    <xf numFmtId="0" fontId="18" fillId="21" borderId="0" applyNumberFormat="0" applyBorder="0" applyAlignment="0" applyProtection="0"/>
    <xf numFmtId="0" fontId="18" fillId="25" borderId="0" applyNumberFormat="0" applyBorder="0" applyAlignment="0" applyProtection="0"/>
    <xf numFmtId="0" fontId="18" fillId="29" borderId="0" applyNumberFormat="0" applyBorder="0" applyAlignment="0" applyProtection="0"/>
    <xf numFmtId="172" fontId="79" fillId="0" borderId="25">
      <protection locked="0"/>
    </xf>
    <xf numFmtId="0" fontId="58" fillId="5" borderId="4" applyNumberFormat="0" applyAlignment="0" applyProtection="0"/>
    <xf numFmtId="0" fontId="85" fillId="6" borderId="5" applyNumberFormat="0" applyAlignment="0" applyProtection="0"/>
    <xf numFmtId="0" fontId="26" fillId="6" borderId="4" applyNumberFormat="0" applyAlignment="0" applyProtection="0"/>
    <xf numFmtId="0" fontId="46" fillId="0" borderId="1" applyNumberFormat="0" applyFill="0" applyAlignment="0" applyProtection="0"/>
    <xf numFmtId="0" fontId="50" fillId="0" borderId="2" applyNumberFormat="0" applyFill="0" applyAlignment="0" applyProtection="0"/>
    <xf numFmtId="0" fontId="54" fillId="0" borderId="3" applyNumberFormat="0" applyFill="0" applyAlignment="0" applyProtection="0"/>
    <xf numFmtId="0" fontId="54" fillId="0" borderId="0" applyNumberFormat="0" applyFill="0" applyBorder="0" applyAlignment="0" applyProtection="0"/>
    <xf numFmtId="172" fontId="99" fillId="55" borderId="25"/>
    <xf numFmtId="0" fontId="94" fillId="0" borderId="9" applyNumberFormat="0" applyFill="0" applyAlignment="0" applyProtection="0"/>
    <xf numFmtId="0" fontId="30" fillId="7" borderId="7" applyNumberFormat="0" applyAlignment="0" applyProtection="0"/>
    <xf numFmtId="0" fontId="90" fillId="0" borderId="0" applyNumberFormat="0" applyFill="0" applyBorder="0" applyAlignment="0" applyProtection="0"/>
    <xf numFmtId="0" fontId="88" fillId="0" borderId="0" applyNumberFormat="0" applyFill="0" applyBorder="0" applyAlignment="0" applyProtection="0"/>
    <xf numFmtId="0" fontId="100" fillId="4" borderId="0" applyNumberFormat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1" fontId="77" fillId="0" borderId="0"/>
    <xf numFmtId="1" fontId="77" fillId="0" borderId="0"/>
    <xf numFmtId="0" fontId="78" fillId="0" borderId="0"/>
    <xf numFmtId="0" fontId="3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9" fillId="0" borderId="0"/>
    <xf numFmtId="0" fontId="13" fillId="0" borderId="0"/>
    <xf numFmtId="0" fontId="9" fillId="0" borderId="0"/>
    <xf numFmtId="0" fontId="9" fillId="0" borderId="0"/>
    <xf numFmtId="0" fontId="31" fillId="0" borderId="0"/>
    <xf numFmtId="0" fontId="2" fillId="0" borderId="0">
      <alignment horizontal="left" vertical="top" wrapText="1"/>
    </xf>
    <xf numFmtId="0" fontId="32" fillId="0" borderId="0"/>
    <xf numFmtId="0" fontId="75" fillId="0" borderId="0"/>
    <xf numFmtId="0" fontId="1" fillId="0" borderId="0"/>
    <xf numFmtId="0" fontId="6" fillId="0" borderId="0"/>
    <xf numFmtId="0" fontId="101" fillId="0" borderId="0"/>
    <xf numFmtId="0" fontId="22" fillId="3" borderId="0" applyNumberFormat="0" applyBorder="0" applyAlignment="0" applyProtection="0"/>
    <xf numFmtId="0" fontId="38" fillId="0" borderId="0" applyNumberFormat="0" applyFill="0" applyBorder="0" applyAlignment="0" applyProtection="0"/>
    <xf numFmtId="0" fontId="9" fillId="8" borderId="8" applyNumberFormat="0" applyFont="0" applyAlignment="0" applyProtection="0"/>
    <xf numFmtId="0" fontId="6" fillId="8" borderId="8" applyNumberFormat="0" applyFont="0" applyAlignment="0" applyProtection="0"/>
    <xf numFmtId="0" fontId="68" fillId="0" borderId="6" applyNumberFormat="0" applyFill="0" applyAlignment="0" applyProtection="0"/>
    <xf numFmtId="0" fontId="102" fillId="0" borderId="0"/>
    <xf numFmtId="0" fontId="98" fillId="0" borderId="0" applyNumberFormat="0" applyFill="0" applyBorder="0" applyAlignment="0" applyProtection="0"/>
    <xf numFmtId="169" fontId="31" fillId="0" borderId="0" applyFont="0" applyFill="0" applyBorder="0" applyAlignment="0" applyProtection="0"/>
    <xf numFmtId="173" fontId="32" fillId="0" borderId="0" applyFont="0" applyFill="0" applyBorder="0" applyAlignment="0" applyProtection="0"/>
    <xf numFmtId="43" fontId="9" fillId="0" borderId="0" applyFont="0" applyFill="0" applyBorder="0" applyAlignment="0" applyProtection="0"/>
    <xf numFmtId="169" fontId="78" fillId="0" borderId="0" applyFont="0" applyFill="0" applyBorder="0" applyAlignment="0" applyProtection="0"/>
    <xf numFmtId="173" fontId="3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31" fillId="0" borderId="0" applyFont="0" applyFill="0" applyBorder="0" applyAlignment="0" applyProtection="0"/>
    <xf numFmtId="0" fontId="42" fillId="2" borderId="0" applyNumberFormat="0" applyBorder="0" applyAlignment="0" applyProtection="0"/>
    <xf numFmtId="0" fontId="31" fillId="0" borderId="0"/>
    <xf numFmtId="43" fontId="9" fillId="0" borderId="0" applyFont="0" applyFill="0" applyBorder="0" applyAlignment="0" applyProtection="0"/>
    <xf numFmtId="0" fontId="6" fillId="0" borderId="0"/>
    <xf numFmtId="0" fontId="9" fillId="0" borderId="0"/>
    <xf numFmtId="173" fontId="9" fillId="0" borderId="0" applyFont="0" applyFill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6" borderId="0" applyNumberFormat="0" applyBorder="0" applyAlignment="0" applyProtection="0"/>
    <xf numFmtId="0" fontId="18" fillId="16" borderId="0" applyNumberFormat="0" applyBorder="0" applyAlignment="0" applyProtection="0"/>
    <xf numFmtId="0" fontId="18" fillId="16" borderId="0" applyNumberFormat="0" applyBorder="0" applyAlignment="0" applyProtection="0"/>
    <xf numFmtId="0" fontId="18" fillId="16" borderId="0" applyNumberFormat="0" applyBorder="0" applyAlignment="0" applyProtection="0"/>
    <xf numFmtId="0" fontId="18" fillId="16" borderId="0" applyNumberFormat="0" applyBorder="0" applyAlignment="0" applyProtection="0"/>
    <xf numFmtId="0" fontId="18" fillId="16" borderId="0" applyNumberFormat="0" applyBorder="0" applyAlignment="0" applyProtection="0"/>
    <xf numFmtId="0" fontId="18" fillId="16" borderId="0" applyNumberFormat="0" applyBorder="0" applyAlignment="0" applyProtection="0"/>
    <xf numFmtId="0" fontId="18" fillId="16" borderId="0" applyNumberFormat="0" applyBorder="0" applyAlignment="0" applyProtection="0"/>
    <xf numFmtId="0" fontId="18" fillId="16" borderId="0" applyNumberFormat="0" applyBorder="0" applyAlignment="0" applyProtection="0"/>
    <xf numFmtId="0" fontId="18" fillId="16" borderId="0" applyNumberFormat="0" applyBorder="0" applyAlignment="0" applyProtection="0"/>
    <xf numFmtId="0" fontId="18" fillId="16" borderId="0" applyNumberFormat="0" applyBorder="0" applyAlignment="0" applyProtection="0"/>
    <xf numFmtId="0" fontId="18" fillId="16" borderId="0" applyNumberFormat="0" applyBorder="0" applyAlignment="0" applyProtection="0"/>
    <xf numFmtId="0" fontId="18" fillId="16" borderId="0" applyNumberFormat="0" applyBorder="0" applyAlignment="0" applyProtection="0"/>
    <xf numFmtId="0" fontId="18" fillId="16" borderId="0" applyNumberFormat="0" applyBorder="0" applyAlignment="0" applyProtection="0"/>
    <xf numFmtId="0" fontId="18" fillId="16" borderId="0" applyNumberFormat="0" applyBorder="0" applyAlignment="0" applyProtection="0"/>
    <xf numFmtId="0" fontId="18" fillId="16" borderId="0" applyNumberFormat="0" applyBorder="0" applyAlignment="0" applyProtection="0"/>
    <xf numFmtId="0" fontId="18" fillId="16" borderId="0" applyNumberFormat="0" applyBorder="0" applyAlignment="0" applyProtection="0"/>
    <xf numFmtId="0" fontId="18" fillId="16" borderId="0" applyNumberFormat="0" applyBorder="0" applyAlignment="0" applyProtection="0"/>
    <xf numFmtId="0" fontId="18" fillId="16" borderId="0" applyNumberFormat="0" applyBorder="0" applyAlignment="0" applyProtection="0"/>
    <xf numFmtId="0" fontId="18" fillId="16" borderId="0" applyNumberFormat="0" applyBorder="0" applyAlignment="0" applyProtection="0"/>
    <xf numFmtId="0" fontId="18" fillId="16" borderId="0" applyNumberFormat="0" applyBorder="0" applyAlignment="0" applyProtection="0"/>
    <xf numFmtId="0" fontId="18" fillId="16" borderId="0" applyNumberFormat="0" applyBorder="0" applyAlignment="0" applyProtection="0"/>
    <xf numFmtId="0" fontId="18" fillId="16" borderId="0" applyNumberFormat="0" applyBorder="0" applyAlignment="0" applyProtection="0"/>
    <xf numFmtId="0" fontId="18" fillId="16" borderId="0" applyNumberFormat="0" applyBorder="0" applyAlignment="0" applyProtection="0"/>
    <xf numFmtId="0" fontId="18" fillId="16" borderId="0" applyNumberFormat="0" applyBorder="0" applyAlignment="0" applyProtection="0"/>
    <xf numFmtId="0" fontId="18" fillId="16" borderId="0" applyNumberFormat="0" applyBorder="0" applyAlignment="0" applyProtection="0"/>
    <xf numFmtId="0" fontId="18" fillId="16" borderId="0" applyNumberFormat="0" applyBorder="0" applyAlignment="0" applyProtection="0"/>
    <xf numFmtId="0" fontId="18" fillId="16" borderId="0" applyNumberFormat="0" applyBorder="0" applyAlignment="0" applyProtection="0"/>
    <xf numFmtId="0" fontId="18" fillId="16" borderId="0" applyNumberFormat="0" applyBorder="0" applyAlignment="0" applyProtection="0"/>
    <xf numFmtId="0" fontId="18" fillId="16" borderId="0" applyNumberFormat="0" applyBorder="0" applyAlignment="0" applyProtection="0"/>
    <xf numFmtId="0" fontId="18" fillId="16" borderId="0" applyNumberFormat="0" applyBorder="0" applyAlignment="0" applyProtection="0"/>
    <xf numFmtId="0" fontId="18" fillId="16" borderId="0" applyNumberFormat="0" applyBorder="0" applyAlignment="0" applyProtection="0"/>
    <xf numFmtId="0" fontId="18" fillId="16" borderId="0" applyNumberFormat="0" applyBorder="0" applyAlignment="0" applyProtection="0"/>
    <xf numFmtId="0" fontId="18" fillId="16" borderId="0" applyNumberFormat="0" applyBorder="0" applyAlignment="0" applyProtection="0"/>
    <xf numFmtId="0" fontId="18" fillId="20" borderId="0" applyNumberFormat="0" applyBorder="0" applyAlignment="0" applyProtection="0"/>
    <xf numFmtId="0" fontId="18" fillId="20" borderId="0" applyNumberFormat="0" applyBorder="0" applyAlignment="0" applyProtection="0"/>
    <xf numFmtId="0" fontId="18" fillId="20" borderId="0" applyNumberFormat="0" applyBorder="0" applyAlignment="0" applyProtection="0"/>
    <xf numFmtId="0" fontId="18" fillId="20" borderId="0" applyNumberFormat="0" applyBorder="0" applyAlignment="0" applyProtection="0"/>
    <xf numFmtId="0" fontId="18" fillId="20" borderId="0" applyNumberFormat="0" applyBorder="0" applyAlignment="0" applyProtection="0"/>
    <xf numFmtId="0" fontId="18" fillId="20" borderId="0" applyNumberFormat="0" applyBorder="0" applyAlignment="0" applyProtection="0"/>
    <xf numFmtId="0" fontId="18" fillId="20" borderId="0" applyNumberFormat="0" applyBorder="0" applyAlignment="0" applyProtection="0"/>
    <xf numFmtId="0" fontId="18" fillId="20" borderId="0" applyNumberFormat="0" applyBorder="0" applyAlignment="0" applyProtection="0"/>
    <xf numFmtId="0" fontId="18" fillId="20" borderId="0" applyNumberFormat="0" applyBorder="0" applyAlignment="0" applyProtection="0"/>
    <xf numFmtId="0" fontId="18" fillId="20" borderId="0" applyNumberFormat="0" applyBorder="0" applyAlignment="0" applyProtection="0"/>
    <xf numFmtId="0" fontId="18" fillId="20" borderId="0" applyNumberFormat="0" applyBorder="0" applyAlignment="0" applyProtection="0"/>
    <xf numFmtId="0" fontId="18" fillId="20" borderId="0" applyNumberFormat="0" applyBorder="0" applyAlignment="0" applyProtection="0"/>
    <xf numFmtId="0" fontId="18" fillId="20" borderId="0" applyNumberFormat="0" applyBorder="0" applyAlignment="0" applyProtection="0"/>
    <xf numFmtId="0" fontId="18" fillId="20" borderId="0" applyNumberFormat="0" applyBorder="0" applyAlignment="0" applyProtection="0"/>
    <xf numFmtId="0" fontId="18" fillId="20" borderId="0" applyNumberFormat="0" applyBorder="0" applyAlignment="0" applyProtection="0"/>
    <xf numFmtId="0" fontId="18" fillId="20" borderId="0" applyNumberFormat="0" applyBorder="0" applyAlignment="0" applyProtection="0"/>
    <xf numFmtId="0" fontId="18" fillId="20" borderId="0" applyNumberFormat="0" applyBorder="0" applyAlignment="0" applyProtection="0"/>
    <xf numFmtId="0" fontId="18" fillId="20" borderId="0" applyNumberFormat="0" applyBorder="0" applyAlignment="0" applyProtection="0"/>
    <xf numFmtId="0" fontId="18" fillId="20" borderId="0" applyNumberFormat="0" applyBorder="0" applyAlignment="0" applyProtection="0"/>
    <xf numFmtId="0" fontId="18" fillId="20" borderId="0" applyNumberFormat="0" applyBorder="0" applyAlignment="0" applyProtection="0"/>
    <xf numFmtId="0" fontId="18" fillId="20" borderId="0" applyNumberFormat="0" applyBorder="0" applyAlignment="0" applyProtection="0"/>
    <xf numFmtId="0" fontId="18" fillId="20" borderId="0" applyNumberFormat="0" applyBorder="0" applyAlignment="0" applyProtection="0"/>
    <xf numFmtId="0" fontId="18" fillId="20" borderId="0" applyNumberFormat="0" applyBorder="0" applyAlignment="0" applyProtection="0"/>
    <xf numFmtId="0" fontId="18" fillId="20" borderId="0" applyNumberFormat="0" applyBorder="0" applyAlignment="0" applyProtection="0"/>
    <xf numFmtId="0" fontId="18" fillId="20" borderId="0" applyNumberFormat="0" applyBorder="0" applyAlignment="0" applyProtection="0"/>
    <xf numFmtId="0" fontId="18" fillId="20" borderId="0" applyNumberFormat="0" applyBorder="0" applyAlignment="0" applyProtection="0"/>
    <xf numFmtId="0" fontId="18" fillId="20" borderId="0" applyNumberFormat="0" applyBorder="0" applyAlignment="0" applyProtection="0"/>
    <xf numFmtId="0" fontId="18" fillId="20" borderId="0" applyNumberFormat="0" applyBorder="0" applyAlignment="0" applyProtection="0"/>
    <xf numFmtId="0" fontId="18" fillId="20" borderId="0" applyNumberFormat="0" applyBorder="0" applyAlignment="0" applyProtection="0"/>
    <xf numFmtId="0" fontId="18" fillId="20" borderId="0" applyNumberFormat="0" applyBorder="0" applyAlignment="0" applyProtection="0"/>
    <xf numFmtId="0" fontId="18" fillId="20" borderId="0" applyNumberFormat="0" applyBorder="0" applyAlignment="0" applyProtection="0"/>
    <xf numFmtId="0" fontId="18" fillId="20" borderId="0" applyNumberFormat="0" applyBorder="0" applyAlignment="0" applyProtection="0"/>
    <xf numFmtId="0" fontId="18" fillId="20" borderId="0" applyNumberFormat="0" applyBorder="0" applyAlignment="0" applyProtection="0"/>
    <xf numFmtId="0" fontId="18" fillId="20" borderId="0" applyNumberFormat="0" applyBorder="0" applyAlignment="0" applyProtection="0"/>
    <xf numFmtId="0" fontId="18" fillId="24" borderId="0" applyNumberFormat="0" applyBorder="0" applyAlignment="0" applyProtection="0"/>
    <xf numFmtId="0" fontId="18" fillId="24" borderId="0" applyNumberFormat="0" applyBorder="0" applyAlignment="0" applyProtection="0"/>
    <xf numFmtId="0" fontId="18" fillId="24" borderId="0" applyNumberFormat="0" applyBorder="0" applyAlignment="0" applyProtection="0"/>
    <xf numFmtId="0" fontId="18" fillId="24" borderId="0" applyNumberFormat="0" applyBorder="0" applyAlignment="0" applyProtection="0"/>
    <xf numFmtId="0" fontId="18" fillId="24" borderId="0" applyNumberFormat="0" applyBorder="0" applyAlignment="0" applyProtection="0"/>
    <xf numFmtId="0" fontId="18" fillId="24" borderId="0" applyNumberFormat="0" applyBorder="0" applyAlignment="0" applyProtection="0"/>
    <xf numFmtId="0" fontId="18" fillId="24" borderId="0" applyNumberFormat="0" applyBorder="0" applyAlignment="0" applyProtection="0"/>
    <xf numFmtId="0" fontId="18" fillId="24" borderId="0" applyNumberFormat="0" applyBorder="0" applyAlignment="0" applyProtection="0"/>
    <xf numFmtId="0" fontId="18" fillId="24" borderId="0" applyNumberFormat="0" applyBorder="0" applyAlignment="0" applyProtection="0"/>
    <xf numFmtId="0" fontId="18" fillId="24" borderId="0" applyNumberFormat="0" applyBorder="0" applyAlignment="0" applyProtection="0"/>
    <xf numFmtId="0" fontId="18" fillId="24" borderId="0" applyNumberFormat="0" applyBorder="0" applyAlignment="0" applyProtection="0"/>
    <xf numFmtId="0" fontId="18" fillId="24" borderId="0" applyNumberFormat="0" applyBorder="0" applyAlignment="0" applyProtection="0"/>
    <xf numFmtId="0" fontId="18" fillId="24" borderId="0" applyNumberFormat="0" applyBorder="0" applyAlignment="0" applyProtection="0"/>
    <xf numFmtId="0" fontId="18" fillId="24" borderId="0" applyNumberFormat="0" applyBorder="0" applyAlignment="0" applyProtection="0"/>
    <xf numFmtId="0" fontId="18" fillId="24" borderId="0" applyNumberFormat="0" applyBorder="0" applyAlignment="0" applyProtection="0"/>
    <xf numFmtId="0" fontId="18" fillId="24" borderId="0" applyNumberFormat="0" applyBorder="0" applyAlignment="0" applyProtection="0"/>
    <xf numFmtId="0" fontId="18" fillId="24" borderId="0" applyNumberFormat="0" applyBorder="0" applyAlignment="0" applyProtection="0"/>
    <xf numFmtId="0" fontId="18" fillId="24" borderId="0" applyNumberFormat="0" applyBorder="0" applyAlignment="0" applyProtection="0"/>
    <xf numFmtId="0" fontId="18" fillId="24" borderId="0" applyNumberFormat="0" applyBorder="0" applyAlignment="0" applyProtection="0"/>
    <xf numFmtId="0" fontId="18" fillId="24" borderId="0" applyNumberFormat="0" applyBorder="0" applyAlignment="0" applyProtection="0"/>
    <xf numFmtId="0" fontId="18" fillId="24" borderId="0" applyNumberFormat="0" applyBorder="0" applyAlignment="0" applyProtection="0"/>
    <xf numFmtId="0" fontId="18" fillId="24" borderId="0" applyNumberFormat="0" applyBorder="0" applyAlignment="0" applyProtection="0"/>
    <xf numFmtId="0" fontId="18" fillId="24" borderId="0" applyNumberFormat="0" applyBorder="0" applyAlignment="0" applyProtection="0"/>
    <xf numFmtId="0" fontId="18" fillId="24" borderId="0" applyNumberFormat="0" applyBorder="0" applyAlignment="0" applyProtection="0"/>
    <xf numFmtId="0" fontId="18" fillId="24" borderId="0" applyNumberFormat="0" applyBorder="0" applyAlignment="0" applyProtection="0"/>
    <xf numFmtId="0" fontId="18" fillId="24" borderId="0" applyNumberFormat="0" applyBorder="0" applyAlignment="0" applyProtection="0"/>
    <xf numFmtId="0" fontId="18" fillId="24" borderId="0" applyNumberFormat="0" applyBorder="0" applyAlignment="0" applyProtection="0"/>
    <xf numFmtId="0" fontId="18" fillId="24" borderId="0" applyNumberFormat="0" applyBorder="0" applyAlignment="0" applyProtection="0"/>
    <xf numFmtId="0" fontId="18" fillId="24" borderId="0" applyNumberFormat="0" applyBorder="0" applyAlignment="0" applyProtection="0"/>
    <xf numFmtId="0" fontId="18" fillId="24" borderId="0" applyNumberFormat="0" applyBorder="0" applyAlignment="0" applyProtection="0"/>
    <xf numFmtId="0" fontId="18" fillId="24" borderId="0" applyNumberFormat="0" applyBorder="0" applyAlignment="0" applyProtection="0"/>
    <xf numFmtId="0" fontId="18" fillId="24" borderId="0" applyNumberFormat="0" applyBorder="0" applyAlignment="0" applyProtection="0"/>
    <xf numFmtId="0" fontId="18" fillId="24" borderId="0" applyNumberFormat="0" applyBorder="0" applyAlignment="0" applyProtection="0"/>
    <xf numFmtId="0" fontId="18" fillId="24" borderId="0" applyNumberFormat="0" applyBorder="0" applyAlignment="0" applyProtection="0"/>
    <xf numFmtId="0" fontId="18" fillId="28" borderId="0" applyNumberFormat="0" applyBorder="0" applyAlignment="0" applyProtection="0"/>
    <xf numFmtId="0" fontId="18" fillId="28" borderId="0" applyNumberFormat="0" applyBorder="0" applyAlignment="0" applyProtection="0"/>
    <xf numFmtId="0" fontId="18" fillId="28" borderId="0" applyNumberFormat="0" applyBorder="0" applyAlignment="0" applyProtection="0"/>
    <xf numFmtId="0" fontId="18" fillId="28" borderId="0" applyNumberFormat="0" applyBorder="0" applyAlignment="0" applyProtection="0"/>
    <xf numFmtId="0" fontId="18" fillId="28" borderId="0" applyNumberFormat="0" applyBorder="0" applyAlignment="0" applyProtection="0"/>
    <xf numFmtId="0" fontId="18" fillId="28" borderId="0" applyNumberFormat="0" applyBorder="0" applyAlignment="0" applyProtection="0"/>
    <xf numFmtId="0" fontId="18" fillId="28" borderId="0" applyNumberFormat="0" applyBorder="0" applyAlignment="0" applyProtection="0"/>
    <xf numFmtId="0" fontId="18" fillId="28" borderId="0" applyNumberFormat="0" applyBorder="0" applyAlignment="0" applyProtection="0"/>
    <xf numFmtId="0" fontId="18" fillId="28" borderId="0" applyNumberFormat="0" applyBorder="0" applyAlignment="0" applyProtection="0"/>
    <xf numFmtId="0" fontId="18" fillId="28" borderId="0" applyNumberFormat="0" applyBorder="0" applyAlignment="0" applyProtection="0"/>
    <xf numFmtId="0" fontId="18" fillId="28" borderId="0" applyNumberFormat="0" applyBorder="0" applyAlignment="0" applyProtection="0"/>
    <xf numFmtId="0" fontId="18" fillId="28" borderId="0" applyNumberFormat="0" applyBorder="0" applyAlignment="0" applyProtection="0"/>
    <xf numFmtId="0" fontId="18" fillId="28" borderId="0" applyNumberFormat="0" applyBorder="0" applyAlignment="0" applyProtection="0"/>
    <xf numFmtId="0" fontId="18" fillId="28" borderId="0" applyNumberFormat="0" applyBorder="0" applyAlignment="0" applyProtection="0"/>
    <xf numFmtId="0" fontId="18" fillId="28" borderId="0" applyNumberFormat="0" applyBorder="0" applyAlignment="0" applyProtection="0"/>
    <xf numFmtId="0" fontId="18" fillId="28" borderId="0" applyNumberFormat="0" applyBorder="0" applyAlignment="0" applyProtection="0"/>
    <xf numFmtId="0" fontId="18" fillId="28" borderId="0" applyNumberFormat="0" applyBorder="0" applyAlignment="0" applyProtection="0"/>
    <xf numFmtId="0" fontId="18" fillId="28" borderId="0" applyNumberFormat="0" applyBorder="0" applyAlignment="0" applyProtection="0"/>
    <xf numFmtId="0" fontId="18" fillId="28" borderId="0" applyNumberFormat="0" applyBorder="0" applyAlignment="0" applyProtection="0"/>
    <xf numFmtId="0" fontId="18" fillId="28" borderId="0" applyNumberFormat="0" applyBorder="0" applyAlignment="0" applyProtection="0"/>
    <xf numFmtId="0" fontId="18" fillId="28" borderId="0" applyNumberFormat="0" applyBorder="0" applyAlignment="0" applyProtection="0"/>
    <xf numFmtId="0" fontId="18" fillId="28" borderId="0" applyNumberFormat="0" applyBorder="0" applyAlignment="0" applyProtection="0"/>
    <xf numFmtId="0" fontId="18" fillId="28" borderId="0" applyNumberFormat="0" applyBorder="0" applyAlignment="0" applyProtection="0"/>
    <xf numFmtId="0" fontId="18" fillId="28" borderId="0" applyNumberFormat="0" applyBorder="0" applyAlignment="0" applyProtection="0"/>
    <xf numFmtId="0" fontId="18" fillId="28" borderId="0" applyNumberFormat="0" applyBorder="0" applyAlignment="0" applyProtection="0"/>
    <xf numFmtId="0" fontId="18" fillId="28" borderId="0" applyNumberFormat="0" applyBorder="0" applyAlignment="0" applyProtection="0"/>
    <xf numFmtId="0" fontId="18" fillId="28" borderId="0" applyNumberFormat="0" applyBorder="0" applyAlignment="0" applyProtection="0"/>
    <xf numFmtId="0" fontId="18" fillId="28" borderId="0" applyNumberFormat="0" applyBorder="0" applyAlignment="0" applyProtection="0"/>
    <xf numFmtId="0" fontId="18" fillId="28" borderId="0" applyNumberFormat="0" applyBorder="0" applyAlignment="0" applyProtection="0"/>
    <xf numFmtId="0" fontId="18" fillId="28" borderId="0" applyNumberFormat="0" applyBorder="0" applyAlignment="0" applyProtection="0"/>
    <xf numFmtId="0" fontId="18" fillId="28" borderId="0" applyNumberFormat="0" applyBorder="0" applyAlignment="0" applyProtection="0"/>
    <xf numFmtId="0" fontId="18" fillId="28" borderId="0" applyNumberFormat="0" applyBorder="0" applyAlignment="0" applyProtection="0"/>
    <xf numFmtId="0" fontId="18" fillId="28" borderId="0" applyNumberFormat="0" applyBorder="0" applyAlignment="0" applyProtection="0"/>
    <xf numFmtId="0" fontId="18" fillId="28" borderId="0" applyNumberFormat="0" applyBorder="0" applyAlignment="0" applyProtection="0"/>
    <xf numFmtId="0" fontId="18" fillId="32" borderId="0" applyNumberFormat="0" applyBorder="0" applyAlignment="0" applyProtection="0"/>
    <xf numFmtId="0" fontId="18" fillId="32" borderId="0" applyNumberFormat="0" applyBorder="0" applyAlignment="0" applyProtection="0"/>
    <xf numFmtId="0" fontId="18" fillId="32" borderId="0" applyNumberFormat="0" applyBorder="0" applyAlignment="0" applyProtection="0"/>
    <xf numFmtId="0" fontId="18" fillId="32" borderId="0" applyNumberFormat="0" applyBorder="0" applyAlignment="0" applyProtection="0"/>
    <xf numFmtId="0" fontId="18" fillId="32" borderId="0" applyNumberFormat="0" applyBorder="0" applyAlignment="0" applyProtection="0"/>
    <xf numFmtId="0" fontId="18" fillId="32" borderId="0" applyNumberFormat="0" applyBorder="0" applyAlignment="0" applyProtection="0"/>
    <xf numFmtId="0" fontId="18" fillId="32" borderId="0" applyNumberFormat="0" applyBorder="0" applyAlignment="0" applyProtection="0"/>
    <xf numFmtId="0" fontId="18" fillId="32" borderId="0" applyNumberFormat="0" applyBorder="0" applyAlignment="0" applyProtection="0"/>
    <xf numFmtId="0" fontId="18" fillId="32" borderId="0" applyNumberFormat="0" applyBorder="0" applyAlignment="0" applyProtection="0"/>
    <xf numFmtId="0" fontId="18" fillId="32" borderId="0" applyNumberFormat="0" applyBorder="0" applyAlignment="0" applyProtection="0"/>
    <xf numFmtId="0" fontId="18" fillId="32" borderId="0" applyNumberFormat="0" applyBorder="0" applyAlignment="0" applyProtection="0"/>
    <xf numFmtId="0" fontId="18" fillId="32" borderId="0" applyNumberFormat="0" applyBorder="0" applyAlignment="0" applyProtection="0"/>
    <xf numFmtId="0" fontId="18" fillId="32" borderId="0" applyNumberFormat="0" applyBorder="0" applyAlignment="0" applyProtection="0"/>
    <xf numFmtId="0" fontId="18" fillId="32" borderId="0" applyNumberFormat="0" applyBorder="0" applyAlignment="0" applyProtection="0"/>
    <xf numFmtId="0" fontId="18" fillId="32" borderId="0" applyNumberFormat="0" applyBorder="0" applyAlignment="0" applyProtection="0"/>
    <xf numFmtId="0" fontId="18" fillId="32" borderId="0" applyNumberFormat="0" applyBorder="0" applyAlignment="0" applyProtection="0"/>
    <xf numFmtId="0" fontId="18" fillId="32" borderId="0" applyNumberFormat="0" applyBorder="0" applyAlignment="0" applyProtection="0"/>
    <xf numFmtId="0" fontId="18" fillId="32" borderId="0" applyNumberFormat="0" applyBorder="0" applyAlignment="0" applyProtection="0"/>
    <xf numFmtId="0" fontId="18" fillId="32" borderId="0" applyNumberFormat="0" applyBorder="0" applyAlignment="0" applyProtection="0"/>
    <xf numFmtId="0" fontId="18" fillId="32" borderId="0" applyNumberFormat="0" applyBorder="0" applyAlignment="0" applyProtection="0"/>
    <xf numFmtId="0" fontId="18" fillId="32" borderId="0" applyNumberFormat="0" applyBorder="0" applyAlignment="0" applyProtection="0"/>
    <xf numFmtId="0" fontId="18" fillId="32" borderId="0" applyNumberFormat="0" applyBorder="0" applyAlignment="0" applyProtection="0"/>
    <xf numFmtId="0" fontId="18" fillId="32" borderId="0" applyNumberFormat="0" applyBorder="0" applyAlignment="0" applyProtection="0"/>
    <xf numFmtId="0" fontId="18" fillId="32" borderId="0" applyNumberFormat="0" applyBorder="0" applyAlignment="0" applyProtection="0"/>
    <xf numFmtId="0" fontId="18" fillId="32" borderId="0" applyNumberFormat="0" applyBorder="0" applyAlignment="0" applyProtection="0"/>
    <xf numFmtId="0" fontId="18" fillId="32" borderId="0" applyNumberFormat="0" applyBorder="0" applyAlignment="0" applyProtection="0"/>
    <xf numFmtId="0" fontId="18" fillId="32" borderId="0" applyNumberFormat="0" applyBorder="0" applyAlignment="0" applyProtection="0"/>
    <xf numFmtId="0" fontId="18" fillId="32" borderId="0" applyNumberFormat="0" applyBorder="0" applyAlignment="0" applyProtection="0"/>
    <xf numFmtId="0" fontId="18" fillId="32" borderId="0" applyNumberFormat="0" applyBorder="0" applyAlignment="0" applyProtection="0"/>
    <xf numFmtId="0" fontId="18" fillId="32" borderId="0" applyNumberFormat="0" applyBorder="0" applyAlignment="0" applyProtection="0"/>
    <xf numFmtId="0" fontId="18" fillId="32" borderId="0" applyNumberFormat="0" applyBorder="0" applyAlignment="0" applyProtection="0"/>
    <xf numFmtId="0" fontId="18" fillId="32" borderId="0" applyNumberFormat="0" applyBorder="0" applyAlignment="0" applyProtection="0"/>
    <xf numFmtId="0" fontId="18" fillId="32" borderId="0" applyNumberFormat="0" applyBorder="0" applyAlignment="0" applyProtection="0"/>
    <xf numFmtId="0" fontId="18" fillId="32" borderId="0" applyNumberFormat="0" applyBorder="0" applyAlignment="0" applyProtection="0"/>
    <xf numFmtId="0" fontId="24" fillId="51" borderId="31" applyNumberFormat="0" applyAlignment="0" applyProtection="0"/>
    <xf numFmtId="0" fontId="24" fillId="51" borderId="31" applyNumberFormat="0" applyAlignment="0" applyProtection="0"/>
    <xf numFmtId="0" fontId="24" fillId="51" borderId="31" applyNumberFormat="0" applyAlignment="0" applyProtection="0"/>
    <xf numFmtId="0" fontId="24" fillId="51" borderId="31" applyNumberFormat="0" applyAlignment="0" applyProtection="0"/>
    <xf numFmtId="0" fontId="24" fillId="51" borderId="31" applyNumberFormat="0" applyAlignment="0" applyProtection="0"/>
    <xf numFmtId="0" fontId="24" fillId="51" borderId="31" applyNumberFormat="0" applyAlignment="0" applyProtection="0"/>
    <xf numFmtId="0" fontId="24" fillId="51" borderId="31" applyNumberFormat="0" applyAlignment="0" applyProtection="0"/>
    <xf numFmtId="0" fontId="24" fillId="51" borderId="31" applyNumberFormat="0" applyAlignment="0" applyProtection="0"/>
    <xf numFmtId="0" fontId="24" fillId="51" borderId="31" applyNumberFormat="0" applyAlignment="0" applyProtection="0"/>
    <xf numFmtId="0" fontId="24" fillId="51" borderId="31" applyNumberFormat="0" applyAlignment="0" applyProtection="0"/>
    <xf numFmtId="0" fontId="24" fillId="51" borderId="31" applyNumberFormat="0" applyAlignment="0" applyProtection="0"/>
    <xf numFmtId="0" fontId="24" fillId="51" borderId="31" applyNumberFormat="0" applyAlignment="0" applyProtection="0"/>
    <xf numFmtId="0" fontId="24" fillId="51" borderId="31" applyNumberFormat="0" applyAlignment="0" applyProtection="0"/>
    <xf numFmtId="0" fontId="24" fillId="51" borderId="31" applyNumberFormat="0" applyAlignment="0" applyProtection="0"/>
    <xf numFmtId="0" fontId="24" fillId="51" borderId="31" applyNumberFormat="0" applyAlignment="0" applyProtection="0"/>
    <xf numFmtId="0" fontId="24" fillId="51" borderId="31" applyNumberFormat="0" applyAlignment="0" applyProtection="0"/>
    <xf numFmtId="0" fontId="24" fillId="51" borderId="31" applyNumberFormat="0" applyAlignment="0" applyProtection="0"/>
    <xf numFmtId="0" fontId="24" fillId="51" borderId="31" applyNumberFormat="0" applyAlignment="0" applyProtection="0"/>
    <xf numFmtId="0" fontId="24" fillId="51" borderId="31" applyNumberFormat="0" applyAlignment="0" applyProtection="0"/>
    <xf numFmtId="0" fontId="24" fillId="51" borderId="31" applyNumberFormat="0" applyAlignment="0" applyProtection="0"/>
    <xf numFmtId="0" fontId="24" fillId="51" borderId="31" applyNumberFormat="0" applyAlignment="0" applyProtection="0"/>
    <xf numFmtId="0" fontId="24" fillId="51" borderId="31" applyNumberFormat="0" applyAlignment="0" applyProtection="0"/>
    <xf numFmtId="0" fontId="24" fillId="51" borderId="31" applyNumberFormat="0" applyAlignment="0" applyProtection="0"/>
    <xf numFmtId="0" fontId="24" fillId="51" borderId="31" applyNumberFormat="0" applyAlignment="0" applyProtection="0"/>
    <xf numFmtId="0" fontId="24" fillId="51" borderId="31" applyNumberFormat="0" applyAlignment="0" applyProtection="0"/>
    <xf numFmtId="0" fontId="24" fillId="51" borderId="31" applyNumberFormat="0" applyAlignment="0" applyProtection="0"/>
    <xf numFmtId="0" fontId="24" fillId="51" borderId="31" applyNumberFormat="0" applyAlignment="0" applyProtection="0"/>
    <xf numFmtId="0" fontId="24" fillId="51" borderId="31" applyNumberFormat="0" applyAlignment="0" applyProtection="0"/>
    <xf numFmtId="0" fontId="24" fillId="51" borderId="31" applyNumberFormat="0" applyAlignment="0" applyProtection="0"/>
    <xf numFmtId="0" fontId="24" fillId="51" borderId="31" applyNumberFormat="0" applyAlignment="0" applyProtection="0"/>
    <xf numFmtId="0" fontId="24" fillId="51" borderId="31" applyNumberFormat="0" applyAlignment="0" applyProtection="0"/>
    <xf numFmtId="43" fontId="31" fillId="0" borderId="0" applyFont="0" applyFill="0" applyBorder="0" applyAlignment="0" applyProtection="0"/>
    <xf numFmtId="43" fontId="32" fillId="0" borderId="0" applyFont="0" applyFill="0" applyBorder="0" applyAlignment="0" applyProtection="0"/>
    <xf numFmtId="0" fontId="56" fillId="38" borderId="31" applyNumberFormat="0" applyAlignment="0" applyProtection="0"/>
    <xf numFmtId="0" fontId="56" fillId="38" borderId="31" applyNumberFormat="0" applyAlignment="0" applyProtection="0"/>
    <xf numFmtId="0" fontId="56" fillId="38" borderId="31" applyNumberFormat="0" applyAlignment="0" applyProtection="0"/>
    <xf numFmtId="0" fontId="56" fillId="38" borderId="31" applyNumberFormat="0" applyAlignment="0" applyProtection="0"/>
    <xf numFmtId="0" fontId="56" fillId="38" borderId="31" applyNumberFormat="0" applyAlignment="0" applyProtection="0"/>
    <xf numFmtId="0" fontId="56" fillId="38" borderId="31" applyNumberFormat="0" applyAlignment="0" applyProtection="0"/>
    <xf numFmtId="0" fontId="56" fillId="38" borderId="31" applyNumberFormat="0" applyAlignment="0" applyProtection="0"/>
    <xf numFmtId="0" fontId="56" fillId="38" borderId="31" applyNumberFormat="0" applyAlignment="0" applyProtection="0"/>
    <xf numFmtId="0" fontId="56" fillId="38" borderId="31" applyNumberFormat="0" applyAlignment="0" applyProtection="0"/>
    <xf numFmtId="0" fontId="56" fillId="38" borderId="31" applyNumberFormat="0" applyAlignment="0" applyProtection="0"/>
    <xf numFmtId="0" fontId="56" fillId="38" borderId="31" applyNumberFormat="0" applyAlignment="0" applyProtection="0"/>
    <xf numFmtId="0" fontId="56" fillId="38" borderId="31" applyNumberFormat="0" applyAlignment="0" applyProtection="0"/>
    <xf numFmtId="0" fontId="56" fillId="38" borderId="31" applyNumberFormat="0" applyAlignment="0" applyProtection="0"/>
    <xf numFmtId="0" fontId="56" fillId="38" borderId="31" applyNumberFormat="0" applyAlignment="0" applyProtection="0"/>
    <xf numFmtId="0" fontId="56" fillId="38" borderId="31" applyNumberFormat="0" applyAlignment="0" applyProtection="0"/>
    <xf numFmtId="0" fontId="56" fillId="38" borderId="31" applyNumberFormat="0" applyAlignment="0" applyProtection="0"/>
    <xf numFmtId="0" fontId="56" fillId="38" borderId="31" applyNumberFormat="0" applyAlignment="0" applyProtection="0"/>
    <xf numFmtId="0" fontId="56" fillId="38" borderId="31" applyNumberFormat="0" applyAlignment="0" applyProtection="0"/>
    <xf numFmtId="0" fontId="56" fillId="38" borderId="31" applyNumberFormat="0" applyAlignment="0" applyProtection="0"/>
    <xf numFmtId="0" fontId="56" fillId="38" borderId="31" applyNumberFormat="0" applyAlignment="0" applyProtection="0"/>
    <xf numFmtId="0" fontId="56" fillId="38" borderId="31" applyNumberFormat="0" applyAlignment="0" applyProtection="0"/>
    <xf numFmtId="0" fontId="56" fillId="38" borderId="31" applyNumberFormat="0" applyAlignment="0" applyProtection="0"/>
    <xf numFmtId="0" fontId="56" fillId="38" borderId="31" applyNumberFormat="0" applyAlignment="0" applyProtection="0"/>
    <xf numFmtId="0" fontId="56" fillId="38" borderId="31" applyNumberFormat="0" applyAlignment="0" applyProtection="0"/>
    <xf numFmtId="0" fontId="56" fillId="38" borderId="31" applyNumberFormat="0" applyAlignment="0" applyProtection="0"/>
    <xf numFmtId="0" fontId="56" fillId="38" borderId="31" applyNumberFormat="0" applyAlignment="0" applyProtection="0"/>
    <xf numFmtId="0" fontId="56" fillId="38" borderId="31" applyNumberFormat="0" applyAlignment="0" applyProtection="0"/>
    <xf numFmtId="0" fontId="56" fillId="38" borderId="31" applyNumberFormat="0" applyAlignment="0" applyProtection="0"/>
    <xf numFmtId="0" fontId="56" fillId="38" borderId="31" applyNumberFormat="0" applyAlignment="0" applyProtection="0"/>
    <xf numFmtId="0" fontId="56" fillId="38" borderId="31" applyNumberFormat="0" applyAlignment="0" applyProtection="0"/>
    <xf numFmtId="0" fontId="56" fillId="38" borderId="31" applyNumberFormat="0" applyAlignment="0" applyProtection="0"/>
    <xf numFmtId="0" fontId="31" fillId="0" borderId="0"/>
    <xf numFmtId="0" fontId="1" fillId="0" borderId="0"/>
    <xf numFmtId="0" fontId="31" fillId="0" borderId="0"/>
    <xf numFmtId="0" fontId="118" fillId="0" borderId="0"/>
    <xf numFmtId="0" fontId="11" fillId="0" borderId="0"/>
    <xf numFmtId="0" fontId="31" fillId="54" borderId="32" applyNumberFormat="0" applyFont="0" applyAlignment="0" applyProtection="0"/>
    <xf numFmtId="0" fontId="31" fillId="54" borderId="32" applyNumberFormat="0" applyFont="0" applyAlignment="0" applyProtection="0"/>
    <xf numFmtId="0" fontId="31" fillId="54" borderId="32" applyNumberFormat="0" applyFont="0" applyAlignment="0" applyProtection="0"/>
    <xf numFmtId="0" fontId="31" fillId="54" borderId="32" applyNumberFormat="0" applyFont="0" applyAlignment="0" applyProtection="0"/>
    <xf numFmtId="0" fontId="31" fillId="54" borderId="32" applyNumberFormat="0" applyFont="0" applyAlignment="0" applyProtection="0"/>
    <xf numFmtId="0" fontId="31" fillId="54" borderId="32" applyNumberFormat="0" applyFont="0" applyAlignment="0" applyProtection="0"/>
    <xf numFmtId="0" fontId="31" fillId="54" borderId="32" applyNumberFormat="0" applyFont="0" applyAlignment="0" applyProtection="0"/>
    <xf numFmtId="0" fontId="31" fillId="54" borderId="32" applyNumberFormat="0" applyFont="0" applyAlignment="0" applyProtection="0"/>
    <xf numFmtId="0" fontId="31" fillId="54" borderId="32" applyNumberFormat="0" applyFont="0" applyAlignment="0" applyProtection="0"/>
    <xf numFmtId="0" fontId="31" fillId="54" borderId="32" applyNumberFormat="0" applyFont="0" applyAlignment="0" applyProtection="0"/>
    <xf numFmtId="0" fontId="31" fillId="54" borderId="32" applyNumberFormat="0" applyFont="0" applyAlignment="0" applyProtection="0"/>
    <xf numFmtId="0" fontId="31" fillId="54" borderId="32" applyNumberFormat="0" applyFont="0" applyAlignment="0" applyProtection="0"/>
    <xf numFmtId="0" fontId="31" fillId="54" borderId="32" applyNumberFormat="0" applyFont="0" applyAlignment="0" applyProtection="0"/>
    <xf numFmtId="0" fontId="31" fillId="54" borderId="32" applyNumberFormat="0" applyFont="0" applyAlignment="0" applyProtection="0"/>
    <xf numFmtId="0" fontId="31" fillId="54" borderId="32" applyNumberFormat="0" applyFont="0" applyAlignment="0" applyProtection="0"/>
    <xf numFmtId="0" fontId="31" fillId="54" borderId="32" applyNumberFormat="0" applyFont="0" applyAlignment="0" applyProtection="0"/>
    <xf numFmtId="0" fontId="31" fillId="54" borderId="32" applyNumberFormat="0" applyFont="0" applyAlignment="0" applyProtection="0"/>
    <xf numFmtId="0" fontId="31" fillId="54" borderId="32" applyNumberFormat="0" applyFont="0" applyAlignment="0" applyProtection="0"/>
    <xf numFmtId="0" fontId="31" fillId="54" borderId="32" applyNumberFormat="0" applyFont="0" applyAlignment="0" applyProtection="0"/>
    <xf numFmtId="0" fontId="31" fillId="54" borderId="32" applyNumberFormat="0" applyFont="0" applyAlignment="0" applyProtection="0"/>
    <xf numFmtId="0" fontId="31" fillId="54" borderId="32" applyNumberFormat="0" applyFont="0" applyAlignment="0" applyProtection="0"/>
    <xf numFmtId="0" fontId="31" fillId="54" borderId="32" applyNumberFormat="0" applyFont="0" applyAlignment="0" applyProtection="0"/>
    <xf numFmtId="0" fontId="31" fillId="54" borderId="32" applyNumberFormat="0" applyFont="0" applyAlignment="0" applyProtection="0"/>
    <xf numFmtId="0" fontId="31" fillId="54" borderId="32" applyNumberFormat="0" applyFont="0" applyAlignment="0" applyProtection="0"/>
    <xf numFmtId="0" fontId="31" fillId="54" borderId="32" applyNumberFormat="0" applyFont="0" applyAlignment="0" applyProtection="0"/>
    <xf numFmtId="0" fontId="31" fillId="54" borderId="32" applyNumberFormat="0" applyFont="0" applyAlignment="0" applyProtection="0"/>
    <xf numFmtId="0" fontId="31" fillId="54" borderId="32" applyNumberFormat="0" applyFont="0" applyAlignment="0" applyProtection="0"/>
    <xf numFmtId="0" fontId="31" fillId="54" borderId="32" applyNumberFormat="0" applyFont="0" applyAlignment="0" applyProtection="0"/>
    <xf numFmtId="0" fontId="31" fillId="54" borderId="32" applyNumberFormat="0" applyFont="0" applyAlignment="0" applyProtection="0"/>
    <xf numFmtId="0" fontId="31" fillId="54" borderId="32" applyNumberFormat="0" applyFont="0" applyAlignment="0" applyProtection="0"/>
    <xf numFmtId="0" fontId="31" fillId="54" borderId="32" applyNumberFormat="0" applyFont="0" applyAlignment="0" applyProtection="0"/>
    <xf numFmtId="0" fontId="31" fillId="54" borderId="32" applyNumberFormat="0" applyFont="0" applyAlignment="0" applyProtection="0"/>
    <xf numFmtId="0" fontId="83" fillId="51" borderId="33" applyNumberFormat="0" applyAlignment="0" applyProtection="0"/>
    <xf numFmtId="0" fontId="83" fillId="51" borderId="33" applyNumberFormat="0" applyAlignment="0" applyProtection="0"/>
    <xf numFmtId="0" fontId="83" fillId="51" borderId="33" applyNumberFormat="0" applyAlignment="0" applyProtection="0"/>
    <xf numFmtId="0" fontId="83" fillId="51" borderId="33" applyNumberFormat="0" applyAlignment="0" applyProtection="0"/>
    <xf numFmtId="0" fontId="83" fillId="51" borderId="33" applyNumberFormat="0" applyAlignment="0" applyProtection="0"/>
    <xf numFmtId="0" fontId="83" fillId="51" borderId="33" applyNumberFormat="0" applyAlignment="0" applyProtection="0"/>
    <xf numFmtId="0" fontId="83" fillId="51" borderId="33" applyNumberFormat="0" applyAlignment="0" applyProtection="0"/>
    <xf numFmtId="0" fontId="83" fillId="51" borderId="33" applyNumberFormat="0" applyAlignment="0" applyProtection="0"/>
    <xf numFmtId="0" fontId="83" fillId="51" borderId="33" applyNumberFormat="0" applyAlignment="0" applyProtection="0"/>
    <xf numFmtId="0" fontId="83" fillId="51" borderId="33" applyNumberFormat="0" applyAlignment="0" applyProtection="0"/>
    <xf numFmtId="0" fontId="83" fillId="51" borderId="33" applyNumberFormat="0" applyAlignment="0" applyProtection="0"/>
    <xf numFmtId="0" fontId="83" fillId="51" borderId="33" applyNumberFormat="0" applyAlignment="0" applyProtection="0"/>
    <xf numFmtId="0" fontId="83" fillId="51" borderId="33" applyNumberFormat="0" applyAlignment="0" applyProtection="0"/>
    <xf numFmtId="0" fontId="83" fillId="51" borderId="33" applyNumberFormat="0" applyAlignment="0" applyProtection="0"/>
    <xf numFmtId="0" fontId="83" fillId="51" borderId="33" applyNumberFormat="0" applyAlignment="0" applyProtection="0"/>
    <xf numFmtId="0" fontId="83" fillId="51" borderId="33" applyNumberFormat="0" applyAlignment="0" applyProtection="0"/>
    <xf numFmtId="0" fontId="83" fillId="51" borderId="33" applyNumberFormat="0" applyAlignment="0" applyProtection="0"/>
    <xf numFmtId="0" fontId="83" fillId="51" borderId="33" applyNumberFormat="0" applyAlignment="0" applyProtection="0"/>
    <xf numFmtId="0" fontId="83" fillId="51" borderId="33" applyNumberFormat="0" applyAlignment="0" applyProtection="0"/>
    <xf numFmtId="0" fontId="83" fillId="51" borderId="33" applyNumberFormat="0" applyAlignment="0" applyProtection="0"/>
    <xf numFmtId="0" fontId="83" fillId="51" borderId="33" applyNumberFormat="0" applyAlignment="0" applyProtection="0"/>
    <xf numFmtId="0" fontId="83" fillId="51" borderId="33" applyNumberFormat="0" applyAlignment="0" applyProtection="0"/>
    <xf numFmtId="0" fontId="83" fillId="51" borderId="33" applyNumberFormat="0" applyAlignment="0" applyProtection="0"/>
    <xf numFmtId="0" fontId="83" fillId="51" borderId="33" applyNumberFormat="0" applyAlignment="0" applyProtection="0"/>
    <xf numFmtId="0" fontId="83" fillId="51" borderId="33" applyNumberFormat="0" applyAlignment="0" applyProtection="0"/>
    <xf numFmtId="0" fontId="83" fillId="51" borderId="33" applyNumberFormat="0" applyAlignment="0" applyProtection="0"/>
    <xf numFmtId="0" fontId="83" fillId="51" borderId="33" applyNumberFormat="0" applyAlignment="0" applyProtection="0"/>
    <xf numFmtId="0" fontId="83" fillId="51" borderId="33" applyNumberFormat="0" applyAlignment="0" applyProtection="0"/>
    <xf numFmtId="0" fontId="83" fillId="51" borderId="33" applyNumberFormat="0" applyAlignment="0" applyProtection="0"/>
    <xf numFmtId="0" fontId="83" fillId="51" borderId="33" applyNumberFormat="0" applyAlignment="0" applyProtection="0"/>
    <xf numFmtId="0" fontId="83" fillId="51" borderId="33" applyNumberFormat="0" applyAlignment="0" applyProtection="0"/>
    <xf numFmtId="9" fontId="76" fillId="0" borderId="0" applyFont="0" applyFill="0" applyBorder="0" applyAlignment="0" applyProtection="0"/>
    <xf numFmtId="0" fontId="92" fillId="0" borderId="34" applyNumberFormat="0" applyFill="0" applyAlignment="0" applyProtection="0"/>
    <xf numFmtId="0" fontId="92" fillId="0" borderId="34" applyNumberFormat="0" applyFill="0" applyAlignment="0" applyProtection="0"/>
    <xf numFmtId="0" fontId="92" fillId="0" borderId="34" applyNumberFormat="0" applyFill="0" applyAlignment="0" applyProtection="0"/>
    <xf numFmtId="0" fontId="92" fillId="0" borderId="34" applyNumberFormat="0" applyFill="0" applyAlignment="0" applyProtection="0"/>
    <xf numFmtId="0" fontId="92" fillId="0" borderId="34" applyNumberFormat="0" applyFill="0" applyAlignment="0" applyProtection="0"/>
    <xf numFmtId="0" fontId="92" fillId="0" borderId="34" applyNumberFormat="0" applyFill="0" applyAlignment="0" applyProtection="0"/>
    <xf numFmtId="0" fontId="92" fillId="0" borderId="34" applyNumberFormat="0" applyFill="0" applyAlignment="0" applyProtection="0"/>
    <xf numFmtId="0" fontId="92" fillId="0" borderId="34" applyNumberFormat="0" applyFill="0" applyAlignment="0" applyProtection="0"/>
    <xf numFmtId="0" fontId="92" fillId="0" borderId="34" applyNumberFormat="0" applyFill="0" applyAlignment="0" applyProtection="0"/>
    <xf numFmtId="0" fontId="92" fillId="0" borderId="34" applyNumberFormat="0" applyFill="0" applyAlignment="0" applyProtection="0"/>
    <xf numFmtId="0" fontId="92" fillId="0" borderId="34" applyNumberFormat="0" applyFill="0" applyAlignment="0" applyProtection="0"/>
    <xf numFmtId="0" fontId="92" fillId="0" borderId="34" applyNumberFormat="0" applyFill="0" applyAlignment="0" applyProtection="0"/>
    <xf numFmtId="0" fontId="92" fillId="0" borderId="34" applyNumberFormat="0" applyFill="0" applyAlignment="0" applyProtection="0"/>
    <xf numFmtId="0" fontId="92" fillId="0" borderId="34" applyNumberFormat="0" applyFill="0" applyAlignment="0" applyProtection="0"/>
    <xf numFmtId="0" fontId="92" fillId="0" borderId="34" applyNumberFormat="0" applyFill="0" applyAlignment="0" applyProtection="0"/>
    <xf numFmtId="0" fontId="92" fillId="0" borderId="34" applyNumberFormat="0" applyFill="0" applyAlignment="0" applyProtection="0"/>
    <xf numFmtId="0" fontId="92" fillId="0" borderId="34" applyNumberFormat="0" applyFill="0" applyAlignment="0" applyProtection="0"/>
    <xf numFmtId="0" fontId="92" fillId="0" borderId="34" applyNumberFormat="0" applyFill="0" applyAlignment="0" applyProtection="0"/>
    <xf numFmtId="0" fontId="92" fillId="0" borderId="34" applyNumberFormat="0" applyFill="0" applyAlignment="0" applyProtection="0"/>
    <xf numFmtId="0" fontId="92" fillId="0" borderId="34" applyNumberFormat="0" applyFill="0" applyAlignment="0" applyProtection="0"/>
    <xf numFmtId="0" fontId="92" fillId="0" borderId="34" applyNumberFormat="0" applyFill="0" applyAlignment="0" applyProtection="0"/>
    <xf numFmtId="0" fontId="92" fillId="0" borderId="34" applyNumberFormat="0" applyFill="0" applyAlignment="0" applyProtection="0"/>
    <xf numFmtId="0" fontId="92" fillId="0" borderId="34" applyNumberFormat="0" applyFill="0" applyAlignment="0" applyProtection="0"/>
    <xf numFmtId="0" fontId="92" fillId="0" borderId="34" applyNumberFormat="0" applyFill="0" applyAlignment="0" applyProtection="0"/>
    <xf numFmtId="0" fontId="92" fillId="0" borderId="34" applyNumberFormat="0" applyFill="0" applyAlignment="0" applyProtection="0"/>
    <xf numFmtId="0" fontId="92" fillId="0" borderId="34" applyNumberFormat="0" applyFill="0" applyAlignment="0" applyProtection="0"/>
    <xf numFmtId="0" fontId="92" fillId="0" borderId="34" applyNumberFormat="0" applyFill="0" applyAlignment="0" applyProtection="0"/>
    <xf numFmtId="0" fontId="92" fillId="0" borderId="34" applyNumberFormat="0" applyFill="0" applyAlignment="0" applyProtection="0"/>
    <xf numFmtId="0" fontId="92" fillId="0" borderId="34" applyNumberFormat="0" applyFill="0" applyAlignment="0" applyProtection="0"/>
    <xf numFmtId="0" fontId="92" fillId="0" borderId="34" applyNumberFormat="0" applyFill="0" applyAlignment="0" applyProtection="0"/>
    <xf numFmtId="0" fontId="92" fillId="0" borderId="34" applyNumberFormat="0" applyFill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7" borderId="0" applyNumberFormat="0" applyBorder="0" applyAlignment="0" applyProtection="0"/>
    <xf numFmtId="0" fontId="18" fillId="17" borderId="0" applyNumberFormat="0" applyBorder="0" applyAlignment="0" applyProtection="0"/>
    <xf numFmtId="0" fontId="18" fillId="17" borderId="0" applyNumberFormat="0" applyBorder="0" applyAlignment="0" applyProtection="0"/>
    <xf numFmtId="0" fontId="18" fillId="17" borderId="0" applyNumberFormat="0" applyBorder="0" applyAlignment="0" applyProtection="0"/>
    <xf numFmtId="0" fontId="18" fillId="17" borderId="0" applyNumberFormat="0" applyBorder="0" applyAlignment="0" applyProtection="0"/>
    <xf numFmtId="0" fontId="18" fillId="17" borderId="0" applyNumberFormat="0" applyBorder="0" applyAlignment="0" applyProtection="0"/>
    <xf numFmtId="0" fontId="18" fillId="17" borderId="0" applyNumberFormat="0" applyBorder="0" applyAlignment="0" applyProtection="0"/>
    <xf numFmtId="0" fontId="18" fillId="17" borderId="0" applyNumberFormat="0" applyBorder="0" applyAlignment="0" applyProtection="0"/>
    <xf numFmtId="0" fontId="18" fillId="17" borderId="0" applyNumberFormat="0" applyBorder="0" applyAlignment="0" applyProtection="0"/>
    <xf numFmtId="0" fontId="18" fillId="17" borderId="0" applyNumberFormat="0" applyBorder="0" applyAlignment="0" applyProtection="0"/>
    <xf numFmtId="0" fontId="18" fillId="17" borderId="0" applyNumberFormat="0" applyBorder="0" applyAlignment="0" applyProtection="0"/>
    <xf numFmtId="0" fontId="18" fillId="17" borderId="0" applyNumberFormat="0" applyBorder="0" applyAlignment="0" applyProtection="0"/>
    <xf numFmtId="0" fontId="18" fillId="17" borderId="0" applyNumberFormat="0" applyBorder="0" applyAlignment="0" applyProtection="0"/>
    <xf numFmtId="0" fontId="18" fillId="17" borderId="0" applyNumberFormat="0" applyBorder="0" applyAlignment="0" applyProtection="0"/>
    <xf numFmtId="0" fontId="18" fillId="17" borderId="0" applyNumberFormat="0" applyBorder="0" applyAlignment="0" applyProtection="0"/>
    <xf numFmtId="0" fontId="18" fillId="17" borderId="0" applyNumberFormat="0" applyBorder="0" applyAlignment="0" applyProtection="0"/>
    <xf numFmtId="0" fontId="18" fillId="17" borderId="0" applyNumberFormat="0" applyBorder="0" applyAlignment="0" applyProtection="0"/>
    <xf numFmtId="0" fontId="18" fillId="17" borderId="0" applyNumberFormat="0" applyBorder="0" applyAlignment="0" applyProtection="0"/>
    <xf numFmtId="0" fontId="18" fillId="17" borderId="0" applyNumberFormat="0" applyBorder="0" applyAlignment="0" applyProtection="0"/>
    <xf numFmtId="0" fontId="18" fillId="17" borderId="0" applyNumberFormat="0" applyBorder="0" applyAlignment="0" applyProtection="0"/>
    <xf numFmtId="0" fontId="18" fillId="17" borderId="0" applyNumberFormat="0" applyBorder="0" applyAlignment="0" applyProtection="0"/>
    <xf numFmtId="0" fontId="18" fillId="17" borderId="0" applyNumberFormat="0" applyBorder="0" applyAlignment="0" applyProtection="0"/>
    <xf numFmtId="0" fontId="18" fillId="17" borderId="0" applyNumberFormat="0" applyBorder="0" applyAlignment="0" applyProtection="0"/>
    <xf numFmtId="0" fontId="18" fillId="17" borderId="0" applyNumberFormat="0" applyBorder="0" applyAlignment="0" applyProtection="0"/>
    <xf numFmtId="0" fontId="18" fillId="17" borderId="0" applyNumberFormat="0" applyBorder="0" applyAlignment="0" applyProtection="0"/>
    <xf numFmtId="0" fontId="18" fillId="17" borderId="0" applyNumberFormat="0" applyBorder="0" applyAlignment="0" applyProtection="0"/>
    <xf numFmtId="0" fontId="18" fillId="17" borderId="0" applyNumberFormat="0" applyBorder="0" applyAlignment="0" applyProtection="0"/>
    <xf numFmtId="0" fontId="18" fillId="17" borderId="0" applyNumberFormat="0" applyBorder="0" applyAlignment="0" applyProtection="0"/>
    <xf numFmtId="0" fontId="18" fillId="17" borderId="0" applyNumberFormat="0" applyBorder="0" applyAlignment="0" applyProtection="0"/>
    <xf numFmtId="0" fontId="18" fillId="17" borderId="0" applyNumberFormat="0" applyBorder="0" applyAlignment="0" applyProtection="0"/>
    <xf numFmtId="0" fontId="18" fillId="17" borderId="0" applyNumberFormat="0" applyBorder="0" applyAlignment="0" applyProtection="0"/>
    <xf numFmtId="0" fontId="18" fillId="17" borderId="0" applyNumberFormat="0" applyBorder="0" applyAlignment="0" applyProtection="0"/>
    <xf numFmtId="0" fontId="18" fillId="17" borderId="0" applyNumberFormat="0" applyBorder="0" applyAlignment="0" applyProtection="0"/>
    <xf numFmtId="0" fontId="18" fillId="17" borderId="0" applyNumberFormat="0" applyBorder="0" applyAlignment="0" applyProtection="0"/>
    <xf numFmtId="0" fontId="18" fillId="21" borderId="0" applyNumberFormat="0" applyBorder="0" applyAlignment="0" applyProtection="0"/>
    <xf numFmtId="0" fontId="18" fillId="21" borderId="0" applyNumberFormat="0" applyBorder="0" applyAlignment="0" applyProtection="0"/>
    <xf numFmtId="0" fontId="18" fillId="21" borderId="0" applyNumberFormat="0" applyBorder="0" applyAlignment="0" applyProtection="0"/>
    <xf numFmtId="0" fontId="18" fillId="21" borderId="0" applyNumberFormat="0" applyBorder="0" applyAlignment="0" applyProtection="0"/>
    <xf numFmtId="0" fontId="18" fillId="21" borderId="0" applyNumberFormat="0" applyBorder="0" applyAlignment="0" applyProtection="0"/>
    <xf numFmtId="0" fontId="18" fillId="21" borderId="0" applyNumberFormat="0" applyBorder="0" applyAlignment="0" applyProtection="0"/>
    <xf numFmtId="0" fontId="18" fillId="21" borderId="0" applyNumberFormat="0" applyBorder="0" applyAlignment="0" applyProtection="0"/>
    <xf numFmtId="0" fontId="18" fillId="21" borderId="0" applyNumberFormat="0" applyBorder="0" applyAlignment="0" applyProtection="0"/>
    <xf numFmtId="0" fontId="18" fillId="21" borderId="0" applyNumberFormat="0" applyBorder="0" applyAlignment="0" applyProtection="0"/>
    <xf numFmtId="0" fontId="18" fillId="21" borderId="0" applyNumberFormat="0" applyBorder="0" applyAlignment="0" applyProtection="0"/>
    <xf numFmtId="0" fontId="18" fillId="21" borderId="0" applyNumberFormat="0" applyBorder="0" applyAlignment="0" applyProtection="0"/>
    <xf numFmtId="0" fontId="18" fillId="21" borderId="0" applyNumberFormat="0" applyBorder="0" applyAlignment="0" applyProtection="0"/>
    <xf numFmtId="0" fontId="18" fillId="21" borderId="0" applyNumberFormat="0" applyBorder="0" applyAlignment="0" applyProtection="0"/>
    <xf numFmtId="0" fontId="18" fillId="21" borderId="0" applyNumberFormat="0" applyBorder="0" applyAlignment="0" applyProtection="0"/>
    <xf numFmtId="0" fontId="18" fillId="21" borderId="0" applyNumberFormat="0" applyBorder="0" applyAlignment="0" applyProtection="0"/>
    <xf numFmtId="0" fontId="18" fillId="21" borderId="0" applyNumberFormat="0" applyBorder="0" applyAlignment="0" applyProtection="0"/>
    <xf numFmtId="0" fontId="18" fillId="21" borderId="0" applyNumberFormat="0" applyBorder="0" applyAlignment="0" applyProtection="0"/>
    <xf numFmtId="0" fontId="18" fillId="21" borderId="0" applyNumberFormat="0" applyBorder="0" applyAlignment="0" applyProtection="0"/>
    <xf numFmtId="0" fontId="18" fillId="21" borderId="0" applyNumberFormat="0" applyBorder="0" applyAlignment="0" applyProtection="0"/>
    <xf numFmtId="0" fontId="18" fillId="21" borderId="0" applyNumberFormat="0" applyBorder="0" applyAlignment="0" applyProtection="0"/>
    <xf numFmtId="0" fontId="18" fillId="21" borderId="0" applyNumberFormat="0" applyBorder="0" applyAlignment="0" applyProtection="0"/>
    <xf numFmtId="0" fontId="18" fillId="21" borderId="0" applyNumberFormat="0" applyBorder="0" applyAlignment="0" applyProtection="0"/>
    <xf numFmtId="0" fontId="18" fillId="21" borderId="0" applyNumberFormat="0" applyBorder="0" applyAlignment="0" applyProtection="0"/>
    <xf numFmtId="0" fontId="18" fillId="21" borderId="0" applyNumberFormat="0" applyBorder="0" applyAlignment="0" applyProtection="0"/>
    <xf numFmtId="0" fontId="18" fillId="21" borderId="0" applyNumberFormat="0" applyBorder="0" applyAlignment="0" applyProtection="0"/>
    <xf numFmtId="0" fontId="18" fillId="21" borderId="0" applyNumberFormat="0" applyBorder="0" applyAlignment="0" applyProtection="0"/>
    <xf numFmtId="0" fontId="18" fillId="21" borderId="0" applyNumberFormat="0" applyBorder="0" applyAlignment="0" applyProtection="0"/>
    <xf numFmtId="0" fontId="18" fillId="21" borderId="0" applyNumberFormat="0" applyBorder="0" applyAlignment="0" applyProtection="0"/>
    <xf numFmtId="0" fontId="18" fillId="21" borderId="0" applyNumberFormat="0" applyBorder="0" applyAlignment="0" applyProtection="0"/>
    <xf numFmtId="0" fontId="18" fillId="21" borderId="0" applyNumberFormat="0" applyBorder="0" applyAlignment="0" applyProtection="0"/>
    <xf numFmtId="0" fontId="18" fillId="21" borderId="0" applyNumberFormat="0" applyBorder="0" applyAlignment="0" applyProtection="0"/>
    <xf numFmtId="0" fontId="18" fillId="21" borderId="0" applyNumberFormat="0" applyBorder="0" applyAlignment="0" applyProtection="0"/>
    <xf numFmtId="0" fontId="18" fillId="21" borderId="0" applyNumberFormat="0" applyBorder="0" applyAlignment="0" applyProtection="0"/>
    <xf numFmtId="0" fontId="18" fillId="21" borderId="0" applyNumberFormat="0" applyBorder="0" applyAlignment="0" applyProtection="0"/>
    <xf numFmtId="0" fontId="18" fillId="25" borderId="0" applyNumberFormat="0" applyBorder="0" applyAlignment="0" applyProtection="0"/>
    <xf numFmtId="0" fontId="18" fillId="25" borderId="0" applyNumberFormat="0" applyBorder="0" applyAlignment="0" applyProtection="0"/>
    <xf numFmtId="0" fontId="18" fillId="25" borderId="0" applyNumberFormat="0" applyBorder="0" applyAlignment="0" applyProtection="0"/>
    <xf numFmtId="0" fontId="18" fillId="25" borderId="0" applyNumberFormat="0" applyBorder="0" applyAlignment="0" applyProtection="0"/>
    <xf numFmtId="0" fontId="18" fillId="25" borderId="0" applyNumberFormat="0" applyBorder="0" applyAlignment="0" applyProtection="0"/>
    <xf numFmtId="0" fontId="18" fillId="25" borderId="0" applyNumberFormat="0" applyBorder="0" applyAlignment="0" applyProtection="0"/>
    <xf numFmtId="0" fontId="18" fillId="25" borderId="0" applyNumberFormat="0" applyBorder="0" applyAlignment="0" applyProtection="0"/>
    <xf numFmtId="0" fontId="18" fillId="25" borderId="0" applyNumberFormat="0" applyBorder="0" applyAlignment="0" applyProtection="0"/>
    <xf numFmtId="0" fontId="18" fillId="25" borderId="0" applyNumberFormat="0" applyBorder="0" applyAlignment="0" applyProtection="0"/>
    <xf numFmtId="0" fontId="18" fillId="25" borderId="0" applyNumberFormat="0" applyBorder="0" applyAlignment="0" applyProtection="0"/>
    <xf numFmtId="0" fontId="18" fillId="25" borderId="0" applyNumberFormat="0" applyBorder="0" applyAlignment="0" applyProtection="0"/>
    <xf numFmtId="0" fontId="18" fillId="25" borderId="0" applyNumberFormat="0" applyBorder="0" applyAlignment="0" applyProtection="0"/>
    <xf numFmtId="0" fontId="18" fillId="25" borderId="0" applyNumberFormat="0" applyBorder="0" applyAlignment="0" applyProtection="0"/>
    <xf numFmtId="0" fontId="18" fillId="25" borderId="0" applyNumberFormat="0" applyBorder="0" applyAlignment="0" applyProtection="0"/>
    <xf numFmtId="0" fontId="18" fillId="25" borderId="0" applyNumberFormat="0" applyBorder="0" applyAlignment="0" applyProtection="0"/>
    <xf numFmtId="0" fontId="18" fillId="25" borderId="0" applyNumberFormat="0" applyBorder="0" applyAlignment="0" applyProtection="0"/>
    <xf numFmtId="0" fontId="18" fillId="25" borderId="0" applyNumberFormat="0" applyBorder="0" applyAlignment="0" applyProtection="0"/>
    <xf numFmtId="0" fontId="18" fillId="25" borderId="0" applyNumberFormat="0" applyBorder="0" applyAlignment="0" applyProtection="0"/>
    <xf numFmtId="0" fontId="18" fillId="25" borderId="0" applyNumberFormat="0" applyBorder="0" applyAlignment="0" applyProtection="0"/>
    <xf numFmtId="0" fontId="18" fillId="25" borderId="0" applyNumberFormat="0" applyBorder="0" applyAlignment="0" applyProtection="0"/>
    <xf numFmtId="0" fontId="18" fillId="25" borderId="0" applyNumberFormat="0" applyBorder="0" applyAlignment="0" applyProtection="0"/>
    <xf numFmtId="0" fontId="18" fillId="25" borderId="0" applyNumberFormat="0" applyBorder="0" applyAlignment="0" applyProtection="0"/>
    <xf numFmtId="0" fontId="18" fillId="25" borderId="0" applyNumberFormat="0" applyBorder="0" applyAlignment="0" applyProtection="0"/>
    <xf numFmtId="0" fontId="18" fillId="25" borderId="0" applyNumberFormat="0" applyBorder="0" applyAlignment="0" applyProtection="0"/>
    <xf numFmtId="0" fontId="18" fillId="25" borderId="0" applyNumberFormat="0" applyBorder="0" applyAlignment="0" applyProtection="0"/>
    <xf numFmtId="0" fontId="18" fillId="25" borderId="0" applyNumberFormat="0" applyBorder="0" applyAlignment="0" applyProtection="0"/>
    <xf numFmtId="0" fontId="18" fillId="25" borderId="0" applyNumberFormat="0" applyBorder="0" applyAlignment="0" applyProtection="0"/>
    <xf numFmtId="0" fontId="18" fillId="25" borderId="0" applyNumberFormat="0" applyBorder="0" applyAlignment="0" applyProtection="0"/>
    <xf numFmtId="0" fontId="18" fillId="25" borderId="0" applyNumberFormat="0" applyBorder="0" applyAlignment="0" applyProtection="0"/>
    <xf numFmtId="0" fontId="18" fillId="25" borderId="0" applyNumberFormat="0" applyBorder="0" applyAlignment="0" applyProtection="0"/>
    <xf numFmtId="0" fontId="18" fillId="25" borderId="0" applyNumberFormat="0" applyBorder="0" applyAlignment="0" applyProtection="0"/>
    <xf numFmtId="0" fontId="18" fillId="25" borderId="0" applyNumberFormat="0" applyBorder="0" applyAlignment="0" applyProtection="0"/>
    <xf numFmtId="0" fontId="18" fillId="25" borderId="0" applyNumberFormat="0" applyBorder="0" applyAlignment="0" applyProtection="0"/>
    <xf numFmtId="0" fontId="18" fillId="25" borderId="0" applyNumberFormat="0" applyBorder="0" applyAlignment="0" applyProtection="0"/>
    <xf numFmtId="0" fontId="18" fillId="29" borderId="0" applyNumberFormat="0" applyBorder="0" applyAlignment="0" applyProtection="0"/>
    <xf numFmtId="0" fontId="18" fillId="29" borderId="0" applyNumberFormat="0" applyBorder="0" applyAlignment="0" applyProtection="0"/>
    <xf numFmtId="0" fontId="18" fillId="29" borderId="0" applyNumberFormat="0" applyBorder="0" applyAlignment="0" applyProtection="0"/>
    <xf numFmtId="0" fontId="18" fillId="29" borderId="0" applyNumberFormat="0" applyBorder="0" applyAlignment="0" applyProtection="0"/>
    <xf numFmtId="0" fontId="18" fillId="29" borderId="0" applyNumberFormat="0" applyBorder="0" applyAlignment="0" applyProtection="0"/>
    <xf numFmtId="0" fontId="18" fillId="29" borderId="0" applyNumberFormat="0" applyBorder="0" applyAlignment="0" applyProtection="0"/>
    <xf numFmtId="0" fontId="18" fillId="29" borderId="0" applyNumberFormat="0" applyBorder="0" applyAlignment="0" applyProtection="0"/>
    <xf numFmtId="0" fontId="18" fillId="29" borderId="0" applyNumberFormat="0" applyBorder="0" applyAlignment="0" applyProtection="0"/>
    <xf numFmtId="0" fontId="18" fillId="29" borderId="0" applyNumberFormat="0" applyBorder="0" applyAlignment="0" applyProtection="0"/>
    <xf numFmtId="0" fontId="18" fillId="29" borderId="0" applyNumberFormat="0" applyBorder="0" applyAlignment="0" applyProtection="0"/>
    <xf numFmtId="0" fontId="18" fillId="29" borderId="0" applyNumberFormat="0" applyBorder="0" applyAlignment="0" applyProtection="0"/>
    <xf numFmtId="0" fontId="18" fillId="29" borderId="0" applyNumberFormat="0" applyBorder="0" applyAlignment="0" applyProtection="0"/>
    <xf numFmtId="0" fontId="18" fillId="29" borderId="0" applyNumberFormat="0" applyBorder="0" applyAlignment="0" applyProtection="0"/>
    <xf numFmtId="0" fontId="18" fillId="29" borderId="0" applyNumberFormat="0" applyBorder="0" applyAlignment="0" applyProtection="0"/>
    <xf numFmtId="0" fontId="18" fillId="29" borderId="0" applyNumberFormat="0" applyBorder="0" applyAlignment="0" applyProtection="0"/>
    <xf numFmtId="0" fontId="18" fillId="29" borderId="0" applyNumberFormat="0" applyBorder="0" applyAlignment="0" applyProtection="0"/>
    <xf numFmtId="0" fontId="18" fillId="29" borderId="0" applyNumberFormat="0" applyBorder="0" applyAlignment="0" applyProtection="0"/>
    <xf numFmtId="0" fontId="18" fillId="29" borderId="0" applyNumberFormat="0" applyBorder="0" applyAlignment="0" applyProtection="0"/>
    <xf numFmtId="0" fontId="18" fillId="29" borderId="0" applyNumberFormat="0" applyBorder="0" applyAlignment="0" applyProtection="0"/>
    <xf numFmtId="0" fontId="18" fillId="29" borderId="0" applyNumberFormat="0" applyBorder="0" applyAlignment="0" applyProtection="0"/>
    <xf numFmtId="0" fontId="18" fillId="29" borderId="0" applyNumberFormat="0" applyBorder="0" applyAlignment="0" applyProtection="0"/>
    <xf numFmtId="0" fontId="18" fillId="29" borderId="0" applyNumberFormat="0" applyBorder="0" applyAlignment="0" applyProtection="0"/>
    <xf numFmtId="0" fontId="18" fillId="29" borderId="0" applyNumberFormat="0" applyBorder="0" applyAlignment="0" applyProtection="0"/>
    <xf numFmtId="0" fontId="18" fillId="29" borderId="0" applyNumberFormat="0" applyBorder="0" applyAlignment="0" applyProtection="0"/>
    <xf numFmtId="0" fontId="18" fillId="29" borderId="0" applyNumberFormat="0" applyBorder="0" applyAlignment="0" applyProtection="0"/>
    <xf numFmtId="0" fontId="18" fillId="29" borderId="0" applyNumberFormat="0" applyBorder="0" applyAlignment="0" applyProtection="0"/>
    <xf numFmtId="0" fontId="18" fillId="29" borderId="0" applyNumberFormat="0" applyBorder="0" applyAlignment="0" applyProtection="0"/>
    <xf numFmtId="0" fontId="18" fillId="29" borderId="0" applyNumberFormat="0" applyBorder="0" applyAlignment="0" applyProtection="0"/>
    <xf numFmtId="0" fontId="18" fillId="29" borderId="0" applyNumberFormat="0" applyBorder="0" applyAlignment="0" applyProtection="0"/>
    <xf numFmtId="0" fontId="18" fillId="29" borderId="0" applyNumberFormat="0" applyBorder="0" applyAlignment="0" applyProtection="0"/>
    <xf numFmtId="0" fontId="18" fillId="29" borderId="0" applyNumberFormat="0" applyBorder="0" applyAlignment="0" applyProtection="0"/>
    <xf numFmtId="0" fontId="18" fillId="29" borderId="0" applyNumberFormat="0" applyBorder="0" applyAlignment="0" applyProtection="0"/>
    <xf numFmtId="0" fontId="18" fillId="29" borderId="0" applyNumberFormat="0" applyBorder="0" applyAlignment="0" applyProtection="0"/>
    <xf numFmtId="0" fontId="18" fillId="29" borderId="0" applyNumberFormat="0" applyBorder="0" applyAlignment="0" applyProtection="0"/>
    <xf numFmtId="0" fontId="58" fillId="5" borderId="4" applyNumberFormat="0" applyAlignment="0" applyProtection="0"/>
    <xf numFmtId="0" fontId="58" fillId="5" borderId="4" applyNumberFormat="0" applyAlignment="0" applyProtection="0"/>
    <xf numFmtId="0" fontId="58" fillId="5" borderId="4" applyNumberFormat="0" applyAlignment="0" applyProtection="0"/>
    <xf numFmtId="0" fontId="58" fillId="5" borderId="4" applyNumberFormat="0" applyAlignment="0" applyProtection="0"/>
    <xf numFmtId="0" fontId="58" fillId="5" borderId="4" applyNumberFormat="0" applyAlignment="0" applyProtection="0"/>
    <xf numFmtId="0" fontId="58" fillId="5" borderId="4" applyNumberFormat="0" applyAlignment="0" applyProtection="0"/>
    <xf numFmtId="0" fontId="58" fillId="5" borderId="4" applyNumberFormat="0" applyAlignment="0" applyProtection="0"/>
    <xf numFmtId="0" fontId="58" fillId="5" borderId="4" applyNumberFormat="0" applyAlignment="0" applyProtection="0"/>
    <xf numFmtId="0" fontId="58" fillId="5" borderId="4" applyNumberFormat="0" applyAlignment="0" applyProtection="0"/>
    <xf numFmtId="0" fontId="58" fillId="5" borderId="4" applyNumberFormat="0" applyAlignment="0" applyProtection="0"/>
    <xf numFmtId="0" fontId="58" fillId="5" borderId="4" applyNumberFormat="0" applyAlignment="0" applyProtection="0"/>
    <xf numFmtId="0" fontId="58" fillId="5" borderId="4" applyNumberFormat="0" applyAlignment="0" applyProtection="0"/>
    <xf numFmtId="0" fontId="58" fillId="5" borderId="4" applyNumberFormat="0" applyAlignment="0" applyProtection="0"/>
    <xf numFmtId="0" fontId="58" fillId="5" borderId="4" applyNumberFormat="0" applyAlignment="0" applyProtection="0"/>
    <xf numFmtId="0" fontId="58" fillId="5" borderId="4" applyNumberFormat="0" applyAlignment="0" applyProtection="0"/>
    <xf numFmtId="0" fontId="58" fillId="5" borderId="4" applyNumberFormat="0" applyAlignment="0" applyProtection="0"/>
    <xf numFmtId="0" fontId="58" fillId="5" borderId="4" applyNumberFormat="0" applyAlignment="0" applyProtection="0"/>
    <xf numFmtId="0" fontId="58" fillId="5" borderId="4" applyNumberFormat="0" applyAlignment="0" applyProtection="0"/>
    <xf numFmtId="0" fontId="58" fillId="5" borderId="4" applyNumberFormat="0" applyAlignment="0" applyProtection="0"/>
    <xf numFmtId="0" fontId="58" fillId="5" borderId="4" applyNumberFormat="0" applyAlignment="0" applyProtection="0"/>
    <xf numFmtId="0" fontId="58" fillId="5" borderId="4" applyNumberFormat="0" applyAlignment="0" applyProtection="0"/>
    <xf numFmtId="0" fontId="58" fillId="5" borderId="4" applyNumberFormat="0" applyAlignment="0" applyProtection="0"/>
    <xf numFmtId="0" fontId="58" fillId="5" borderId="4" applyNumberFormat="0" applyAlignment="0" applyProtection="0"/>
    <xf numFmtId="0" fontId="58" fillId="5" borderId="4" applyNumberFormat="0" applyAlignment="0" applyProtection="0"/>
    <xf numFmtId="0" fontId="58" fillId="5" borderId="4" applyNumberFormat="0" applyAlignment="0" applyProtection="0"/>
    <xf numFmtId="0" fontId="58" fillId="5" borderId="4" applyNumberFormat="0" applyAlignment="0" applyProtection="0"/>
    <xf numFmtId="0" fontId="58" fillId="5" borderId="4" applyNumberFormat="0" applyAlignment="0" applyProtection="0"/>
    <xf numFmtId="0" fontId="58" fillId="5" borderId="4" applyNumberFormat="0" applyAlignment="0" applyProtection="0"/>
    <xf numFmtId="0" fontId="58" fillId="5" borderId="4" applyNumberFormat="0" applyAlignment="0" applyProtection="0"/>
    <xf numFmtId="0" fontId="58" fillId="5" borderId="4" applyNumberFormat="0" applyAlignment="0" applyProtection="0"/>
    <xf numFmtId="0" fontId="58" fillId="5" borderId="4" applyNumberFormat="0" applyAlignment="0" applyProtection="0"/>
    <xf numFmtId="0" fontId="58" fillId="5" borderId="4" applyNumberFormat="0" applyAlignment="0" applyProtection="0"/>
    <xf numFmtId="0" fontId="58" fillId="5" borderId="4" applyNumberFormat="0" applyAlignment="0" applyProtection="0"/>
    <xf numFmtId="0" fontId="58" fillId="5" borderId="4" applyNumberFormat="0" applyAlignment="0" applyProtection="0"/>
    <xf numFmtId="0" fontId="85" fillId="6" borderId="5" applyNumberFormat="0" applyAlignment="0" applyProtection="0"/>
    <xf numFmtId="0" fontId="85" fillId="6" borderId="5" applyNumberFormat="0" applyAlignment="0" applyProtection="0"/>
    <xf numFmtId="0" fontId="85" fillId="6" borderId="5" applyNumberFormat="0" applyAlignment="0" applyProtection="0"/>
    <xf numFmtId="0" fontId="85" fillId="6" borderId="5" applyNumberFormat="0" applyAlignment="0" applyProtection="0"/>
    <xf numFmtId="0" fontId="85" fillId="6" borderId="5" applyNumberFormat="0" applyAlignment="0" applyProtection="0"/>
    <xf numFmtId="0" fontId="85" fillId="6" borderId="5" applyNumberFormat="0" applyAlignment="0" applyProtection="0"/>
    <xf numFmtId="0" fontId="85" fillId="6" borderId="5" applyNumberFormat="0" applyAlignment="0" applyProtection="0"/>
    <xf numFmtId="0" fontId="85" fillId="6" borderId="5" applyNumberFormat="0" applyAlignment="0" applyProtection="0"/>
    <xf numFmtId="0" fontId="85" fillId="6" borderId="5" applyNumberFormat="0" applyAlignment="0" applyProtection="0"/>
    <xf numFmtId="0" fontId="85" fillId="6" borderId="5" applyNumberFormat="0" applyAlignment="0" applyProtection="0"/>
    <xf numFmtId="0" fontId="85" fillId="6" borderId="5" applyNumberFormat="0" applyAlignment="0" applyProtection="0"/>
    <xf numFmtId="0" fontId="85" fillId="6" borderId="5" applyNumberFormat="0" applyAlignment="0" applyProtection="0"/>
    <xf numFmtId="0" fontId="85" fillId="6" borderId="5" applyNumberFormat="0" applyAlignment="0" applyProtection="0"/>
    <xf numFmtId="0" fontId="85" fillId="6" borderId="5" applyNumberFormat="0" applyAlignment="0" applyProtection="0"/>
    <xf numFmtId="0" fontId="85" fillId="6" borderId="5" applyNumberFormat="0" applyAlignment="0" applyProtection="0"/>
    <xf numFmtId="0" fontId="85" fillId="6" borderId="5" applyNumberFormat="0" applyAlignment="0" applyProtection="0"/>
    <xf numFmtId="0" fontId="85" fillId="6" borderId="5" applyNumberFormat="0" applyAlignment="0" applyProtection="0"/>
    <xf numFmtId="0" fontId="85" fillId="6" borderId="5" applyNumberFormat="0" applyAlignment="0" applyProtection="0"/>
    <xf numFmtId="0" fontId="85" fillId="6" borderId="5" applyNumberFormat="0" applyAlignment="0" applyProtection="0"/>
    <xf numFmtId="0" fontId="85" fillId="6" borderId="5" applyNumberFormat="0" applyAlignment="0" applyProtection="0"/>
    <xf numFmtId="0" fontId="85" fillId="6" borderId="5" applyNumberFormat="0" applyAlignment="0" applyProtection="0"/>
    <xf numFmtId="0" fontId="85" fillId="6" borderId="5" applyNumberFormat="0" applyAlignment="0" applyProtection="0"/>
    <xf numFmtId="0" fontId="85" fillId="6" borderId="5" applyNumberFormat="0" applyAlignment="0" applyProtection="0"/>
    <xf numFmtId="0" fontId="85" fillId="6" borderId="5" applyNumberFormat="0" applyAlignment="0" applyProtection="0"/>
    <xf numFmtId="0" fontId="85" fillId="6" borderId="5" applyNumberFormat="0" applyAlignment="0" applyProtection="0"/>
    <xf numFmtId="0" fontId="85" fillId="6" borderId="5" applyNumberFormat="0" applyAlignment="0" applyProtection="0"/>
    <xf numFmtId="0" fontId="85" fillId="6" borderId="5" applyNumberFormat="0" applyAlignment="0" applyProtection="0"/>
    <xf numFmtId="0" fontId="85" fillId="6" borderId="5" applyNumberFormat="0" applyAlignment="0" applyProtection="0"/>
    <xf numFmtId="0" fontId="85" fillId="6" borderId="5" applyNumberFormat="0" applyAlignment="0" applyProtection="0"/>
    <xf numFmtId="0" fontId="85" fillId="6" borderId="5" applyNumberFormat="0" applyAlignment="0" applyProtection="0"/>
    <xf numFmtId="0" fontId="85" fillId="6" borderId="5" applyNumberFormat="0" applyAlignment="0" applyProtection="0"/>
    <xf numFmtId="0" fontId="85" fillId="6" borderId="5" applyNumberFormat="0" applyAlignment="0" applyProtection="0"/>
    <xf numFmtId="0" fontId="85" fillId="6" borderId="5" applyNumberFormat="0" applyAlignment="0" applyProtection="0"/>
    <xf numFmtId="0" fontId="85" fillId="6" borderId="5" applyNumberFormat="0" applyAlignment="0" applyProtection="0"/>
    <xf numFmtId="0" fontId="26" fillId="6" borderId="4" applyNumberFormat="0" applyAlignment="0" applyProtection="0"/>
    <xf numFmtId="0" fontId="26" fillId="6" borderId="4" applyNumberFormat="0" applyAlignment="0" applyProtection="0"/>
    <xf numFmtId="0" fontId="26" fillId="6" borderId="4" applyNumberFormat="0" applyAlignment="0" applyProtection="0"/>
    <xf numFmtId="0" fontId="26" fillId="6" borderId="4" applyNumberFormat="0" applyAlignment="0" applyProtection="0"/>
    <xf numFmtId="0" fontId="26" fillId="6" borderId="4" applyNumberFormat="0" applyAlignment="0" applyProtection="0"/>
    <xf numFmtId="0" fontId="26" fillId="6" borderId="4" applyNumberFormat="0" applyAlignment="0" applyProtection="0"/>
    <xf numFmtId="0" fontId="26" fillId="6" borderId="4" applyNumberFormat="0" applyAlignment="0" applyProtection="0"/>
    <xf numFmtId="0" fontId="26" fillId="6" borderId="4" applyNumberFormat="0" applyAlignment="0" applyProtection="0"/>
    <xf numFmtId="0" fontId="26" fillId="6" borderId="4" applyNumberFormat="0" applyAlignment="0" applyProtection="0"/>
    <xf numFmtId="0" fontId="26" fillId="6" borderId="4" applyNumberFormat="0" applyAlignment="0" applyProtection="0"/>
    <xf numFmtId="0" fontId="26" fillId="6" borderId="4" applyNumberFormat="0" applyAlignment="0" applyProtection="0"/>
    <xf numFmtId="0" fontId="26" fillId="6" borderId="4" applyNumberFormat="0" applyAlignment="0" applyProtection="0"/>
    <xf numFmtId="0" fontId="26" fillId="6" borderId="4" applyNumberFormat="0" applyAlignment="0" applyProtection="0"/>
    <xf numFmtId="0" fontId="26" fillId="6" borderId="4" applyNumberFormat="0" applyAlignment="0" applyProtection="0"/>
    <xf numFmtId="0" fontId="26" fillId="6" borderId="4" applyNumberFormat="0" applyAlignment="0" applyProtection="0"/>
    <xf numFmtId="0" fontId="26" fillId="6" borderId="4" applyNumberFormat="0" applyAlignment="0" applyProtection="0"/>
    <xf numFmtId="0" fontId="26" fillId="6" borderId="4" applyNumberFormat="0" applyAlignment="0" applyProtection="0"/>
    <xf numFmtId="0" fontId="26" fillId="6" borderId="4" applyNumberFormat="0" applyAlignment="0" applyProtection="0"/>
    <xf numFmtId="0" fontId="26" fillId="6" borderId="4" applyNumberFormat="0" applyAlignment="0" applyProtection="0"/>
    <xf numFmtId="0" fontId="26" fillId="6" borderId="4" applyNumberFormat="0" applyAlignment="0" applyProtection="0"/>
    <xf numFmtId="0" fontId="26" fillId="6" borderId="4" applyNumberFormat="0" applyAlignment="0" applyProtection="0"/>
    <xf numFmtId="0" fontId="26" fillId="6" borderId="4" applyNumberFormat="0" applyAlignment="0" applyProtection="0"/>
    <xf numFmtId="0" fontId="26" fillId="6" borderId="4" applyNumberFormat="0" applyAlignment="0" applyProtection="0"/>
    <xf numFmtId="0" fontId="26" fillId="6" borderId="4" applyNumberFormat="0" applyAlignment="0" applyProtection="0"/>
    <xf numFmtId="0" fontId="26" fillId="6" borderId="4" applyNumberFormat="0" applyAlignment="0" applyProtection="0"/>
    <xf numFmtId="0" fontId="26" fillId="6" borderId="4" applyNumberFormat="0" applyAlignment="0" applyProtection="0"/>
    <xf numFmtId="0" fontId="26" fillId="6" borderId="4" applyNumberFormat="0" applyAlignment="0" applyProtection="0"/>
    <xf numFmtId="0" fontId="26" fillId="6" borderId="4" applyNumberFormat="0" applyAlignment="0" applyProtection="0"/>
    <xf numFmtId="0" fontId="26" fillId="6" borderId="4" applyNumberFormat="0" applyAlignment="0" applyProtection="0"/>
    <xf numFmtId="0" fontId="26" fillId="6" borderId="4" applyNumberFormat="0" applyAlignment="0" applyProtection="0"/>
    <xf numFmtId="0" fontId="26" fillId="6" borderId="4" applyNumberFormat="0" applyAlignment="0" applyProtection="0"/>
    <xf numFmtId="0" fontId="26" fillId="6" borderId="4" applyNumberFormat="0" applyAlignment="0" applyProtection="0"/>
    <xf numFmtId="0" fontId="26" fillId="6" borderId="4" applyNumberFormat="0" applyAlignment="0" applyProtection="0"/>
    <xf numFmtId="0" fontId="26" fillId="6" borderId="4" applyNumberFormat="0" applyAlignment="0" applyProtection="0"/>
    <xf numFmtId="0" fontId="46" fillId="0" borderId="1" applyNumberFormat="0" applyFill="0" applyAlignment="0" applyProtection="0"/>
    <xf numFmtId="0" fontId="46" fillId="0" borderId="1" applyNumberFormat="0" applyFill="0" applyAlignment="0" applyProtection="0"/>
    <xf numFmtId="0" fontId="46" fillId="0" borderId="1" applyNumberFormat="0" applyFill="0" applyAlignment="0" applyProtection="0"/>
    <xf numFmtId="0" fontId="46" fillId="0" borderId="1" applyNumberFormat="0" applyFill="0" applyAlignment="0" applyProtection="0"/>
    <xf numFmtId="0" fontId="46" fillId="0" borderId="1" applyNumberFormat="0" applyFill="0" applyAlignment="0" applyProtection="0"/>
    <xf numFmtId="0" fontId="46" fillId="0" borderId="1" applyNumberFormat="0" applyFill="0" applyAlignment="0" applyProtection="0"/>
    <xf numFmtId="0" fontId="46" fillId="0" borderId="1" applyNumberFormat="0" applyFill="0" applyAlignment="0" applyProtection="0"/>
    <xf numFmtId="0" fontId="46" fillId="0" borderId="1" applyNumberFormat="0" applyFill="0" applyAlignment="0" applyProtection="0"/>
    <xf numFmtId="0" fontId="46" fillId="0" borderId="1" applyNumberFormat="0" applyFill="0" applyAlignment="0" applyProtection="0"/>
    <xf numFmtId="0" fontId="46" fillId="0" borderId="1" applyNumberFormat="0" applyFill="0" applyAlignment="0" applyProtection="0"/>
    <xf numFmtId="0" fontId="46" fillId="0" borderId="1" applyNumberFormat="0" applyFill="0" applyAlignment="0" applyProtection="0"/>
    <xf numFmtId="0" fontId="46" fillId="0" borderId="1" applyNumberFormat="0" applyFill="0" applyAlignment="0" applyProtection="0"/>
    <xf numFmtId="0" fontId="46" fillId="0" borderId="1" applyNumberFormat="0" applyFill="0" applyAlignment="0" applyProtection="0"/>
    <xf numFmtId="0" fontId="46" fillId="0" borderId="1" applyNumberFormat="0" applyFill="0" applyAlignment="0" applyProtection="0"/>
    <xf numFmtId="0" fontId="46" fillId="0" borderId="1" applyNumberFormat="0" applyFill="0" applyAlignment="0" applyProtection="0"/>
    <xf numFmtId="0" fontId="46" fillId="0" borderId="1" applyNumberFormat="0" applyFill="0" applyAlignment="0" applyProtection="0"/>
    <xf numFmtId="0" fontId="46" fillId="0" borderId="1" applyNumberFormat="0" applyFill="0" applyAlignment="0" applyProtection="0"/>
    <xf numFmtId="0" fontId="46" fillId="0" borderId="1" applyNumberFormat="0" applyFill="0" applyAlignment="0" applyProtection="0"/>
    <xf numFmtId="0" fontId="46" fillId="0" borderId="1" applyNumberFormat="0" applyFill="0" applyAlignment="0" applyProtection="0"/>
    <xf numFmtId="0" fontId="46" fillId="0" borderId="1" applyNumberFormat="0" applyFill="0" applyAlignment="0" applyProtection="0"/>
    <xf numFmtId="0" fontId="46" fillId="0" borderId="1" applyNumberFormat="0" applyFill="0" applyAlignment="0" applyProtection="0"/>
    <xf numFmtId="0" fontId="46" fillId="0" borderId="1" applyNumberFormat="0" applyFill="0" applyAlignment="0" applyProtection="0"/>
    <xf numFmtId="0" fontId="46" fillId="0" borderId="1" applyNumberFormat="0" applyFill="0" applyAlignment="0" applyProtection="0"/>
    <xf numFmtId="0" fontId="46" fillId="0" borderId="1" applyNumberFormat="0" applyFill="0" applyAlignment="0" applyProtection="0"/>
    <xf numFmtId="0" fontId="46" fillId="0" borderId="1" applyNumberFormat="0" applyFill="0" applyAlignment="0" applyProtection="0"/>
    <xf numFmtId="0" fontId="46" fillId="0" borderId="1" applyNumberFormat="0" applyFill="0" applyAlignment="0" applyProtection="0"/>
    <xf numFmtId="0" fontId="46" fillId="0" borderId="1" applyNumberFormat="0" applyFill="0" applyAlignment="0" applyProtection="0"/>
    <xf numFmtId="0" fontId="46" fillId="0" borderId="1" applyNumberFormat="0" applyFill="0" applyAlignment="0" applyProtection="0"/>
    <xf numFmtId="0" fontId="46" fillId="0" borderId="1" applyNumberFormat="0" applyFill="0" applyAlignment="0" applyProtection="0"/>
    <xf numFmtId="0" fontId="46" fillId="0" borderId="1" applyNumberFormat="0" applyFill="0" applyAlignment="0" applyProtection="0"/>
    <xf numFmtId="0" fontId="46" fillId="0" borderId="1" applyNumberFormat="0" applyFill="0" applyAlignment="0" applyProtection="0"/>
    <xf numFmtId="0" fontId="46" fillId="0" borderId="1" applyNumberFormat="0" applyFill="0" applyAlignment="0" applyProtection="0"/>
    <xf numFmtId="0" fontId="46" fillId="0" borderId="1" applyNumberFormat="0" applyFill="0" applyAlignment="0" applyProtection="0"/>
    <xf numFmtId="0" fontId="46" fillId="0" borderId="1" applyNumberFormat="0" applyFill="0" applyAlignment="0" applyProtection="0"/>
    <xf numFmtId="0" fontId="50" fillId="0" borderId="2" applyNumberFormat="0" applyFill="0" applyAlignment="0" applyProtection="0"/>
    <xf numFmtId="0" fontId="50" fillId="0" borderId="2" applyNumberFormat="0" applyFill="0" applyAlignment="0" applyProtection="0"/>
    <xf numFmtId="0" fontId="50" fillId="0" borderId="2" applyNumberFormat="0" applyFill="0" applyAlignment="0" applyProtection="0"/>
    <xf numFmtId="0" fontId="50" fillId="0" borderId="2" applyNumberFormat="0" applyFill="0" applyAlignment="0" applyProtection="0"/>
    <xf numFmtId="0" fontId="50" fillId="0" borderId="2" applyNumberFormat="0" applyFill="0" applyAlignment="0" applyProtection="0"/>
    <xf numFmtId="0" fontId="50" fillId="0" borderId="2" applyNumberFormat="0" applyFill="0" applyAlignment="0" applyProtection="0"/>
    <xf numFmtId="0" fontId="50" fillId="0" borderId="2" applyNumberFormat="0" applyFill="0" applyAlignment="0" applyProtection="0"/>
    <xf numFmtId="0" fontId="50" fillId="0" borderId="2" applyNumberFormat="0" applyFill="0" applyAlignment="0" applyProtection="0"/>
    <xf numFmtId="0" fontId="50" fillId="0" borderId="2" applyNumberFormat="0" applyFill="0" applyAlignment="0" applyProtection="0"/>
    <xf numFmtId="0" fontId="50" fillId="0" borderId="2" applyNumberFormat="0" applyFill="0" applyAlignment="0" applyProtection="0"/>
    <xf numFmtId="0" fontId="50" fillId="0" borderId="2" applyNumberFormat="0" applyFill="0" applyAlignment="0" applyProtection="0"/>
    <xf numFmtId="0" fontId="50" fillId="0" borderId="2" applyNumberFormat="0" applyFill="0" applyAlignment="0" applyProtection="0"/>
    <xf numFmtId="0" fontId="50" fillId="0" borderId="2" applyNumberFormat="0" applyFill="0" applyAlignment="0" applyProtection="0"/>
    <xf numFmtId="0" fontId="50" fillId="0" borderId="2" applyNumberFormat="0" applyFill="0" applyAlignment="0" applyProtection="0"/>
    <xf numFmtId="0" fontId="50" fillId="0" borderId="2" applyNumberFormat="0" applyFill="0" applyAlignment="0" applyProtection="0"/>
    <xf numFmtId="0" fontId="50" fillId="0" borderId="2" applyNumberFormat="0" applyFill="0" applyAlignment="0" applyProtection="0"/>
    <xf numFmtId="0" fontId="50" fillId="0" borderId="2" applyNumberFormat="0" applyFill="0" applyAlignment="0" applyProtection="0"/>
    <xf numFmtId="0" fontId="50" fillId="0" borderId="2" applyNumberFormat="0" applyFill="0" applyAlignment="0" applyProtection="0"/>
    <xf numFmtId="0" fontId="50" fillId="0" borderId="2" applyNumberFormat="0" applyFill="0" applyAlignment="0" applyProtection="0"/>
    <xf numFmtId="0" fontId="50" fillId="0" borderId="2" applyNumberFormat="0" applyFill="0" applyAlignment="0" applyProtection="0"/>
    <xf numFmtId="0" fontId="50" fillId="0" borderId="2" applyNumberFormat="0" applyFill="0" applyAlignment="0" applyProtection="0"/>
    <xf numFmtId="0" fontId="50" fillId="0" borderId="2" applyNumberFormat="0" applyFill="0" applyAlignment="0" applyProtection="0"/>
    <xf numFmtId="0" fontId="50" fillId="0" borderId="2" applyNumberFormat="0" applyFill="0" applyAlignment="0" applyProtection="0"/>
    <xf numFmtId="0" fontId="50" fillId="0" borderId="2" applyNumberFormat="0" applyFill="0" applyAlignment="0" applyProtection="0"/>
    <xf numFmtId="0" fontId="50" fillId="0" borderId="2" applyNumberFormat="0" applyFill="0" applyAlignment="0" applyProtection="0"/>
    <xf numFmtId="0" fontId="50" fillId="0" borderId="2" applyNumberFormat="0" applyFill="0" applyAlignment="0" applyProtection="0"/>
    <xf numFmtId="0" fontId="50" fillId="0" borderId="2" applyNumberFormat="0" applyFill="0" applyAlignment="0" applyProtection="0"/>
    <xf numFmtId="0" fontId="50" fillId="0" borderId="2" applyNumberFormat="0" applyFill="0" applyAlignment="0" applyProtection="0"/>
    <xf numFmtId="0" fontId="50" fillId="0" borderId="2" applyNumberFormat="0" applyFill="0" applyAlignment="0" applyProtection="0"/>
    <xf numFmtId="0" fontId="50" fillId="0" borderId="2" applyNumberFormat="0" applyFill="0" applyAlignment="0" applyProtection="0"/>
    <xf numFmtId="0" fontId="50" fillId="0" borderId="2" applyNumberFormat="0" applyFill="0" applyAlignment="0" applyProtection="0"/>
    <xf numFmtId="0" fontId="50" fillId="0" borderId="2" applyNumberFormat="0" applyFill="0" applyAlignment="0" applyProtection="0"/>
    <xf numFmtId="0" fontId="50" fillId="0" borderId="2" applyNumberFormat="0" applyFill="0" applyAlignment="0" applyProtection="0"/>
    <xf numFmtId="0" fontId="50" fillId="0" borderId="2" applyNumberFormat="0" applyFill="0" applyAlignment="0" applyProtection="0"/>
    <xf numFmtId="0" fontId="54" fillId="0" borderId="3" applyNumberFormat="0" applyFill="0" applyAlignment="0" applyProtection="0"/>
    <xf numFmtId="0" fontId="54" fillId="0" borderId="3" applyNumberFormat="0" applyFill="0" applyAlignment="0" applyProtection="0"/>
    <xf numFmtId="0" fontId="54" fillId="0" borderId="3" applyNumberFormat="0" applyFill="0" applyAlignment="0" applyProtection="0"/>
    <xf numFmtId="0" fontId="54" fillId="0" borderId="3" applyNumberFormat="0" applyFill="0" applyAlignment="0" applyProtection="0"/>
    <xf numFmtId="0" fontId="54" fillId="0" borderId="3" applyNumberFormat="0" applyFill="0" applyAlignment="0" applyProtection="0"/>
    <xf numFmtId="0" fontId="54" fillId="0" borderId="3" applyNumberFormat="0" applyFill="0" applyAlignment="0" applyProtection="0"/>
    <xf numFmtId="0" fontId="54" fillId="0" borderId="3" applyNumberFormat="0" applyFill="0" applyAlignment="0" applyProtection="0"/>
    <xf numFmtId="0" fontId="54" fillId="0" borderId="3" applyNumberFormat="0" applyFill="0" applyAlignment="0" applyProtection="0"/>
    <xf numFmtId="0" fontId="54" fillId="0" borderId="3" applyNumberFormat="0" applyFill="0" applyAlignment="0" applyProtection="0"/>
    <xf numFmtId="0" fontId="54" fillId="0" borderId="3" applyNumberFormat="0" applyFill="0" applyAlignment="0" applyProtection="0"/>
    <xf numFmtId="0" fontId="54" fillId="0" borderId="3" applyNumberFormat="0" applyFill="0" applyAlignment="0" applyProtection="0"/>
    <xf numFmtId="0" fontId="54" fillId="0" borderId="3" applyNumberFormat="0" applyFill="0" applyAlignment="0" applyProtection="0"/>
    <xf numFmtId="0" fontId="54" fillId="0" borderId="3" applyNumberFormat="0" applyFill="0" applyAlignment="0" applyProtection="0"/>
    <xf numFmtId="0" fontId="54" fillId="0" borderId="3" applyNumberFormat="0" applyFill="0" applyAlignment="0" applyProtection="0"/>
    <xf numFmtId="0" fontId="54" fillId="0" borderId="3" applyNumberFormat="0" applyFill="0" applyAlignment="0" applyProtection="0"/>
    <xf numFmtId="0" fontId="54" fillId="0" borderId="3" applyNumberFormat="0" applyFill="0" applyAlignment="0" applyProtection="0"/>
    <xf numFmtId="0" fontId="54" fillId="0" borderId="3" applyNumberFormat="0" applyFill="0" applyAlignment="0" applyProtection="0"/>
    <xf numFmtId="0" fontId="54" fillId="0" borderId="3" applyNumberFormat="0" applyFill="0" applyAlignment="0" applyProtection="0"/>
    <xf numFmtId="0" fontId="54" fillId="0" borderId="3" applyNumberFormat="0" applyFill="0" applyAlignment="0" applyProtection="0"/>
    <xf numFmtId="0" fontId="54" fillId="0" borderId="3" applyNumberFormat="0" applyFill="0" applyAlignment="0" applyProtection="0"/>
    <xf numFmtId="0" fontId="54" fillId="0" borderId="3" applyNumberFormat="0" applyFill="0" applyAlignment="0" applyProtection="0"/>
    <xf numFmtId="0" fontId="54" fillId="0" borderId="3" applyNumberFormat="0" applyFill="0" applyAlignment="0" applyProtection="0"/>
    <xf numFmtId="0" fontId="54" fillId="0" borderId="3" applyNumberFormat="0" applyFill="0" applyAlignment="0" applyProtection="0"/>
    <xf numFmtId="0" fontId="54" fillId="0" borderId="3" applyNumberFormat="0" applyFill="0" applyAlignment="0" applyProtection="0"/>
    <xf numFmtId="0" fontId="54" fillId="0" borderId="3" applyNumberFormat="0" applyFill="0" applyAlignment="0" applyProtection="0"/>
    <xf numFmtId="0" fontId="54" fillId="0" borderId="3" applyNumberFormat="0" applyFill="0" applyAlignment="0" applyProtection="0"/>
    <xf numFmtId="0" fontId="54" fillId="0" borderId="3" applyNumberFormat="0" applyFill="0" applyAlignment="0" applyProtection="0"/>
    <xf numFmtId="0" fontId="54" fillId="0" borderId="3" applyNumberFormat="0" applyFill="0" applyAlignment="0" applyProtection="0"/>
    <xf numFmtId="0" fontId="54" fillId="0" borderId="3" applyNumberFormat="0" applyFill="0" applyAlignment="0" applyProtection="0"/>
    <xf numFmtId="0" fontId="54" fillId="0" borderId="3" applyNumberFormat="0" applyFill="0" applyAlignment="0" applyProtection="0"/>
    <xf numFmtId="0" fontId="54" fillId="0" borderId="3" applyNumberFormat="0" applyFill="0" applyAlignment="0" applyProtection="0"/>
    <xf numFmtId="0" fontId="54" fillId="0" borderId="3" applyNumberFormat="0" applyFill="0" applyAlignment="0" applyProtection="0"/>
    <xf numFmtId="0" fontId="54" fillId="0" borderId="3" applyNumberFormat="0" applyFill="0" applyAlignment="0" applyProtection="0"/>
    <xf numFmtId="0" fontId="54" fillId="0" borderId="3" applyNumberFormat="0" applyFill="0" applyAlignment="0" applyProtection="0"/>
    <xf numFmtId="0" fontId="54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94" fillId="0" borderId="9" applyNumberFormat="0" applyFill="0" applyAlignment="0" applyProtection="0"/>
    <xf numFmtId="0" fontId="94" fillId="0" borderId="9" applyNumberFormat="0" applyFill="0" applyAlignment="0" applyProtection="0"/>
    <xf numFmtId="0" fontId="94" fillId="0" borderId="9" applyNumberFormat="0" applyFill="0" applyAlignment="0" applyProtection="0"/>
    <xf numFmtId="0" fontId="94" fillId="0" borderId="9" applyNumberFormat="0" applyFill="0" applyAlignment="0" applyProtection="0"/>
    <xf numFmtId="0" fontId="94" fillId="0" borderId="9" applyNumberFormat="0" applyFill="0" applyAlignment="0" applyProtection="0"/>
    <xf numFmtId="0" fontId="94" fillId="0" borderId="9" applyNumberFormat="0" applyFill="0" applyAlignment="0" applyProtection="0"/>
    <xf numFmtId="0" fontId="94" fillId="0" borderId="9" applyNumberFormat="0" applyFill="0" applyAlignment="0" applyProtection="0"/>
    <xf numFmtId="0" fontId="94" fillId="0" borderId="9" applyNumberFormat="0" applyFill="0" applyAlignment="0" applyProtection="0"/>
    <xf numFmtId="0" fontId="94" fillId="0" borderId="9" applyNumberFormat="0" applyFill="0" applyAlignment="0" applyProtection="0"/>
    <xf numFmtId="0" fontId="94" fillId="0" borderId="9" applyNumberFormat="0" applyFill="0" applyAlignment="0" applyProtection="0"/>
    <xf numFmtId="0" fontId="94" fillId="0" borderId="9" applyNumberFormat="0" applyFill="0" applyAlignment="0" applyProtection="0"/>
    <xf numFmtId="0" fontId="94" fillId="0" borderId="9" applyNumberFormat="0" applyFill="0" applyAlignment="0" applyProtection="0"/>
    <xf numFmtId="0" fontId="94" fillId="0" borderId="9" applyNumberFormat="0" applyFill="0" applyAlignment="0" applyProtection="0"/>
    <xf numFmtId="0" fontId="94" fillId="0" borderId="9" applyNumberFormat="0" applyFill="0" applyAlignment="0" applyProtection="0"/>
    <xf numFmtId="0" fontId="94" fillId="0" borderId="9" applyNumberFormat="0" applyFill="0" applyAlignment="0" applyProtection="0"/>
    <xf numFmtId="0" fontId="94" fillId="0" borderId="9" applyNumberFormat="0" applyFill="0" applyAlignment="0" applyProtection="0"/>
    <xf numFmtId="0" fontId="94" fillId="0" borderId="9" applyNumberFormat="0" applyFill="0" applyAlignment="0" applyProtection="0"/>
    <xf numFmtId="0" fontId="94" fillId="0" borderId="9" applyNumberFormat="0" applyFill="0" applyAlignment="0" applyProtection="0"/>
    <xf numFmtId="0" fontId="94" fillId="0" borderId="9" applyNumberFormat="0" applyFill="0" applyAlignment="0" applyProtection="0"/>
    <xf numFmtId="0" fontId="94" fillId="0" borderId="9" applyNumberFormat="0" applyFill="0" applyAlignment="0" applyProtection="0"/>
    <xf numFmtId="0" fontId="94" fillId="0" borderId="9" applyNumberFormat="0" applyFill="0" applyAlignment="0" applyProtection="0"/>
    <xf numFmtId="0" fontId="94" fillId="0" borderId="9" applyNumberFormat="0" applyFill="0" applyAlignment="0" applyProtection="0"/>
    <xf numFmtId="0" fontId="94" fillId="0" borderId="9" applyNumberFormat="0" applyFill="0" applyAlignment="0" applyProtection="0"/>
    <xf numFmtId="0" fontId="94" fillId="0" borderId="9" applyNumberFormat="0" applyFill="0" applyAlignment="0" applyProtection="0"/>
    <xf numFmtId="0" fontId="94" fillId="0" borderId="9" applyNumberFormat="0" applyFill="0" applyAlignment="0" applyProtection="0"/>
    <xf numFmtId="0" fontId="94" fillId="0" borderId="9" applyNumberFormat="0" applyFill="0" applyAlignment="0" applyProtection="0"/>
    <xf numFmtId="0" fontId="94" fillId="0" borderId="9" applyNumberFormat="0" applyFill="0" applyAlignment="0" applyProtection="0"/>
    <xf numFmtId="0" fontId="94" fillId="0" borderId="9" applyNumberFormat="0" applyFill="0" applyAlignment="0" applyProtection="0"/>
    <xf numFmtId="0" fontId="94" fillId="0" borderId="9" applyNumberFormat="0" applyFill="0" applyAlignment="0" applyProtection="0"/>
    <xf numFmtId="0" fontId="94" fillId="0" borderId="9" applyNumberFormat="0" applyFill="0" applyAlignment="0" applyProtection="0"/>
    <xf numFmtId="0" fontId="94" fillId="0" borderId="9" applyNumberFormat="0" applyFill="0" applyAlignment="0" applyProtection="0"/>
    <xf numFmtId="0" fontId="94" fillId="0" borderId="9" applyNumberFormat="0" applyFill="0" applyAlignment="0" applyProtection="0"/>
    <xf numFmtId="0" fontId="94" fillId="0" borderId="9" applyNumberFormat="0" applyFill="0" applyAlignment="0" applyProtection="0"/>
    <xf numFmtId="0" fontId="94" fillId="0" borderId="9" applyNumberFormat="0" applyFill="0" applyAlignment="0" applyProtection="0"/>
    <xf numFmtId="0" fontId="30" fillId="7" borderId="7" applyNumberFormat="0" applyAlignment="0" applyProtection="0"/>
    <xf numFmtId="0" fontId="30" fillId="7" borderId="7" applyNumberFormat="0" applyAlignment="0" applyProtection="0"/>
    <xf numFmtId="0" fontId="30" fillId="7" borderId="7" applyNumberFormat="0" applyAlignment="0" applyProtection="0"/>
    <xf numFmtId="0" fontId="30" fillId="7" borderId="7" applyNumberFormat="0" applyAlignment="0" applyProtection="0"/>
    <xf numFmtId="0" fontId="30" fillId="7" borderId="7" applyNumberFormat="0" applyAlignment="0" applyProtection="0"/>
    <xf numFmtId="0" fontId="30" fillId="7" borderId="7" applyNumberFormat="0" applyAlignment="0" applyProtection="0"/>
    <xf numFmtId="0" fontId="30" fillId="7" borderId="7" applyNumberFormat="0" applyAlignment="0" applyProtection="0"/>
    <xf numFmtId="0" fontId="30" fillId="7" borderId="7" applyNumberFormat="0" applyAlignment="0" applyProtection="0"/>
    <xf numFmtId="0" fontId="30" fillId="7" borderId="7" applyNumberFormat="0" applyAlignment="0" applyProtection="0"/>
    <xf numFmtId="0" fontId="30" fillId="7" borderId="7" applyNumberFormat="0" applyAlignment="0" applyProtection="0"/>
    <xf numFmtId="0" fontId="30" fillId="7" borderId="7" applyNumberFormat="0" applyAlignment="0" applyProtection="0"/>
    <xf numFmtId="0" fontId="30" fillId="7" borderId="7" applyNumberFormat="0" applyAlignment="0" applyProtection="0"/>
    <xf numFmtId="0" fontId="30" fillId="7" borderId="7" applyNumberFormat="0" applyAlignment="0" applyProtection="0"/>
    <xf numFmtId="0" fontId="30" fillId="7" borderId="7" applyNumberFormat="0" applyAlignment="0" applyProtection="0"/>
    <xf numFmtId="0" fontId="30" fillId="7" borderId="7" applyNumberFormat="0" applyAlignment="0" applyProtection="0"/>
    <xf numFmtId="0" fontId="30" fillId="7" borderId="7" applyNumberFormat="0" applyAlignment="0" applyProtection="0"/>
    <xf numFmtId="0" fontId="30" fillId="7" borderId="7" applyNumberFormat="0" applyAlignment="0" applyProtection="0"/>
    <xf numFmtId="0" fontId="30" fillId="7" borderId="7" applyNumberFormat="0" applyAlignment="0" applyProtection="0"/>
    <xf numFmtId="0" fontId="30" fillId="7" borderId="7" applyNumberFormat="0" applyAlignment="0" applyProtection="0"/>
    <xf numFmtId="0" fontId="30" fillId="7" borderId="7" applyNumberFormat="0" applyAlignment="0" applyProtection="0"/>
    <xf numFmtId="0" fontId="30" fillId="7" borderId="7" applyNumberFormat="0" applyAlignment="0" applyProtection="0"/>
    <xf numFmtId="0" fontId="30" fillId="7" borderId="7" applyNumberFormat="0" applyAlignment="0" applyProtection="0"/>
    <xf numFmtId="0" fontId="30" fillId="7" borderId="7" applyNumberFormat="0" applyAlignment="0" applyProtection="0"/>
    <xf numFmtId="0" fontId="30" fillId="7" borderId="7" applyNumberFormat="0" applyAlignment="0" applyProtection="0"/>
    <xf numFmtId="0" fontId="30" fillId="7" borderId="7" applyNumberFormat="0" applyAlignment="0" applyProtection="0"/>
    <xf numFmtId="0" fontId="30" fillId="7" borderId="7" applyNumberFormat="0" applyAlignment="0" applyProtection="0"/>
    <xf numFmtId="0" fontId="30" fillId="7" borderId="7" applyNumberFormat="0" applyAlignment="0" applyProtection="0"/>
    <xf numFmtId="0" fontId="30" fillId="7" borderId="7" applyNumberFormat="0" applyAlignment="0" applyProtection="0"/>
    <xf numFmtId="0" fontId="30" fillId="7" borderId="7" applyNumberFormat="0" applyAlignment="0" applyProtection="0"/>
    <xf numFmtId="0" fontId="30" fillId="7" borderId="7" applyNumberFormat="0" applyAlignment="0" applyProtection="0"/>
    <xf numFmtId="0" fontId="30" fillId="7" borderId="7" applyNumberFormat="0" applyAlignment="0" applyProtection="0"/>
    <xf numFmtId="0" fontId="30" fillId="7" borderId="7" applyNumberFormat="0" applyAlignment="0" applyProtection="0"/>
    <xf numFmtId="0" fontId="30" fillId="7" borderId="7" applyNumberFormat="0" applyAlignment="0" applyProtection="0"/>
    <xf numFmtId="0" fontId="30" fillId="7" borderId="7" applyNumberFormat="0" applyAlignment="0" applyProtection="0"/>
    <xf numFmtId="0" fontId="100" fillId="4" borderId="0" applyNumberFormat="0" applyBorder="0" applyAlignment="0" applyProtection="0"/>
    <xf numFmtId="0" fontId="100" fillId="4" borderId="0" applyNumberFormat="0" applyBorder="0" applyAlignment="0" applyProtection="0"/>
    <xf numFmtId="0" fontId="100" fillId="4" borderId="0" applyNumberFormat="0" applyBorder="0" applyAlignment="0" applyProtection="0"/>
    <xf numFmtId="0" fontId="100" fillId="4" borderId="0" applyNumberFormat="0" applyBorder="0" applyAlignment="0" applyProtection="0"/>
    <xf numFmtId="0" fontId="100" fillId="4" borderId="0" applyNumberFormat="0" applyBorder="0" applyAlignment="0" applyProtection="0"/>
    <xf numFmtId="0" fontId="100" fillId="4" borderId="0" applyNumberFormat="0" applyBorder="0" applyAlignment="0" applyProtection="0"/>
    <xf numFmtId="0" fontId="100" fillId="4" borderId="0" applyNumberFormat="0" applyBorder="0" applyAlignment="0" applyProtection="0"/>
    <xf numFmtId="0" fontId="100" fillId="4" borderId="0" applyNumberFormat="0" applyBorder="0" applyAlignment="0" applyProtection="0"/>
    <xf numFmtId="0" fontId="100" fillId="4" borderId="0" applyNumberFormat="0" applyBorder="0" applyAlignment="0" applyProtection="0"/>
    <xf numFmtId="0" fontId="100" fillId="4" borderId="0" applyNumberFormat="0" applyBorder="0" applyAlignment="0" applyProtection="0"/>
    <xf numFmtId="0" fontId="100" fillId="4" borderId="0" applyNumberFormat="0" applyBorder="0" applyAlignment="0" applyProtection="0"/>
    <xf numFmtId="0" fontId="100" fillId="4" borderId="0" applyNumberFormat="0" applyBorder="0" applyAlignment="0" applyProtection="0"/>
    <xf numFmtId="0" fontId="100" fillId="4" borderId="0" applyNumberFormat="0" applyBorder="0" applyAlignment="0" applyProtection="0"/>
    <xf numFmtId="0" fontId="100" fillId="4" borderId="0" applyNumberFormat="0" applyBorder="0" applyAlignment="0" applyProtection="0"/>
    <xf numFmtId="0" fontId="100" fillId="4" borderId="0" applyNumberFormat="0" applyBorder="0" applyAlignment="0" applyProtection="0"/>
    <xf numFmtId="0" fontId="100" fillId="4" borderId="0" applyNumberFormat="0" applyBorder="0" applyAlignment="0" applyProtection="0"/>
    <xf numFmtId="0" fontId="100" fillId="4" borderId="0" applyNumberFormat="0" applyBorder="0" applyAlignment="0" applyProtection="0"/>
    <xf numFmtId="0" fontId="100" fillId="4" borderId="0" applyNumberFormat="0" applyBorder="0" applyAlignment="0" applyProtection="0"/>
    <xf numFmtId="0" fontId="100" fillId="4" borderId="0" applyNumberFormat="0" applyBorder="0" applyAlignment="0" applyProtection="0"/>
    <xf numFmtId="0" fontId="100" fillId="4" borderId="0" applyNumberFormat="0" applyBorder="0" applyAlignment="0" applyProtection="0"/>
    <xf numFmtId="0" fontId="100" fillId="4" borderId="0" applyNumberFormat="0" applyBorder="0" applyAlignment="0" applyProtection="0"/>
    <xf numFmtId="0" fontId="100" fillId="4" borderId="0" applyNumberFormat="0" applyBorder="0" applyAlignment="0" applyProtection="0"/>
    <xf numFmtId="0" fontId="100" fillId="4" borderId="0" applyNumberFormat="0" applyBorder="0" applyAlignment="0" applyProtection="0"/>
    <xf numFmtId="0" fontId="100" fillId="4" borderId="0" applyNumberFormat="0" applyBorder="0" applyAlignment="0" applyProtection="0"/>
    <xf numFmtId="0" fontId="100" fillId="4" borderId="0" applyNumberFormat="0" applyBorder="0" applyAlignment="0" applyProtection="0"/>
    <xf numFmtId="0" fontId="100" fillId="4" borderId="0" applyNumberFormat="0" applyBorder="0" applyAlignment="0" applyProtection="0"/>
    <xf numFmtId="0" fontId="100" fillId="4" borderId="0" applyNumberFormat="0" applyBorder="0" applyAlignment="0" applyProtection="0"/>
    <xf numFmtId="0" fontId="100" fillId="4" borderId="0" applyNumberFormat="0" applyBorder="0" applyAlignment="0" applyProtection="0"/>
    <xf numFmtId="0" fontId="100" fillId="4" borderId="0" applyNumberFormat="0" applyBorder="0" applyAlignment="0" applyProtection="0"/>
    <xf numFmtId="0" fontId="100" fillId="4" borderId="0" applyNumberFormat="0" applyBorder="0" applyAlignment="0" applyProtection="0"/>
    <xf numFmtId="0" fontId="100" fillId="4" borderId="0" applyNumberFormat="0" applyBorder="0" applyAlignment="0" applyProtection="0"/>
    <xf numFmtId="0" fontId="100" fillId="4" borderId="0" applyNumberFormat="0" applyBorder="0" applyAlignment="0" applyProtection="0"/>
    <xf numFmtId="0" fontId="100" fillId="4" borderId="0" applyNumberFormat="0" applyBorder="0" applyAlignment="0" applyProtection="0"/>
    <xf numFmtId="0" fontId="100" fillId="4" borderId="0" applyNumberFormat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9" fillId="0" borderId="0"/>
    <xf numFmtId="0" fontId="9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1" fontId="77" fillId="0" borderId="0"/>
    <xf numFmtId="1" fontId="77" fillId="0" borderId="0"/>
    <xf numFmtId="1" fontId="77" fillId="0" borderId="0"/>
    <xf numFmtId="1" fontId="77" fillId="0" borderId="0"/>
    <xf numFmtId="1" fontId="77" fillId="0" borderId="0"/>
    <xf numFmtId="1" fontId="77" fillId="0" borderId="0"/>
    <xf numFmtId="1" fontId="77" fillId="0" borderId="0"/>
    <xf numFmtId="1" fontId="77" fillId="0" borderId="0"/>
    <xf numFmtId="1" fontId="77" fillId="0" borderId="0"/>
    <xf numFmtId="1" fontId="77" fillId="0" borderId="0"/>
    <xf numFmtId="0" fontId="11" fillId="0" borderId="0"/>
    <xf numFmtId="1" fontId="77" fillId="0" borderId="0"/>
    <xf numFmtId="1" fontId="77" fillId="0" borderId="0"/>
    <xf numFmtId="1" fontId="77" fillId="0" borderId="0"/>
    <xf numFmtId="1" fontId="77" fillId="0" borderId="0"/>
    <xf numFmtId="1" fontId="77" fillId="0" borderId="0"/>
    <xf numFmtId="1" fontId="77" fillId="0" borderId="0"/>
    <xf numFmtId="1" fontId="77" fillId="0" borderId="0"/>
    <xf numFmtId="1" fontId="77" fillId="0" borderId="0"/>
    <xf numFmtId="1" fontId="77" fillId="0" borderId="0"/>
    <xf numFmtId="1" fontId="77" fillId="0" borderId="0"/>
    <xf numFmtId="0" fontId="11" fillId="0" borderId="0"/>
    <xf numFmtId="0" fontId="11" fillId="0" borderId="0"/>
    <xf numFmtId="1" fontId="77" fillId="0" borderId="0"/>
    <xf numFmtId="1" fontId="77" fillId="0" borderId="0"/>
    <xf numFmtId="1" fontId="77" fillId="0" borderId="0"/>
    <xf numFmtId="1" fontId="77" fillId="0" borderId="0"/>
    <xf numFmtId="1" fontId="77" fillId="0" borderId="0"/>
    <xf numFmtId="1" fontId="77" fillId="0" borderId="0"/>
    <xf numFmtId="1" fontId="77" fillId="0" borderId="0"/>
    <xf numFmtId="1" fontId="77" fillId="0" borderId="0"/>
    <xf numFmtId="1" fontId="77" fillId="0" borderId="0"/>
    <xf numFmtId="1" fontId="77" fillId="0" borderId="0"/>
    <xf numFmtId="1" fontId="77" fillId="0" borderId="0"/>
    <xf numFmtId="1" fontId="77" fillId="0" borderId="0"/>
    <xf numFmtId="1" fontId="77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3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" fillId="0" borderId="0">
      <alignment horizontal="left" vertical="top" wrapText="1"/>
    </xf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6" fillId="8" borderId="8" applyNumberFormat="0" applyFont="0" applyAlignment="0" applyProtection="0"/>
    <xf numFmtId="0" fontId="6" fillId="8" borderId="8" applyNumberFormat="0" applyFont="0" applyAlignment="0" applyProtection="0"/>
    <xf numFmtId="0" fontId="6" fillId="8" borderId="8" applyNumberFormat="0" applyFont="0" applyAlignment="0" applyProtection="0"/>
    <xf numFmtId="0" fontId="6" fillId="8" borderId="8" applyNumberFormat="0" applyFont="0" applyAlignment="0" applyProtection="0"/>
    <xf numFmtId="0" fontId="6" fillId="8" borderId="8" applyNumberFormat="0" applyFont="0" applyAlignment="0" applyProtection="0"/>
    <xf numFmtId="0" fontId="6" fillId="8" borderId="8" applyNumberFormat="0" applyFont="0" applyAlignment="0" applyProtection="0"/>
    <xf numFmtId="0" fontId="6" fillId="8" borderId="8" applyNumberFormat="0" applyFont="0" applyAlignment="0" applyProtection="0"/>
    <xf numFmtId="0" fontId="6" fillId="8" borderId="8" applyNumberFormat="0" applyFont="0" applyAlignment="0" applyProtection="0"/>
    <xf numFmtId="0" fontId="6" fillId="8" borderId="8" applyNumberFormat="0" applyFont="0" applyAlignment="0" applyProtection="0"/>
    <xf numFmtId="0" fontId="6" fillId="8" borderId="8" applyNumberFormat="0" applyFont="0" applyAlignment="0" applyProtection="0"/>
    <xf numFmtId="0" fontId="6" fillId="8" borderId="8" applyNumberFormat="0" applyFont="0" applyAlignment="0" applyProtection="0"/>
    <xf numFmtId="0" fontId="6" fillId="8" borderId="8" applyNumberFormat="0" applyFont="0" applyAlignment="0" applyProtection="0"/>
    <xf numFmtId="0" fontId="6" fillId="8" borderId="8" applyNumberFormat="0" applyFont="0" applyAlignment="0" applyProtection="0"/>
    <xf numFmtId="0" fontId="6" fillId="8" borderId="8" applyNumberFormat="0" applyFont="0" applyAlignment="0" applyProtection="0"/>
    <xf numFmtId="0" fontId="6" fillId="8" borderId="8" applyNumberFormat="0" applyFont="0" applyAlignment="0" applyProtection="0"/>
    <xf numFmtId="0" fontId="6" fillId="8" borderId="8" applyNumberFormat="0" applyFont="0" applyAlignment="0" applyProtection="0"/>
    <xf numFmtId="0" fontId="6" fillId="8" borderId="8" applyNumberFormat="0" applyFont="0" applyAlignment="0" applyProtection="0"/>
    <xf numFmtId="0" fontId="6" fillId="8" borderId="8" applyNumberFormat="0" applyFont="0" applyAlignment="0" applyProtection="0"/>
    <xf numFmtId="0" fontId="6" fillId="8" borderId="8" applyNumberFormat="0" applyFont="0" applyAlignment="0" applyProtection="0"/>
    <xf numFmtId="0" fontId="6" fillId="8" borderId="8" applyNumberFormat="0" applyFont="0" applyAlignment="0" applyProtection="0"/>
    <xf numFmtId="0" fontId="6" fillId="8" borderId="8" applyNumberFormat="0" applyFont="0" applyAlignment="0" applyProtection="0"/>
    <xf numFmtId="0" fontId="6" fillId="8" borderId="8" applyNumberFormat="0" applyFont="0" applyAlignment="0" applyProtection="0"/>
    <xf numFmtId="0" fontId="6" fillId="8" borderId="8" applyNumberFormat="0" applyFont="0" applyAlignment="0" applyProtection="0"/>
    <xf numFmtId="0" fontId="6" fillId="8" borderId="8" applyNumberFormat="0" applyFont="0" applyAlignment="0" applyProtection="0"/>
    <xf numFmtId="0" fontId="6" fillId="8" borderId="8" applyNumberFormat="0" applyFont="0" applyAlignment="0" applyProtection="0"/>
    <xf numFmtId="0" fontId="6" fillId="8" borderId="8" applyNumberFormat="0" applyFont="0" applyAlignment="0" applyProtection="0"/>
    <xf numFmtId="0" fontId="6" fillId="8" borderId="8" applyNumberFormat="0" applyFont="0" applyAlignment="0" applyProtection="0"/>
    <xf numFmtId="0" fontId="6" fillId="8" borderId="8" applyNumberFormat="0" applyFont="0" applyAlignment="0" applyProtection="0"/>
    <xf numFmtId="0" fontId="6" fillId="8" borderId="8" applyNumberFormat="0" applyFont="0" applyAlignment="0" applyProtection="0"/>
    <xf numFmtId="0" fontId="6" fillId="8" borderId="8" applyNumberFormat="0" applyFont="0" applyAlignment="0" applyProtection="0"/>
    <xf numFmtId="0" fontId="6" fillId="8" borderId="8" applyNumberFormat="0" applyFont="0" applyAlignment="0" applyProtection="0"/>
    <xf numFmtId="0" fontId="6" fillId="8" borderId="8" applyNumberFormat="0" applyFont="0" applyAlignment="0" applyProtection="0"/>
    <xf numFmtId="0" fontId="6" fillId="8" borderId="8" applyNumberFormat="0" applyFont="0" applyAlignment="0" applyProtection="0"/>
    <xf numFmtId="0" fontId="68" fillId="0" borderId="6" applyNumberFormat="0" applyFill="0" applyAlignment="0" applyProtection="0"/>
    <xf numFmtId="0" fontId="68" fillId="0" borderId="6" applyNumberFormat="0" applyFill="0" applyAlignment="0" applyProtection="0"/>
    <xf numFmtId="0" fontId="68" fillId="0" borderId="6" applyNumberFormat="0" applyFill="0" applyAlignment="0" applyProtection="0"/>
    <xf numFmtId="0" fontId="68" fillId="0" borderId="6" applyNumberFormat="0" applyFill="0" applyAlignment="0" applyProtection="0"/>
    <xf numFmtId="0" fontId="68" fillId="0" borderId="6" applyNumberFormat="0" applyFill="0" applyAlignment="0" applyProtection="0"/>
    <xf numFmtId="0" fontId="68" fillId="0" borderId="6" applyNumberFormat="0" applyFill="0" applyAlignment="0" applyProtection="0"/>
    <xf numFmtId="0" fontId="68" fillId="0" borderId="6" applyNumberFormat="0" applyFill="0" applyAlignment="0" applyProtection="0"/>
    <xf numFmtId="0" fontId="68" fillId="0" borderId="6" applyNumberFormat="0" applyFill="0" applyAlignment="0" applyProtection="0"/>
    <xf numFmtId="0" fontId="68" fillId="0" borderId="6" applyNumberFormat="0" applyFill="0" applyAlignment="0" applyProtection="0"/>
    <xf numFmtId="0" fontId="68" fillId="0" borderId="6" applyNumberFormat="0" applyFill="0" applyAlignment="0" applyProtection="0"/>
    <xf numFmtId="0" fontId="68" fillId="0" borderId="6" applyNumberFormat="0" applyFill="0" applyAlignment="0" applyProtection="0"/>
    <xf numFmtId="0" fontId="68" fillId="0" borderId="6" applyNumberFormat="0" applyFill="0" applyAlignment="0" applyProtection="0"/>
    <xf numFmtId="0" fontId="68" fillId="0" borderId="6" applyNumberFormat="0" applyFill="0" applyAlignment="0" applyProtection="0"/>
    <xf numFmtId="0" fontId="68" fillId="0" borderId="6" applyNumberFormat="0" applyFill="0" applyAlignment="0" applyProtection="0"/>
    <xf numFmtId="0" fontId="68" fillId="0" borderId="6" applyNumberFormat="0" applyFill="0" applyAlignment="0" applyProtection="0"/>
    <xf numFmtId="0" fontId="68" fillId="0" borderId="6" applyNumberFormat="0" applyFill="0" applyAlignment="0" applyProtection="0"/>
    <xf numFmtId="0" fontId="68" fillId="0" borderId="6" applyNumberFormat="0" applyFill="0" applyAlignment="0" applyProtection="0"/>
    <xf numFmtId="0" fontId="68" fillId="0" borderId="6" applyNumberFormat="0" applyFill="0" applyAlignment="0" applyProtection="0"/>
    <xf numFmtId="0" fontId="68" fillId="0" borderId="6" applyNumberFormat="0" applyFill="0" applyAlignment="0" applyProtection="0"/>
    <xf numFmtId="0" fontId="68" fillId="0" borderId="6" applyNumberFormat="0" applyFill="0" applyAlignment="0" applyProtection="0"/>
    <xf numFmtId="0" fontId="68" fillId="0" borderId="6" applyNumberFormat="0" applyFill="0" applyAlignment="0" applyProtection="0"/>
    <xf numFmtId="0" fontId="68" fillId="0" borderId="6" applyNumberFormat="0" applyFill="0" applyAlignment="0" applyProtection="0"/>
    <xf numFmtId="0" fontId="68" fillId="0" borderId="6" applyNumberFormat="0" applyFill="0" applyAlignment="0" applyProtection="0"/>
    <xf numFmtId="0" fontId="68" fillId="0" borderId="6" applyNumberFormat="0" applyFill="0" applyAlignment="0" applyProtection="0"/>
    <xf numFmtId="0" fontId="68" fillId="0" borderId="6" applyNumberFormat="0" applyFill="0" applyAlignment="0" applyProtection="0"/>
    <xf numFmtId="0" fontId="68" fillId="0" borderId="6" applyNumberFormat="0" applyFill="0" applyAlignment="0" applyProtection="0"/>
    <xf numFmtId="0" fontId="68" fillId="0" borderId="6" applyNumberFormat="0" applyFill="0" applyAlignment="0" applyProtection="0"/>
    <xf numFmtId="0" fontId="68" fillId="0" borderId="6" applyNumberFormat="0" applyFill="0" applyAlignment="0" applyProtection="0"/>
    <xf numFmtId="0" fontId="68" fillId="0" borderId="6" applyNumberFormat="0" applyFill="0" applyAlignment="0" applyProtection="0"/>
    <xf numFmtId="0" fontId="68" fillId="0" borderId="6" applyNumberFormat="0" applyFill="0" applyAlignment="0" applyProtection="0"/>
    <xf numFmtId="0" fontId="68" fillId="0" borderId="6" applyNumberFormat="0" applyFill="0" applyAlignment="0" applyProtection="0"/>
    <xf numFmtId="0" fontId="68" fillId="0" borderId="6" applyNumberFormat="0" applyFill="0" applyAlignment="0" applyProtection="0"/>
    <xf numFmtId="0" fontId="68" fillId="0" borderId="6" applyNumberFormat="0" applyFill="0" applyAlignment="0" applyProtection="0"/>
    <xf numFmtId="0" fontId="68" fillId="0" borderId="6" applyNumberFormat="0" applyFill="0" applyAlignment="0" applyProtection="0"/>
    <xf numFmtId="0" fontId="98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43" fontId="6" fillId="0" borderId="0" applyFont="0" applyFill="0" applyBorder="0" applyAlignment="0" applyProtection="0"/>
    <xf numFmtId="173" fontId="32" fillId="0" borderId="0" applyFont="0" applyFill="0" applyBorder="0" applyAlignment="0" applyProtection="0"/>
    <xf numFmtId="173" fontId="32" fillId="0" borderId="0" applyFont="0" applyFill="0" applyBorder="0" applyAlignment="0" applyProtection="0"/>
    <xf numFmtId="173" fontId="32" fillId="0" borderId="0" applyFont="0" applyFill="0" applyBorder="0" applyAlignment="0" applyProtection="0"/>
    <xf numFmtId="173" fontId="32" fillId="0" borderId="0" applyFont="0" applyFill="0" applyBorder="0" applyAlignment="0" applyProtection="0"/>
    <xf numFmtId="173" fontId="32" fillId="0" borderId="0" applyFont="0" applyFill="0" applyBorder="0" applyAlignment="0" applyProtection="0"/>
    <xf numFmtId="173" fontId="32" fillId="0" borderId="0" applyFont="0" applyFill="0" applyBorder="0" applyAlignment="0" applyProtection="0"/>
    <xf numFmtId="173" fontId="32" fillId="0" borderId="0" applyFont="0" applyFill="0" applyBorder="0" applyAlignment="0" applyProtection="0"/>
    <xf numFmtId="173" fontId="32" fillId="0" borderId="0" applyFont="0" applyFill="0" applyBorder="0" applyAlignment="0" applyProtection="0"/>
    <xf numFmtId="173" fontId="32" fillId="0" borderId="0" applyFont="0" applyFill="0" applyBorder="0" applyAlignment="0" applyProtection="0"/>
    <xf numFmtId="173" fontId="32" fillId="0" borderId="0" applyFont="0" applyFill="0" applyBorder="0" applyAlignment="0" applyProtection="0"/>
    <xf numFmtId="169" fontId="31" fillId="0" borderId="0" applyFont="0" applyFill="0" applyBorder="0" applyAlignment="0" applyProtection="0"/>
    <xf numFmtId="169" fontId="31" fillId="0" borderId="0" applyFont="0" applyFill="0" applyBorder="0" applyAlignment="0" applyProtection="0"/>
    <xf numFmtId="169" fontId="31" fillId="0" borderId="0" applyFont="0" applyFill="0" applyBorder="0" applyAlignment="0" applyProtection="0"/>
    <xf numFmtId="169" fontId="31" fillId="0" borderId="0" applyFont="0" applyFill="0" applyBorder="0" applyAlignment="0" applyProtection="0"/>
    <xf numFmtId="169" fontId="31" fillId="0" borderId="0" applyFont="0" applyFill="0" applyBorder="0" applyAlignment="0" applyProtection="0"/>
    <xf numFmtId="169" fontId="31" fillId="0" borderId="0" applyFont="0" applyFill="0" applyBorder="0" applyAlignment="0" applyProtection="0"/>
    <xf numFmtId="169" fontId="31" fillId="0" borderId="0" applyFont="0" applyFill="0" applyBorder="0" applyAlignment="0" applyProtection="0"/>
    <xf numFmtId="169" fontId="31" fillId="0" borderId="0" applyFont="0" applyFill="0" applyBorder="0" applyAlignment="0" applyProtection="0"/>
    <xf numFmtId="169" fontId="31" fillId="0" borderId="0" applyFont="0" applyFill="0" applyBorder="0" applyAlignment="0" applyProtection="0"/>
    <xf numFmtId="169" fontId="31" fillId="0" borderId="0" applyFont="0" applyFill="0" applyBorder="0" applyAlignment="0" applyProtection="0"/>
    <xf numFmtId="169" fontId="31" fillId="0" borderId="0" applyFont="0" applyFill="0" applyBorder="0" applyAlignment="0" applyProtection="0"/>
    <xf numFmtId="169" fontId="31" fillId="0" borderId="0" applyFont="0" applyFill="0" applyBorder="0" applyAlignment="0" applyProtection="0"/>
    <xf numFmtId="169" fontId="31" fillId="0" borderId="0" applyFont="0" applyFill="0" applyBorder="0" applyAlignment="0" applyProtection="0"/>
    <xf numFmtId="169" fontId="31" fillId="0" borderId="0" applyFont="0" applyFill="0" applyBorder="0" applyAlignment="0" applyProtection="0"/>
    <xf numFmtId="169" fontId="31" fillId="0" borderId="0" applyFont="0" applyFill="0" applyBorder="0" applyAlignment="0" applyProtection="0"/>
    <xf numFmtId="169" fontId="31" fillId="0" borderId="0" applyFont="0" applyFill="0" applyBorder="0" applyAlignment="0" applyProtection="0"/>
    <xf numFmtId="169" fontId="31" fillId="0" borderId="0" applyFont="0" applyFill="0" applyBorder="0" applyAlignment="0" applyProtection="0"/>
    <xf numFmtId="169" fontId="31" fillId="0" borderId="0" applyFont="0" applyFill="0" applyBorder="0" applyAlignment="0" applyProtection="0"/>
    <xf numFmtId="169" fontId="31" fillId="0" borderId="0" applyFont="0" applyFill="0" applyBorder="0" applyAlignment="0" applyProtection="0"/>
    <xf numFmtId="169" fontId="31" fillId="0" borderId="0" applyFont="0" applyFill="0" applyBorder="0" applyAlignment="0" applyProtection="0"/>
    <xf numFmtId="169" fontId="31" fillId="0" borderId="0" applyFont="0" applyFill="0" applyBorder="0" applyAlignment="0" applyProtection="0"/>
    <xf numFmtId="169" fontId="31" fillId="0" borderId="0" applyFont="0" applyFill="0" applyBorder="0" applyAlignment="0" applyProtection="0"/>
    <xf numFmtId="169" fontId="31" fillId="0" borderId="0" applyFont="0" applyFill="0" applyBorder="0" applyAlignment="0" applyProtection="0"/>
    <xf numFmtId="169" fontId="31" fillId="0" borderId="0" applyFont="0" applyFill="0" applyBorder="0" applyAlignment="0" applyProtection="0"/>
    <xf numFmtId="169" fontId="31" fillId="0" borderId="0" applyFont="0" applyFill="0" applyBorder="0" applyAlignment="0" applyProtection="0"/>
    <xf numFmtId="169" fontId="31" fillId="0" borderId="0" applyFont="0" applyFill="0" applyBorder="0" applyAlignment="0" applyProtection="0"/>
    <xf numFmtId="169" fontId="31" fillId="0" borderId="0" applyFont="0" applyFill="0" applyBorder="0" applyAlignment="0" applyProtection="0"/>
    <xf numFmtId="169" fontId="31" fillId="0" borderId="0" applyFont="0" applyFill="0" applyBorder="0" applyAlignment="0" applyProtection="0"/>
    <xf numFmtId="169" fontId="31" fillId="0" borderId="0" applyFont="0" applyFill="0" applyBorder="0" applyAlignment="0" applyProtection="0"/>
    <xf numFmtId="169" fontId="31" fillId="0" borderId="0" applyFont="0" applyFill="0" applyBorder="0" applyAlignment="0" applyProtection="0"/>
    <xf numFmtId="169" fontId="31" fillId="0" borderId="0" applyFont="0" applyFill="0" applyBorder="0" applyAlignment="0" applyProtection="0"/>
    <xf numFmtId="169" fontId="31" fillId="0" borderId="0" applyFont="0" applyFill="0" applyBorder="0" applyAlignment="0" applyProtection="0"/>
    <xf numFmtId="169" fontId="31" fillId="0" borderId="0" applyFont="0" applyFill="0" applyBorder="0" applyAlignment="0" applyProtection="0"/>
    <xf numFmtId="169" fontId="31" fillId="0" borderId="0" applyFont="0" applyFill="0" applyBorder="0" applyAlignment="0" applyProtection="0"/>
    <xf numFmtId="169" fontId="31" fillId="0" borderId="0" applyFont="0" applyFill="0" applyBorder="0" applyAlignment="0" applyProtection="0"/>
    <xf numFmtId="173" fontId="32" fillId="0" borderId="0" applyFont="0" applyFill="0" applyBorder="0" applyAlignment="0" applyProtection="0"/>
    <xf numFmtId="173" fontId="32" fillId="0" borderId="0" applyFont="0" applyFill="0" applyBorder="0" applyAlignment="0" applyProtection="0"/>
    <xf numFmtId="173" fontId="32" fillId="0" borderId="0" applyFont="0" applyFill="0" applyBorder="0" applyAlignment="0" applyProtection="0"/>
    <xf numFmtId="173" fontId="32" fillId="0" borderId="0" applyFont="0" applyFill="0" applyBorder="0" applyAlignment="0" applyProtection="0"/>
    <xf numFmtId="173" fontId="32" fillId="0" borderId="0" applyFont="0" applyFill="0" applyBorder="0" applyAlignment="0" applyProtection="0"/>
    <xf numFmtId="173" fontId="32" fillId="0" borderId="0" applyFont="0" applyFill="0" applyBorder="0" applyAlignment="0" applyProtection="0"/>
    <xf numFmtId="173" fontId="32" fillId="0" borderId="0" applyFont="0" applyFill="0" applyBorder="0" applyAlignment="0" applyProtection="0"/>
    <xf numFmtId="173" fontId="32" fillId="0" borderId="0" applyFont="0" applyFill="0" applyBorder="0" applyAlignment="0" applyProtection="0"/>
    <xf numFmtId="173" fontId="32" fillId="0" borderId="0" applyFont="0" applyFill="0" applyBorder="0" applyAlignment="0" applyProtection="0"/>
    <xf numFmtId="173" fontId="32" fillId="0" borderId="0" applyFont="0" applyFill="0" applyBorder="0" applyAlignment="0" applyProtection="0"/>
    <xf numFmtId="173" fontId="32" fillId="0" borderId="0" applyFont="0" applyFill="0" applyBorder="0" applyAlignment="0" applyProtection="0"/>
    <xf numFmtId="173" fontId="32" fillId="0" borderId="0" applyFont="0" applyFill="0" applyBorder="0" applyAlignment="0" applyProtection="0"/>
    <xf numFmtId="173" fontId="32" fillId="0" borderId="0" applyFont="0" applyFill="0" applyBorder="0" applyAlignment="0" applyProtection="0"/>
    <xf numFmtId="173" fontId="32" fillId="0" borderId="0" applyFont="0" applyFill="0" applyBorder="0" applyAlignment="0" applyProtection="0"/>
    <xf numFmtId="173" fontId="32" fillId="0" borderId="0" applyFont="0" applyFill="0" applyBorder="0" applyAlignment="0" applyProtection="0"/>
    <xf numFmtId="173" fontId="32" fillId="0" borderId="0" applyFont="0" applyFill="0" applyBorder="0" applyAlignment="0" applyProtection="0"/>
    <xf numFmtId="173" fontId="32" fillId="0" borderId="0" applyFont="0" applyFill="0" applyBorder="0" applyAlignment="0" applyProtection="0"/>
    <xf numFmtId="173" fontId="32" fillId="0" borderId="0" applyFont="0" applyFill="0" applyBorder="0" applyAlignment="0" applyProtection="0"/>
    <xf numFmtId="173" fontId="32" fillId="0" borderId="0" applyFont="0" applyFill="0" applyBorder="0" applyAlignment="0" applyProtection="0"/>
    <xf numFmtId="173" fontId="32" fillId="0" borderId="0" applyFont="0" applyFill="0" applyBorder="0" applyAlignment="0" applyProtection="0"/>
    <xf numFmtId="173" fontId="32" fillId="0" borderId="0" applyFont="0" applyFill="0" applyBorder="0" applyAlignment="0" applyProtection="0"/>
    <xf numFmtId="173" fontId="32" fillId="0" borderId="0" applyFont="0" applyFill="0" applyBorder="0" applyAlignment="0" applyProtection="0"/>
    <xf numFmtId="173" fontId="32" fillId="0" borderId="0" applyFont="0" applyFill="0" applyBorder="0" applyAlignment="0" applyProtection="0"/>
    <xf numFmtId="0" fontId="42" fillId="2" borderId="0" applyNumberFormat="0" applyBorder="0" applyAlignment="0" applyProtection="0"/>
    <xf numFmtId="0" fontId="42" fillId="2" borderId="0" applyNumberFormat="0" applyBorder="0" applyAlignment="0" applyProtection="0"/>
    <xf numFmtId="0" fontId="42" fillId="2" borderId="0" applyNumberFormat="0" applyBorder="0" applyAlignment="0" applyProtection="0"/>
    <xf numFmtId="0" fontId="42" fillId="2" borderId="0" applyNumberFormat="0" applyBorder="0" applyAlignment="0" applyProtection="0"/>
    <xf numFmtId="0" fontId="42" fillId="2" borderId="0" applyNumberFormat="0" applyBorder="0" applyAlignment="0" applyProtection="0"/>
    <xf numFmtId="0" fontId="42" fillId="2" borderId="0" applyNumberFormat="0" applyBorder="0" applyAlignment="0" applyProtection="0"/>
    <xf numFmtId="0" fontId="42" fillId="2" borderId="0" applyNumberFormat="0" applyBorder="0" applyAlignment="0" applyProtection="0"/>
    <xf numFmtId="0" fontId="42" fillId="2" borderId="0" applyNumberFormat="0" applyBorder="0" applyAlignment="0" applyProtection="0"/>
    <xf numFmtId="0" fontId="42" fillId="2" borderId="0" applyNumberFormat="0" applyBorder="0" applyAlignment="0" applyProtection="0"/>
    <xf numFmtId="0" fontId="42" fillId="2" borderId="0" applyNumberFormat="0" applyBorder="0" applyAlignment="0" applyProtection="0"/>
    <xf numFmtId="0" fontId="42" fillId="2" borderId="0" applyNumberFormat="0" applyBorder="0" applyAlignment="0" applyProtection="0"/>
    <xf numFmtId="0" fontId="42" fillId="2" borderId="0" applyNumberFormat="0" applyBorder="0" applyAlignment="0" applyProtection="0"/>
    <xf numFmtId="0" fontId="42" fillId="2" borderId="0" applyNumberFormat="0" applyBorder="0" applyAlignment="0" applyProtection="0"/>
    <xf numFmtId="0" fontId="42" fillId="2" borderId="0" applyNumberFormat="0" applyBorder="0" applyAlignment="0" applyProtection="0"/>
    <xf numFmtId="0" fontId="42" fillId="2" borderId="0" applyNumberFormat="0" applyBorder="0" applyAlignment="0" applyProtection="0"/>
    <xf numFmtId="0" fontId="42" fillId="2" borderId="0" applyNumberFormat="0" applyBorder="0" applyAlignment="0" applyProtection="0"/>
    <xf numFmtId="0" fontId="42" fillId="2" borderId="0" applyNumberFormat="0" applyBorder="0" applyAlignment="0" applyProtection="0"/>
    <xf numFmtId="0" fontId="42" fillId="2" borderId="0" applyNumberFormat="0" applyBorder="0" applyAlignment="0" applyProtection="0"/>
    <xf numFmtId="0" fontId="42" fillId="2" borderId="0" applyNumberFormat="0" applyBorder="0" applyAlignment="0" applyProtection="0"/>
    <xf numFmtId="0" fontId="42" fillId="2" borderId="0" applyNumberFormat="0" applyBorder="0" applyAlignment="0" applyProtection="0"/>
    <xf numFmtId="0" fontId="42" fillId="2" borderId="0" applyNumberFormat="0" applyBorder="0" applyAlignment="0" applyProtection="0"/>
    <xf numFmtId="0" fontId="42" fillId="2" borderId="0" applyNumberFormat="0" applyBorder="0" applyAlignment="0" applyProtection="0"/>
    <xf numFmtId="0" fontId="42" fillId="2" borderId="0" applyNumberFormat="0" applyBorder="0" applyAlignment="0" applyProtection="0"/>
    <xf numFmtId="0" fontId="42" fillId="2" borderId="0" applyNumberFormat="0" applyBorder="0" applyAlignment="0" applyProtection="0"/>
    <xf numFmtId="0" fontId="42" fillId="2" borderId="0" applyNumberFormat="0" applyBorder="0" applyAlignment="0" applyProtection="0"/>
    <xf numFmtId="0" fontId="42" fillId="2" borderId="0" applyNumberFormat="0" applyBorder="0" applyAlignment="0" applyProtection="0"/>
    <xf numFmtId="0" fontId="42" fillId="2" borderId="0" applyNumberFormat="0" applyBorder="0" applyAlignment="0" applyProtection="0"/>
    <xf numFmtId="0" fontId="42" fillId="2" borderId="0" applyNumberFormat="0" applyBorder="0" applyAlignment="0" applyProtection="0"/>
    <xf numFmtId="0" fontId="42" fillId="2" borderId="0" applyNumberFormat="0" applyBorder="0" applyAlignment="0" applyProtection="0"/>
    <xf numFmtId="0" fontId="42" fillId="2" borderId="0" applyNumberFormat="0" applyBorder="0" applyAlignment="0" applyProtection="0"/>
    <xf numFmtId="0" fontId="42" fillId="2" borderId="0" applyNumberFormat="0" applyBorder="0" applyAlignment="0" applyProtection="0"/>
    <xf numFmtId="0" fontId="42" fillId="2" borderId="0" applyNumberFormat="0" applyBorder="0" applyAlignment="0" applyProtection="0"/>
    <xf numFmtId="0" fontId="42" fillId="2" borderId="0" applyNumberFormat="0" applyBorder="0" applyAlignment="0" applyProtection="0"/>
    <xf numFmtId="0" fontId="42" fillId="2" borderId="0" applyNumberFormat="0" applyBorder="0" applyAlignment="0" applyProtection="0"/>
    <xf numFmtId="0" fontId="46" fillId="0" borderId="1" applyNumberFormat="0" applyFill="0" applyAlignment="0" applyProtection="0"/>
    <xf numFmtId="0" fontId="50" fillId="0" borderId="2" applyNumberFormat="0" applyFill="0" applyAlignment="0" applyProtection="0"/>
    <xf numFmtId="0" fontId="54" fillId="0" borderId="3" applyNumberFormat="0" applyFill="0" applyAlignment="0" applyProtection="0"/>
    <xf numFmtId="0" fontId="54" fillId="0" borderId="0" applyNumberFormat="0" applyFill="0" applyBorder="0" applyAlignment="0" applyProtection="0"/>
    <xf numFmtId="0" fontId="42" fillId="2" borderId="0" applyNumberFormat="0" applyBorder="0" applyAlignment="0" applyProtection="0"/>
    <xf numFmtId="0" fontId="22" fillId="3" borderId="0" applyNumberFormat="0" applyBorder="0" applyAlignment="0" applyProtection="0"/>
    <xf numFmtId="0" fontId="100" fillId="4" borderId="0" applyNumberFormat="0" applyBorder="0" applyAlignment="0" applyProtection="0"/>
    <xf numFmtId="0" fontId="58" fillId="5" borderId="4" applyNumberFormat="0" applyAlignment="0" applyProtection="0"/>
    <xf numFmtId="0" fontId="85" fillId="6" borderId="5" applyNumberFormat="0" applyAlignment="0" applyProtection="0"/>
    <xf numFmtId="0" fontId="26" fillId="6" borderId="4" applyNumberFormat="0" applyAlignment="0" applyProtection="0"/>
    <xf numFmtId="0" fontId="68" fillId="0" borderId="6" applyNumberFormat="0" applyFill="0" applyAlignment="0" applyProtection="0"/>
    <xf numFmtId="0" fontId="30" fillId="7" borderId="7" applyNumberFormat="0" applyAlignment="0" applyProtection="0"/>
    <xf numFmtId="0" fontId="98" fillId="0" borderId="0" applyNumberFormat="0" applyFill="0" applyBorder="0" applyAlignment="0" applyProtection="0"/>
    <xf numFmtId="0" fontId="9" fillId="8" borderId="8" applyNumberFormat="0" applyFont="0" applyAlignment="0" applyProtection="0"/>
    <xf numFmtId="0" fontId="38" fillId="0" borderId="0" applyNumberFormat="0" applyFill="0" applyBorder="0" applyAlignment="0" applyProtection="0"/>
    <xf numFmtId="0" fontId="94" fillId="0" borderId="9" applyNumberFormat="0" applyFill="0" applyAlignment="0" applyProtection="0"/>
    <xf numFmtId="0" fontId="18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7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18" fillId="20" borderId="0" applyNumberFormat="0" applyBorder="0" applyAlignment="0" applyProtection="0"/>
    <xf numFmtId="0" fontId="18" fillId="21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18" fillId="24" borderId="0" applyNumberFormat="0" applyBorder="0" applyAlignment="0" applyProtection="0"/>
    <xf numFmtId="0" fontId="18" fillId="25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18" fillId="28" borderId="0" applyNumberFormat="0" applyBorder="0" applyAlignment="0" applyProtection="0"/>
    <xf numFmtId="0" fontId="18" fillId="29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18" fillId="32" borderId="0" applyNumberFormat="0" applyBorder="0" applyAlignment="0" applyProtection="0"/>
    <xf numFmtId="0" fontId="120" fillId="0" borderId="0"/>
    <xf numFmtId="0" fontId="13" fillId="0" borderId="0"/>
    <xf numFmtId="0" fontId="11" fillId="0" borderId="0"/>
    <xf numFmtId="0" fontId="129" fillId="0" borderId="0"/>
    <xf numFmtId="0" fontId="102" fillId="0" borderId="0"/>
  </cellStyleXfs>
  <cellXfs count="606">
    <xf numFmtId="0" fontId="0" fillId="0" borderId="0" xfId="0"/>
    <xf numFmtId="0" fontId="103" fillId="0" borderId="0" xfId="672" applyFont="1" applyFill="1"/>
    <xf numFmtId="0" fontId="5" fillId="0" borderId="0" xfId="672" applyFont="1" applyFill="1"/>
    <xf numFmtId="0" fontId="4" fillId="0" borderId="0" xfId="672" applyFont="1" applyFill="1"/>
    <xf numFmtId="0" fontId="4" fillId="0" borderId="0" xfId="538" applyFont="1" applyFill="1" applyBorder="1" applyAlignment="1">
      <alignment horizontal="right"/>
    </xf>
    <xf numFmtId="0" fontId="4" fillId="0" borderId="0" xfId="538" applyFont="1" applyFill="1" applyAlignment="1">
      <alignment horizontal="right"/>
    </xf>
    <xf numFmtId="174" fontId="104" fillId="0" borderId="0" xfId="666" applyNumberFormat="1" applyFont="1" applyFill="1" applyBorder="1" applyAlignment="1">
      <alignment horizontal="left" vertical="center"/>
    </xf>
    <xf numFmtId="0" fontId="104" fillId="0" borderId="0" xfId="666" applyNumberFormat="1" applyFont="1" applyFill="1" applyBorder="1" applyAlignment="1">
      <alignment vertical="center" wrapText="1"/>
    </xf>
    <xf numFmtId="0" fontId="104" fillId="0" borderId="0" xfId="666" applyNumberFormat="1" applyFont="1" applyFill="1" applyBorder="1" applyAlignment="1">
      <alignment horizontal="center" vertical="center" wrapText="1"/>
    </xf>
    <xf numFmtId="49" fontId="104" fillId="0" borderId="0" xfId="666" applyNumberFormat="1" applyFont="1" applyFill="1" applyBorder="1" applyAlignment="1">
      <alignment vertical="center" wrapText="1"/>
    </xf>
    <xf numFmtId="174" fontId="104" fillId="0" borderId="0" xfId="666" applyNumberFormat="1" applyFont="1" applyFill="1" applyBorder="1" applyAlignment="1">
      <alignment horizontal="right" vertical="center"/>
    </xf>
    <xf numFmtId="166" fontId="105" fillId="0" borderId="11" xfId="0" applyNumberFormat="1" applyFont="1" applyFill="1" applyBorder="1" applyAlignment="1">
      <alignment horizontal="right" vertical="center" shrinkToFit="1"/>
    </xf>
    <xf numFmtId="166" fontId="5" fillId="0" borderId="11" xfId="497" applyNumberFormat="1" applyFont="1" applyFill="1" applyBorder="1" applyAlignment="1">
      <alignment horizontal="right" vertical="center" shrinkToFit="1"/>
    </xf>
    <xf numFmtId="49" fontId="5" fillId="0" borderId="11" xfId="0" applyNumberFormat="1" applyFont="1" applyFill="1" applyBorder="1" applyAlignment="1">
      <alignment horizontal="center" vertical="center" shrinkToFit="1"/>
    </xf>
    <xf numFmtId="166" fontId="5" fillId="0" borderId="11" xfId="0" applyNumberFormat="1" applyFont="1" applyFill="1" applyBorder="1" applyAlignment="1">
      <alignment horizontal="right" vertical="center" shrinkToFit="1"/>
    </xf>
    <xf numFmtId="166" fontId="5" fillId="0" borderId="11" xfId="0" applyNumberFormat="1" applyFont="1" applyFill="1" applyBorder="1" applyAlignment="1">
      <alignment horizontal="left" vertical="center" wrapText="1"/>
    </xf>
    <xf numFmtId="166" fontId="10" fillId="0" borderId="11" xfId="0" applyNumberFormat="1" applyFont="1" applyFill="1" applyBorder="1" applyAlignment="1">
      <alignment horizontal="right" vertical="center" shrinkToFit="1"/>
    </xf>
    <xf numFmtId="49" fontId="5" fillId="0" borderId="11" xfId="0" quotePrefix="1" applyNumberFormat="1" applyFont="1" applyFill="1" applyBorder="1" applyAlignment="1">
      <alignment horizontal="left" vertical="center" wrapText="1"/>
    </xf>
    <xf numFmtId="0" fontId="104" fillId="0" borderId="0" xfId="666" applyNumberFormat="1" applyFont="1" applyFill="1" applyBorder="1" applyAlignment="1">
      <alignment horizontal="left" vertical="center"/>
    </xf>
    <xf numFmtId="0" fontId="104" fillId="0" borderId="0" xfId="666" applyNumberFormat="1" applyFont="1" applyFill="1" applyBorder="1" applyAlignment="1">
      <alignment horizontal="center" vertical="center"/>
    </xf>
    <xf numFmtId="49" fontId="104" fillId="0" borderId="0" xfId="666" applyNumberFormat="1" applyFont="1" applyFill="1" applyBorder="1" applyAlignment="1">
      <alignment horizontal="left" vertical="center"/>
    </xf>
    <xf numFmtId="49" fontId="5" fillId="0" borderId="11" xfId="0" applyNumberFormat="1" applyFont="1" applyFill="1" applyBorder="1" applyAlignment="1">
      <alignment vertical="center" wrapText="1"/>
    </xf>
    <xf numFmtId="49" fontId="5" fillId="0" borderId="11" xfId="0" applyNumberFormat="1" applyFont="1" applyFill="1" applyBorder="1" applyAlignment="1">
      <alignment horizontal="left" vertical="center" wrapText="1"/>
    </xf>
    <xf numFmtId="49" fontId="4" fillId="0" borderId="11" xfId="0" applyNumberFormat="1" applyFont="1" applyFill="1" applyBorder="1" applyAlignment="1">
      <alignment horizontal="left" vertical="center" wrapText="1"/>
    </xf>
    <xf numFmtId="166" fontId="105" fillId="0" borderId="11" xfId="0" applyNumberFormat="1" applyFont="1" applyFill="1" applyBorder="1" applyAlignment="1">
      <alignment horizontal="left" vertical="center" wrapText="1"/>
    </xf>
    <xf numFmtId="49" fontId="10" fillId="0" borderId="11" xfId="0" applyNumberFormat="1" applyFont="1" applyFill="1" applyBorder="1" applyAlignment="1">
      <alignment horizontal="left" vertical="center" wrapText="1"/>
    </xf>
    <xf numFmtId="0" fontId="5" fillId="0" borderId="0" xfId="0" applyFont="1" applyFill="1" applyAlignment="1">
      <alignment vertical="center" wrapText="1"/>
    </xf>
    <xf numFmtId="0" fontId="5" fillId="0" borderId="0" xfId="510" applyFont="1" applyFill="1"/>
    <xf numFmtId="0" fontId="7" fillId="0" borderId="0" xfId="510" applyFont="1" applyFill="1"/>
    <xf numFmtId="0" fontId="107" fillId="0" borderId="0" xfId="510" applyFont="1" applyFill="1"/>
    <xf numFmtId="166" fontId="5" fillId="0" borderId="0" xfId="510" applyNumberFormat="1" applyFont="1" applyFill="1"/>
    <xf numFmtId="174" fontId="5" fillId="0" borderId="0" xfId="510" applyNumberFormat="1" applyFont="1" applyFill="1"/>
    <xf numFmtId="43" fontId="5" fillId="0" borderId="0" xfId="510" applyNumberFormat="1" applyFont="1" applyFill="1"/>
    <xf numFmtId="174" fontId="5" fillId="0" borderId="0" xfId="510" applyNumberFormat="1" applyFont="1" applyFill="1" applyBorder="1"/>
    <xf numFmtId="49" fontId="5" fillId="0" borderId="11" xfId="581" applyNumberFormat="1" applyFont="1" applyFill="1" applyBorder="1" applyAlignment="1">
      <alignment horizontal="left" vertical="center" wrapText="1"/>
    </xf>
    <xf numFmtId="0" fontId="7" fillId="0" borderId="11" xfId="510" applyFont="1" applyFill="1" applyBorder="1" applyAlignment="1">
      <alignment wrapText="1"/>
    </xf>
    <xf numFmtId="174" fontId="5" fillId="0" borderId="11" xfId="355" applyNumberFormat="1" applyFont="1" applyFill="1" applyBorder="1" applyAlignment="1">
      <alignment horizontal="center" vertical="center" wrapText="1"/>
    </xf>
    <xf numFmtId="49" fontId="10" fillId="0" borderId="11" xfId="581" applyNumberFormat="1" applyFont="1" applyFill="1" applyBorder="1" applyAlignment="1">
      <alignment horizontal="left" vertical="center" wrapText="1"/>
    </xf>
    <xf numFmtId="0" fontId="4" fillId="0" borderId="0" xfId="510" applyFont="1" applyFill="1" applyBorder="1" applyAlignment="1">
      <alignment horizontal="right" vertical="center"/>
    </xf>
    <xf numFmtId="174" fontId="5" fillId="0" borderId="0" xfId="539" applyNumberFormat="1" applyFont="1" applyFill="1" applyBorder="1"/>
    <xf numFmtId="174" fontId="5" fillId="0" borderId="0" xfId="539" applyNumberFormat="1" applyFont="1" applyFill="1" applyBorder="1" applyAlignment="1">
      <alignment vertical="center" wrapText="1"/>
    </xf>
    <xf numFmtId="174" fontId="108" fillId="0" borderId="0" xfId="539" applyNumberFormat="1" applyFont="1" applyFill="1" applyBorder="1" applyAlignment="1">
      <alignment vertical="center" wrapText="1"/>
    </xf>
    <xf numFmtId="174" fontId="4" fillId="0" borderId="0" xfId="539" applyNumberFormat="1" applyFont="1" applyFill="1" applyBorder="1"/>
    <xf numFmtId="174" fontId="4" fillId="0" borderId="11" xfId="539" applyNumberFormat="1" applyFont="1" applyFill="1" applyBorder="1" applyAlignment="1">
      <alignment vertical="center" wrapText="1"/>
    </xf>
    <xf numFmtId="174" fontId="4" fillId="0" borderId="0" xfId="539" applyNumberFormat="1" applyFont="1" applyFill="1" applyBorder="1" applyAlignment="1">
      <alignment vertical="center" wrapText="1"/>
    </xf>
    <xf numFmtId="49" fontId="4" fillId="0" borderId="11" xfId="539" applyNumberFormat="1" applyFont="1" applyFill="1" applyBorder="1" applyAlignment="1" applyProtection="1">
      <alignment horizontal="center" vertical="center" wrapText="1"/>
      <protection locked="0"/>
    </xf>
    <xf numFmtId="174" fontId="4" fillId="0" borderId="11" xfId="581" applyNumberFormat="1" applyFont="1" applyFill="1" applyBorder="1" applyAlignment="1">
      <alignment vertical="center" wrapText="1"/>
    </xf>
    <xf numFmtId="174" fontId="3" fillId="0" borderId="0" xfId="539" applyNumberFormat="1" applyFont="1" applyFill="1" applyBorder="1" applyAlignment="1">
      <alignment vertical="center"/>
    </xf>
    <xf numFmtId="174" fontId="5" fillId="0" borderId="0" xfId="539" applyNumberFormat="1" applyFont="1" applyFill="1" applyBorder="1" applyAlignment="1">
      <alignment horizontal="center" vertical="center" wrapText="1"/>
    </xf>
    <xf numFmtId="174" fontId="5" fillId="0" borderId="11" xfId="539" applyNumberFormat="1" applyFont="1" applyFill="1" applyBorder="1" applyAlignment="1">
      <alignment vertical="center" wrapText="1"/>
    </xf>
    <xf numFmtId="174" fontId="10" fillId="0" borderId="11" xfId="360" applyNumberFormat="1" applyFont="1" applyFill="1" applyBorder="1" applyAlignment="1">
      <alignment horizontal="center" vertical="center" wrapText="1"/>
    </xf>
    <xf numFmtId="49" fontId="4" fillId="0" borderId="11" xfId="539" applyNumberFormat="1" applyFont="1" applyFill="1" applyBorder="1" applyAlignment="1"/>
    <xf numFmtId="174" fontId="4" fillId="0" borderId="11" xfId="539" applyNumberFormat="1" applyFont="1" applyFill="1" applyBorder="1" applyAlignment="1"/>
    <xf numFmtId="174" fontId="4" fillId="0" borderId="11" xfId="581" applyNumberFormat="1" applyFont="1" applyFill="1" applyBorder="1" applyAlignment="1">
      <alignment horizontal="left" vertical="center" wrapText="1"/>
    </xf>
    <xf numFmtId="174" fontId="4" fillId="0" borderId="11" xfId="539" applyNumberFormat="1" applyFont="1" applyFill="1" applyBorder="1" applyAlignment="1">
      <alignment horizontal="center"/>
    </xf>
    <xf numFmtId="0" fontId="4" fillId="0" borderId="0" xfId="1" applyFont="1" applyFill="1" applyAlignment="1">
      <alignment vertical="center" wrapText="1"/>
    </xf>
    <xf numFmtId="0" fontId="0" fillId="0" borderId="0" xfId="0" applyFill="1" applyBorder="1" applyAlignment="1">
      <alignment horizontal="left" vertical="top"/>
    </xf>
    <xf numFmtId="166" fontId="0" fillId="0" borderId="0" xfId="0" applyNumberFormat="1" applyFill="1" applyBorder="1" applyAlignment="1">
      <alignment horizontal="left" vertical="top"/>
    </xf>
    <xf numFmtId="49" fontId="4" fillId="0" borderId="11" xfId="539" applyNumberFormat="1" applyFont="1" applyFill="1" applyBorder="1" applyAlignment="1" applyProtection="1">
      <alignment horizontal="center" vertical="top" wrapText="1"/>
      <protection locked="0"/>
    </xf>
    <xf numFmtId="49" fontId="119" fillId="0" borderId="11" xfId="581" applyNumberFormat="1" applyFont="1" applyFill="1" applyBorder="1" applyAlignment="1">
      <alignment horizontal="left" vertical="center" wrapText="1"/>
    </xf>
    <xf numFmtId="0" fontId="5" fillId="0" borderId="0" xfId="0" applyFont="1" applyFill="1"/>
    <xf numFmtId="0" fontId="4" fillId="0" borderId="0" xfId="1" applyFont="1" applyFill="1" applyAlignment="1">
      <alignment vertical="center"/>
    </xf>
    <xf numFmtId="0" fontId="112" fillId="0" borderId="0" xfId="0" applyFont="1" applyFill="1" applyAlignment="1">
      <alignment horizontal="center" vertical="center" wrapText="1"/>
    </xf>
    <xf numFmtId="0" fontId="0" fillId="0" borderId="0" xfId="0" applyFill="1" applyAlignment="1">
      <alignment horizontal="left" vertical="center" wrapText="1"/>
    </xf>
    <xf numFmtId="0" fontId="0" fillId="0" borderId="0" xfId="0" applyFill="1" applyAlignment="1">
      <alignment horizontal="left" vertical="top" wrapText="1"/>
    </xf>
    <xf numFmtId="0" fontId="110" fillId="0" borderId="0" xfId="0" applyFont="1" applyFill="1" applyAlignment="1">
      <alignment horizontal="right" vertical="center" wrapText="1"/>
    </xf>
    <xf numFmtId="0" fontId="111" fillId="0" borderId="0" xfId="0" applyFont="1" applyFill="1" applyAlignment="1">
      <alignment horizontal="left" vertical="center" wrapText="1"/>
    </xf>
    <xf numFmtId="0" fontId="111" fillId="0" borderId="0" xfId="0" applyFont="1" applyFill="1" applyAlignment="1">
      <alignment horizontal="center" vertical="center" wrapText="1"/>
    </xf>
    <xf numFmtId="0" fontId="5" fillId="0" borderId="0" xfId="0" applyFont="1" applyFill="1" applyAlignment="1">
      <alignment horizontal="center" vertical="center" wrapText="1"/>
    </xf>
    <xf numFmtId="0" fontId="109" fillId="0" borderId="10" xfId="0" applyFont="1" applyFill="1" applyBorder="1" applyAlignment="1">
      <alignment horizontal="right" vertical="top" wrapText="1"/>
    </xf>
    <xf numFmtId="0" fontId="4" fillId="0" borderId="11" xfId="0" applyFont="1" applyFill="1" applyBorder="1" applyAlignment="1">
      <alignment horizontal="left" vertical="center"/>
    </xf>
    <xf numFmtId="0" fontId="4" fillId="0" borderId="11" xfId="0" applyFont="1" applyFill="1" applyBorder="1" applyAlignment="1">
      <alignment horizontal="center" vertical="center" wrapText="1"/>
    </xf>
    <xf numFmtId="166" fontId="113" fillId="0" borderId="11" xfId="0" applyNumberFormat="1" applyFont="1" applyFill="1" applyBorder="1" applyAlignment="1">
      <alignment horizontal="center" vertical="center"/>
    </xf>
    <xf numFmtId="166" fontId="113" fillId="0" borderId="11" xfId="0" applyNumberFormat="1" applyFont="1" applyFill="1" applyBorder="1" applyAlignment="1">
      <alignment vertical="center"/>
    </xf>
    <xf numFmtId="166" fontId="0" fillId="0" borderId="0" xfId="0" applyNumberFormat="1" applyFill="1" applyAlignment="1">
      <alignment horizontal="left" vertical="center" wrapText="1"/>
    </xf>
    <xf numFmtId="0" fontId="5" fillId="0" borderId="0" xfId="0" applyFont="1" applyFill="1" applyAlignment="1">
      <alignment horizontal="left" vertical="center" wrapText="1"/>
    </xf>
    <xf numFmtId="174" fontId="76" fillId="0" borderId="0" xfId="0" applyNumberFormat="1" applyFont="1" applyFill="1" applyAlignment="1">
      <alignment horizontal="left" vertical="center" wrapText="1"/>
    </xf>
    <xf numFmtId="0" fontId="111" fillId="0" borderId="0" xfId="0" applyFont="1" applyFill="1" applyAlignment="1">
      <alignment horizontal="left" vertical="top" wrapText="1"/>
    </xf>
    <xf numFmtId="0" fontId="76" fillId="0" borderId="0" xfId="0" applyFont="1" applyFill="1" applyAlignment="1">
      <alignment horizontal="left" vertical="center" wrapText="1"/>
    </xf>
    <xf numFmtId="0" fontId="5" fillId="0" borderId="0" xfId="0" applyFont="1" applyFill="1" applyAlignment="1">
      <alignment horizontal="right" vertical="center" wrapText="1"/>
    </xf>
    <xf numFmtId="0" fontId="114" fillId="0" borderId="0" xfId="0" applyFont="1" applyFill="1" applyAlignment="1">
      <alignment horizontal="right" vertical="center" wrapText="1"/>
    </xf>
    <xf numFmtId="0" fontId="76" fillId="0" borderId="28" xfId="0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left" vertical="center" wrapText="1"/>
    </xf>
    <xf numFmtId="166" fontId="5" fillId="0" borderId="0" xfId="0" applyNumberFormat="1" applyFont="1" applyFill="1" applyAlignment="1">
      <alignment horizontal="left" vertical="center" wrapText="1"/>
    </xf>
    <xf numFmtId="166" fontId="5" fillId="0" borderId="0" xfId="0" applyNumberFormat="1" applyFont="1" applyFill="1" applyAlignment="1">
      <alignment horizontal="center" vertical="center" wrapText="1"/>
    </xf>
    <xf numFmtId="0" fontId="110" fillId="0" borderId="0" xfId="503" applyFont="1" applyFill="1" applyAlignment="1">
      <alignment horizontal="left" vertical="top" wrapText="1"/>
    </xf>
    <xf numFmtId="0" fontId="110" fillId="0" borderId="0" xfId="503" applyFont="1" applyFill="1">
      <alignment horizontal="left" vertical="top" wrapText="1"/>
    </xf>
    <xf numFmtId="0" fontId="5" fillId="56" borderId="0" xfId="2403" applyFont="1" applyFill="1" applyAlignment="1">
      <alignment vertical="center" wrapText="1"/>
    </xf>
    <xf numFmtId="0" fontId="5" fillId="56" borderId="0" xfId="2403" applyFont="1" applyFill="1" applyAlignment="1">
      <alignment horizontal="center" vertical="center" wrapText="1"/>
    </xf>
    <xf numFmtId="0" fontId="3" fillId="56" borderId="0" xfId="2402" applyFont="1" applyFill="1" applyAlignment="1">
      <alignment horizontal="center" vertical="center" wrapText="1"/>
    </xf>
    <xf numFmtId="176" fontId="5" fillId="56" borderId="0" xfId="2403" applyNumberFormat="1" applyFont="1" applyFill="1" applyAlignment="1">
      <alignment vertical="center" wrapText="1"/>
    </xf>
    <xf numFmtId="176" fontId="3" fillId="56" borderId="0" xfId="2402" applyNumberFormat="1" applyFont="1" applyFill="1" applyAlignment="1">
      <alignment horizontal="center" vertical="center" wrapText="1"/>
    </xf>
    <xf numFmtId="176" fontId="110" fillId="0" borderId="0" xfId="503" applyNumberFormat="1" applyFont="1" applyFill="1" applyAlignment="1">
      <alignment horizontal="left" vertical="top" wrapText="1"/>
    </xf>
    <xf numFmtId="176" fontId="110" fillId="0" borderId="0" xfId="503" applyNumberFormat="1" applyFont="1" applyFill="1" applyAlignment="1">
      <alignment horizontal="left" vertical="top"/>
    </xf>
    <xf numFmtId="166" fontId="4" fillId="0" borderId="11" xfId="358" applyNumberFormat="1" applyFont="1" applyFill="1" applyBorder="1" applyAlignment="1">
      <alignment horizontal="center" vertical="center" wrapText="1"/>
    </xf>
    <xf numFmtId="49" fontId="4" fillId="0" borderId="11" xfId="0" applyNumberFormat="1" applyFont="1" applyFill="1" applyBorder="1" applyAlignment="1">
      <alignment horizontal="center" vertical="center" wrapText="1"/>
    </xf>
    <xf numFmtId="49" fontId="5" fillId="0" borderId="11" xfId="0" applyNumberFormat="1" applyFont="1" applyFill="1" applyBorder="1" applyAlignment="1">
      <alignment horizontal="center" vertical="center" wrapText="1"/>
    </xf>
    <xf numFmtId="43" fontId="4" fillId="0" borderId="0" xfId="353" applyFont="1" applyFill="1"/>
    <xf numFmtId="166" fontId="116" fillId="0" borderId="11" xfId="353" applyNumberFormat="1" applyFont="1" applyFill="1" applyBorder="1" applyAlignment="1">
      <alignment horizontal="center" vertical="center"/>
    </xf>
    <xf numFmtId="43" fontId="5" fillId="0" borderId="0" xfId="353" applyFont="1" applyFill="1" applyAlignment="1">
      <alignment horizontal="center" vertical="center"/>
    </xf>
    <xf numFmtId="43" fontId="5" fillId="0" borderId="0" xfId="353" applyFont="1" applyFill="1"/>
    <xf numFmtId="43" fontId="5" fillId="0" borderId="11" xfId="353" applyFont="1" applyFill="1" applyBorder="1" applyAlignment="1">
      <alignment vertical="center" wrapText="1"/>
    </xf>
    <xf numFmtId="43" fontId="5" fillId="0" borderId="0" xfId="572" applyNumberFormat="1" applyFont="1" applyFill="1" applyBorder="1"/>
    <xf numFmtId="43" fontId="116" fillId="0" borderId="11" xfId="353" applyFont="1" applyFill="1" applyBorder="1" applyAlignment="1">
      <alignment vertical="center" wrapText="1"/>
    </xf>
    <xf numFmtId="166" fontId="116" fillId="0" borderId="11" xfId="353" applyNumberFormat="1" applyFont="1" applyFill="1" applyBorder="1" applyAlignment="1">
      <alignment horizontal="left" vertical="center"/>
    </xf>
    <xf numFmtId="43" fontId="5" fillId="0" borderId="0" xfId="353" applyFont="1" applyFill="1" applyBorder="1"/>
    <xf numFmtId="166" fontId="5" fillId="0" borderId="11" xfId="353" applyNumberFormat="1" applyFont="1" applyFill="1" applyBorder="1" applyAlignment="1">
      <alignment horizontal="left" vertical="center"/>
    </xf>
    <xf numFmtId="43" fontId="4" fillId="0" borderId="0" xfId="353" applyFont="1" applyFill="1" applyBorder="1" applyAlignment="1">
      <alignment wrapText="1"/>
    </xf>
    <xf numFmtId="166" fontId="4" fillId="0" borderId="0" xfId="353" applyNumberFormat="1" applyFont="1" applyFill="1" applyBorder="1"/>
    <xf numFmtId="166" fontId="4" fillId="0" borderId="0" xfId="353" applyNumberFormat="1" applyFont="1" applyFill="1"/>
    <xf numFmtId="43" fontId="4" fillId="0" borderId="0" xfId="353" applyFont="1" applyFill="1" applyAlignment="1">
      <alignment wrapText="1"/>
    </xf>
    <xf numFmtId="0" fontId="3" fillId="0" borderId="0" xfId="570" applyFont="1" applyFill="1" applyAlignment="1">
      <alignment horizontal="center" vertical="center" wrapText="1"/>
    </xf>
    <xf numFmtId="166" fontId="7" fillId="0" borderId="11" xfId="510" applyNumberFormat="1" applyFont="1" applyFill="1" applyBorder="1" applyAlignment="1">
      <alignment horizontal="center" vertical="center" wrapText="1"/>
    </xf>
    <xf numFmtId="174" fontId="5" fillId="0" borderId="0" xfId="354" applyNumberFormat="1" applyFont="1" applyFill="1" applyBorder="1" applyAlignment="1">
      <alignment horizontal="center" vertical="center" wrapText="1"/>
    </xf>
    <xf numFmtId="174" fontId="5" fillId="0" borderId="11" xfId="354" applyNumberFormat="1" applyFont="1" applyFill="1" applyBorder="1" applyAlignment="1">
      <alignment vertical="center" wrapText="1"/>
    </xf>
    <xf numFmtId="174" fontId="81" fillId="0" borderId="0" xfId="510" applyNumberFormat="1" applyFont="1" applyFill="1" applyBorder="1"/>
    <xf numFmtId="0" fontId="7" fillId="0" borderId="0" xfId="510" applyFont="1" applyFill="1" applyBorder="1"/>
    <xf numFmtId="174" fontId="4" fillId="0" borderId="29" xfId="539" applyNumberFormat="1" applyFont="1" applyFill="1" applyBorder="1" applyAlignment="1">
      <alignment vertical="center" wrapText="1"/>
    </xf>
    <xf numFmtId="174" fontId="5" fillId="0" borderId="11" xfId="364" applyNumberFormat="1" applyFont="1" applyFill="1" applyBorder="1" applyAlignment="1">
      <alignment vertical="center" wrapText="1"/>
    </xf>
    <xf numFmtId="174" fontId="5" fillId="0" borderId="11" xfId="364" applyNumberFormat="1" applyFont="1" applyFill="1" applyBorder="1" applyAlignment="1">
      <alignment horizontal="center" vertical="center" wrapText="1"/>
    </xf>
    <xf numFmtId="174" fontId="4" fillId="0" borderId="11" xfId="364" applyNumberFormat="1" applyFont="1" applyFill="1" applyBorder="1" applyAlignment="1">
      <alignment horizontal="center" vertical="center" wrapText="1"/>
    </xf>
    <xf numFmtId="174" fontId="4" fillId="0" borderId="11" xfId="539" applyNumberFormat="1" applyFont="1" applyFill="1" applyBorder="1"/>
    <xf numFmtId="49" fontId="4" fillId="0" borderId="11" xfId="581" applyNumberFormat="1" applyFont="1" applyFill="1" applyBorder="1" applyAlignment="1">
      <alignment horizontal="center" vertical="center" wrapText="1"/>
    </xf>
    <xf numFmtId="49" fontId="4" fillId="0" borderId="11" xfId="581" applyNumberFormat="1" applyFont="1" applyFill="1" applyBorder="1" applyAlignment="1">
      <alignment horizontal="left" vertical="center" wrapText="1"/>
    </xf>
    <xf numFmtId="49" fontId="4" fillId="0" borderId="11" xfId="0" applyNumberFormat="1" applyFont="1" applyBorder="1" applyAlignment="1">
      <alignment horizontal="left" vertical="center" wrapText="1"/>
    </xf>
    <xf numFmtId="0" fontId="5" fillId="0" borderId="0" xfId="0" applyFont="1"/>
    <xf numFmtId="0" fontId="5" fillId="0" borderId="0" xfId="0" applyFont="1" applyAlignment="1">
      <alignment horizontal="center" vertical="center" wrapText="1"/>
    </xf>
    <xf numFmtId="0" fontId="122" fillId="0" borderId="11" xfId="0" applyFont="1" applyFill="1" applyBorder="1" applyAlignment="1">
      <alignment horizontal="center" vertical="center" wrapText="1"/>
    </xf>
    <xf numFmtId="0" fontId="116" fillId="0" borderId="11" xfId="0" applyFont="1" applyBorder="1" applyAlignment="1">
      <alignment vertical="center" wrapText="1"/>
    </xf>
    <xf numFmtId="167" fontId="116" fillId="0" borderId="11" xfId="0" applyNumberFormat="1" applyFont="1" applyBorder="1" applyAlignment="1">
      <alignment horizontal="right" vertical="center"/>
    </xf>
    <xf numFmtId="175" fontId="5" fillId="0" borderId="0" xfId="0" applyNumberFormat="1" applyFont="1"/>
    <xf numFmtId="167" fontId="5" fillId="0" borderId="11" xfId="5" applyNumberFormat="1" applyFont="1" applyBorder="1" applyAlignment="1">
      <alignment horizontal="right" vertical="center"/>
    </xf>
    <xf numFmtId="0" fontId="7" fillId="0" borderId="11" xfId="0" applyFont="1" applyBorder="1" applyAlignment="1">
      <alignment horizontal="left" vertical="top" wrapText="1"/>
    </xf>
    <xf numFmtId="0" fontId="7" fillId="0" borderId="11" xfId="0" applyFont="1" applyBorder="1" applyAlignment="1">
      <alignment horizontal="left" vertical="center" wrapText="1"/>
    </xf>
    <xf numFmtId="0" fontId="5" fillId="0" borderId="11" xfId="0" applyFont="1" applyBorder="1" applyAlignment="1">
      <alignment horizontal="left" vertical="center" wrapText="1"/>
    </xf>
    <xf numFmtId="167" fontId="5" fillId="0" borderId="11" xfId="607" applyNumberFormat="1" applyFont="1" applyBorder="1" applyAlignment="1">
      <alignment horizontal="right" vertical="center"/>
    </xf>
    <xf numFmtId="167" fontId="5" fillId="0" borderId="11" xfId="4" applyNumberFormat="1" applyFont="1" applyBorder="1" applyAlignment="1">
      <alignment horizontal="right" vertical="top"/>
    </xf>
    <xf numFmtId="0" fontId="5" fillId="0" borderId="0" xfId="503" applyFont="1" applyFill="1" applyAlignment="1">
      <alignment horizontal="left" vertical="top"/>
    </xf>
    <xf numFmtId="0" fontId="0" fillId="0" borderId="42" xfId="0" applyBorder="1" applyAlignment="1">
      <alignment horizontal="left" vertical="top" wrapText="1"/>
    </xf>
    <xf numFmtId="0" fontId="0" fillId="56" borderId="42" xfId="0" applyFont="1" applyFill="1" applyBorder="1" applyAlignment="1">
      <alignment horizontal="left" vertical="top" wrapText="1"/>
    </xf>
    <xf numFmtId="0" fontId="0" fillId="0" borderId="42" xfId="0" applyFont="1" applyBorder="1" applyAlignment="1">
      <alignment horizontal="left" vertical="top" wrapText="1"/>
    </xf>
    <xf numFmtId="0" fontId="8" fillId="0" borderId="42" xfId="0" applyFont="1" applyBorder="1" applyAlignment="1">
      <alignment horizontal="left" vertical="top" wrapText="1"/>
    </xf>
    <xf numFmtId="0" fontId="86" fillId="0" borderId="42" xfId="0" applyFont="1" applyBorder="1" applyAlignment="1">
      <alignment horizontal="left" vertical="top" wrapText="1"/>
    </xf>
    <xf numFmtId="0" fontId="0" fillId="0" borderId="38" xfId="0" applyFont="1" applyBorder="1" applyAlignment="1">
      <alignment horizontal="center" vertical="top" wrapText="1"/>
    </xf>
    <xf numFmtId="0" fontId="0" fillId="0" borderId="42" xfId="0" applyFont="1" applyBorder="1" applyAlignment="1">
      <alignment horizontal="center" vertical="top" wrapText="1"/>
    </xf>
    <xf numFmtId="167" fontId="2" fillId="0" borderId="42" xfId="5" applyNumberFormat="1" applyFont="1" applyBorder="1" applyAlignment="1">
      <alignment horizontal="right" vertical="top"/>
    </xf>
    <xf numFmtId="177" fontId="2" fillId="0" borderId="42" xfId="5" applyNumberFormat="1" applyFont="1" applyBorder="1" applyAlignment="1">
      <alignment horizontal="right" vertical="top"/>
    </xf>
    <xf numFmtId="0" fontId="86" fillId="0" borderId="42" xfId="0" applyFont="1" applyBorder="1" applyAlignment="1">
      <alignment horizontal="right" vertical="top" wrapText="1"/>
    </xf>
    <xf numFmtId="0" fontId="86" fillId="0" borderId="37" xfId="0" applyFont="1" applyBorder="1" applyAlignment="1">
      <alignment vertical="top" wrapText="1"/>
    </xf>
    <xf numFmtId="0" fontId="8" fillId="0" borderId="37" xfId="0" applyFont="1" applyBorder="1" applyAlignment="1">
      <alignment vertical="top" wrapText="1"/>
    </xf>
    <xf numFmtId="0" fontId="8" fillId="0" borderId="38" xfId="0" applyFont="1" applyBorder="1" applyAlignment="1">
      <alignment vertical="top" wrapText="1"/>
    </xf>
    <xf numFmtId="0" fontId="0" fillId="0" borderId="37" xfId="0" applyFont="1" applyBorder="1" applyAlignment="1">
      <alignment vertical="top" wrapText="1"/>
    </xf>
    <xf numFmtId="0" fontId="0" fillId="0" borderId="39" xfId="0" applyFont="1" applyBorder="1" applyAlignment="1">
      <alignment vertical="top" wrapText="1"/>
    </xf>
    <xf numFmtId="0" fontId="124" fillId="0" borderId="37" xfId="0" applyFont="1" applyBorder="1" applyAlignment="1">
      <alignment vertical="top"/>
    </xf>
    <xf numFmtId="0" fontId="124" fillId="0" borderId="38" xfId="0" applyFont="1" applyBorder="1" applyAlignment="1">
      <alignment vertical="top"/>
    </xf>
    <xf numFmtId="0" fontId="86" fillId="0" borderId="39" xfId="0" applyFont="1" applyBorder="1" applyAlignment="1">
      <alignment vertical="top" wrapText="1"/>
    </xf>
    <xf numFmtId="0" fontId="2" fillId="0" borderId="38" xfId="0" applyFont="1" applyBorder="1" applyAlignment="1">
      <alignment horizontal="center" vertical="top" wrapText="1"/>
    </xf>
    <xf numFmtId="0" fontId="2" fillId="0" borderId="42" xfId="0" applyFont="1" applyBorder="1" applyAlignment="1">
      <alignment horizontal="right" vertical="top" wrapText="1"/>
    </xf>
    <xf numFmtId="0" fontId="2" fillId="0" borderId="38" xfId="0" applyFont="1" applyBorder="1" applyAlignment="1">
      <alignment vertical="top" wrapText="1"/>
    </xf>
    <xf numFmtId="0" fontId="4" fillId="0" borderId="0" xfId="503" applyFont="1" applyFill="1">
      <alignment horizontal="left" vertical="top" wrapText="1"/>
    </xf>
    <xf numFmtId="176" fontId="4" fillId="0" borderId="0" xfId="503" applyNumberFormat="1" applyFont="1" applyFill="1" applyAlignment="1">
      <alignment horizontal="left" vertical="top" wrapText="1"/>
    </xf>
    <xf numFmtId="176" fontId="4" fillId="0" borderId="0" xfId="503" applyNumberFormat="1" applyFont="1" applyFill="1" applyAlignment="1">
      <alignment horizontal="left" vertical="top"/>
    </xf>
    <xf numFmtId="0" fontId="109" fillId="0" borderId="42" xfId="0" applyFont="1" applyBorder="1" applyAlignment="1">
      <alignment horizontal="left" vertical="top" wrapText="1"/>
    </xf>
    <xf numFmtId="0" fontId="109" fillId="0" borderId="37" xfId="0" applyFont="1" applyBorder="1" applyAlignment="1">
      <alignment vertical="top" wrapText="1"/>
    </xf>
    <xf numFmtId="0" fontId="125" fillId="0" borderId="42" xfId="0" applyFont="1" applyBorder="1" applyAlignment="1">
      <alignment horizontal="center" vertical="top" wrapText="1"/>
    </xf>
    <xf numFmtId="175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0" fontId="117" fillId="0" borderId="0" xfId="0" applyFont="1" applyAlignment="1">
      <alignment horizontal="right" vertical="center"/>
    </xf>
    <xf numFmtId="0" fontId="4" fillId="0" borderId="0" xfId="534" applyFont="1" applyAlignment="1">
      <alignment horizontal="center" vertical="center" wrapText="1"/>
    </xf>
    <xf numFmtId="0" fontId="126" fillId="0" borderId="0" xfId="0" applyFont="1" applyAlignment="1">
      <alignment horizontal="left" vertical="center"/>
    </xf>
    <xf numFmtId="0" fontId="4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174" fontId="117" fillId="0" borderId="49" xfId="581" applyNumberFormat="1" applyFont="1" applyFill="1" applyBorder="1" applyAlignment="1">
      <alignment horizontal="center" vertical="center" wrapText="1"/>
    </xf>
    <xf numFmtId="175" fontId="117" fillId="57" borderId="49" xfId="0" applyNumberFormat="1" applyFont="1" applyFill="1" applyBorder="1" applyAlignment="1">
      <alignment horizontal="center" vertical="center" wrapText="1"/>
    </xf>
    <xf numFmtId="0" fontId="117" fillId="0" borderId="49" xfId="0" applyFont="1" applyBorder="1" applyAlignment="1">
      <alignment horizontal="center" vertical="center" wrapText="1"/>
    </xf>
    <xf numFmtId="175" fontId="4" fillId="0" borderId="49" xfId="0" applyNumberFormat="1" applyFont="1" applyBorder="1" applyAlignment="1">
      <alignment horizontal="center" vertical="center"/>
    </xf>
    <xf numFmtId="0" fontId="117" fillId="57" borderId="49" xfId="0" applyFont="1" applyFill="1" applyBorder="1" applyAlignment="1">
      <alignment horizontal="center" vertical="center" wrapText="1"/>
    </xf>
    <xf numFmtId="166" fontId="117" fillId="0" borderId="49" xfId="361" applyNumberFormat="1" applyFont="1" applyFill="1" applyBorder="1" applyAlignment="1">
      <alignment horizontal="right" vertical="center" wrapText="1"/>
    </xf>
    <xf numFmtId="43" fontId="5" fillId="0" borderId="0" xfId="0" applyNumberFormat="1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4" fillId="0" borderId="49" xfId="0" applyFont="1" applyBorder="1" applyAlignment="1">
      <alignment horizontal="center" vertical="center" wrapText="1"/>
    </xf>
    <xf numFmtId="3" fontId="117" fillId="0" borderId="49" xfId="0" applyNumberFormat="1" applyFont="1" applyBorder="1" applyAlignment="1">
      <alignment horizontal="center" vertical="center"/>
    </xf>
    <xf numFmtId="0" fontId="117" fillId="0" borderId="49" xfId="0" applyFont="1" applyFill="1" applyBorder="1" applyAlignment="1">
      <alignment horizontal="left" vertical="center" wrapText="1"/>
    </xf>
    <xf numFmtId="175" fontId="4" fillId="0" borderId="49" xfId="0" applyNumberFormat="1" applyFont="1" applyBorder="1" applyAlignment="1">
      <alignment horizontal="center" vertical="center" wrapText="1"/>
    </xf>
    <xf numFmtId="166" fontId="4" fillId="0" borderId="49" xfId="361" applyNumberFormat="1" applyFont="1" applyFill="1" applyBorder="1" applyAlignment="1">
      <alignment horizontal="right" vertical="center" wrapText="1"/>
    </xf>
    <xf numFmtId="175" fontId="117" fillId="0" borderId="49" xfId="0" quotePrefix="1" applyNumberFormat="1" applyFont="1" applyBorder="1" applyAlignment="1">
      <alignment horizontal="center" vertical="center" wrapText="1"/>
    </xf>
    <xf numFmtId="0" fontId="117" fillId="0" borderId="0" xfId="0" applyFont="1" applyAlignment="1">
      <alignment vertical="center"/>
    </xf>
    <xf numFmtId="0" fontId="4" fillId="0" borderId="49" xfId="0" applyFont="1" applyFill="1" applyBorder="1" applyAlignment="1">
      <alignment horizontal="left" vertical="center" wrapText="1"/>
    </xf>
    <xf numFmtId="43" fontId="116" fillId="0" borderId="49" xfId="353" applyFont="1" applyFill="1" applyBorder="1" applyAlignment="1">
      <alignment wrapText="1"/>
    </xf>
    <xf numFmtId="43" fontId="5" fillId="0" borderId="49" xfId="353" applyFont="1" applyFill="1" applyBorder="1" applyAlignment="1">
      <alignment vertical="center" wrapText="1"/>
    </xf>
    <xf numFmtId="166" fontId="5" fillId="0" borderId="49" xfId="353" applyNumberFormat="1" applyFont="1" applyFill="1" applyBorder="1" applyAlignment="1">
      <alignment horizontal="center" vertical="center"/>
    </xf>
    <xf numFmtId="43" fontId="116" fillId="0" borderId="49" xfId="353" applyFont="1" applyFill="1" applyBorder="1" applyAlignment="1">
      <alignment vertical="center" wrapText="1"/>
    </xf>
    <xf numFmtId="166" fontId="116" fillId="0" borderId="49" xfId="353" applyNumberFormat="1" applyFont="1" applyFill="1" applyBorder="1" applyAlignment="1">
      <alignment horizontal="center" vertical="center"/>
    </xf>
    <xf numFmtId="166" fontId="116" fillId="0" borderId="49" xfId="353" applyNumberFormat="1" applyFont="1" applyFill="1" applyBorder="1" applyAlignment="1">
      <alignment horizontal="left" vertical="center"/>
    </xf>
    <xf numFmtId="166" fontId="5" fillId="0" borderId="49" xfId="353" applyNumberFormat="1" applyFont="1" applyFill="1" applyBorder="1" applyAlignment="1">
      <alignment horizontal="left" vertical="center"/>
    </xf>
    <xf numFmtId="0" fontId="4" fillId="0" borderId="0" xfId="503" applyFont="1" applyFill="1" applyAlignment="1">
      <alignment horizontal="left" vertical="top" wrapText="1"/>
    </xf>
    <xf numFmtId="0" fontId="4" fillId="0" borderId="0" xfId="503" applyFont="1" applyFill="1" applyAlignment="1">
      <alignment horizontal="right" vertical="top" wrapText="1"/>
    </xf>
    <xf numFmtId="0" fontId="103" fillId="0" borderId="46" xfId="0" applyFont="1" applyBorder="1" applyAlignment="1">
      <alignment horizontal="center" vertical="top" wrapText="1"/>
    </xf>
    <xf numFmtId="0" fontId="115" fillId="0" borderId="49" xfId="0" applyFont="1" applyFill="1" applyBorder="1" applyAlignment="1">
      <alignment horizontal="center" vertical="center" wrapText="1"/>
    </xf>
    <xf numFmtId="0" fontId="4" fillId="56" borderId="49" xfId="691" applyFont="1" applyFill="1" applyBorder="1" applyAlignment="1">
      <alignment horizontal="center" vertical="center" wrapText="1"/>
    </xf>
    <xf numFmtId="0" fontId="109" fillId="0" borderId="0" xfId="570" applyFont="1" applyFill="1" applyAlignment="1">
      <alignment horizontal="right" vertical="center" wrapText="1"/>
    </xf>
    <xf numFmtId="0" fontId="107" fillId="0" borderId="50" xfId="510" applyFont="1" applyFill="1" applyBorder="1"/>
    <xf numFmtId="0" fontId="7" fillId="0" borderId="51" xfId="510" applyFont="1" applyFill="1" applyBorder="1"/>
    <xf numFmtId="0" fontId="4" fillId="0" borderId="0" xfId="0" applyFont="1" applyFill="1" applyAlignment="1">
      <alignment horizontal="right" vertical="center" wrapText="1"/>
    </xf>
    <xf numFmtId="0" fontId="4" fillId="0" borderId="0" xfId="1" applyFont="1" applyFill="1" applyAlignment="1">
      <alignment horizontal="right" vertical="center" wrapText="1"/>
    </xf>
    <xf numFmtId="0" fontId="117" fillId="0" borderId="0" xfId="0" applyFont="1" applyFill="1" applyBorder="1" applyAlignment="1">
      <alignment horizontal="center" vertical="center" wrapText="1"/>
    </xf>
    <xf numFmtId="0" fontId="123" fillId="0" borderId="11" xfId="0" applyFont="1" applyBorder="1" applyAlignment="1">
      <alignment horizontal="left" vertical="center" wrapText="1"/>
    </xf>
    <xf numFmtId="0" fontId="116" fillId="0" borderId="11" xfId="0" applyFont="1" applyFill="1" applyBorder="1" applyAlignment="1">
      <alignment horizontal="center" vertical="center" wrapText="1"/>
    </xf>
    <xf numFmtId="166" fontId="5" fillId="56" borderId="11" xfId="0" applyNumberFormat="1" applyFont="1" applyFill="1" applyBorder="1" applyAlignment="1">
      <alignment horizontal="right" vertical="center" shrinkToFit="1"/>
    </xf>
    <xf numFmtId="166" fontId="116" fillId="56" borderId="26" xfId="353" applyNumberFormat="1" applyFont="1" applyFill="1" applyBorder="1" applyAlignment="1">
      <alignment horizontal="center" vertical="center"/>
    </xf>
    <xf numFmtId="0" fontId="103" fillId="0" borderId="49" xfId="0" applyFont="1" applyBorder="1" applyAlignment="1">
      <alignment horizontal="center" vertical="top" wrapText="1"/>
    </xf>
    <xf numFmtId="0" fontId="103" fillId="0" borderId="49" xfId="0" applyFont="1" applyBorder="1" applyAlignment="1">
      <alignment horizontal="left" vertical="top" wrapText="1"/>
    </xf>
    <xf numFmtId="0" fontId="5" fillId="0" borderId="0" xfId="510" applyFont="1" applyFill="1" applyBorder="1" applyAlignment="1">
      <alignment horizontal="right" vertical="center"/>
    </xf>
    <xf numFmtId="0" fontId="10" fillId="0" borderId="0" xfId="570" applyFont="1" applyFill="1" applyAlignment="1">
      <alignment horizontal="right" vertical="center" wrapText="1"/>
    </xf>
    <xf numFmtId="0" fontId="5" fillId="56" borderId="49" xfId="691" applyFont="1" applyFill="1" applyBorder="1" applyAlignment="1">
      <alignment horizontal="center" vertical="center" wrapText="1"/>
    </xf>
    <xf numFmtId="0" fontId="7" fillId="0" borderId="11" xfId="510" applyFont="1" applyFill="1" applyBorder="1" applyAlignment="1">
      <alignment horizontal="center" vertical="center" wrapText="1"/>
    </xf>
    <xf numFmtId="174" fontId="5" fillId="0" borderId="0" xfId="581" applyNumberFormat="1" applyFont="1" applyFill="1" applyBorder="1" applyAlignment="1">
      <alignment vertical="center" wrapText="1"/>
    </xf>
    <xf numFmtId="0" fontId="106" fillId="0" borderId="0" xfId="1" applyFont="1" applyFill="1" applyBorder="1" applyAlignment="1">
      <alignment horizontal="right" wrapText="1"/>
    </xf>
    <xf numFmtId="0" fontId="4" fillId="0" borderId="53" xfId="503" applyFont="1" applyFill="1" applyBorder="1" applyAlignment="1">
      <alignment horizontal="left" vertical="top" wrapText="1"/>
    </xf>
    <xf numFmtId="0" fontId="4" fillId="0" borderId="54" xfId="503" applyFont="1" applyFill="1" applyBorder="1" applyAlignment="1">
      <alignment horizontal="left" vertical="top" wrapText="1"/>
    </xf>
    <xf numFmtId="0" fontId="4" fillId="0" borderId="55" xfId="503" applyFont="1" applyFill="1" applyBorder="1" applyAlignment="1">
      <alignment horizontal="left" vertical="top" wrapText="1"/>
    </xf>
    <xf numFmtId="0" fontId="4" fillId="0" borderId="35" xfId="503" applyFont="1" applyFill="1" applyBorder="1" applyAlignment="1">
      <alignment horizontal="left" vertical="top" wrapText="1"/>
    </xf>
    <xf numFmtId="166" fontId="4" fillId="56" borderId="0" xfId="692" applyNumberFormat="1" applyFont="1" applyFill="1" applyAlignment="1">
      <alignment horizontal="right" vertical="center"/>
    </xf>
    <xf numFmtId="0" fontId="7" fillId="0" borderId="0" xfId="518" applyFont="1" applyFill="1"/>
    <xf numFmtId="0" fontId="7" fillId="0" borderId="0" xfId="518" applyFont="1" applyFill="1" applyAlignment="1">
      <alignment horizontal="right"/>
    </xf>
    <xf numFmtId="0" fontId="7" fillId="0" borderId="0" xfId="518" applyFont="1" applyFill="1" applyAlignment="1"/>
    <xf numFmtId="0" fontId="7" fillId="0" borderId="0" xfId="518" applyFont="1" applyFill="1" applyBorder="1"/>
    <xf numFmtId="0" fontId="5" fillId="0" borderId="0" xfId="1" applyFont="1" applyFill="1">
      <alignment horizontal="left" vertical="top" wrapText="1"/>
    </xf>
    <xf numFmtId="0" fontId="5" fillId="0" borderId="0" xfId="1" applyFont="1" applyFill="1" applyAlignment="1">
      <alignment horizontal="left" vertical="top" wrapText="1"/>
    </xf>
    <xf numFmtId="0" fontId="10" fillId="0" borderId="10" xfId="0" applyFont="1" applyBorder="1" applyAlignment="1">
      <alignment horizontal="right" wrapText="1"/>
    </xf>
    <xf numFmtId="0" fontId="103" fillId="0" borderId="49" xfId="0" applyFont="1" applyBorder="1" applyAlignment="1">
      <alignment horizontal="center" vertical="top" wrapText="1"/>
    </xf>
    <xf numFmtId="0" fontId="103" fillId="0" borderId="12" xfId="0" applyFont="1" applyBorder="1" applyAlignment="1">
      <alignment horizontal="center" vertical="top" wrapText="1"/>
    </xf>
    <xf numFmtId="0" fontId="0" fillId="0" borderId="49" xfId="0" applyBorder="1" applyAlignment="1">
      <alignment horizontal="left" vertical="top" wrapText="1"/>
    </xf>
    <xf numFmtId="0" fontId="0" fillId="0" borderId="49" xfId="0" applyFont="1" applyBorder="1" applyAlignment="1">
      <alignment horizontal="left" vertical="top" wrapText="1"/>
    </xf>
    <xf numFmtId="167" fontId="2" fillId="0" borderId="49" xfId="5" applyNumberFormat="1" applyFont="1" applyBorder="1" applyAlignment="1">
      <alignment horizontal="right" vertical="top"/>
    </xf>
    <xf numFmtId="0" fontId="8" fillId="0" borderId="49" xfId="0" applyFont="1" applyBorder="1" applyAlignment="1">
      <alignment horizontal="left" vertical="top" wrapText="1"/>
    </xf>
    <xf numFmtId="167" fontId="8" fillId="0" borderId="49" xfId="4" applyNumberFormat="1" applyFont="1" applyBorder="1" applyAlignment="1">
      <alignment horizontal="right" vertical="top"/>
    </xf>
    <xf numFmtId="0" fontId="86" fillId="0" borderId="49" xfId="0" applyFont="1" applyBorder="1" applyAlignment="1">
      <alignment horizontal="left" vertical="top" wrapText="1"/>
    </xf>
    <xf numFmtId="0" fontId="7" fillId="0" borderId="49" xfId="0" applyFont="1" applyBorder="1" applyAlignment="1">
      <alignment horizontal="left" vertical="top" wrapText="1"/>
    </xf>
    <xf numFmtId="0" fontId="127" fillId="0" borderId="49" xfId="0" applyFont="1" applyBorder="1" applyAlignment="1">
      <alignment horizontal="left" vertical="top" wrapText="1"/>
    </xf>
    <xf numFmtId="167" fontId="127" fillId="0" borderId="49" xfId="4" applyNumberFormat="1" applyFont="1" applyBorder="1" applyAlignment="1">
      <alignment horizontal="right" vertical="top"/>
    </xf>
    <xf numFmtId="0" fontId="127" fillId="0" borderId="49" xfId="0" applyFont="1" applyBorder="1" applyAlignment="1">
      <alignment horizontal="center" vertical="top" wrapText="1"/>
    </xf>
    <xf numFmtId="0" fontId="7" fillId="0" borderId="49" xfId="0" applyFont="1" applyBorder="1" applyAlignment="1">
      <alignment horizontal="center" vertical="top" wrapText="1"/>
    </xf>
    <xf numFmtId="0" fontId="128" fillId="0" borderId="49" xfId="0" applyFont="1" applyBorder="1" applyAlignment="1">
      <alignment horizontal="left" vertical="top" wrapText="1"/>
    </xf>
    <xf numFmtId="167" fontId="76" fillId="0" borderId="49" xfId="5" applyNumberFormat="1" applyFont="1" applyBorder="1" applyAlignment="1">
      <alignment horizontal="right" vertical="top"/>
    </xf>
    <xf numFmtId="0" fontId="5" fillId="0" borderId="0" xfId="503" applyFont="1" applyFill="1">
      <alignment horizontal="left" vertical="top" wrapText="1"/>
    </xf>
    <xf numFmtId="0" fontId="5" fillId="0" borderId="0" xfId="503" applyFont="1" applyFill="1" applyAlignment="1">
      <alignment horizontal="left" vertical="top" wrapText="1"/>
    </xf>
    <xf numFmtId="166" fontId="5" fillId="56" borderId="0" xfId="692" applyNumberFormat="1" applyFont="1" applyFill="1" applyBorder="1" applyAlignment="1">
      <alignment horizontal="right" vertical="center"/>
    </xf>
    <xf numFmtId="0" fontId="5" fillId="0" borderId="0" xfId="1" applyFont="1" applyFill="1" applyAlignment="1">
      <alignment vertical="center"/>
    </xf>
    <xf numFmtId="0" fontId="116" fillId="0" borderId="0" xfId="0" applyFont="1" applyFill="1" applyBorder="1" applyAlignment="1">
      <alignment horizontal="center" vertical="center" wrapText="1"/>
    </xf>
    <xf numFmtId="0" fontId="5" fillId="0" borderId="0" xfId="503" applyFont="1" applyFill="1" applyAlignment="1">
      <alignment horizontal="right" vertical="top" wrapText="1"/>
    </xf>
    <xf numFmtId="0" fontId="116" fillId="0" borderId="49" xfId="0" applyFont="1" applyBorder="1" applyAlignment="1">
      <alignment horizontal="left" vertical="top" wrapText="1"/>
    </xf>
    <xf numFmtId="167" fontId="116" fillId="0" borderId="49" xfId="4" applyNumberFormat="1" applyFont="1" applyBorder="1" applyAlignment="1">
      <alignment horizontal="right" vertical="top"/>
    </xf>
    <xf numFmtId="167" fontId="5" fillId="0" borderId="49" xfId="5" applyNumberFormat="1" applyFont="1" applyBorder="1" applyAlignment="1">
      <alignment horizontal="right" vertical="top"/>
    </xf>
    <xf numFmtId="0" fontId="10" fillId="0" borderId="49" xfId="0" applyFont="1" applyBorder="1" applyAlignment="1">
      <alignment horizontal="left" vertical="top" wrapText="1"/>
    </xf>
    <xf numFmtId="167" fontId="10" fillId="0" borderId="49" xfId="607" applyNumberFormat="1" applyFont="1" applyBorder="1" applyAlignment="1">
      <alignment horizontal="right" vertical="top"/>
    </xf>
    <xf numFmtId="0" fontId="112" fillId="0" borderId="0" xfId="0" applyFont="1" applyFill="1" applyAlignment="1">
      <alignment horizontal="center" vertical="center" wrapText="1"/>
    </xf>
    <xf numFmtId="0" fontId="5" fillId="0" borderId="36" xfId="0" applyFont="1" applyFill="1" applyBorder="1" applyAlignment="1">
      <alignment horizontal="center" vertical="center" wrapText="1"/>
    </xf>
    <xf numFmtId="0" fontId="5" fillId="0" borderId="26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right" vertical="center" wrapText="1"/>
    </xf>
    <xf numFmtId="0" fontId="76" fillId="0" borderId="0" xfId="0" applyFont="1" applyFill="1" applyAlignment="1">
      <alignment horizontal="right" vertical="center" wrapText="1"/>
    </xf>
    <xf numFmtId="43" fontId="116" fillId="0" borderId="36" xfId="353" applyFont="1" applyFill="1" applyBorder="1" applyAlignment="1">
      <alignment horizontal="center" vertical="center" wrapText="1"/>
    </xf>
    <xf numFmtId="43" fontId="116" fillId="0" borderId="26" xfId="353" applyFont="1" applyFill="1" applyBorder="1" applyAlignment="1">
      <alignment horizontal="center" vertical="center" wrapText="1"/>
    </xf>
    <xf numFmtId="0" fontId="3" fillId="0" borderId="0" xfId="570" applyFont="1" applyFill="1" applyAlignment="1">
      <alignment horizontal="center" vertical="center" wrapText="1"/>
    </xf>
    <xf numFmtId="0" fontId="4" fillId="0" borderId="0" xfId="0" applyFont="1" applyAlignment="1">
      <alignment horizontal="right" vertical="center" wrapText="1"/>
    </xf>
    <xf numFmtId="49" fontId="5" fillId="0" borderId="11" xfId="510" applyNumberFormat="1" applyFont="1" applyFill="1" applyBorder="1" applyAlignment="1" applyProtection="1">
      <alignment horizontal="center" vertical="center" wrapText="1"/>
      <protection locked="0"/>
    </xf>
    <xf numFmtId="0" fontId="7" fillId="0" borderId="0" xfId="510" applyFont="1" applyFill="1" applyAlignment="1">
      <alignment horizontal="center" vertical="center" wrapText="1"/>
    </xf>
    <xf numFmtId="0" fontId="7" fillId="0" borderId="11" xfId="510" applyFont="1" applyFill="1" applyBorder="1" applyAlignment="1">
      <alignment horizontal="center" vertical="center" wrapText="1"/>
    </xf>
    <xf numFmtId="0" fontId="7" fillId="0" borderId="43" xfId="510" applyFont="1" applyFill="1" applyBorder="1" applyAlignment="1">
      <alignment horizontal="center" vertical="center" wrapText="1"/>
    </xf>
    <xf numFmtId="0" fontId="7" fillId="0" borderId="26" xfId="510" applyFont="1" applyFill="1" applyBorder="1" applyAlignment="1">
      <alignment horizontal="center" vertical="center" wrapText="1"/>
    </xf>
    <xf numFmtId="49" fontId="5" fillId="0" borderId="0" xfId="510" applyNumberFormat="1" applyFont="1" applyFill="1" applyBorder="1" applyAlignment="1">
      <alignment horizontal="center"/>
    </xf>
    <xf numFmtId="174" fontId="5" fillId="0" borderId="43" xfId="354" applyNumberFormat="1" applyFont="1" applyFill="1" applyBorder="1" applyAlignment="1">
      <alignment horizontal="center" vertical="center" wrapText="1"/>
    </xf>
    <xf numFmtId="174" fontId="5" fillId="0" borderId="26" xfId="354" applyNumberFormat="1" applyFont="1" applyFill="1" applyBorder="1" applyAlignment="1">
      <alignment horizontal="center" vertical="center" wrapText="1"/>
    </xf>
    <xf numFmtId="0" fontId="7" fillId="0" borderId="36" xfId="510" applyFont="1" applyFill="1" applyBorder="1" applyAlignment="1">
      <alignment horizontal="center" vertical="center" wrapText="1"/>
    </xf>
    <xf numFmtId="0" fontId="7" fillId="0" borderId="27" xfId="510" applyFont="1" applyFill="1" applyBorder="1" applyAlignment="1">
      <alignment horizontal="center" vertical="center" wrapText="1"/>
    </xf>
    <xf numFmtId="49" fontId="5" fillId="0" borderId="11" xfId="510" applyNumberFormat="1" applyFont="1" applyFill="1" applyBorder="1" applyAlignment="1">
      <alignment horizontal="left" vertical="center" wrapText="1"/>
    </xf>
    <xf numFmtId="49" fontId="5" fillId="0" borderId="11" xfId="581" applyNumberFormat="1" applyFont="1" applyFill="1" applyBorder="1" applyAlignment="1">
      <alignment horizontal="center" vertical="center" wrapText="1"/>
    </xf>
    <xf numFmtId="166" fontId="4" fillId="0" borderId="29" xfId="358" applyNumberFormat="1" applyFont="1" applyFill="1" applyBorder="1" applyAlignment="1">
      <alignment horizontal="center" vertical="center" wrapText="1"/>
    </xf>
    <xf numFmtId="166" fontId="4" fillId="0" borderId="30" xfId="358" applyNumberFormat="1" applyFont="1" applyFill="1" applyBorder="1" applyAlignment="1">
      <alignment horizontal="center" vertical="center" wrapText="1"/>
    </xf>
    <xf numFmtId="49" fontId="4" fillId="0" borderId="11" xfId="539" applyNumberFormat="1" applyFont="1" applyFill="1" applyBorder="1" applyAlignment="1" applyProtection="1">
      <alignment horizontal="center" vertical="top" wrapText="1"/>
      <protection locked="0"/>
    </xf>
    <xf numFmtId="174" fontId="3" fillId="0" borderId="0" xfId="539" applyNumberFormat="1" applyFont="1" applyFill="1" applyBorder="1" applyAlignment="1">
      <alignment horizontal="center" vertical="center" wrapText="1"/>
    </xf>
    <xf numFmtId="174" fontId="5" fillId="0" borderId="0" xfId="539" applyNumberFormat="1" applyFont="1" applyFill="1" applyBorder="1" applyAlignment="1">
      <alignment horizontal="right" vertical="center" wrapText="1"/>
    </xf>
    <xf numFmtId="174" fontId="4" fillId="0" borderId="11" xfId="539" applyNumberFormat="1" applyFont="1" applyFill="1" applyBorder="1" applyAlignment="1">
      <alignment horizontal="center" vertical="center" wrapText="1"/>
    </xf>
    <xf numFmtId="174" fontId="4" fillId="0" borderId="11" xfId="360" applyNumberFormat="1" applyFont="1" applyFill="1" applyBorder="1" applyAlignment="1">
      <alignment horizontal="center" vertical="center" wrapText="1"/>
    </xf>
    <xf numFmtId="166" fontId="4" fillId="0" borderId="13" xfId="666" applyNumberFormat="1" applyFont="1" applyFill="1" applyBorder="1" applyAlignment="1">
      <alignment horizontal="center" vertical="center" wrapText="1"/>
    </xf>
    <xf numFmtId="166" fontId="4" fillId="0" borderId="13" xfId="666" applyNumberFormat="1" applyFont="1" applyFill="1" applyBorder="1" applyAlignment="1">
      <alignment horizontal="center" vertical="center"/>
    </xf>
    <xf numFmtId="166" fontId="4" fillId="0" borderId="30" xfId="666" applyNumberFormat="1" applyFont="1" applyFill="1" applyBorder="1" applyAlignment="1">
      <alignment horizontal="center" vertical="center"/>
    </xf>
    <xf numFmtId="166" fontId="4" fillId="0" borderId="11" xfId="0" applyNumberFormat="1" applyFont="1" applyFill="1" applyBorder="1" applyAlignment="1">
      <alignment horizontal="center" vertical="center" wrapText="1"/>
    </xf>
    <xf numFmtId="166" fontId="4" fillId="0" borderId="11" xfId="358" applyNumberFormat="1" applyFont="1" applyFill="1" applyBorder="1" applyAlignment="1">
      <alignment horizontal="center" vertical="center" wrapText="1"/>
    </xf>
    <xf numFmtId="0" fontId="4" fillId="0" borderId="0" xfId="1" applyFont="1" applyFill="1" applyAlignment="1">
      <alignment horizontal="right" vertical="center" wrapText="1"/>
    </xf>
    <xf numFmtId="0" fontId="117" fillId="0" borderId="0" xfId="0" applyFont="1" applyFill="1" applyBorder="1" applyAlignment="1">
      <alignment horizontal="center" vertical="center" wrapText="1"/>
    </xf>
    <xf numFmtId="0" fontId="103" fillId="0" borderId="12" xfId="0" applyFont="1" applyBorder="1" applyAlignment="1">
      <alignment horizontal="center" vertical="top" wrapText="1"/>
    </xf>
    <xf numFmtId="0" fontId="103" fillId="0" borderId="14" xfId="0" applyFont="1" applyBorder="1" applyAlignment="1">
      <alignment horizontal="center" vertical="top" wrapText="1"/>
    </xf>
    <xf numFmtId="0" fontId="0" fillId="0" borderId="49" xfId="0" applyFont="1" applyBorder="1" applyAlignment="1">
      <alignment horizontal="center" vertical="top" wrapText="1"/>
    </xf>
    <xf numFmtId="0" fontId="103" fillId="0" borderId="49" xfId="0" applyFont="1" applyBorder="1" applyAlignment="1">
      <alignment horizontal="center" vertical="top" wrapText="1"/>
    </xf>
    <xf numFmtId="0" fontId="103" fillId="0" borderId="52" xfId="0" applyFont="1" applyBorder="1" applyAlignment="1">
      <alignment horizontal="center" vertical="center"/>
    </xf>
    <xf numFmtId="0" fontId="103" fillId="0" borderId="27" xfId="0" applyFont="1" applyBorder="1" applyAlignment="1">
      <alignment horizontal="center" vertical="center"/>
    </xf>
    <xf numFmtId="0" fontId="103" fillId="0" borderId="47" xfId="0" applyFont="1" applyBorder="1" applyAlignment="1">
      <alignment horizontal="center" vertical="center"/>
    </xf>
    <xf numFmtId="0" fontId="103" fillId="0" borderId="52" xfId="0" applyFont="1" applyBorder="1" applyAlignment="1">
      <alignment horizontal="center" vertical="center" wrapText="1"/>
    </xf>
    <xf numFmtId="0" fontId="103" fillId="0" borderId="27" xfId="0" applyFont="1" applyBorder="1" applyAlignment="1">
      <alignment horizontal="center" vertical="center" wrapText="1"/>
    </xf>
    <xf numFmtId="0" fontId="103" fillId="0" borderId="47" xfId="0" applyFont="1" applyBorder="1" applyAlignment="1">
      <alignment horizontal="center" vertical="center" wrapText="1"/>
    </xf>
    <xf numFmtId="0" fontId="103" fillId="0" borderId="53" xfId="0" applyFont="1" applyBorder="1" applyAlignment="1">
      <alignment horizontal="center" vertical="top" wrapText="1"/>
    </xf>
    <xf numFmtId="0" fontId="103" fillId="0" borderId="56" xfId="0" applyFont="1" applyBorder="1" applyAlignment="1">
      <alignment horizontal="center" vertical="top" wrapText="1"/>
    </xf>
    <xf numFmtId="0" fontId="103" fillId="0" borderId="54" xfId="0" applyFont="1" applyBorder="1" applyAlignment="1">
      <alignment horizontal="center" vertical="top" wrapText="1"/>
    </xf>
    <xf numFmtId="0" fontId="103" fillId="0" borderId="40" xfId="0" applyFont="1" applyBorder="1" applyAlignment="1">
      <alignment horizontal="center" vertical="top" wrapText="1"/>
    </xf>
    <xf numFmtId="0" fontId="103" fillId="0" borderId="10" xfId="0" applyFont="1" applyBorder="1" applyAlignment="1">
      <alignment horizontal="center" vertical="top" wrapText="1"/>
    </xf>
    <xf numFmtId="0" fontId="103" fillId="0" borderId="41" xfId="0" applyFont="1" applyBorder="1" applyAlignment="1">
      <alignment horizontal="center" vertical="top" wrapText="1"/>
    </xf>
    <xf numFmtId="0" fontId="116" fillId="0" borderId="0" xfId="0" applyFont="1" applyFill="1" applyBorder="1" applyAlignment="1">
      <alignment horizontal="center" vertical="center" wrapText="1"/>
    </xf>
    <xf numFmtId="0" fontId="7" fillId="0" borderId="49" xfId="0" applyFont="1" applyBorder="1" applyAlignment="1">
      <alignment horizontal="center" vertical="top" wrapText="1"/>
    </xf>
    <xf numFmtId="0" fontId="7" fillId="0" borderId="45" xfId="0" applyFont="1" applyBorder="1" applyAlignment="1">
      <alignment horizontal="center" vertical="center" wrapText="1"/>
    </xf>
    <xf numFmtId="0" fontId="7" fillId="0" borderId="27" xfId="0" applyFont="1" applyBorder="1" applyAlignment="1">
      <alignment horizontal="center" vertical="center" wrapText="1"/>
    </xf>
    <xf numFmtId="0" fontId="7" fillId="0" borderId="47" xfId="0" applyFont="1" applyBorder="1" applyAlignment="1">
      <alignment horizontal="center" vertical="center" wrapText="1"/>
    </xf>
    <xf numFmtId="0" fontId="112" fillId="0" borderId="0" xfId="670" applyFont="1" applyFill="1" applyAlignment="1">
      <alignment horizontal="center" vertical="center" wrapText="1"/>
    </xf>
    <xf numFmtId="49" fontId="5" fillId="0" borderId="11" xfId="0" applyNumberFormat="1" applyFont="1" applyFill="1" applyBorder="1" applyAlignment="1">
      <alignment horizontal="center" vertical="center" wrapText="1"/>
    </xf>
    <xf numFmtId="49" fontId="4" fillId="0" borderId="44" xfId="0" applyNumberFormat="1" applyFont="1" applyFill="1" applyBorder="1" applyAlignment="1">
      <alignment horizontal="center" vertical="center" wrapText="1"/>
    </xf>
    <xf numFmtId="49" fontId="4" fillId="0" borderId="48" xfId="0" applyNumberFormat="1" applyFont="1" applyFill="1" applyBorder="1" applyAlignment="1">
      <alignment horizontal="center" vertical="center" wrapText="1"/>
    </xf>
    <xf numFmtId="49" fontId="4" fillId="0" borderId="40" xfId="0" applyNumberFormat="1" applyFont="1" applyFill="1" applyBorder="1" applyAlignment="1">
      <alignment horizontal="center" vertical="center" wrapText="1"/>
    </xf>
    <xf numFmtId="49" fontId="4" fillId="0" borderId="41" xfId="0" applyNumberFormat="1" applyFont="1" applyFill="1" applyBorder="1" applyAlignment="1">
      <alignment horizontal="center" vertical="center" wrapText="1"/>
    </xf>
    <xf numFmtId="49" fontId="4" fillId="0" borderId="11" xfId="0" applyNumberFormat="1" applyFont="1" applyFill="1" applyBorder="1" applyAlignment="1">
      <alignment horizontal="center" vertical="center" wrapText="1"/>
    </xf>
    <xf numFmtId="166" fontId="4" fillId="0" borderId="29" xfId="0" applyNumberFormat="1" applyFont="1" applyFill="1" applyBorder="1" applyAlignment="1">
      <alignment horizontal="center" vertical="center" wrapText="1"/>
    </xf>
    <xf numFmtId="166" fontId="4" fillId="0" borderId="13" xfId="0" applyNumberFormat="1" applyFont="1" applyFill="1" applyBorder="1" applyAlignment="1">
      <alignment horizontal="center" vertical="center" wrapText="1"/>
    </xf>
    <xf numFmtId="166" fontId="4" fillId="0" borderId="30" xfId="0" applyNumberFormat="1" applyFont="1" applyFill="1" applyBorder="1" applyAlignment="1">
      <alignment horizontal="center" vertical="center" wrapText="1"/>
    </xf>
    <xf numFmtId="0" fontId="10" fillId="0" borderId="11" xfId="0" applyFont="1" applyBorder="1" applyAlignment="1">
      <alignment horizontal="left" vertical="center" wrapText="1"/>
    </xf>
    <xf numFmtId="0" fontId="123" fillId="0" borderId="11" xfId="0" applyFont="1" applyBorder="1" applyAlignment="1">
      <alignment horizontal="left" vertical="center" wrapText="1"/>
    </xf>
    <xf numFmtId="0" fontId="116" fillId="0" borderId="11" xfId="0" applyFont="1" applyBorder="1" applyAlignment="1">
      <alignment horizontal="left" vertical="center" wrapText="1"/>
    </xf>
    <xf numFmtId="0" fontId="7" fillId="0" borderId="0" xfId="518" applyFont="1" applyFill="1" applyAlignment="1">
      <alignment horizontal="right"/>
    </xf>
    <xf numFmtId="0" fontId="122" fillId="0" borderId="11" xfId="0" applyFont="1" applyFill="1" applyBorder="1" applyAlignment="1">
      <alignment horizontal="center" vertical="center"/>
    </xf>
    <xf numFmtId="0" fontId="116" fillId="0" borderId="11" xfId="0" applyFont="1" applyFill="1" applyBorder="1" applyAlignment="1">
      <alignment horizontal="center" vertical="center" wrapText="1"/>
    </xf>
    <xf numFmtId="0" fontId="116" fillId="0" borderId="0" xfId="538" applyFont="1" applyAlignment="1">
      <alignment horizontal="center" vertical="center" wrapText="1"/>
    </xf>
    <xf numFmtId="0" fontId="116" fillId="0" borderId="29" xfId="0" applyFont="1" applyBorder="1" applyAlignment="1">
      <alignment horizontal="left" vertical="center" wrapText="1"/>
    </xf>
    <xf numFmtId="0" fontId="116" fillId="0" borderId="13" xfId="0" applyFont="1" applyBorder="1" applyAlignment="1">
      <alignment horizontal="left" vertical="center" wrapText="1"/>
    </xf>
    <xf numFmtId="0" fontId="116" fillId="0" borderId="30" xfId="0" applyFont="1" applyBorder="1" applyAlignment="1">
      <alignment horizontal="left" vertical="center" wrapText="1"/>
    </xf>
    <xf numFmtId="0" fontId="116" fillId="0" borderId="0" xfId="0" applyFont="1" applyAlignment="1">
      <alignment horizontal="center" vertical="center" wrapText="1"/>
    </xf>
    <xf numFmtId="175" fontId="117" fillId="57" borderId="49" xfId="0" applyNumberFormat="1" applyFont="1" applyFill="1" applyBorder="1" applyAlignment="1">
      <alignment horizontal="center" vertical="center" wrapText="1"/>
    </xf>
    <xf numFmtId="0" fontId="117" fillId="0" borderId="49" xfId="0" applyFont="1" applyBorder="1" applyAlignment="1">
      <alignment horizontal="center" vertical="center" wrapText="1"/>
    </xf>
    <xf numFmtId="174" fontId="117" fillId="0" borderId="49" xfId="581" applyNumberFormat="1" applyFont="1" applyFill="1" applyBorder="1" applyAlignment="1">
      <alignment horizontal="center" vertical="center" wrapText="1"/>
    </xf>
    <xf numFmtId="174" fontId="117" fillId="57" borderId="50" xfId="581" applyNumberFormat="1" applyFont="1" applyFill="1" applyBorder="1" applyAlignment="1">
      <alignment horizontal="center" vertical="center" wrapText="1"/>
    </xf>
    <xf numFmtId="174" fontId="117" fillId="57" borderId="51" xfId="581" applyNumberFormat="1" applyFont="1" applyFill="1" applyBorder="1" applyAlignment="1">
      <alignment horizontal="center" vertical="center" wrapText="1"/>
    </xf>
    <xf numFmtId="174" fontId="117" fillId="57" borderId="49" xfId="581" applyNumberFormat="1" applyFont="1" applyFill="1" applyBorder="1" applyAlignment="1">
      <alignment horizontal="center" vertical="center" wrapText="1"/>
    </xf>
    <xf numFmtId="0" fontId="121" fillId="0" borderId="0" xfId="0" applyFont="1" applyFill="1" applyBorder="1" applyAlignment="1">
      <alignment horizontal="center" vertical="center" wrapText="1"/>
    </xf>
    <xf numFmtId="0" fontId="110" fillId="0" borderId="0" xfId="503" applyFont="1" applyFill="1" applyAlignment="1">
      <alignment horizontal="left" vertical="top" wrapText="1"/>
    </xf>
    <xf numFmtId="0" fontId="8" fillId="0" borderId="37" xfId="0" applyFont="1" applyBorder="1" applyAlignment="1">
      <alignment horizontal="left" vertical="top" wrapText="1"/>
    </xf>
    <xf numFmtId="0" fontId="8" fillId="0" borderId="38" xfId="0" applyFont="1" applyBorder="1" applyAlignment="1">
      <alignment horizontal="left" vertical="top" wrapText="1"/>
    </xf>
    <xf numFmtId="0" fontId="0" fillId="0" borderId="37" xfId="0" applyFont="1" applyBorder="1" applyAlignment="1">
      <alignment horizontal="center" vertical="top" wrapText="1"/>
    </xf>
    <xf numFmtId="0" fontId="0" fillId="0" borderId="39" xfId="0" applyFont="1" applyBorder="1" applyAlignment="1">
      <alignment horizontal="center" vertical="top" wrapText="1"/>
    </xf>
    <xf numFmtId="0" fontId="0" fillId="0" borderId="37" xfId="0" applyFont="1" applyBorder="1" applyAlignment="1">
      <alignment horizontal="left" vertical="top" wrapText="1"/>
    </xf>
    <xf numFmtId="0" fontId="0" fillId="0" borderId="39" xfId="0" applyFont="1" applyBorder="1" applyAlignment="1">
      <alignment horizontal="left" vertical="top" wrapText="1"/>
    </xf>
    <xf numFmtId="0" fontId="124" fillId="0" borderId="37" xfId="0" applyFont="1" applyBorder="1" applyAlignment="1">
      <alignment horizontal="center" vertical="top"/>
    </xf>
    <xf numFmtId="0" fontId="124" fillId="0" borderId="38" xfId="0" applyFont="1" applyBorder="1" applyAlignment="1">
      <alignment horizontal="center" vertical="top"/>
    </xf>
    <xf numFmtId="0" fontId="112" fillId="56" borderId="0" xfId="2402" applyFont="1" applyFill="1" applyAlignment="1">
      <alignment horizontal="center" vertical="center" wrapText="1"/>
    </xf>
    <xf numFmtId="176" fontId="3" fillId="56" borderId="0" xfId="2402" applyNumberFormat="1" applyFont="1" applyFill="1" applyAlignment="1">
      <alignment horizontal="left" vertical="center"/>
    </xf>
    <xf numFmtId="0" fontId="3" fillId="56" borderId="0" xfId="2402" applyFont="1" applyFill="1" applyAlignment="1">
      <alignment vertical="center"/>
    </xf>
    <xf numFmtId="175" fontId="5" fillId="56" borderId="0" xfId="2403" applyNumberFormat="1" applyFont="1" applyFill="1" applyAlignment="1">
      <alignment vertical="center" wrapText="1"/>
    </xf>
    <xf numFmtId="0" fontId="5" fillId="56" borderId="52" xfId="2404" applyFont="1" applyFill="1" applyBorder="1" applyAlignment="1">
      <alignment horizontal="center" vertical="center" wrapText="1"/>
    </xf>
    <xf numFmtId="0" fontId="5" fillId="56" borderId="53" xfId="2404" applyFont="1" applyFill="1" applyBorder="1" applyAlignment="1">
      <alignment horizontal="center" vertical="center" wrapText="1"/>
    </xf>
    <xf numFmtId="0" fontId="5" fillId="56" borderId="52" xfId="2404" applyFont="1" applyFill="1" applyBorder="1" applyAlignment="1">
      <alignment horizontal="center" vertical="center" wrapText="1"/>
    </xf>
    <xf numFmtId="0" fontId="5" fillId="56" borderId="50" xfId="2404" applyFont="1" applyFill="1" applyBorder="1" applyAlignment="1">
      <alignment horizontal="center" vertical="center" wrapText="1"/>
    </xf>
    <xf numFmtId="0" fontId="5" fillId="56" borderId="57" xfId="2404" applyFont="1" applyFill="1" applyBorder="1" applyAlignment="1">
      <alignment horizontal="center" vertical="center" wrapText="1"/>
    </xf>
    <xf numFmtId="0" fontId="5" fillId="56" borderId="51" xfId="2404" applyFont="1" applyFill="1" applyBorder="1" applyAlignment="1">
      <alignment horizontal="center" vertical="center" wrapText="1"/>
    </xf>
    <xf numFmtId="0" fontId="5" fillId="56" borderId="47" xfId="2404" applyFont="1" applyFill="1" applyBorder="1" applyAlignment="1">
      <alignment horizontal="center" vertical="center" wrapText="1"/>
    </xf>
    <xf numFmtId="0" fontId="0" fillId="56" borderId="40" xfId="0" applyFill="1" applyBorder="1"/>
    <xf numFmtId="0" fontId="5" fillId="56" borderId="47" xfId="2404" applyFont="1" applyFill="1" applyBorder="1" applyAlignment="1">
      <alignment horizontal="center" vertical="center" wrapText="1"/>
    </xf>
    <xf numFmtId="175" fontId="5" fillId="0" borderId="49" xfId="2404" applyNumberFormat="1" applyFont="1" applyBorder="1" applyAlignment="1">
      <alignment horizontal="center" vertical="center" wrapText="1"/>
    </xf>
    <xf numFmtId="175" fontId="5" fillId="56" borderId="49" xfId="2404" applyNumberFormat="1" applyFont="1" applyFill="1" applyBorder="1" applyAlignment="1">
      <alignment horizontal="center" vertical="center" wrapText="1"/>
    </xf>
    <xf numFmtId="49" fontId="5" fillId="56" borderId="49" xfId="2403" applyNumberFormat="1" applyFont="1" applyFill="1" applyBorder="1" applyAlignment="1">
      <alignment horizontal="left" vertical="center" wrapText="1"/>
    </xf>
    <xf numFmtId="0" fontId="116" fillId="56" borderId="50" xfId="2405" applyFont="1" applyFill="1" applyBorder="1" applyAlignment="1">
      <alignment horizontal="left" vertical="center" wrapText="1"/>
    </xf>
    <xf numFmtId="166" fontId="116" fillId="56" borderId="49" xfId="692" applyNumberFormat="1" applyFont="1" applyFill="1" applyBorder="1" applyAlignment="1">
      <alignment horizontal="center" vertical="center" wrapText="1"/>
    </xf>
    <xf numFmtId="0" fontId="5" fillId="56" borderId="51" xfId="2405" applyFont="1" applyFill="1" applyBorder="1" applyAlignment="1">
      <alignment vertical="center" wrapText="1"/>
    </xf>
    <xf numFmtId="49" fontId="116" fillId="56" borderId="49" xfId="2403" applyNumberFormat="1" applyFont="1" applyFill="1" applyBorder="1" applyAlignment="1" applyProtection="1">
      <alignment horizontal="left" vertical="center" wrapText="1"/>
      <protection locked="0"/>
    </xf>
    <xf numFmtId="0" fontId="116" fillId="56" borderId="57" xfId="2405" applyFont="1" applyFill="1" applyBorder="1" applyAlignment="1">
      <alignment horizontal="left" vertical="center" wrapText="1"/>
    </xf>
    <xf numFmtId="0" fontId="116" fillId="56" borderId="51" xfId="2405" applyFont="1" applyFill="1" applyBorder="1" applyAlignment="1">
      <alignment horizontal="left" vertical="center" wrapText="1"/>
    </xf>
    <xf numFmtId="49" fontId="5" fillId="56" borderId="50" xfId="496" applyNumberFormat="1" applyFont="1" applyFill="1" applyBorder="1" applyAlignment="1">
      <alignment horizontal="center" vertical="center"/>
    </xf>
    <xf numFmtId="0" fontId="5" fillId="56" borderId="50" xfId="2405" applyFont="1" applyFill="1" applyBorder="1" applyAlignment="1">
      <alignment horizontal="left" vertical="center" wrapText="1"/>
    </xf>
    <xf numFmtId="0" fontId="5" fillId="56" borderId="57" xfId="2405" applyFont="1" applyFill="1" applyBorder="1" applyAlignment="1">
      <alignment horizontal="left" vertical="center" wrapText="1"/>
    </xf>
    <xf numFmtId="0" fontId="5" fillId="56" borderId="51" xfId="2405" applyFont="1" applyFill="1" applyBorder="1" applyAlignment="1">
      <alignment horizontal="left" vertical="center" wrapText="1"/>
    </xf>
    <xf numFmtId="166" fontId="5" fillId="56" borderId="49" xfId="692" applyNumberFormat="1" applyFont="1" applyFill="1" applyBorder="1" applyAlignment="1">
      <alignment vertical="center" wrapText="1"/>
    </xf>
    <xf numFmtId="49" fontId="5" fillId="56" borderId="49" xfId="496" applyNumberFormat="1" applyFont="1" applyFill="1" applyBorder="1" applyAlignment="1">
      <alignment vertical="center" wrapText="1"/>
    </xf>
    <xf numFmtId="0" fontId="5" fillId="56" borderId="49" xfId="496" applyFont="1" applyFill="1" applyBorder="1" applyAlignment="1">
      <alignment horizontal="center" vertical="center" wrapText="1"/>
    </xf>
    <xf numFmtId="49" fontId="5" fillId="56" borderId="49" xfId="496" applyNumberFormat="1" applyFont="1" applyFill="1" applyBorder="1" applyAlignment="1">
      <alignment horizontal="center" vertical="center"/>
    </xf>
    <xf numFmtId="177" fontId="5" fillId="56" borderId="49" xfId="5" applyNumberFormat="1" applyFont="1" applyFill="1" applyBorder="1" applyAlignment="1">
      <alignment horizontal="center" vertical="center"/>
    </xf>
    <xf numFmtId="0" fontId="5" fillId="56" borderId="49" xfId="525" applyFont="1" applyFill="1" applyBorder="1" applyAlignment="1">
      <alignment horizontal="left" vertical="center"/>
    </xf>
    <xf numFmtId="0" fontId="5" fillId="56" borderId="50" xfId="525" applyFont="1" applyFill="1" applyBorder="1" applyAlignment="1">
      <alignment vertical="center" wrapText="1"/>
    </xf>
    <xf numFmtId="0" fontId="5" fillId="56" borderId="49" xfId="525" applyFont="1" applyFill="1" applyBorder="1" applyAlignment="1">
      <alignment horizontal="center" vertical="center"/>
    </xf>
    <xf numFmtId="175" fontId="5" fillId="56" borderId="49" xfId="525" applyNumberFormat="1" applyFont="1" applyFill="1" applyBorder="1" applyAlignment="1">
      <alignment horizontal="center" vertical="center"/>
    </xf>
    <xf numFmtId="178" fontId="5" fillId="56" borderId="49" xfId="0" applyNumberFormat="1" applyFont="1" applyFill="1" applyBorder="1" applyAlignment="1">
      <alignment horizontal="center" vertical="center" wrapText="1"/>
    </xf>
    <xf numFmtId="178" fontId="5" fillId="56" borderId="49" xfId="0" applyNumberFormat="1" applyFont="1" applyFill="1" applyBorder="1" applyAlignment="1">
      <alignment horizontal="right" vertical="center" wrapText="1"/>
    </xf>
    <xf numFmtId="179" fontId="5" fillId="56" borderId="49" xfId="0" applyNumberFormat="1" applyFont="1" applyFill="1" applyBorder="1" applyAlignment="1">
      <alignment horizontal="right" vertical="center" wrapText="1"/>
    </xf>
    <xf numFmtId="166" fontId="5" fillId="56" borderId="49" xfId="692" applyNumberFormat="1" applyFont="1" applyFill="1" applyBorder="1" applyAlignment="1">
      <alignment horizontal="center" vertical="center" wrapText="1"/>
    </xf>
    <xf numFmtId="0" fontId="5" fillId="56" borderId="50" xfId="525" applyFont="1" applyFill="1" applyBorder="1" applyAlignment="1">
      <alignment horizontal="left" vertical="center" wrapText="1"/>
    </xf>
    <xf numFmtId="0" fontId="5" fillId="56" borderId="47" xfId="525" applyFont="1" applyFill="1" applyBorder="1" applyAlignment="1">
      <alignment horizontal="left" vertical="center"/>
    </xf>
    <xf numFmtId="0" fontId="5" fillId="56" borderId="40" xfId="525" applyFont="1" applyFill="1" applyBorder="1" applyAlignment="1">
      <alignment vertical="center" wrapText="1"/>
    </xf>
    <xf numFmtId="0" fontId="5" fillId="56" borderId="10" xfId="525" applyFont="1" applyFill="1" applyBorder="1" applyAlignment="1">
      <alignment horizontal="center" vertical="center"/>
    </xf>
    <xf numFmtId="175" fontId="5" fillId="56" borderId="57" xfId="525" applyNumberFormat="1" applyFont="1" applyFill="1" applyBorder="1" applyAlignment="1">
      <alignment horizontal="center" vertical="center"/>
    </xf>
    <xf numFmtId="178" fontId="5" fillId="56" borderId="51" xfId="0" applyNumberFormat="1" applyFont="1" applyFill="1" applyBorder="1" applyAlignment="1">
      <alignment horizontal="center" vertical="center" wrapText="1"/>
    </xf>
    <xf numFmtId="0" fontId="119" fillId="56" borderId="0" xfId="2403" applyFont="1" applyFill="1" applyAlignment="1">
      <alignment horizontal="center" vertical="center" wrapText="1"/>
    </xf>
    <xf numFmtId="0" fontId="122" fillId="56" borderId="50" xfId="0" applyFont="1" applyFill="1" applyBorder="1" applyAlignment="1">
      <alignment horizontal="left" vertical="top" wrapText="1"/>
    </xf>
    <xf numFmtId="0" fontId="122" fillId="56" borderId="57" xfId="0" applyFont="1" applyFill="1" applyBorder="1" applyAlignment="1">
      <alignment horizontal="left" vertical="top" wrapText="1"/>
    </xf>
    <xf numFmtId="0" fontId="122" fillId="56" borderId="51" xfId="0" applyFont="1" applyFill="1" applyBorder="1" applyAlignment="1">
      <alignment horizontal="left" vertical="top" wrapText="1"/>
    </xf>
    <xf numFmtId="0" fontId="122" fillId="56" borderId="49" xfId="0" applyFont="1" applyFill="1" applyBorder="1" applyAlignment="1">
      <alignment vertical="top" wrapText="1"/>
    </xf>
    <xf numFmtId="178" fontId="122" fillId="56" borderId="49" xfId="0" applyNumberFormat="1" applyFont="1" applyFill="1" applyBorder="1" applyAlignment="1">
      <alignment vertical="top" wrapText="1"/>
    </xf>
    <xf numFmtId="0" fontId="116" fillId="56" borderId="50" xfId="2406" applyFont="1" applyFill="1" applyBorder="1" applyAlignment="1" applyProtection="1">
      <alignment horizontal="left" vertical="center" wrapText="1"/>
      <protection locked="0"/>
    </xf>
    <xf numFmtId="0" fontId="116" fillId="56" borderId="57" xfId="2406" applyFont="1" applyFill="1" applyBorder="1" applyAlignment="1" applyProtection="1">
      <alignment horizontal="left" vertical="center" wrapText="1"/>
      <protection locked="0"/>
    </xf>
    <xf numFmtId="0" fontId="116" fillId="56" borderId="51" xfId="2406" applyFont="1" applyFill="1" applyBorder="1" applyAlignment="1" applyProtection="1">
      <alignment horizontal="left" vertical="center" wrapText="1"/>
      <protection locked="0"/>
    </xf>
    <xf numFmtId="178" fontId="116" fillId="56" borderId="49" xfId="2406" applyNumberFormat="1" applyFont="1" applyFill="1" applyBorder="1" applyAlignment="1" applyProtection="1">
      <alignment horizontal="right" vertical="center" wrapText="1"/>
      <protection locked="0"/>
    </xf>
    <xf numFmtId="0" fontId="116" fillId="56" borderId="50" xfId="2406" applyFont="1" applyFill="1" applyBorder="1" applyAlignment="1" applyProtection="1">
      <alignment horizontal="center" vertical="center" wrapText="1"/>
      <protection locked="0"/>
    </xf>
    <xf numFmtId="0" fontId="122" fillId="56" borderId="58" xfId="0" applyFont="1" applyFill="1" applyBorder="1" applyAlignment="1">
      <alignment horizontal="left" vertical="top" wrapText="1"/>
    </xf>
    <xf numFmtId="1" fontId="5" fillId="56" borderId="49" xfId="2406" applyNumberFormat="1" applyFont="1" applyFill="1" applyBorder="1" applyAlignment="1" applyProtection="1">
      <alignment horizontal="center" vertical="center" wrapText="1"/>
      <protection locked="0"/>
    </xf>
    <xf numFmtId="0" fontId="116" fillId="56" borderId="0" xfId="2403" applyFont="1" applyFill="1" applyAlignment="1">
      <alignment horizontal="center" vertical="center" wrapText="1"/>
    </xf>
    <xf numFmtId="0" fontId="5" fillId="56" borderId="50" xfId="2406" applyFont="1" applyFill="1" applyBorder="1" applyAlignment="1" applyProtection="1">
      <alignment horizontal="center" vertical="center" wrapText="1"/>
      <protection locked="0"/>
    </xf>
    <xf numFmtId="0" fontId="130" fillId="56" borderId="49" xfId="0" applyFont="1" applyFill="1" applyBorder="1"/>
    <xf numFmtId="0" fontId="5" fillId="56" borderId="49" xfId="2406" applyFont="1" applyFill="1" applyBorder="1" applyAlignment="1" applyProtection="1">
      <alignment horizontal="center" vertical="center" wrapText="1"/>
      <protection locked="0"/>
    </xf>
    <xf numFmtId="1" fontId="5" fillId="56" borderId="49" xfId="2406" applyNumberFormat="1" applyFont="1" applyFill="1" applyBorder="1" applyAlignment="1" applyProtection="1">
      <alignment horizontal="right" vertical="center" wrapText="1"/>
      <protection locked="0"/>
    </xf>
    <xf numFmtId="43" fontId="116" fillId="56" borderId="0" xfId="2403" applyNumberFormat="1" applyFont="1" applyFill="1" applyAlignment="1">
      <alignment horizontal="center" vertical="center" wrapText="1"/>
    </xf>
    <xf numFmtId="0" fontId="7" fillId="56" borderId="49" xfId="0" applyFont="1" applyFill="1" applyBorder="1" applyAlignment="1">
      <alignment horizontal="left" vertical="top" wrapText="1"/>
    </xf>
    <xf numFmtId="0" fontId="7" fillId="56" borderId="49" xfId="0" applyFont="1" applyFill="1" applyBorder="1" applyAlignment="1">
      <alignment vertical="top" wrapText="1"/>
    </xf>
    <xf numFmtId="167" fontId="5" fillId="56" borderId="59" xfId="5" applyNumberFormat="1" applyFont="1" applyFill="1" applyBorder="1" applyAlignment="1">
      <alignment horizontal="right" vertical="top"/>
    </xf>
    <xf numFmtId="0" fontId="7" fillId="56" borderId="60" xfId="0" applyFont="1" applyFill="1" applyBorder="1" applyAlignment="1">
      <alignment horizontal="left" vertical="top" wrapText="1"/>
    </xf>
    <xf numFmtId="0" fontId="7" fillId="56" borderId="60" xfId="0" applyFont="1" applyFill="1" applyBorder="1" applyAlignment="1">
      <alignment vertical="top" wrapText="1"/>
    </xf>
    <xf numFmtId="174" fontId="116" fillId="56" borderId="0" xfId="2403" applyNumberFormat="1" applyFont="1" applyFill="1" applyAlignment="1">
      <alignment horizontal="center" vertical="center" wrapText="1"/>
    </xf>
    <xf numFmtId="0" fontId="5" fillId="56" borderId="61" xfId="2406" applyFont="1" applyFill="1" applyBorder="1" applyAlignment="1" applyProtection="1">
      <alignment horizontal="center" vertical="center" wrapText="1"/>
      <protection locked="0"/>
    </xf>
    <xf numFmtId="0" fontId="105" fillId="56" borderId="60" xfId="0" applyFont="1" applyFill="1" applyBorder="1"/>
    <xf numFmtId="0" fontId="5" fillId="56" borderId="60" xfId="2406" applyFont="1" applyFill="1" applyBorder="1" applyAlignment="1" applyProtection="1">
      <alignment horizontal="center" vertical="center" wrapText="1"/>
      <protection locked="0"/>
    </xf>
    <xf numFmtId="1" fontId="5" fillId="56" borderId="60" xfId="2406" applyNumberFormat="1" applyFont="1" applyFill="1" applyBorder="1" applyAlignment="1" applyProtection="1">
      <alignment horizontal="right" vertical="center" wrapText="1"/>
      <protection locked="0"/>
    </xf>
    <xf numFmtId="1" fontId="5" fillId="56" borderId="60" xfId="2406" applyNumberFormat="1" applyFont="1" applyFill="1" applyBorder="1" applyAlignment="1" applyProtection="1">
      <alignment horizontal="center" vertical="center" wrapText="1"/>
      <protection locked="0"/>
    </xf>
    <xf numFmtId="178" fontId="116" fillId="56" borderId="60" xfId="2406" applyNumberFormat="1" applyFont="1" applyFill="1" applyBorder="1" applyAlignment="1" applyProtection="1">
      <alignment horizontal="right" vertical="center" wrapText="1"/>
      <protection locked="0"/>
    </xf>
    <xf numFmtId="0" fontId="122" fillId="56" borderId="60" xfId="0" applyFont="1" applyFill="1" applyBorder="1" applyAlignment="1">
      <alignment horizontal="left" vertical="top" wrapText="1"/>
    </xf>
    <xf numFmtId="0" fontId="122" fillId="56" borderId="62" xfId="0" applyFont="1" applyFill="1" applyBorder="1" applyAlignment="1">
      <alignment horizontal="left" vertical="top" wrapText="1"/>
    </xf>
    <xf numFmtId="0" fontId="122" fillId="56" borderId="63" xfId="0" applyFont="1" applyFill="1" applyBorder="1" applyAlignment="1">
      <alignment horizontal="left" vertical="top" wrapText="1"/>
    </xf>
    <xf numFmtId="166" fontId="5" fillId="56" borderId="60" xfId="692" applyNumberFormat="1" applyFont="1" applyFill="1" applyBorder="1" applyAlignment="1">
      <alignment horizontal="center" vertical="top"/>
    </xf>
    <xf numFmtId="0" fontId="130" fillId="56" borderId="60" xfId="0" applyFont="1" applyFill="1" applyBorder="1"/>
    <xf numFmtId="167" fontId="5" fillId="56" borderId="64" xfId="5" applyNumberFormat="1" applyFont="1" applyFill="1" applyBorder="1" applyAlignment="1">
      <alignment horizontal="right" vertical="top"/>
    </xf>
    <xf numFmtId="167" fontId="5" fillId="56" borderId="60" xfId="5" applyNumberFormat="1" applyFont="1" applyFill="1" applyBorder="1" applyAlignment="1">
      <alignment horizontal="right" vertical="top"/>
    </xf>
    <xf numFmtId="167" fontId="5" fillId="56" borderId="65" xfId="5" applyNumberFormat="1" applyFont="1" applyFill="1" applyBorder="1" applyAlignment="1">
      <alignment horizontal="right" vertical="top"/>
    </xf>
    <xf numFmtId="0" fontId="7" fillId="56" borderId="60" xfId="0" applyFont="1" applyFill="1" applyBorder="1" applyAlignment="1">
      <alignment horizontal="right" vertical="top" wrapText="1"/>
    </xf>
    <xf numFmtId="0" fontId="7" fillId="56" borderId="59" xfId="0" applyFont="1" applyFill="1" applyBorder="1" applyAlignment="1">
      <alignment horizontal="center" vertical="top" wrapText="1"/>
    </xf>
    <xf numFmtId="0" fontId="7" fillId="56" borderId="61" xfId="0" applyFont="1" applyFill="1" applyBorder="1" applyAlignment="1">
      <alignment horizontal="left" vertical="top" wrapText="1"/>
    </xf>
    <xf numFmtId="0" fontId="7" fillId="56" borderId="62" xfId="0" applyFont="1" applyFill="1" applyBorder="1" applyAlignment="1">
      <alignment vertical="top" wrapText="1"/>
    </xf>
    <xf numFmtId="0" fontId="7" fillId="56" borderId="0" xfId="0" applyFont="1" applyFill="1" applyBorder="1" applyAlignment="1">
      <alignment horizontal="center" vertical="top" wrapText="1"/>
    </xf>
    <xf numFmtId="167" fontId="5" fillId="56" borderId="0" xfId="5" applyNumberFormat="1" applyFont="1" applyFill="1" applyBorder="1" applyAlignment="1">
      <alignment horizontal="right" vertical="top"/>
    </xf>
    <xf numFmtId="0" fontId="122" fillId="56" borderId="61" xfId="0" applyFont="1" applyFill="1" applyBorder="1" applyAlignment="1">
      <alignment horizontal="left" vertical="top" wrapText="1"/>
    </xf>
    <xf numFmtId="0" fontId="116" fillId="56" borderId="61" xfId="2406" applyFont="1" applyFill="1" applyBorder="1" applyAlignment="1" applyProtection="1">
      <alignment horizontal="left" vertical="center" wrapText="1"/>
      <protection locked="0"/>
    </xf>
    <xf numFmtId="0" fontId="116" fillId="56" borderId="62" xfId="2406" applyFont="1" applyFill="1" applyBorder="1" applyAlignment="1" applyProtection="1">
      <alignment horizontal="left" vertical="center" wrapText="1"/>
      <protection locked="0"/>
    </xf>
    <xf numFmtId="0" fontId="116" fillId="56" borderId="63" xfId="2406" applyFont="1" applyFill="1" applyBorder="1" applyAlignment="1" applyProtection="1">
      <alignment horizontal="left" vertical="center" wrapText="1"/>
      <protection locked="0"/>
    </xf>
    <xf numFmtId="178" fontId="5" fillId="56" borderId="60" xfId="2406" applyNumberFormat="1" applyFont="1" applyFill="1" applyBorder="1" applyAlignment="1" applyProtection="1">
      <alignment horizontal="right" vertical="center" wrapText="1"/>
      <protection locked="0"/>
    </xf>
    <xf numFmtId="0" fontId="7" fillId="56" borderId="58" xfId="0" applyFont="1" applyFill="1" applyBorder="1" applyAlignment="1">
      <alignment horizontal="left" vertical="top" wrapText="1"/>
    </xf>
    <xf numFmtId="0" fontId="7" fillId="56" borderId="62" xfId="0" applyFont="1" applyFill="1" applyBorder="1" applyAlignment="1">
      <alignment horizontal="left" vertical="top" wrapText="1"/>
    </xf>
    <xf numFmtId="0" fontId="7" fillId="56" borderId="63" xfId="0" applyFont="1" applyFill="1" applyBorder="1" applyAlignment="1">
      <alignment horizontal="left" vertical="top" wrapText="1"/>
    </xf>
    <xf numFmtId="0" fontId="116" fillId="56" borderId="63" xfId="2406" applyFont="1" applyFill="1" applyBorder="1" applyAlignment="1" applyProtection="1">
      <alignment horizontal="left" vertical="center" wrapText="1"/>
      <protection locked="0"/>
    </xf>
    <xf numFmtId="166" fontId="116" fillId="56" borderId="0" xfId="2403" applyNumberFormat="1" applyFont="1" applyFill="1" applyAlignment="1">
      <alignment horizontal="center" vertical="center" wrapText="1"/>
    </xf>
    <xf numFmtId="167" fontId="116" fillId="56" borderId="59" xfId="5" applyNumberFormat="1" applyFont="1" applyFill="1" applyBorder="1" applyAlignment="1">
      <alignment horizontal="right" vertical="top"/>
    </xf>
    <xf numFmtId="0" fontId="122" fillId="56" borderId="60" xfId="0" applyFont="1" applyFill="1" applyBorder="1" applyAlignment="1">
      <alignment vertical="top" wrapText="1"/>
    </xf>
    <xf numFmtId="178" fontId="122" fillId="56" borderId="60" xfId="0" applyNumberFormat="1" applyFont="1" applyFill="1" applyBorder="1" applyAlignment="1">
      <alignment vertical="top" wrapText="1"/>
    </xf>
    <xf numFmtId="49" fontId="112" fillId="56" borderId="60" xfId="578" applyNumberFormat="1" applyFont="1" applyFill="1" applyBorder="1" applyAlignment="1">
      <alignment horizontal="left" vertical="center" wrapText="1"/>
    </xf>
    <xf numFmtId="0" fontId="131" fillId="56" borderId="60" xfId="2404" applyFont="1" applyFill="1" applyBorder="1" applyAlignment="1">
      <alignment vertical="center"/>
    </xf>
    <xf numFmtId="0" fontId="131" fillId="56" borderId="60" xfId="2404" applyFont="1" applyFill="1" applyBorder="1" applyAlignment="1">
      <alignment wrapText="1"/>
    </xf>
    <xf numFmtId="0" fontId="131" fillId="56" borderId="60" xfId="2404" applyFont="1" applyFill="1" applyBorder="1" applyAlignment="1">
      <alignment horizontal="center" vertical="center"/>
    </xf>
    <xf numFmtId="0" fontId="0" fillId="56" borderId="60" xfId="0" applyFill="1" applyBorder="1" applyAlignment="1">
      <alignment horizontal="center" vertical="center"/>
    </xf>
    <xf numFmtId="167" fontId="3" fillId="56" borderId="60" xfId="573" applyNumberFormat="1" applyFont="1" applyFill="1" applyBorder="1" applyAlignment="1">
      <alignment horizontal="right" vertical="center" wrapText="1"/>
    </xf>
    <xf numFmtId="0" fontId="0" fillId="56" borderId="27" xfId="0" applyFill="1" applyBorder="1" applyAlignment="1">
      <alignment horizontal="center" vertical="center"/>
    </xf>
    <xf numFmtId="167" fontId="3" fillId="56" borderId="60" xfId="573" applyNumberFormat="1" applyFont="1" applyFill="1" applyBorder="1" applyAlignment="1">
      <alignment horizontal="right" vertical="top" wrapText="1"/>
    </xf>
    <xf numFmtId="0" fontId="7" fillId="56" borderId="60" xfId="0" applyFont="1" applyFill="1" applyBorder="1" applyAlignment="1">
      <alignment horizontal="left" vertical="center"/>
    </xf>
    <xf numFmtId="166" fontId="122" fillId="56" borderId="60" xfId="692" applyNumberFormat="1" applyFont="1" applyFill="1" applyBorder="1" applyAlignment="1">
      <alignment vertical="center" wrapText="1"/>
    </xf>
    <xf numFmtId="0" fontId="132" fillId="56" borderId="0" xfId="2404" applyFont="1" applyFill="1"/>
    <xf numFmtId="0" fontId="133" fillId="56" borderId="60" xfId="578" applyFont="1" applyFill="1" applyBorder="1" applyAlignment="1">
      <alignment horizontal="center" vertical="center" wrapText="1"/>
    </xf>
    <xf numFmtId="0" fontId="133" fillId="56" borderId="60" xfId="578" applyFont="1" applyFill="1" applyBorder="1" applyAlignment="1">
      <alignment vertical="center" wrapText="1"/>
    </xf>
    <xf numFmtId="176" fontId="3" fillId="56" borderId="60" xfId="578" applyNumberFormat="1" applyFont="1" applyFill="1" applyBorder="1" applyAlignment="1">
      <alignment horizontal="left" vertical="center" wrapText="1"/>
    </xf>
    <xf numFmtId="176" fontId="112" fillId="56" borderId="61" xfId="578" applyNumberFormat="1" applyFont="1" applyFill="1" applyBorder="1" applyAlignment="1">
      <alignment horizontal="center" vertical="center" wrapText="1"/>
    </xf>
    <xf numFmtId="176" fontId="112" fillId="56" borderId="62" xfId="578" applyNumberFormat="1" applyFont="1" applyFill="1" applyBorder="1" applyAlignment="1">
      <alignment horizontal="center" vertical="center" wrapText="1"/>
    </xf>
    <xf numFmtId="176" fontId="112" fillId="56" borderId="63" xfId="578" applyNumberFormat="1" applyFont="1" applyFill="1" applyBorder="1" applyAlignment="1">
      <alignment horizontal="center" vertical="center" wrapText="1"/>
    </xf>
    <xf numFmtId="167" fontId="112" fillId="56" borderId="60" xfId="573" applyNumberFormat="1" applyFont="1" applyFill="1" applyBorder="1" applyAlignment="1">
      <alignment horizontal="right" vertical="center" wrapText="1"/>
    </xf>
    <xf numFmtId="49" fontId="134" fillId="56" borderId="61" xfId="578" applyNumberFormat="1" applyFont="1" applyFill="1" applyBorder="1" applyAlignment="1">
      <alignment horizontal="left" vertical="center" wrapText="1"/>
    </xf>
    <xf numFmtId="49" fontId="134" fillId="56" borderId="62" xfId="578" applyNumberFormat="1" applyFont="1" applyFill="1" applyBorder="1" applyAlignment="1">
      <alignment horizontal="left" vertical="center" wrapText="1"/>
    </xf>
    <xf numFmtId="49" fontId="134" fillId="56" borderId="63" xfId="578" applyNumberFormat="1" applyFont="1" applyFill="1" applyBorder="1" applyAlignment="1">
      <alignment horizontal="left" vertical="center" wrapText="1"/>
    </xf>
    <xf numFmtId="0" fontId="131" fillId="56" borderId="60" xfId="578" applyFont="1" applyFill="1" applyBorder="1" applyAlignment="1">
      <alignment vertical="center"/>
    </xf>
    <xf numFmtId="0" fontId="131" fillId="56" borderId="62" xfId="578" applyFont="1" applyFill="1" applyBorder="1" applyAlignment="1">
      <alignment horizontal="left"/>
    </xf>
    <xf numFmtId="0" fontId="131" fillId="56" borderId="63" xfId="578" applyFont="1" applyFill="1" applyBorder="1" applyAlignment="1">
      <alignment horizontal="left"/>
    </xf>
    <xf numFmtId="0" fontId="131" fillId="56" borderId="60" xfId="578" applyFont="1" applyFill="1" applyBorder="1" applyAlignment="1">
      <alignment horizontal="left"/>
    </xf>
    <xf numFmtId="49" fontId="131" fillId="56" borderId="60" xfId="578" applyNumberFormat="1" applyFont="1" applyFill="1" applyBorder="1" applyAlignment="1">
      <alignment horizontal="center" vertical="center"/>
    </xf>
    <xf numFmtId="0" fontId="131" fillId="56" borderId="60" xfId="2404" applyFont="1" applyFill="1" applyBorder="1" applyAlignment="1">
      <alignment vertical="center" wrapText="1"/>
    </xf>
    <xf numFmtId="0" fontId="131" fillId="56" borderId="62" xfId="578" applyFont="1" applyFill="1" applyBorder="1" applyAlignment="1">
      <alignment horizontal="left" wrapText="1"/>
    </xf>
    <xf numFmtId="0" fontId="131" fillId="56" borderId="62" xfId="578" applyFont="1" applyFill="1" applyBorder="1" applyAlignment="1">
      <alignment horizontal="left" vertical="center" wrapText="1"/>
    </xf>
    <xf numFmtId="49" fontId="131" fillId="56" borderId="60" xfId="578" applyNumberFormat="1" applyFont="1" applyFill="1" applyBorder="1" applyAlignment="1">
      <alignment horizontal="left" vertical="center" wrapText="1"/>
    </xf>
    <xf numFmtId="180" fontId="112" fillId="56" borderId="60" xfId="573" applyNumberFormat="1" applyFont="1" applyFill="1" applyBorder="1" applyAlignment="1">
      <alignment horizontal="right" vertical="center" wrapText="1"/>
    </xf>
    <xf numFmtId="0" fontId="122" fillId="56" borderId="60" xfId="0" applyFont="1" applyFill="1" applyBorder="1" applyAlignment="1">
      <alignment vertical="center" wrapText="1"/>
    </xf>
    <xf numFmtId="0" fontId="122" fillId="56" borderId="60" xfId="0" applyFont="1" applyFill="1" applyBorder="1" applyAlignment="1">
      <alignment horizontal="left" vertical="center" wrapText="1"/>
    </xf>
    <xf numFmtId="166" fontId="122" fillId="56" borderId="60" xfId="692" applyNumberFormat="1" applyFont="1" applyFill="1" applyBorder="1" applyAlignment="1">
      <alignment horizontal="center" vertical="center" wrapText="1"/>
    </xf>
    <xf numFmtId="49" fontId="7" fillId="56" borderId="60" xfId="0" applyNumberFormat="1" applyFont="1" applyFill="1" applyBorder="1" applyAlignment="1">
      <alignment horizontal="center" vertical="center"/>
    </xf>
    <xf numFmtId="0" fontId="7" fillId="56" borderId="60" xfId="0" applyFont="1" applyFill="1" applyBorder="1" applyAlignment="1">
      <alignment horizontal="left" vertical="center" wrapText="1"/>
    </xf>
    <xf numFmtId="49" fontId="7" fillId="56" borderId="60" xfId="496" applyNumberFormat="1" applyFont="1" applyFill="1" applyBorder="1" applyAlignment="1">
      <alignment horizontal="center" vertical="center" wrapText="1"/>
    </xf>
    <xf numFmtId="49" fontId="7" fillId="56" borderId="60" xfId="496" applyNumberFormat="1" applyFont="1" applyFill="1" applyBorder="1" applyAlignment="1">
      <alignment horizontal="center" vertical="center"/>
    </xf>
    <xf numFmtId="181" fontId="7" fillId="56" borderId="60" xfId="692" applyNumberFormat="1" applyFont="1" applyFill="1" applyBorder="1" applyAlignment="1">
      <alignment horizontal="center" vertical="center"/>
    </xf>
    <xf numFmtId="37" fontId="7" fillId="56" borderId="60" xfId="5" applyNumberFormat="1" applyFont="1" applyFill="1" applyBorder="1" applyAlignment="1">
      <alignment horizontal="right" vertical="center"/>
    </xf>
    <xf numFmtId="166" fontId="7" fillId="56" borderId="60" xfId="692" applyNumberFormat="1" applyFont="1" applyFill="1" applyBorder="1" applyAlignment="1">
      <alignment vertical="center" wrapText="1"/>
    </xf>
    <xf numFmtId="0" fontId="7" fillId="56" borderId="60" xfId="0" applyFont="1" applyFill="1" applyBorder="1" applyAlignment="1">
      <alignment horizontal="left" vertical="center" wrapText="1"/>
    </xf>
    <xf numFmtId="37" fontId="7" fillId="56" borderId="60" xfId="5" applyNumberFormat="1" applyFont="1" applyFill="1" applyBorder="1" applyAlignment="1">
      <alignment vertical="center"/>
    </xf>
    <xf numFmtId="43" fontId="7" fillId="56" borderId="60" xfId="692" applyNumberFormat="1" applyFont="1" applyFill="1" applyBorder="1" applyAlignment="1">
      <alignment vertical="center" wrapText="1"/>
    </xf>
    <xf numFmtId="0" fontId="5" fillId="58" borderId="60" xfId="2405" applyFont="1" applyFill="1" applyBorder="1" applyAlignment="1">
      <alignment vertical="center" wrapText="1"/>
    </xf>
    <xf numFmtId="0" fontId="103" fillId="58" borderId="60" xfId="0" applyFont="1" applyFill="1" applyBorder="1" applyAlignment="1">
      <alignment horizontal="left" vertical="center" wrapText="1"/>
    </xf>
    <xf numFmtId="0" fontId="7" fillId="56" borderId="60" xfId="0" applyFont="1" applyFill="1" applyBorder="1" applyAlignment="1">
      <alignment vertical="center" wrapText="1"/>
    </xf>
    <xf numFmtId="0" fontId="116" fillId="56" borderId="60" xfId="2403" applyNumberFormat="1" applyFont="1" applyFill="1" applyBorder="1" applyAlignment="1" applyProtection="1">
      <alignment horizontal="center" vertical="center" wrapText="1"/>
    </xf>
    <xf numFmtId="0" fontId="116" fillId="56" borderId="60" xfId="2405" applyFont="1" applyFill="1" applyBorder="1" applyAlignment="1">
      <alignment vertical="center" wrapText="1"/>
    </xf>
    <xf numFmtId="0" fontId="116" fillId="56" borderId="60" xfId="2405" applyFont="1" applyFill="1" applyBorder="1" applyAlignment="1">
      <alignment vertical="center"/>
    </xf>
    <xf numFmtId="0" fontId="116" fillId="56" borderId="61" xfId="2405" applyFont="1" applyFill="1" applyBorder="1" applyAlignment="1">
      <alignment horizontal="center" vertical="center" wrapText="1"/>
    </xf>
    <xf numFmtId="0" fontId="116" fillId="56" borderId="62" xfId="2405" applyFont="1" applyFill="1" applyBorder="1" applyAlignment="1">
      <alignment horizontal="center" vertical="center" wrapText="1"/>
    </xf>
    <xf numFmtId="0" fontId="116" fillId="56" borderId="63" xfId="2405" applyFont="1" applyFill="1" applyBorder="1" applyAlignment="1">
      <alignment horizontal="center" vertical="center" wrapText="1"/>
    </xf>
    <xf numFmtId="166" fontId="116" fillId="56" borderId="60" xfId="2403" applyNumberFormat="1" applyFont="1" applyFill="1" applyBorder="1" applyAlignment="1" applyProtection="1">
      <alignment horizontal="center" vertical="center" wrapText="1"/>
    </xf>
    <xf numFmtId="0" fontId="135" fillId="56" borderId="59" xfId="0" applyFont="1" applyFill="1" applyBorder="1" applyAlignment="1">
      <alignment vertical="center" wrapText="1"/>
    </xf>
    <xf numFmtId="49" fontId="5" fillId="56" borderId="60" xfId="2403" applyNumberFormat="1" applyFont="1" applyFill="1" applyBorder="1" applyAlignment="1">
      <alignment horizontal="left" vertical="center" wrapText="1"/>
    </xf>
    <xf numFmtId="0" fontId="5" fillId="56" borderId="61" xfId="2405" applyFont="1" applyFill="1" applyBorder="1" applyAlignment="1">
      <alignment horizontal="left" vertical="center" wrapText="1"/>
    </xf>
    <xf numFmtId="0" fontId="5" fillId="56" borderId="62" xfId="2405" applyFont="1" applyFill="1" applyBorder="1" applyAlignment="1">
      <alignment horizontal="left" vertical="center" wrapText="1"/>
    </xf>
    <xf numFmtId="0" fontId="5" fillId="56" borderId="63" xfId="2405" applyFont="1" applyFill="1" applyBorder="1" applyAlignment="1">
      <alignment horizontal="left" vertical="center" wrapText="1"/>
    </xf>
    <xf numFmtId="166" fontId="5" fillId="56" borderId="60" xfId="692" applyNumberFormat="1" applyFont="1" applyFill="1" applyBorder="1" applyAlignment="1">
      <alignment horizontal="center" vertical="center" wrapText="1"/>
    </xf>
    <xf numFmtId="0" fontId="5" fillId="56" borderId="61" xfId="2403" applyFont="1" applyFill="1" applyBorder="1" applyAlignment="1">
      <alignment vertical="center" wrapText="1"/>
    </xf>
    <xf numFmtId="0" fontId="5" fillId="56" borderId="60" xfId="2403" applyFont="1" applyFill="1" applyBorder="1" applyAlignment="1">
      <alignment horizontal="center" vertical="center"/>
    </xf>
    <xf numFmtId="0" fontId="5" fillId="56" borderId="60" xfId="2403" applyFont="1" applyFill="1" applyBorder="1" applyAlignment="1">
      <alignment horizontal="center" vertical="center" wrapText="1"/>
    </xf>
    <xf numFmtId="181" fontId="5" fillId="56" borderId="60" xfId="692" applyNumberFormat="1" applyFont="1" applyFill="1" applyBorder="1" applyAlignment="1">
      <alignment horizontal="center" vertical="center" wrapText="1"/>
    </xf>
    <xf numFmtId="0" fontId="5" fillId="56" borderId="62" xfId="2403" applyFont="1" applyFill="1" applyBorder="1" applyAlignment="1">
      <alignment horizontal="center" vertical="center"/>
    </xf>
    <xf numFmtId="0" fontId="5" fillId="56" borderId="62" xfId="2403" applyFont="1" applyFill="1" applyBorder="1" applyAlignment="1">
      <alignment horizontal="center" vertical="center" wrapText="1"/>
    </xf>
    <xf numFmtId="181" fontId="5" fillId="56" borderId="62" xfId="692" applyNumberFormat="1" applyFont="1" applyFill="1" applyBorder="1" applyAlignment="1">
      <alignment horizontal="center" vertical="center" wrapText="1"/>
    </xf>
    <xf numFmtId="181" fontId="5" fillId="56" borderId="63" xfId="692" applyNumberFormat="1" applyFont="1" applyFill="1" applyBorder="1" applyAlignment="1">
      <alignment horizontal="center" vertical="center" wrapText="1"/>
    </xf>
    <xf numFmtId="49" fontId="116" fillId="56" borderId="60" xfId="2403" applyNumberFormat="1" applyFont="1" applyFill="1" applyBorder="1" applyAlignment="1">
      <alignment horizontal="left" vertical="center" wrapText="1"/>
    </xf>
    <xf numFmtId="0" fontId="116" fillId="56" borderId="61" xfId="2405" applyFont="1" applyFill="1" applyBorder="1" applyAlignment="1">
      <alignment horizontal="left" vertical="center" wrapText="1"/>
    </xf>
    <xf numFmtId="0" fontId="116" fillId="56" borderId="62" xfId="2405" applyFont="1" applyFill="1" applyBorder="1" applyAlignment="1">
      <alignment horizontal="left" vertical="center" wrapText="1"/>
    </xf>
    <xf numFmtId="0" fontId="116" fillId="56" borderId="63" xfId="2405" applyFont="1" applyFill="1" applyBorder="1" applyAlignment="1">
      <alignment horizontal="left" vertical="center" wrapText="1"/>
    </xf>
    <xf numFmtId="166" fontId="116" fillId="56" borderId="60" xfId="692" applyNumberFormat="1" applyFont="1" applyFill="1" applyBorder="1" applyAlignment="1">
      <alignment horizontal="center" vertical="center" wrapText="1"/>
    </xf>
    <xf numFmtId="49" fontId="116" fillId="56" borderId="60" xfId="2403" applyNumberFormat="1" applyFont="1" applyFill="1" applyBorder="1" applyAlignment="1" applyProtection="1">
      <alignment horizontal="left" vertical="center" wrapText="1"/>
      <protection locked="0"/>
    </xf>
    <xf numFmtId="49" fontId="5" fillId="56" borderId="61" xfId="496" applyNumberFormat="1" applyFont="1" applyFill="1" applyBorder="1" applyAlignment="1">
      <alignment horizontal="center" vertical="center"/>
    </xf>
    <xf numFmtId="49" fontId="5" fillId="56" borderId="60" xfId="496" applyNumberFormat="1" applyFont="1" applyFill="1" applyBorder="1" applyAlignment="1">
      <alignment vertical="center" wrapText="1"/>
    </xf>
    <xf numFmtId="0" fontId="5" fillId="56" borderId="60" xfId="496" applyFont="1" applyFill="1" applyBorder="1" applyAlignment="1">
      <alignment horizontal="center" vertical="center" wrapText="1"/>
    </xf>
    <xf numFmtId="49" fontId="5" fillId="56" borderId="60" xfId="496" applyNumberFormat="1" applyFont="1" applyFill="1" applyBorder="1" applyAlignment="1">
      <alignment horizontal="center" vertical="center"/>
    </xf>
    <xf numFmtId="177" fontId="5" fillId="56" borderId="60" xfId="5" applyNumberFormat="1" applyFont="1" applyFill="1" applyBorder="1" applyAlignment="1">
      <alignment horizontal="center" vertical="center"/>
    </xf>
    <xf numFmtId="166" fontId="5" fillId="56" borderId="60" xfId="692" applyNumberFormat="1" applyFont="1" applyFill="1" applyBorder="1" applyAlignment="1">
      <alignment vertical="center" wrapText="1"/>
    </xf>
    <xf numFmtId="49" fontId="5" fillId="56" borderId="61" xfId="496" applyNumberFormat="1" applyFont="1" applyFill="1" applyBorder="1" applyAlignment="1">
      <alignment vertical="center" wrapText="1"/>
    </xf>
    <xf numFmtId="0" fontId="5" fillId="56" borderId="62" xfId="496" applyFont="1" applyFill="1" applyBorder="1" applyAlignment="1">
      <alignment horizontal="center" vertical="center" wrapText="1"/>
    </xf>
    <xf numFmtId="49" fontId="5" fillId="56" borderId="62" xfId="496" applyNumberFormat="1" applyFont="1" applyFill="1" applyBorder="1" applyAlignment="1">
      <alignment horizontal="center" vertical="center"/>
    </xf>
    <xf numFmtId="177" fontId="5" fillId="56" borderId="63" xfId="5" applyNumberFormat="1" applyFont="1" applyFill="1" applyBorder="1" applyAlignment="1">
      <alignment horizontal="center" vertical="center"/>
    </xf>
    <xf numFmtId="0" fontId="5" fillId="56" borderId="66" xfId="0" applyFont="1" applyFill="1" applyBorder="1" applyAlignment="1">
      <alignment vertical="center" wrapText="1"/>
    </xf>
    <xf numFmtId="0" fontId="116" fillId="56" borderId="60" xfId="0" applyFont="1" applyFill="1" applyBorder="1" applyAlignment="1">
      <alignment horizontal="left" vertical="center"/>
    </xf>
    <xf numFmtId="176" fontId="116" fillId="56" borderId="60" xfId="0" applyNumberFormat="1" applyFont="1" applyFill="1" applyBorder="1" applyAlignment="1">
      <alignment horizontal="right" vertical="center" wrapText="1"/>
    </xf>
    <xf numFmtId="0" fontId="3" fillId="56" borderId="59" xfId="0" applyFont="1" applyFill="1" applyBorder="1" applyAlignment="1">
      <alignment horizontal="left" vertical="top" wrapText="1"/>
    </xf>
    <xf numFmtId="0" fontId="3" fillId="56" borderId="58" xfId="0" applyFont="1" applyFill="1" applyBorder="1" applyAlignment="1">
      <alignment horizontal="center" vertical="top" wrapText="1"/>
    </xf>
    <xf numFmtId="0" fontId="3" fillId="56" borderId="67" xfId="0" applyFont="1" applyFill="1" applyBorder="1" applyAlignment="1">
      <alignment horizontal="center" vertical="top" wrapText="1"/>
    </xf>
    <xf numFmtId="0" fontId="3" fillId="56" borderId="58" xfId="0" applyFont="1" applyFill="1" applyBorder="1" applyAlignment="1">
      <alignment horizontal="left" vertical="top" wrapText="1"/>
    </xf>
    <xf numFmtId="0" fontId="3" fillId="56" borderId="62" xfId="0" applyFont="1" applyFill="1" applyBorder="1" applyAlignment="1">
      <alignment horizontal="left" vertical="top" wrapText="1"/>
    </xf>
    <xf numFmtId="0" fontId="3" fillId="56" borderId="63" xfId="0" applyFont="1" applyFill="1" applyBorder="1" applyAlignment="1">
      <alignment horizontal="left" vertical="top" wrapText="1"/>
    </xf>
    <xf numFmtId="0" fontId="116" fillId="56" borderId="60" xfId="0" applyFont="1" applyFill="1" applyBorder="1" applyAlignment="1">
      <alignment horizontal="center" vertical="center" wrapText="1"/>
    </xf>
    <xf numFmtId="0" fontId="116" fillId="56" borderId="61" xfId="0" applyFont="1" applyFill="1" applyBorder="1" applyAlignment="1">
      <alignment horizontal="left" vertical="center" wrapText="1"/>
    </xf>
    <xf numFmtId="0" fontId="116" fillId="56" borderId="62" xfId="0" applyFont="1" applyFill="1" applyBorder="1" applyAlignment="1">
      <alignment horizontal="left" vertical="center" wrapText="1"/>
    </xf>
    <xf numFmtId="0" fontId="116" fillId="56" borderId="63" xfId="0" applyFont="1" applyFill="1" applyBorder="1" applyAlignment="1">
      <alignment horizontal="left" vertical="center" wrapText="1"/>
    </xf>
    <xf numFmtId="0" fontId="5" fillId="56" borderId="60" xfId="0" applyFont="1" applyFill="1" applyBorder="1" applyAlignment="1">
      <alignment horizontal="left" vertical="center"/>
    </xf>
    <xf numFmtId="49" fontId="116" fillId="56" borderId="60" xfId="0" applyNumberFormat="1" applyFont="1" applyFill="1" applyBorder="1" applyAlignment="1">
      <alignment vertical="center" wrapText="1"/>
    </xf>
    <xf numFmtId="0" fontId="116" fillId="56" borderId="60" xfId="0" applyFont="1" applyFill="1" applyBorder="1" applyAlignment="1">
      <alignment horizontal="left" vertical="center" wrapText="1"/>
    </xf>
    <xf numFmtId="0" fontId="131" fillId="56" borderId="60" xfId="0" applyFont="1" applyFill="1" applyBorder="1" applyAlignment="1">
      <alignment vertical="center" wrapText="1"/>
    </xf>
    <xf numFmtId="0" fontId="131" fillId="56" borderId="60" xfId="0" applyFont="1" applyFill="1" applyBorder="1" applyAlignment="1">
      <alignment horizontal="center" vertical="center"/>
    </xf>
    <xf numFmtId="0" fontId="131" fillId="56" borderId="60" xfId="0" applyFont="1" applyFill="1" applyBorder="1" applyAlignment="1">
      <alignment vertical="center"/>
    </xf>
    <xf numFmtId="176" fontId="131" fillId="56" borderId="60" xfId="0" applyNumberFormat="1" applyFont="1" applyFill="1" applyBorder="1" applyAlignment="1">
      <alignment vertical="center"/>
    </xf>
    <xf numFmtId="182" fontId="131" fillId="56" borderId="60" xfId="0" applyNumberFormat="1" applyFont="1" applyFill="1" applyBorder="1" applyAlignment="1">
      <alignment vertical="center"/>
    </xf>
    <xf numFmtId="176" fontId="134" fillId="56" borderId="60" xfId="0" applyNumberFormat="1" applyFont="1" applyFill="1" applyBorder="1" applyAlignment="1">
      <alignment vertical="center"/>
    </xf>
    <xf numFmtId="0" fontId="0" fillId="56" borderId="60" xfId="0" applyFill="1" applyBorder="1"/>
    <xf numFmtId="0" fontId="0" fillId="56" borderId="60" xfId="0" applyFill="1" applyBorder="1" applyAlignment="1">
      <alignment wrapText="1"/>
    </xf>
    <xf numFmtId="0" fontId="0" fillId="56" borderId="60" xfId="0" applyFill="1" applyBorder="1" applyAlignment="1">
      <alignment horizontal="center"/>
    </xf>
    <xf numFmtId="49" fontId="116" fillId="56" borderId="60" xfId="3" applyNumberFormat="1" applyFont="1" applyFill="1" applyBorder="1" applyAlignment="1">
      <alignment horizontal="left" vertical="center" wrapText="1"/>
    </xf>
    <xf numFmtId="0" fontId="116" fillId="56" borderId="62" xfId="2405" applyFont="1" applyFill="1" applyBorder="1" applyAlignment="1">
      <alignment vertical="center" wrapText="1"/>
    </xf>
    <xf numFmtId="176" fontId="116" fillId="56" borderId="62" xfId="2405" applyNumberFormat="1" applyFont="1" applyFill="1" applyBorder="1" applyAlignment="1">
      <alignment vertical="center" wrapText="1"/>
    </xf>
    <xf numFmtId="0" fontId="116" fillId="56" borderId="63" xfId="2405" applyFont="1" applyFill="1" applyBorder="1" applyAlignment="1">
      <alignment vertical="center" wrapText="1"/>
    </xf>
    <xf numFmtId="0" fontId="116" fillId="56" borderId="0" xfId="2403" applyFont="1" applyFill="1" applyAlignment="1">
      <alignment horizontal="center" vertical="center"/>
    </xf>
    <xf numFmtId="0" fontId="136" fillId="56" borderId="60" xfId="0" applyFont="1" applyFill="1" applyBorder="1" applyAlignment="1">
      <alignment vertical="center"/>
    </xf>
    <xf numFmtId="0" fontId="5" fillId="56" borderId="60" xfId="0" applyFont="1" applyFill="1" applyBorder="1" applyAlignment="1">
      <alignment vertical="center"/>
    </xf>
    <xf numFmtId="0" fontId="5" fillId="56" borderId="60" xfId="2403" applyNumberFormat="1" applyFont="1" applyFill="1" applyBorder="1" applyAlignment="1" applyProtection="1">
      <alignment horizontal="left" vertical="center" wrapText="1"/>
    </xf>
    <xf numFmtId="0" fontId="5" fillId="56" borderId="60" xfId="2403" applyNumberFormat="1" applyFont="1" applyFill="1" applyBorder="1" applyAlignment="1" applyProtection="1">
      <alignment horizontal="center" vertical="center" wrapText="1"/>
    </xf>
    <xf numFmtId="0" fontId="5" fillId="56" borderId="60" xfId="2405" applyFont="1" applyFill="1" applyBorder="1" applyAlignment="1">
      <alignment vertical="center" wrapText="1"/>
    </xf>
    <xf numFmtId="0" fontId="5" fillId="56" borderId="60" xfId="2405" applyFont="1" applyFill="1" applyBorder="1" applyAlignment="1">
      <alignment vertical="center"/>
    </xf>
    <xf numFmtId="0" fontId="5" fillId="56" borderId="62" xfId="2405" applyFont="1" applyFill="1" applyBorder="1" applyAlignment="1">
      <alignment vertical="center" wrapText="1"/>
    </xf>
    <xf numFmtId="176" fontId="5" fillId="56" borderId="62" xfId="2405" applyNumberFormat="1" applyFont="1" applyFill="1" applyBorder="1" applyAlignment="1">
      <alignment vertical="center" wrapText="1"/>
    </xf>
    <xf numFmtId="0" fontId="5" fillId="56" borderId="63" xfId="2405" applyFont="1" applyFill="1" applyBorder="1" applyAlignment="1">
      <alignment vertical="center" wrapText="1"/>
    </xf>
    <xf numFmtId="0" fontId="5" fillId="56" borderId="68" xfId="0" applyFont="1" applyFill="1" applyBorder="1" applyAlignment="1">
      <alignment horizontal="center" vertical="top" wrapText="1"/>
    </xf>
    <xf numFmtId="175" fontId="5" fillId="56" borderId="60" xfId="0" applyNumberFormat="1" applyFont="1" applyFill="1" applyBorder="1" applyAlignment="1">
      <alignment horizontal="left" vertical="center" wrapText="1"/>
    </xf>
    <xf numFmtId="175" fontId="5" fillId="56" borderId="60" xfId="0" applyNumberFormat="1" applyFont="1" applyFill="1" applyBorder="1" applyAlignment="1">
      <alignment horizontal="center" vertical="center"/>
    </xf>
    <xf numFmtId="167" fontId="5" fillId="56" borderId="60" xfId="5" applyNumberFormat="1" applyFont="1" applyFill="1" applyBorder="1" applyAlignment="1">
      <alignment horizontal="right" vertical="center"/>
    </xf>
    <xf numFmtId="49" fontId="5" fillId="56" borderId="60" xfId="0" applyNumberFormat="1" applyFont="1" applyFill="1" applyBorder="1" applyAlignment="1">
      <alignment horizontal="left" vertical="center" wrapText="1"/>
    </xf>
    <xf numFmtId="0" fontId="5" fillId="56" borderId="69" xfId="0" applyFont="1" applyFill="1" applyBorder="1" applyAlignment="1">
      <alignment horizontal="center" vertical="top" wrapText="1"/>
    </xf>
    <xf numFmtId="175" fontId="5" fillId="56" borderId="70" xfId="0" applyNumberFormat="1" applyFont="1" applyFill="1" applyBorder="1" applyAlignment="1">
      <alignment horizontal="left" vertical="center" wrapText="1"/>
    </xf>
    <xf numFmtId="175" fontId="5" fillId="56" borderId="27" xfId="0" applyNumberFormat="1" applyFont="1" applyFill="1" applyBorder="1" applyAlignment="1">
      <alignment horizontal="center" vertical="center" wrapText="1"/>
    </xf>
    <xf numFmtId="0" fontId="5" fillId="56" borderId="60" xfId="0" applyFont="1" applyFill="1" applyBorder="1" applyAlignment="1">
      <alignment horizontal="center" vertical="top"/>
    </xf>
    <xf numFmtId="0" fontId="5" fillId="56" borderId="60" xfId="0" applyFont="1" applyFill="1" applyBorder="1" applyAlignment="1">
      <alignment horizontal="left" vertical="center" wrapText="1"/>
    </xf>
    <xf numFmtId="175" fontId="5" fillId="56" borderId="60" xfId="0" applyNumberFormat="1" applyFont="1" applyFill="1" applyBorder="1" applyAlignment="1">
      <alignment horizontal="center" vertical="center" wrapText="1"/>
    </xf>
    <xf numFmtId="0" fontId="5" fillId="56" borderId="60" xfId="0" applyFont="1" applyFill="1" applyBorder="1" applyAlignment="1">
      <alignment horizontal="center" vertical="top" wrapText="1"/>
    </xf>
    <xf numFmtId="0" fontId="7" fillId="56" borderId="60" xfId="0" applyFont="1" applyFill="1" applyBorder="1" applyAlignment="1">
      <alignment horizontal="center" vertical="top" wrapText="1"/>
    </xf>
    <xf numFmtId="0" fontId="0" fillId="56" borderId="59" xfId="0" applyFont="1" applyFill="1" applyBorder="1" applyAlignment="1">
      <alignment horizontal="center" vertical="top" wrapText="1"/>
    </xf>
    <xf numFmtId="0" fontId="0" fillId="56" borderId="60" xfId="0" applyFont="1" applyFill="1" applyBorder="1" applyAlignment="1">
      <alignment horizontal="center" vertical="top" wrapText="1"/>
    </xf>
    <xf numFmtId="0" fontId="0" fillId="56" borderId="61" xfId="0" applyFont="1" applyFill="1" applyBorder="1" applyAlignment="1">
      <alignment horizontal="left" vertical="top" wrapText="1"/>
    </xf>
    <xf numFmtId="0" fontId="122" fillId="56" borderId="59" xfId="0" applyFont="1" applyFill="1" applyBorder="1" applyAlignment="1">
      <alignment horizontal="left" vertical="top" wrapText="1"/>
    </xf>
    <xf numFmtId="49" fontId="5" fillId="56" borderId="60" xfId="2403" applyNumberFormat="1" applyFont="1" applyFill="1" applyBorder="1" applyAlignment="1" applyProtection="1">
      <alignment horizontal="left" vertical="center" wrapText="1"/>
      <protection locked="0"/>
    </xf>
    <xf numFmtId="167" fontId="116" fillId="56" borderId="60" xfId="5" applyNumberFormat="1" applyFont="1" applyFill="1" applyBorder="1" applyAlignment="1">
      <alignment horizontal="right" vertical="center"/>
    </xf>
    <xf numFmtId="0" fontId="5" fillId="56" borderId="61" xfId="2405" applyFont="1" applyFill="1" applyBorder="1" applyAlignment="1">
      <alignment horizontal="left" vertical="center" wrapText="1"/>
    </xf>
    <xf numFmtId="0" fontId="5" fillId="56" borderId="62" xfId="2405" applyFont="1" applyFill="1" applyBorder="1" applyAlignment="1">
      <alignment horizontal="left" vertical="center" wrapText="1"/>
    </xf>
    <xf numFmtId="0" fontId="5" fillId="56" borderId="63" xfId="2405" applyFont="1" applyFill="1" applyBorder="1" applyAlignment="1">
      <alignment horizontal="left" vertical="center" wrapText="1"/>
    </xf>
    <xf numFmtId="0" fontId="116" fillId="56" borderId="71" xfId="0" applyNumberFormat="1" applyFont="1" applyFill="1" applyBorder="1" applyAlignment="1" applyProtection="1">
      <alignment vertical="center" wrapText="1"/>
    </xf>
    <xf numFmtId="49" fontId="5" fillId="56" borderId="60" xfId="0" applyNumberFormat="1" applyFont="1" applyFill="1" applyBorder="1" applyAlignment="1">
      <alignment horizontal="center"/>
    </xf>
    <xf numFmtId="0" fontId="116" fillId="56" borderId="12" xfId="2405" applyFont="1" applyFill="1" applyBorder="1" applyAlignment="1">
      <alignment horizontal="left" vertical="center" wrapText="1"/>
    </xf>
    <xf numFmtId="0" fontId="116" fillId="56" borderId="13" xfId="2405" applyFont="1" applyFill="1" applyBorder="1" applyAlignment="1">
      <alignment horizontal="left" vertical="center" wrapText="1"/>
    </xf>
    <xf numFmtId="0" fontId="116" fillId="56" borderId="14" xfId="2405" applyFont="1" applyFill="1" applyBorder="1" applyAlignment="1">
      <alignment horizontal="left" vertical="center" wrapText="1"/>
    </xf>
    <xf numFmtId="0" fontId="116" fillId="56" borderId="12" xfId="2403" applyNumberFormat="1" applyFont="1" applyFill="1" applyBorder="1" applyAlignment="1" applyProtection="1">
      <alignment horizontal="left" vertical="center" wrapText="1"/>
    </xf>
    <xf numFmtId="0" fontId="116" fillId="56" borderId="13" xfId="2403" applyNumberFormat="1" applyFont="1" applyFill="1" applyBorder="1" applyAlignment="1" applyProtection="1">
      <alignment horizontal="left" vertical="center" wrapText="1"/>
    </xf>
    <xf numFmtId="49" fontId="5" fillId="56" borderId="73" xfId="0" applyNumberFormat="1" applyFont="1" applyFill="1" applyBorder="1" applyAlignment="1">
      <alignment horizontal="center"/>
    </xf>
    <xf numFmtId="0" fontId="137" fillId="56" borderId="72" xfId="0" applyFont="1" applyFill="1" applyBorder="1" applyAlignment="1">
      <alignment wrapText="1"/>
    </xf>
  </cellXfs>
  <cellStyles count="2407">
    <cellStyle name="_artabyuje" xfId="6"/>
    <cellStyle name="_artabyuje_3.Havelvacner_N1_12 23.01.2018" xfId="7"/>
    <cellStyle name="20% - Accent1" xfId="2379" builtinId="30" customBuiltin="1"/>
    <cellStyle name="20% - Accent1 2" xfId="8"/>
    <cellStyle name="20% - Accent1 2 2" xfId="9"/>
    <cellStyle name="20% - Accent1 2 2 2" xfId="10"/>
    <cellStyle name="20% - Accent1 2 2 2 2" xfId="11"/>
    <cellStyle name="20% - Accent1 2 2 2 3" xfId="12"/>
    <cellStyle name="20% - Accent1 2 2 3" xfId="13"/>
    <cellStyle name="20% - Accent1 2 2 4" xfId="14"/>
    <cellStyle name="20% - Accent1 2 2 5" xfId="15"/>
    <cellStyle name="20% - Accent1 2 3" xfId="16"/>
    <cellStyle name="20% - Accent1 2 3 2" xfId="17"/>
    <cellStyle name="20% - Accent1 2 3 3" xfId="18"/>
    <cellStyle name="20% - Accent1 2 4" xfId="19"/>
    <cellStyle name="20% - Accent1 2 4 2" xfId="20"/>
    <cellStyle name="20% - Accent1 2 4 3" xfId="21"/>
    <cellStyle name="20% - Accent1 2 5" xfId="22"/>
    <cellStyle name="20% - Accent1 2 6" xfId="23"/>
    <cellStyle name="20% - Accent1 2 7" xfId="24"/>
    <cellStyle name="20% - Accent1 2 8" xfId="25"/>
    <cellStyle name="20% - Accent1 3" xfId="26"/>
    <cellStyle name="20% - Accent1 4" xfId="27"/>
    <cellStyle name="20% - Accent2" xfId="2383" builtinId="34" customBuiltin="1"/>
    <cellStyle name="20% - Accent2 2" xfId="28"/>
    <cellStyle name="20% - Accent2 2 2" xfId="29"/>
    <cellStyle name="20% - Accent2 2 2 2" xfId="30"/>
    <cellStyle name="20% - Accent2 2 2 2 2" xfId="31"/>
    <cellStyle name="20% - Accent2 2 2 2 3" xfId="32"/>
    <cellStyle name="20% - Accent2 2 2 3" xfId="33"/>
    <cellStyle name="20% - Accent2 2 2 4" xfId="34"/>
    <cellStyle name="20% - Accent2 2 2 5" xfId="35"/>
    <cellStyle name="20% - Accent2 2 3" xfId="36"/>
    <cellStyle name="20% - Accent2 2 3 2" xfId="37"/>
    <cellStyle name="20% - Accent2 2 3 3" xfId="38"/>
    <cellStyle name="20% - Accent2 2 4" xfId="39"/>
    <cellStyle name="20% - Accent2 2 4 2" xfId="40"/>
    <cellStyle name="20% - Accent2 2 4 3" xfId="41"/>
    <cellStyle name="20% - Accent2 2 5" xfId="42"/>
    <cellStyle name="20% - Accent2 2 6" xfId="43"/>
    <cellStyle name="20% - Accent2 2 7" xfId="44"/>
    <cellStyle name="20% - Accent2 2 8" xfId="45"/>
    <cellStyle name="20% - Accent2 3" xfId="46"/>
    <cellStyle name="20% - Accent2 4" xfId="47"/>
    <cellStyle name="20% - Accent3" xfId="2387" builtinId="38" customBuiltin="1"/>
    <cellStyle name="20% - Accent3 2" xfId="48"/>
    <cellStyle name="20% - Accent3 2 2" xfId="49"/>
    <cellStyle name="20% - Accent3 2 2 2" xfId="50"/>
    <cellStyle name="20% - Accent3 2 2 2 2" xfId="51"/>
    <cellStyle name="20% - Accent3 2 2 2 3" xfId="52"/>
    <cellStyle name="20% - Accent3 2 2 3" xfId="53"/>
    <cellStyle name="20% - Accent3 2 2 4" xfId="54"/>
    <cellStyle name="20% - Accent3 2 2 5" xfId="55"/>
    <cellStyle name="20% - Accent3 2 3" xfId="56"/>
    <cellStyle name="20% - Accent3 2 3 2" xfId="57"/>
    <cellStyle name="20% - Accent3 2 3 3" xfId="58"/>
    <cellStyle name="20% - Accent3 2 4" xfId="59"/>
    <cellStyle name="20% - Accent3 2 4 2" xfId="60"/>
    <cellStyle name="20% - Accent3 2 4 3" xfId="61"/>
    <cellStyle name="20% - Accent3 2 5" xfId="62"/>
    <cellStyle name="20% - Accent3 2 6" xfId="63"/>
    <cellStyle name="20% - Accent3 2 7" xfId="64"/>
    <cellStyle name="20% - Accent3 2 8" xfId="65"/>
    <cellStyle name="20% - Accent3 3" xfId="66"/>
    <cellStyle name="20% - Accent3 4" xfId="67"/>
    <cellStyle name="20% - Accent4" xfId="2391" builtinId="42" customBuiltin="1"/>
    <cellStyle name="20% - Accent4 2" xfId="68"/>
    <cellStyle name="20% - Accent4 2 2" xfId="69"/>
    <cellStyle name="20% - Accent4 2 2 2" xfId="70"/>
    <cellStyle name="20% - Accent4 2 2 2 2" xfId="71"/>
    <cellStyle name="20% - Accent4 2 2 2 3" xfId="72"/>
    <cellStyle name="20% - Accent4 2 2 3" xfId="73"/>
    <cellStyle name="20% - Accent4 2 2 4" xfId="74"/>
    <cellStyle name="20% - Accent4 2 2 5" xfId="75"/>
    <cellStyle name="20% - Accent4 2 3" xfId="76"/>
    <cellStyle name="20% - Accent4 2 3 2" xfId="77"/>
    <cellStyle name="20% - Accent4 2 3 3" xfId="78"/>
    <cellStyle name="20% - Accent4 2 4" xfId="79"/>
    <cellStyle name="20% - Accent4 2 4 2" xfId="80"/>
    <cellStyle name="20% - Accent4 2 4 3" xfId="81"/>
    <cellStyle name="20% - Accent4 2 5" xfId="82"/>
    <cellStyle name="20% - Accent4 2 6" xfId="83"/>
    <cellStyle name="20% - Accent4 2 7" xfId="84"/>
    <cellStyle name="20% - Accent4 2 8" xfId="85"/>
    <cellStyle name="20% - Accent4 3" xfId="86"/>
    <cellStyle name="20% - Accent4 4" xfId="87"/>
    <cellStyle name="20% - Accent5" xfId="2395" builtinId="46" customBuiltin="1"/>
    <cellStyle name="20% - Accent5 2" xfId="88"/>
    <cellStyle name="20% - Accent5 2 2" xfId="89"/>
    <cellStyle name="20% - Accent5 2 2 2" xfId="90"/>
    <cellStyle name="20% - Accent5 2 2 2 2" xfId="91"/>
    <cellStyle name="20% - Accent5 2 2 2 3" xfId="92"/>
    <cellStyle name="20% - Accent5 2 2 3" xfId="93"/>
    <cellStyle name="20% - Accent5 2 2 4" xfId="94"/>
    <cellStyle name="20% - Accent5 2 2 5" xfId="95"/>
    <cellStyle name="20% - Accent5 2 3" xfId="96"/>
    <cellStyle name="20% - Accent5 2 3 2" xfId="97"/>
    <cellStyle name="20% - Accent5 2 3 3" xfId="98"/>
    <cellStyle name="20% - Accent5 2 4" xfId="99"/>
    <cellStyle name="20% - Accent5 2 4 2" xfId="100"/>
    <cellStyle name="20% - Accent5 2 4 3" xfId="101"/>
    <cellStyle name="20% - Accent5 2 5" xfId="102"/>
    <cellStyle name="20% - Accent5 2 6" xfId="103"/>
    <cellStyle name="20% - Accent5 2 7" xfId="104"/>
    <cellStyle name="20% - Accent5 2 8" xfId="105"/>
    <cellStyle name="20% - Accent5 3" xfId="106"/>
    <cellStyle name="20% - Accent5 4" xfId="107"/>
    <cellStyle name="20% - Accent6" xfId="2399" builtinId="50" customBuiltin="1"/>
    <cellStyle name="20% - Accent6 2" xfId="108"/>
    <cellStyle name="20% - Accent6 2 2" xfId="109"/>
    <cellStyle name="20% - Accent6 2 2 2" xfId="110"/>
    <cellStyle name="20% - Accent6 2 2 2 2" xfId="111"/>
    <cellStyle name="20% - Accent6 2 2 2 3" xfId="112"/>
    <cellStyle name="20% - Accent6 2 2 3" xfId="113"/>
    <cellStyle name="20% - Accent6 2 2 4" xfId="114"/>
    <cellStyle name="20% - Accent6 2 2 5" xfId="115"/>
    <cellStyle name="20% - Accent6 2 3" xfId="116"/>
    <cellStyle name="20% - Accent6 2 3 2" xfId="117"/>
    <cellStyle name="20% - Accent6 2 3 3" xfId="118"/>
    <cellStyle name="20% - Accent6 2 4" xfId="119"/>
    <cellStyle name="20% - Accent6 2 4 2" xfId="120"/>
    <cellStyle name="20% - Accent6 2 4 3" xfId="121"/>
    <cellStyle name="20% - Accent6 2 5" xfId="122"/>
    <cellStyle name="20% - Accent6 2 6" xfId="123"/>
    <cellStyle name="20% - Accent6 2 7" xfId="124"/>
    <cellStyle name="20% - Accent6 2 8" xfId="125"/>
    <cellStyle name="20% - Accent6 3" xfId="126"/>
    <cellStyle name="20% - Accent6 4" xfId="127"/>
    <cellStyle name="20% - Акцент1 10" xfId="696"/>
    <cellStyle name="20% - Акцент1 11" xfId="697"/>
    <cellStyle name="20% - Акцент1 12" xfId="698"/>
    <cellStyle name="20% - Акцент1 13" xfId="699"/>
    <cellStyle name="20% - Акцент1 14" xfId="700"/>
    <cellStyle name="20% - Акцент1 15" xfId="701"/>
    <cellStyle name="20% - Акцент1 16" xfId="702"/>
    <cellStyle name="20% - Акцент1 17" xfId="703"/>
    <cellStyle name="20% - Акцент1 18" xfId="704"/>
    <cellStyle name="20% - Акцент1 19" xfId="705"/>
    <cellStyle name="20% - Акцент1 2" xfId="128"/>
    <cellStyle name="20% - Акцент1 20" xfId="706"/>
    <cellStyle name="20% - Акцент1 21" xfId="707"/>
    <cellStyle name="20% - Акцент1 22" xfId="708"/>
    <cellStyle name="20% - Акцент1 23" xfId="709"/>
    <cellStyle name="20% - Акцент1 24" xfId="710"/>
    <cellStyle name="20% - Акцент1 25" xfId="711"/>
    <cellStyle name="20% - Акцент1 26" xfId="712"/>
    <cellStyle name="20% - Акцент1 27" xfId="713"/>
    <cellStyle name="20% - Акцент1 28" xfId="714"/>
    <cellStyle name="20% - Акцент1 29" xfId="715"/>
    <cellStyle name="20% - Акцент1 3" xfId="129"/>
    <cellStyle name="20% - Акцент1 30" xfId="716"/>
    <cellStyle name="20% - Акцент1 31" xfId="717"/>
    <cellStyle name="20% - Акцент1 32" xfId="718"/>
    <cellStyle name="20% - Акцент1 33" xfId="719"/>
    <cellStyle name="20% - Акцент1 34" xfId="720"/>
    <cellStyle name="20% - Акцент1 35" xfId="721"/>
    <cellStyle name="20% - Акцент1 36" xfId="722"/>
    <cellStyle name="20% - Акцент1 4" xfId="723"/>
    <cellStyle name="20% - Акцент1 5" xfId="724"/>
    <cellStyle name="20% - Акцент1 6" xfId="725"/>
    <cellStyle name="20% - Акцент1 7" xfId="726"/>
    <cellStyle name="20% - Акцент1 8" xfId="727"/>
    <cellStyle name="20% - Акцент1 9" xfId="728"/>
    <cellStyle name="20% - Акцент2 10" xfId="729"/>
    <cellStyle name="20% - Акцент2 11" xfId="730"/>
    <cellStyle name="20% - Акцент2 12" xfId="731"/>
    <cellStyle name="20% - Акцент2 13" xfId="732"/>
    <cellStyle name="20% - Акцент2 14" xfId="733"/>
    <cellStyle name="20% - Акцент2 15" xfId="734"/>
    <cellStyle name="20% - Акцент2 16" xfId="735"/>
    <cellStyle name="20% - Акцент2 17" xfId="736"/>
    <cellStyle name="20% - Акцент2 18" xfId="737"/>
    <cellStyle name="20% - Акцент2 19" xfId="738"/>
    <cellStyle name="20% - Акцент2 2" xfId="130"/>
    <cellStyle name="20% - Акцент2 20" xfId="739"/>
    <cellStyle name="20% - Акцент2 21" xfId="740"/>
    <cellStyle name="20% - Акцент2 22" xfId="741"/>
    <cellStyle name="20% - Акцент2 23" xfId="742"/>
    <cellStyle name="20% - Акцент2 24" xfId="743"/>
    <cellStyle name="20% - Акцент2 25" xfId="744"/>
    <cellStyle name="20% - Акцент2 26" xfId="745"/>
    <cellStyle name="20% - Акцент2 27" xfId="746"/>
    <cellStyle name="20% - Акцент2 28" xfId="747"/>
    <cellStyle name="20% - Акцент2 29" xfId="748"/>
    <cellStyle name="20% - Акцент2 3" xfId="131"/>
    <cellStyle name="20% - Акцент2 30" xfId="749"/>
    <cellStyle name="20% - Акцент2 31" xfId="750"/>
    <cellStyle name="20% - Акцент2 32" xfId="751"/>
    <cellStyle name="20% - Акцент2 33" xfId="752"/>
    <cellStyle name="20% - Акцент2 34" xfId="753"/>
    <cellStyle name="20% - Акцент2 35" xfId="754"/>
    <cellStyle name="20% - Акцент2 36" xfId="755"/>
    <cellStyle name="20% - Акцент2 4" xfId="756"/>
    <cellStyle name="20% - Акцент2 5" xfId="757"/>
    <cellStyle name="20% - Акцент2 6" xfId="758"/>
    <cellStyle name="20% - Акцент2 7" xfId="759"/>
    <cellStyle name="20% - Акцент2 8" xfId="760"/>
    <cellStyle name="20% - Акцент2 9" xfId="761"/>
    <cellStyle name="20% - Акцент3 10" xfId="762"/>
    <cellStyle name="20% - Акцент3 11" xfId="763"/>
    <cellStyle name="20% - Акцент3 12" xfId="764"/>
    <cellStyle name="20% - Акцент3 13" xfId="765"/>
    <cellStyle name="20% - Акцент3 14" xfId="766"/>
    <cellStyle name="20% - Акцент3 15" xfId="767"/>
    <cellStyle name="20% - Акцент3 16" xfId="768"/>
    <cellStyle name="20% - Акцент3 17" xfId="769"/>
    <cellStyle name="20% - Акцент3 18" xfId="770"/>
    <cellStyle name="20% - Акцент3 19" xfId="771"/>
    <cellStyle name="20% - Акцент3 2" xfId="132"/>
    <cellStyle name="20% - Акцент3 20" xfId="772"/>
    <cellStyle name="20% - Акцент3 21" xfId="773"/>
    <cellStyle name="20% - Акцент3 22" xfId="774"/>
    <cellStyle name="20% - Акцент3 23" xfId="775"/>
    <cellStyle name="20% - Акцент3 24" xfId="776"/>
    <cellStyle name="20% - Акцент3 25" xfId="777"/>
    <cellStyle name="20% - Акцент3 26" xfId="778"/>
    <cellStyle name="20% - Акцент3 27" xfId="779"/>
    <cellStyle name="20% - Акцент3 28" xfId="780"/>
    <cellStyle name="20% - Акцент3 29" xfId="781"/>
    <cellStyle name="20% - Акцент3 3" xfId="133"/>
    <cellStyle name="20% - Акцент3 30" xfId="782"/>
    <cellStyle name="20% - Акцент3 31" xfId="783"/>
    <cellStyle name="20% - Акцент3 32" xfId="784"/>
    <cellStyle name="20% - Акцент3 33" xfId="785"/>
    <cellStyle name="20% - Акцент3 34" xfId="786"/>
    <cellStyle name="20% - Акцент3 35" xfId="787"/>
    <cellStyle name="20% - Акцент3 36" xfId="788"/>
    <cellStyle name="20% - Акцент3 4" xfId="789"/>
    <cellStyle name="20% - Акцент3 5" xfId="790"/>
    <cellStyle name="20% - Акцент3 6" xfId="791"/>
    <cellStyle name="20% - Акцент3 7" xfId="792"/>
    <cellStyle name="20% - Акцент3 8" xfId="793"/>
    <cellStyle name="20% - Акцент3 9" xfId="794"/>
    <cellStyle name="20% - Акцент4 10" xfId="795"/>
    <cellStyle name="20% - Акцент4 11" xfId="796"/>
    <cellStyle name="20% - Акцент4 12" xfId="797"/>
    <cellStyle name="20% - Акцент4 13" xfId="798"/>
    <cellStyle name="20% - Акцент4 14" xfId="799"/>
    <cellStyle name="20% - Акцент4 15" xfId="800"/>
    <cellStyle name="20% - Акцент4 16" xfId="801"/>
    <cellStyle name="20% - Акцент4 17" xfId="802"/>
    <cellStyle name="20% - Акцент4 18" xfId="803"/>
    <cellStyle name="20% - Акцент4 19" xfId="804"/>
    <cellStyle name="20% - Акцент4 2" xfId="134"/>
    <cellStyle name="20% - Акцент4 20" xfId="805"/>
    <cellStyle name="20% - Акцент4 21" xfId="806"/>
    <cellStyle name="20% - Акцент4 22" xfId="807"/>
    <cellStyle name="20% - Акцент4 23" xfId="808"/>
    <cellStyle name="20% - Акцент4 24" xfId="809"/>
    <cellStyle name="20% - Акцент4 25" xfId="810"/>
    <cellStyle name="20% - Акцент4 26" xfId="811"/>
    <cellStyle name="20% - Акцент4 27" xfId="812"/>
    <cellStyle name="20% - Акцент4 28" xfId="813"/>
    <cellStyle name="20% - Акцент4 29" xfId="814"/>
    <cellStyle name="20% - Акцент4 3" xfId="135"/>
    <cellStyle name="20% - Акцент4 30" xfId="815"/>
    <cellStyle name="20% - Акцент4 31" xfId="816"/>
    <cellStyle name="20% - Акцент4 32" xfId="817"/>
    <cellStyle name="20% - Акцент4 33" xfId="818"/>
    <cellStyle name="20% - Акцент4 34" xfId="819"/>
    <cellStyle name="20% - Акцент4 35" xfId="820"/>
    <cellStyle name="20% - Акцент4 36" xfId="821"/>
    <cellStyle name="20% - Акцент4 4" xfId="822"/>
    <cellStyle name="20% - Акцент4 5" xfId="823"/>
    <cellStyle name="20% - Акцент4 6" xfId="824"/>
    <cellStyle name="20% - Акцент4 7" xfId="825"/>
    <cellStyle name="20% - Акцент4 8" xfId="826"/>
    <cellStyle name="20% - Акцент4 9" xfId="827"/>
    <cellStyle name="20% - Акцент5 10" xfId="828"/>
    <cellStyle name="20% - Акцент5 11" xfId="829"/>
    <cellStyle name="20% - Акцент5 12" xfId="830"/>
    <cellStyle name="20% - Акцент5 13" xfId="831"/>
    <cellStyle name="20% - Акцент5 14" xfId="832"/>
    <cellStyle name="20% - Акцент5 15" xfId="833"/>
    <cellStyle name="20% - Акцент5 16" xfId="834"/>
    <cellStyle name="20% - Акцент5 17" xfId="835"/>
    <cellStyle name="20% - Акцент5 18" xfId="836"/>
    <cellStyle name="20% - Акцент5 19" xfId="837"/>
    <cellStyle name="20% - Акцент5 2" xfId="136"/>
    <cellStyle name="20% - Акцент5 20" xfId="838"/>
    <cellStyle name="20% - Акцент5 21" xfId="839"/>
    <cellStyle name="20% - Акцент5 22" xfId="840"/>
    <cellStyle name="20% - Акцент5 23" xfId="841"/>
    <cellStyle name="20% - Акцент5 24" xfId="842"/>
    <cellStyle name="20% - Акцент5 25" xfId="843"/>
    <cellStyle name="20% - Акцент5 26" xfId="844"/>
    <cellStyle name="20% - Акцент5 27" xfId="845"/>
    <cellStyle name="20% - Акцент5 28" xfId="846"/>
    <cellStyle name="20% - Акцент5 29" xfId="847"/>
    <cellStyle name="20% - Акцент5 3" xfId="137"/>
    <cellStyle name="20% - Акцент5 30" xfId="848"/>
    <cellStyle name="20% - Акцент5 31" xfId="849"/>
    <cellStyle name="20% - Акцент5 32" xfId="850"/>
    <cellStyle name="20% - Акцент5 33" xfId="851"/>
    <cellStyle name="20% - Акцент5 34" xfId="852"/>
    <cellStyle name="20% - Акцент5 35" xfId="853"/>
    <cellStyle name="20% - Акцент5 36" xfId="854"/>
    <cellStyle name="20% - Акцент5 4" xfId="855"/>
    <cellStyle name="20% - Акцент5 5" xfId="856"/>
    <cellStyle name="20% - Акцент5 6" xfId="857"/>
    <cellStyle name="20% - Акцент5 7" xfId="858"/>
    <cellStyle name="20% - Акцент5 8" xfId="859"/>
    <cellStyle name="20% - Акцент5 9" xfId="860"/>
    <cellStyle name="20% - Акцент6 10" xfId="861"/>
    <cellStyle name="20% - Акцент6 11" xfId="862"/>
    <cellStyle name="20% - Акцент6 12" xfId="863"/>
    <cellStyle name="20% - Акцент6 13" xfId="864"/>
    <cellStyle name="20% - Акцент6 14" xfId="865"/>
    <cellStyle name="20% - Акцент6 15" xfId="866"/>
    <cellStyle name="20% - Акцент6 16" xfId="867"/>
    <cellStyle name="20% - Акцент6 17" xfId="868"/>
    <cellStyle name="20% - Акцент6 18" xfId="869"/>
    <cellStyle name="20% - Акцент6 19" xfId="870"/>
    <cellStyle name="20% - Акцент6 2" xfId="138"/>
    <cellStyle name="20% - Акцент6 20" xfId="871"/>
    <cellStyle name="20% - Акцент6 21" xfId="872"/>
    <cellStyle name="20% - Акцент6 22" xfId="873"/>
    <cellStyle name="20% - Акцент6 23" xfId="874"/>
    <cellStyle name="20% - Акцент6 24" xfId="875"/>
    <cellStyle name="20% - Акцент6 25" xfId="876"/>
    <cellStyle name="20% - Акцент6 26" xfId="877"/>
    <cellStyle name="20% - Акцент6 27" xfId="878"/>
    <cellStyle name="20% - Акцент6 28" xfId="879"/>
    <cellStyle name="20% - Акцент6 29" xfId="880"/>
    <cellStyle name="20% - Акцент6 3" xfId="139"/>
    <cellStyle name="20% - Акцент6 30" xfId="881"/>
    <cellStyle name="20% - Акцент6 31" xfId="882"/>
    <cellStyle name="20% - Акцент6 32" xfId="883"/>
    <cellStyle name="20% - Акцент6 33" xfId="884"/>
    <cellStyle name="20% - Акцент6 34" xfId="885"/>
    <cellStyle name="20% - Акцент6 35" xfId="886"/>
    <cellStyle name="20% - Акцент6 36" xfId="887"/>
    <cellStyle name="20% - Акцент6 4" xfId="888"/>
    <cellStyle name="20% - Акцент6 5" xfId="889"/>
    <cellStyle name="20% - Акцент6 6" xfId="890"/>
    <cellStyle name="20% - Акцент6 7" xfId="891"/>
    <cellStyle name="20% - Акцент6 8" xfId="892"/>
    <cellStyle name="20% - Акцент6 9" xfId="893"/>
    <cellStyle name="40% - Accent1" xfId="2380" builtinId="31" customBuiltin="1"/>
    <cellStyle name="40% - Accent1 2" xfId="140"/>
    <cellStyle name="40% - Accent1 2 2" xfId="141"/>
    <cellStyle name="40% - Accent1 2 2 2" xfId="142"/>
    <cellStyle name="40% - Accent1 2 2 2 2" xfId="143"/>
    <cellStyle name="40% - Accent1 2 2 2 3" xfId="144"/>
    <cellStyle name="40% - Accent1 2 2 3" xfId="145"/>
    <cellStyle name="40% - Accent1 2 2 4" xfId="146"/>
    <cellStyle name="40% - Accent1 2 2 5" xfId="147"/>
    <cellStyle name="40% - Accent1 2 3" xfId="148"/>
    <cellStyle name="40% - Accent1 2 3 2" xfId="149"/>
    <cellStyle name="40% - Accent1 2 3 3" xfId="150"/>
    <cellStyle name="40% - Accent1 2 4" xfId="151"/>
    <cellStyle name="40% - Accent1 2 4 2" xfId="152"/>
    <cellStyle name="40% - Accent1 2 4 3" xfId="153"/>
    <cellStyle name="40% - Accent1 2 5" xfId="154"/>
    <cellStyle name="40% - Accent1 2 6" xfId="155"/>
    <cellStyle name="40% - Accent1 2 7" xfId="156"/>
    <cellStyle name="40% - Accent1 2 8" xfId="157"/>
    <cellStyle name="40% - Accent1 3" xfId="158"/>
    <cellStyle name="40% - Accent1 4" xfId="159"/>
    <cellStyle name="40% - Accent2" xfId="2384" builtinId="35" customBuiltin="1"/>
    <cellStyle name="40% - Accent2 2" xfId="160"/>
    <cellStyle name="40% - Accent2 2 2" xfId="161"/>
    <cellStyle name="40% - Accent2 2 2 2" xfId="162"/>
    <cellStyle name="40% - Accent2 2 2 2 2" xfId="163"/>
    <cellStyle name="40% - Accent2 2 2 2 3" xfId="164"/>
    <cellStyle name="40% - Accent2 2 2 3" xfId="165"/>
    <cellStyle name="40% - Accent2 2 2 4" xfId="166"/>
    <cellStyle name="40% - Accent2 2 2 5" xfId="167"/>
    <cellStyle name="40% - Accent2 2 3" xfId="168"/>
    <cellStyle name="40% - Accent2 2 3 2" xfId="169"/>
    <cellStyle name="40% - Accent2 2 3 3" xfId="170"/>
    <cellStyle name="40% - Accent2 2 4" xfId="171"/>
    <cellStyle name="40% - Accent2 2 4 2" xfId="172"/>
    <cellStyle name="40% - Accent2 2 4 3" xfId="173"/>
    <cellStyle name="40% - Accent2 2 5" xfId="174"/>
    <cellStyle name="40% - Accent2 2 6" xfId="175"/>
    <cellStyle name="40% - Accent2 2 7" xfId="176"/>
    <cellStyle name="40% - Accent2 2 8" xfId="177"/>
    <cellStyle name="40% - Accent2 3" xfId="178"/>
    <cellStyle name="40% - Accent2 4" xfId="179"/>
    <cellStyle name="40% - Accent3" xfId="2388" builtinId="39" customBuiltin="1"/>
    <cellStyle name="40% - Accent3 2" xfId="180"/>
    <cellStyle name="40% - Accent3 2 2" xfId="181"/>
    <cellStyle name="40% - Accent3 2 2 2" xfId="182"/>
    <cellStyle name="40% - Accent3 2 2 2 2" xfId="183"/>
    <cellStyle name="40% - Accent3 2 2 2 3" xfId="184"/>
    <cellStyle name="40% - Accent3 2 2 3" xfId="185"/>
    <cellStyle name="40% - Accent3 2 2 4" xfId="186"/>
    <cellStyle name="40% - Accent3 2 2 5" xfId="187"/>
    <cellStyle name="40% - Accent3 2 3" xfId="188"/>
    <cellStyle name="40% - Accent3 2 3 2" xfId="189"/>
    <cellStyle name="40% - Accent3 2 3 3" xfId="190"/>
    <cellStyle name="40% - Accent3 2 4" xfId="191"/>
    <cellStyle name="40% - Accent3 2 4 2" xfId="192"/>
    <cellStyle name="40% - Accent3 2 4 3" xfId="193"/>
    <cellStyle name="40% - Accent3 2 5" xfId="194"/>
    <cellStyle name="40% - Accent3 2 6" xfId="195"/>
    <cellStyle name="40% - Accent3 2 7" xfId="196"/>
    <cellStyle name="40% - Accent3 2 8" xfId="197"/>
    <cellStyle name="40% - Accent3 3" xfId="198"/>
    <cellStyle name="40% - Accent3 4" xfId="199"/>
    <cellStyle name="40% - Accent4" xfId="2392" builtinId="43" customBuiltin="1"/>
    <cellStyle name="40% - Accent4 2" xfId="200"/>
    <cellStyle name="40% - Accent4 2 2" xfId="201"/>
    <cellStyle name="40% - Accent4 2 2 2" xfId="202"/>
    <cellStyle name="40% - Accent4 2 2 2 2" xfId="203"/>
    <cellStyle name="40% - Accent4 2 2 2 3" xfId="204"/>
    <cellStyle name="40% - Accent4 2 2 3" xfId="205"/>
    <cellStyle name="40% - Accent4 2 2 4" xfId="206"/>
    <cellStyle name="40% - Accent4 2 2 5" xfId="207"/>
    <cellStyle name="40% - Accent4 2 3" xfId="208"/>
    <cellStyle name="40% - Accent4 2 3 2" xfId="209"/>
    <cellStyle name="40% - Accent4 2 3 3" xfId="210"/>
    <cellStyle name="40% - Accent4 2 4" xfId="211"/>
    <cellStyle name="40% - Accent4 2 4 2" xfId="212"/>
    <cellStyle name="40% - Accent4 2 4 3" xfId="213"/>
    <cellStyle name="40% - Accent4 2 5" xfId="214"/>
    <cellStyle name="40% - Accent4 2 6" xfId="215"/>
    <cellStyle name="40% - Accent4 2 7" xfId="216"/>
    <cellStyle name="40% - Accent4 2 8" xfId="217"/>
    <cellStyle name="40% - Accent4 3" xfId="218"/>
    <cellStyle name="40% - Accent4 4" xfId="219"/>
    <cellStyle name="40% - Accent5" xfId="2396" builtinId="47" customBuiltin="1"/>
    <cellStyle name="40% - Accent5 2" xfId="220"/>
    <cellStyle name="40% - Accent5 2 2" xfId="221"/>
    <cellStyle name="40% - Accent5 2 2 2" xfId="222"/>
    <cellStyle name="40% - Accent5 2 2 2 2" xfId="223"/>
    <cellStyle name="40% - Accent5 2 2 2 3" xfId="224"/>
    <cellStyle name="40% - Accent5 2 2 3" xfId="225"/>
    <cellStyle name="40% - Accent5 2 2 4" xfId="226"/>
    <cellStyle name="40% - Accent5 2 2 5" xfId="227"/>
    <cellStyle name="40% - Accent5 2 3" xfId="228"/>
    <cellStyle name="40% - Accent5 2 3 2" xfId="229"/>
    <cellStyle name="40% - Accent5 2 3 3" xfId="230"/>
    <cellStyle name="40% - Accent5 2 4" xfId="231"/>
    <cellStyle name="40% - Accent5 2 4 2" xfId="232"/>
    <cellStyle name="40% - Accent5 2 4 3" xfId="233"/>
    <cellStyle name="40% - Accent5 2 5" xfId="234"/>
    <cellStyle name="40% - Accent5 2 6" xfId="235"/>
    <cellStyle name="40% - Accent5 2 7" xfId="236"/>
    <cellStyle name="40% - Accent5 2 8" xfId="237"/>
    <cellStyle name="40% - Accent5 3" xfId="238"/>
    <cellStyle name="40% - Accent5 4" xfId="239"/>
    <cellStyle name="40% - Accent6" xfId="2400" builtinId="51" customBuiltin="1"/>
    <cellStyle name="40% - Accent6 2" xfId="240"/>
    <cellStyle name="40% - Accent6 2 2" xfId="241"/>
    <cellStyle name="40% - Accent6 2 2 2" xfId="242"/>
    <cellStyle name="40% - Accent6 2 2 2 2" xfId="243"/>
    <cellStyle name="40% - Accent6 2 2 2 3" xfId="244"/>
    <cellStyle name="40% - Accent6 2 2 3" xfId="245"/>
    <cellStyle name="40% - Accent6 2 2 4" xfId="246"/>
    <cellStyle name="40% - Accent6 2 2 5" xfId="247"/>
    <cellStyle name="40% - Accent6 2 3" xfId="248"/>
    <cellStyle name="40% - Accent6 2 3 2" xfId="249"/>
    <cellStyle name="40% - Accent6 2 3 3" xfId="250"/>
    <cellStyle name="40% - Accent6 2 4" xfId="251"/>
    <cellStyle name="40% - Accent6 2 4 2" xfId="252"/>
    <cellStyle name="40% - Accent6 2 4 3" xfId="253"/>
    <cellStyle name="40% - Accent6 2 5" xfId="254"/>
    <cellStyle name="40% - Accent6 2 6" xfId="255"/>
    <cellStyle name="40% - Accent6 2 7" xfId="256"/>
    <cellStyle name="40% - Accent6 2 8" xfId="257"/>
    <cellStyle name="40% - Accent6 3" xfId="258"/>
    <cellStyle name="40% - Accent6 4" xfId="259"/>
    <cellStyle name="40% - Акцент1 10" xfId="894"/>
    <cellStyle name="40% - Акцент1 11" xfId="895"/>
    <cellStyle name="40% - Акцент1 12" xfId="896"/>
    <cellStyle name="40% - Акцент1 13" xfId="897"/>
    <cellStyle name="40% - Акцент1 14" xfId="898"/>
    <cellStyle name="40% - Акцент1 15" xfId="899"/>
    <cellStyle name="40% - Акцент1 16" xfId="900"/>
    <cellStyle name="40% - Акцент1 17" xfId="901"/>
    <cellStyle name="40% - Акцент1 18" xfId="902"/>
    <cellStyle name="40% - Акцент1 19" xfId="903"/>
    <cellStyle name="40% - Акцент1 2" xfId="260"/>
    <cellStyle name="40% - Акцент1 20" xfId="904"/>
    <cellStyle name="40% - Акцент1 21" xfId="905"/>
    <cellStyle name="40% - Акцент1 22" xfId="906"/>
    <cellStyle name="40% - Акцент1 23" xfId="907"/>
    <cellStyle name="40% - Акцент1 24" xfId="908"/>
    <cellStyle name="40% - Акцент1 25" xfId="909"/>
    <cellStyle name="40% - Акцент1 26" xfId="910"/>
    <cellStyle name="40% - Акцент1 27" xfId="911"/>
    <cellStyle name="40% - Акцент1 28" xfId="912"/>
    <cellStyle name="40% - Акцент1 29" xfId="913"/>
    <cellStyle name="40% - Акцент1 3" xfId="261"/>
    <cellStyle name="40% - Акцент1 30" xfId="914"/>
    <cellStyle name="40% - Акцент1 31" xfId="915"/>
    <cellStyle name="40% - Акцент1 32" xfId="916"/>
    <cellStyle name="40% - Акцент1 33" xfId="917"/>
    <cellStyle name="40% - Акцент1 34" xfId="918"/>
    <cellStyle name="40% - Акцент1 35" xfId="919"/>
    <cellStyle name="40% - Акцент1 36" xfId="920"/>
    <cellStyle name="40% - Акцент1 4" xfId="921"/>
    <cellStyle name="40% - Акцент1 5" xfId="922"/>
    <cellStyle name="40% - Акцент1 6" xfId="923"/>
    <cellStyle name="40% - Акцент1 7" xfId="924"/>
    <cellStyle name="40% - Акцент1 8" xfId="925"/>
    <cellStyle name="40% - Акцент1 9" xfId="926"/>
    <cellStyle name="40% - Акцент2 10" xfId="927"/>
    <cellStyle name="40% - Акцент2 11" xfId="928"/>
    <cellStyle name="40% - Акцент2 12" xfId="929"/>
    <cellStyle name="40% - Акцент2 13" xfId="930"/>
    <cellStyle name="40% - Акцент2 14" xfId="931"/>
    <cellStyle name="40% - Акцент2 15" xfId="932"/>
    <cellStyle name="40% - Акцент2 16" xfId="933"/>
    <cellStyle name="40% - Акцент2 17" xfId="934"/>
    <cellStyle name="40% - Акцент2 18" xfId="935"/>
    <cellStyle name="40% - Акцент2 19" xfId="936"/>
    <cellStyle name="40% - Акцент2 2" xfId="262"/>
    <cellStyle name="40% - Акцент2 20" xfId="937"/>
    <cellStyle name="40% - Акцент2 21" xfId="938"/>
    <cellStyle name="40% - Акцент2 22" xfId="939"/>
    <cellStyle name="40% - Акцент2 23" xfId="940"/>
    <cellStyle name="40% - Акцент2 24" xfId="941"/>
    <cellStyle name="40% - Акцент2 25" xfId="942"/>
    <cellStyle name="40% - Акцент2 26" xfId="943"/>
    <cellStyle name="40% - Акцент2 27" xfId="944"/>
    <cellStyle name="40% - Акцент2 28" xfId="945"/>
    <cellStyle name="40% - Акцент2 29" xfId="946"/>
    <cellStyle name="40% - Акцент2 3" xfId="263"/>
    <cellStyle name="40% - Акцент2 30" xfId="947"/>
    <cellStyle name="40% - Акцент2 31" xfId="948"/>
    <cellStyle name="40% - Акцент2 32" xfId="949"/>
    <cellStyle name="40% - Акцент2 33" xfId="950"/>
    <cellStyle name="40% - Акцент2 34" xfId="951"/>
    <cellStyle name="40% - Акцент2 35" xfId="952"/>
    <cellStyle name="40% - Акцент2 36" xfId="953"/>
    <cellStyle name="40% - Акцент2 4" xfId="954"/>
    <cellStyle name="40% - Акцент2 5" xfId="955"/>
    <cellStyle name="40% - Акцент2 6" xfId="956"/>
    <cellStyle name="40% - Акцент2 7" xfId="957"/>
    <cellStyle name="40% - Акцент2 8" xfId="958"/>
    <cellStyle name="40% - Акцент2 9" xfId="959"/>
    <cellStyle name="40% - Акцент3 10" xfId="960"/>
    <cellStyle name="40% - Акцент3 11" xfId="961"/>
    <cellStyle name="40% - Акцент3 12" xfId="962"/>
    <cellStyle name="40% - Акцент3 13" xfId="963"/>
    <cellStyle name="40% - Акцент3 14" xfId="964"/>
    <cellStyle name="40% - Акцент3 15" xfId="965"/>
    <cellStyle name="40% - Акцент3 16" xfId="966"/>
    <cellStyle name="40% - Акцент3 17" xfId="967"/>
    <cellStyle name="40% - Акцент3 18" xfId="968"/>
    <cellStyle name="40% - Акцент3 19" xfId="969"/>
    <cellStyle name="40% - Акцент3 2" xfId="264"/>
    <cellStyle name="40% - Акцент3 20" xfId="970"/>
    <cellStyle name="40% - Акцент3 21" xfId="971"/>
    <cellStyle name="40% - Акцент3 22" xfId="972"/>
    <cellStyle name="40% - Акцент3 23" xfId="973"/>
    <cellStyle name="40% - Акцент3 24" xfId="974"/>
    <cellStyle name="40% - Акцент3 25" xfId="975"/>
    <cellStyle name="40% - Акцент3 26" xfId="976"/>
    <cellStyle name="40% - Акцент3 27" xfId="977"/>
    <cellStyle name="40% - Акцент3 28" xfId="978"/>
    <cellStyle name="40% - Акцент3 29" xfId="979"/>
    <cellStyle name="40% - Акцент3 3" xfId="265"/>
    <cellStyle name="40% - Акцент3 30" xfId="980"/>
    <cellStyle name="40% - Акцент3 31" xfId="981"/>
    <cellStyle name="40% - Акцент3 32" xfId="982"/>
    <cellStyle name="40% - Акцент3 33" xfId="983"/>
    <cellStyle name="40% - Акцент3 34" xfId="984"/>
    <cellStyle name="40% - Акцент3 35" xfId="985"/>
    <cellStyle name="40% - Акцент3 36" xfId="986"/>
    <cellStyle name="40% - Акцент3 4" xfId="987"/>
    <cellStyle name="40% - Акцент3 5" xfId="988"/>
    <cellStyle name="40% - Акцент3 6" xfId="989"/>
    <cellStyle name="40% - Акцент3 7" xfId="990"/>
    <cellStyle name="40% - Акцент3 8" xfId="991"/>
    <cellStyle name="40% - Акцент3 9" xfId="992"/>
    <cellStyle name="40% - Акцент4 10" xfId="993"/>
    <cellStyle name="40% - Акцент4 11" xfId="994"/>
    <cellStyle name="40% - Акцент4 12" xfId="995"/>
    <cellStyle name="40% - Акцент4 13" xfId="996"/>
    <cellStyle name="40% - Акцент4 14" xfId="997"/>
    <cellStyle name="40% - Акцент4 15" xfId="998"/>
    <cellStyle name="40% - Акцент4 16" xfId="999"/>
    <cellStyle name="40% - Акцент4 17" xfId="1000"/>
    <cellStyle name="40% - Акцент4 18" xfId="1001"/>
    <cellStyle name="40% - Акцент4 19" xfId="1002"/>
    <cellStyle name="40% - Акцент4 2" xfId="266"/>
    <cellStyle name="40% - Акцент4 20" xfId="1003"/>
    <cellStyle name="40% - Акцент4 21" xfId="1004"/>
    <cellStyle name="40% - Акцент4 22" xfId="1005"/>
    <cellStyle name="40% - Акцент4 23" xfId="1006"/>
    <cellStyle name="40% - Акцент4 24" xfId="1007"/>
    <cellStyle name="40% - Акцент4 25" xfId="1008"/>
    <cellStyle name="40% - Акцент4 26" xfId="1009"/>
    <cellStyle name="40% - Акцент4 27" xfId="1010"/>
    <cellStyle name="40% - Акцент4 28" xfId="1011"/>
    <cellStyle name="40% - Акцент4 29" xfId="1012"/>
    <cellStyle name="40% - Акцент4 3" xfId="267"/>
    <cellStyle name="40% - Акцент4 30" xfId="1013"/>
    <cellStyle name="40% - Акцент4 31" xfId="1014"/>
    <cellStyle name="40% - Акцент4 32" xfId="1015"/>
    <cellStyle name="40% - Акцент4 33" xfId="1016"/>
    <cellStyle name="40% - Акцент4 34" xfId="1017"/>
    <cellStyle name="40% - Акцент4 35" xfId="1018"/>
    <cellStyle name="40% - Акцент4 36" xfId="1019"/>
    <cellStyle name="40% - Акцент4 4" xfId="1020"/>
    <cellStyle name="40% - Акцент4 5" xfId="1021"/>
    <cellStyle name="40% - Акцент4 6" xfId="1022"/>
    <cellStyle name="40% - Акцент4 7" xfId="1023"/>
    <cellStyle name="40% - Акцент4 8" xfId="1024"/>
    <cellStyle name="40% - Акцент4 9" xfId="1025"/>
    <cellStyle name="40% - Акцент5 10" xfId="1026"/>
    <cellStyle name="40% - Акцент5 11" xfId="1027"/>
    <cellStyle name="40% - Акцент5 12" xfId="1028"/>
    <cellStyle name="40% - Акцент5 13" xfId="1029"/>
    <cellStyle name="40% - Акцент5 14" xfId="1030"/>
    <cellStyle name="40% - Акцент5 15" xfId="1031"/>
    <cellStyle name="40% - Акцент5 16" xfId="1032"/>
    <cellStyle name="40% - Акцент5 17" xfId="1033"/>
    <cellStyle name="40% - Акцент5 18" xfId="1034"/>
    <cellStyle name="40% - Акцент5 19" xfId="1035"/>
    <cellStyle name="40% - Акцент5 2" xfId="268"/>
    <cellStyle name="40% - Акцент5 20" xfId="1036"/>
    <cellStyle name="40% - Акцент5 21" xfId="1037"/>
    <cellStyle name="40% - Акцент5 22" xfId="1038"/>
    <cellStyle name="40% - Акцент5 23" xfId="1039"/>
    <cellStyle name="40% - Акцент5 24" xfId="1040"/>
    <cellStyle name="40% - Акцент5 25" xfId="1041"/>
    <cellStyle name="40% - Акцент5 26" xfId="1042"/>
    <cellStyle name="40% - Акцент5 27" xfId="1043"/>
    <cellStyle name="40% - Акцент5 28" xfId="1044"/>
    <cellStyle name="40% - Акцент5 29" xfId="1045"/>
    <cellStyle name="40% - Акцент5 3" xfId="269"/>
    <cellStyle name="40% - Акцент5 30" xfId="1046"/>
    <cellStyle name="40% - Акцент5 31" xfId="1047"/>
    <cellStyle name="40% - Акцент5 32" xfId="1048"/>
    <cellStyle name="40% - Акцент5 33" xfId="1049"/>
    <cellStyle name="40% - Акцент5 34" xfId="1050"/>
    <cellStyle name="40% - Акцент5 35" xfId="1051"/>
    <cellStyle name="40% - Акцент5 36" xfId="1052"/>
    <cellStyle name="40% - Акцент5 4" xfId="1053"/>
    <cellStyle name="40% - Акцент5 5" xfId="1054"/>
    <cellStyle name="40% - Акцент5 6" xfId="1055"/>
    <cellStyle name="40% - Акцент5 7" xfId="1056"/>
    <cellStyle name="40% - Акцент5 8" xfId="1057"/>
    <cellStyle name="40% - Акцент5 9" xfId="1058"/>
    <cellStyle name="40% - Акцент6 10" xfId="1059"/>
    <cellStyle name="40% - Акцент6 11" xfId="1060"/>
    <cellStyle name="40% - Акцент6 12" xfId="1061"/>
    <cellStyle name="40% - Акцент6 13" xfId="1062"/>
    <cellStyle name="40% - Акцент6 14" xfId="1063"/>
    <cellStyle name="40% - Акцент6 15" xfId="1064"/>
    <cellStyle name="40% - Акцент6 16" xfId="1065"/>
    <cellStyle name="40% - Акцент6 17" xfId="1066"/>
    <cellStyle name="40% - Акцент6 18" xfId="1067"/>
    <cellStyle name="40% - Акцент6 19" xfId="1068"/>
    <cellStyle name="40% - Акцент6 2" xfId="270"/>
    <cellStyle name="40% - Акцент6 20" xfId="1069"/>
    <cellStyle name="40% - Акцент6 21" xfId="1070"/>
    <cellStyle name="40% - Акцент6 22" xfId="1071"/>
    <cellStyle name="40% - Акцент6 23" xfId="1072"/>
    <cellStyle name="40% - Акцент6 24" xfId="1073"/>
    <cellStyle name="40% - Акцент6 25" xfId="1074"/>
    <cellStyle name="40% - Акцент6 26" xfId="1075"/>
    <cellStyle name="40% - Акцент6 27" xfId="1076"/>
    <cellStyle name="40% - Акцент6 28" xfId="1077"/>
    <cellStyle name="40% - Акцент6 29" xfId="1078"/>
    <cellStyle name="40% - Акцент6 3" xfId="271"/>
    <cellStyle name="40% - Акцент6 30" xfId="1079"/>
    <cellStyle name="40% - Акцент6 31" xfId="1080"/>
    <cellStyle name="40% - Акцент6 32" xfId="1081"/>
    <cellStyle name="40% - Акцент6 33" xfId="1082"/>
    <cellStyle name="40% - Акцент6 34" xfId="1083"/>
    <cellStyle name="40% - Акцент6 35" xfId="1084"/>
    <cellStyle name="40% - Акцент6 36" xfId="1085"/>
    <cellStyle name="40% - Акцент6 4" xfId="1086"/>
    <cellStyle name="40% - Акцент6 5" xfId="1087"/>
    <cellStyle name="40% - Акцент6 6" xfId="1088"/>
    <cellStyle name="40% - Акцент6 7" xfId="1089"/>
    <cellStyle name="40% - Акцент6 8" xfId="1090"/>
    <cellStyle name="40% - Акцент6 9" xfId="1091"/>
    <cellStyle name="60% - Accent1" xfId="2381" builtinId="32" customBuiltin="1"/>
    <cellStyle name="60% - Accent1 2" xfId="272"/>
    <cellStyle name="60% - Accent1 2 2" xfId="273"/>
    <cellStyle name="60% - Accent1 2 2 2" xfId="274"/>
    <cellStyle name="60% - Accent1 2 3" xfId="275"/>
    <cellStyle name="60% - Accent1 3" xfId="276"/>
    <cellStyle name="60% - Accent2" xfId="2385" builtinId="36" customBuiltin="1"/>
    <cellStyle name="60% - Accent2 2" xfId="277"/>
    <cellStyle name="60% - Accent2 2 2" xfId="278"/>
    <cellStyle name="60% - Accent2 2 2 2" xfId="279"/>
    <cellStyle name="60% - Accent2 2 3" xfId="280"/>
    <cellStyle name="60% - Accent2 3" xfId="281"/>
    <cellStyle name="60% - Accent3" xfId="2389" builtinId="40" customBuiltin="1"/>
    <cellStyle name="60% - Accent3 2" xfId="282"/>
    <cellStyle name="60% - Accent3 2 2" xfId="283"/>
    <cellStyle name="60% - Accent3 2 2 2" xfId="284"/>
    <cellStyle name="60% - Accent3 2 3" xfId="285"/>
    <cellStyle name="60% - Accent3 3" xfId="286"/>
    <cellStyle name="60% - Accent4" xfId="2393" builtinId="44" customBuiltin="1"/>
    <cellStyle name="60% - Accent4 2" xfId="287"/>
    <cellStyle name="60% - Accent4 2 2" xfId="288"/>
    <cellStyle name="60% - Accent4 2 2 2" xfId="289"/>
    <cellStyle name="60% - Accent4 2 3" xfId="290"/>
    <cellStyle name="60% - Accent4 3" xfId="291"/>
    <cellStyle name="60% - Accent5" xfId="2397" builtinId="48" customBuiltin="1"/>
    <cellStyle name="60% - Accent5 2" xfId="292"/>
    <cellStyle name="60% - Accent5 2 2" xfId="293"/>
    <cellStyle name="60% - Accent5 2 2 2" xfId="294"/>
    <cellStyle name="60% - Accent5 2 3" xfId="295"/>
    <cellStyle name="60% - Accent5 3" xfId="296"/>
    <cellStyle name="60% - Accent6" xfId="2401" builtinId="52" customBuiltin="1"/>
    <cellStyle name="60% - Accent6 2" xfId="297"/>
    <cellStyle name="60% - Accent6 2 2" xfId="298"/>
    <cellStyle name="60% - Accent6 2 2 2" xfId="299"/>
    <cellStyle name="60% - Accent6 2 3" xfId="300"/>
    <cellStyle name="60% - Accent6 3" xfId="301"/>
    <cellStyle name="60% - Акцент1 10" xfId="1092"/>
    <cellStyle name="60% - Акцент1 11" xfId="1093"/>
    <cellStyle name="60% - Акцент1 12" xfId="1094"/>
    <cellStyle name="60% - Акцент1 13" xfId="1095"/>
    <cellStyle name="60% - Акцент1 14" xfId="1096"/>
    <cellStyle name="60% - Акцент1 15" xfId="1097"/>
    <cellStyle name="60% - Акцент1 16" xfId="1098"/>
    <cellStyle name="60% - Акцент1 17" xfId="1099"/>
    <cellStyle name="60% - Акцент1 18" xfId="1100"/>
    <cellStyle name="60% - Акцент1 19" xfId="1101"/>
    <cellStyle name="60% - Акцент1 2" xfId="302"/>
    <cellStyle name="60% - Акцент1 20" xfId="1102"/>
    <cellStyle name="60% - Акцент1 21" xfId="1103"/>
    <cellStyle name="60% - Акцент1 22" xfId="1104"/>
    <cellStyle name="60% - Акцент1 23" xfId="1105"/>
    <cellStyle name="60% - Акцент1 24" xfId="1106"/>
    <cellStyle name="60% - Акцент1 25" xfId="1107"/>
    <cellStyle name="60% - Акцент1 26" xfId="1108"/>
    <cellStyle name="60% - Акцент1 27" xfId="1109"/>
    <cellStyle name="60% - Акцент1 28" xfId="1110"/>
    <cellStyle name="60% - Акцент1 29" xfId="1111"/>
    <cellStyle name="60% - Акцент1 3" xfId="1112"/>
    <cellStyle name="60% - Акцент1 30" xfId="1113"/>
    <cellStyle name="60% - Акцент1 31" xfId="1114"/>
    <cellStyle name="60% - Акцент1 32" xfId="1115"/>
    <cellStyle name="60% - Акцент1 33" xfId="1116"/>
    <cellStyle name="60% - Акцент1 34" xfId="1117"/>
    <cellStyle name="60% - Акцент1 35" xfId="1118"/>
    <cellStyle name="60% - Акцент1 36" xfId="1119"/>
    <cellStyle name="60% - Акцент1 4" xfId="1120"/>
    <cellStyle name="60% - Акцент1 5" xfId="1121"/>
    <cellStyle name="60% - Акцент1 6" xfId="1122"/>
    <cellStyle name="60% - Акцент1 7" xfId="1123"/>
    <cellStyle name="60% - Акцент1 8" xfId="1124"/>
    <cellStyle name="60% - Акцент1 9" xfId="1125"/>
    <cellStyle name="60% - Акцент2 10" xfId="1126"/>
    <cellStyle name="60% - Акцент2 11" xfId="1127"/>
    <cellStyle name="60% - Акцент2 12" xfId="1128"/>
    <cellStyle name="60% - Акцент2 13" xfId="1129"/>
    <cellStyle name="60% - Акцент2 14" xfId="1130"/>
    <cellStyle name="60% - Акцент2 15" xfId="1131"/>
    <cellStyle name="60% - Акцент2 16" xfId="1132"/>
    <cellStyle name="60% - Акцент2 17" xfId="1133"/>
    <cellStyle name="60% - Акцент2 18" xfId="1134"/>
    <cellStyle name="60% - Акцент2 19" xfId="1135"/>
    <cellStyle name="60% - Акцент2 2" xfId="303"/>
    <cellStyle name="60% - Акцент2 20" xfId="1136"/>
    <cellStyle name="60% - Акцент2 21" xfId="1137"/>
    <cellStyle name="60% - Акцент2 22" xfId="1138"/>
    <cellStyle name="60% - Акцент2 23" xfId="1139"/>
    <cellStyle name="60% - Акцент2 24" xfId="1140"/>
    <cellStyle name="60% - Акцент2 25" xfId="1141"/>
    <cellStyle name="60% - Акцент2 26" xfId="1142"/>
    <cellStyle name="60% - Акцент2 27" xfId="1143"/>
    <cellStyle name="60% - Акцент2 28" xfId="1144"/>
    <cellStyle name="60% - Акцент2 29" xfId="1145"/>
    <cellStyle name="60% - Акцент2 3" xfId="1146"/>
    <cellStyle name="60% - Акцент2 30" xfId="1147"/>
    <cellStyle name="60% - Акцент2 31" xfId="1148"/>
    <cellStyle name="60% - Акцент2 32" xfId="1149"/>
    <cellStyle name="60% - Акцент2 33" xfId="1150"/>
    <cellStyle name="60% - Акцент2 34" xfId="1151"/>
    <cellStyle name="60% - Акцент2 35" xfId="1152"/>
    <cellStyle name="60% - Акцент2 36" xfId="1153"/>
    <cellStyle name="60% - Акцент2 4" xfId="1154"/>
    <cellStyle name="60% - Акцент2 5" xfId="1155"/>
    <cellStyle name="60% - Акцент2 6" xfId="1156"/>
    <cellStyle name="60% - Акцент2 7" xfId="1157"/>
    <cellStyle name="60% - Акцент2 8" xfId="1158"/>
    <cellStyle name="60% - Акцент2 9" xfId="1159"/>
    <cellStyle name="60% - Акцент3 10" xfId="1160"/>
    <cellStyle name="60% - Акцент3 11" xfId="1161"/>
    <cellStyle name="60% - Акцент3 12" xfId="1162"/>
    <cellStyle name="60% - Акцент3 13" xfId="1163"/>
    <cellStyle name="60% - Акцент3 14" xfId="1164"/>
    <cellStyle name="60% - Акцент3 15" xfId="1165"/>
    <cellStyle name="60% - Акцент3 16" xfId="1166"/>
    <cellStyle name="60% - Акцент3 17" xfId="1167"/>
    <cellStyle name="60% - Акцент3 18" xfId="1168"/>
    <cellStyle name="60% - Акцент3 19" xfId="1169"/>
    <cellStyle name="60% - Акцент3 2" xfId="304"/>
    <cellStyle name="60% - Акцент3 20" xfId="1170"/>
    <cellStyle name="60% - Акцент3 21" xfId="1171"/>
    <cellStyle name="60% - Акцент3 22" xfId="1172"/>
    <cellStyle name="60% - Акцент3 23" xfId="1173"/>
    <cellStyle name="60% - Акцент3 24" xfId="1174"/>
    <cellStyle name="60% - Акцент3 25" xfId="1175"/>
    <cellStyle name="60% - Акцент3 26" xfId="1176"/>
    <cellStyle name="60% - Акцент3 27" xfId="1177"/>
    <cellStyle name="60% - Акцент3 28" xfId="1178"/>
    <cellStyle name="60% - Акцент3 29" xfId="1179"/>
    <cellStyle name="60% - Акцент3 3" xfId="1180"/>
    <cellStyle name="60% - Акцент3 30" xfId="1181"/>
    <cellStyle name="60% - Акцент3 31" xfId="1182"/>
    <cellStyle name="60% - Акцент3 32" xfId="1183"/>
    <cellStyle name="60% - Акцент3 33" xfId="1184"/>
    <cellStyle name="60% - Акцент3 34" xfId="1185"/>
    <cellStyle name="60% - Акцент3 35" xfId="1186"/>
    <cellStyle name="60% - Акцент3 36" xfId="1187"/>
    <cellStyle name="60% - Акцент3 4" xfId="1188"/>
    <cellStyle name="60% - Акцент3 5" xfId="1189"/>
    <cellStyle name="60% - Акцент3 6" xfId="1190"/>
    <cellStyle name="60% - Акцент3 7" xfId="1191"/>
    <cellStyle name="60% - Акцент3 8" xfId="1192"/>
    <cellStyle name="60% - Акцент3 9" xfId="1193"/>
    <cellStyle name="60% - Акцент4 10" xfId="1194"/>
    <cellStyle name="60% - Акцент4 11" xfId="1195"/>
    <cellStyle name="60% - Акцент4 12" xfId="1196"/>
    <cellStyle name="60% - Акцент4 13" xfId="1197"/>
    <cellStyle name="60% - Акцент4 14" xfId="1198"/>
    <cellStyle name="60% - Акцент4 15" xfId="1199"/>
    <cellStyle name="60% - Акцент4 16" xfId="1200"/>
    <cellStyle name="60% - Акцент4 17" xfId="1201"/>
    <cellStyle name="60% - Акцент4 18" xfId="1202"/>
    <cellStyle name="60% - Акцент4 19" xfId="1203"/>
    <cellStyle name="60% - Акцент4 2" xfId="305"/>
    <cellStyle name="60% - Акцент4 20" xfId="1204"/>
    <cellStyle name="60% - Акцент4 21" xfId="1205"/>
    <cellStyle name="60% - Акцент4 22" xfId="1206"/>
    <cellStyle name="60% - Акцент4 23" xfId="1207"/>
    <cellStyle name="60% - Акцент4 24" xfId="1208"/>
    <cellStyle name="60% - Акцент4 25" xfId="1209"/>
    <cellStyle name="60% - Акцент4 26" xfId="1210"/>
    <cellStyle name="60% - Акцент4 27" xfId="1211"/>
    <cellStyle name="60% - Акцент4 28" xfId="1212"/>
    <cellStyle name="60% - Акцент4 29" xfId="1213"/>
    <cellStyle name="60% - Акцент4 3" xfId="1214"/>
    <cellStyle name="60% - Акцент4 30" xfId="1215"/>
    <cellStyle name="60% - Акцент4 31" xfId="1216"/>
    <cellStyle name="60% - Акцент4 32" xfId="1217"/>
    <cellStyle name="60% - Акцент4 33" xfId="1218"/>
    <cellStyle name="60% - Акцент4 34" xfId="1219"/>
    <cellStyle name="60% - Акцент4 35" xfId="1220"/>
    <cellStyle name="60% - Акцент4 36" xfId="1221"/>
    <cellStyle name="60% - Акцент4 4" xfId="1222"/>
    <cellStyle name="60% - Акцент4 5" xfId="1223"/>
    <cellStyle name="60% - Акцент4 6" xfId="1224"/>
    <cellStyle name="60% - Акцент4 7" xfId="1225"/>
    <cellStyle name="60% - Акцент4 8" xfId="1226"/>
    <cellStyle name="60% - Акцент4 9" xfId="1227"/>
    <cellStyle name="60% - Акцент5 10" xfId="1228"/>
    <cellStyle name="60% - Акцент5 11" xfId="1229"/>
    <cellStyle name="60% - Акцент5 12" xfId="1230"/>
    <cellStyle name="60% - Акцент5 13" xfId="1231"/>
    <cellStyle name="60% - Акцент5 14" xfId="1232"/>
    <cellStyle name="60% - Акцент5 15" xfId="1233"/>
    <cellStyle name="60% - Акцент5 16" xfId="1234"/>
    <cellStyle name="60% - Акцент5 17" xfId="1235"/>
    <cellStyle name="60% - Акцент5 18" xfId="1236"/>
    <cellStyle name="60% - Акцент5 19" xfId="1237"/>
    <cellStyle name="60% - Акцент5 2" xfId="306"/>
    <cellStyle name="60% - Акцент5 20" xfId="1238"/>
    <cellStyle name="60% - Акцент5 21" xfId="1239"/>
    <cellStyle name="60% - Акцент5 22" xfId="1240"/>
    <cellStyle name="60% - Акцент5 23" xfId="1241"/>
    <cellStyle name="60% - Акцент5 24" xfId="1242"/>
    <cellStyle name="60% - Акцент5 25" xfId="1243"/>
    <cellStyle name="60% - Акцент5 26" xfId="1244"/>
    <cellStyle name="60% - Акцент5 27" xfId="1245"/>
    <cellStyle name="60% - Акцент5 28" xfId="1246"/>
    <cellStyle name="60% - Акцент5 29" xfId="1247"/>
    <cellStyle name="60% - Акцент5 3" xfId="1248"/>
    <cellStyle name="60% - Акцент5 30" xfId="1249"/>
    <cellStyle name="60% - Акцент5 31" xfId="1250"/>
    <cellStyle name="60% - Акцент5 32" xfId="1251"/>
    <cellStyle name="60% - Акцент5 33" xfId="1252"/>
    <cellStyle name="60% - Акцент5 34" xfId="1253"/>
    <cellStyle name="60% - Акцент5 35" xfId="1254"/>
    <cellStyle name="60% - Акцент5 36" xfId="1255"/>
    <cellStyle name="60% - Акцент5 4" xfId="1256"/>
    <cellStyle name="60% - Акцент5 5" xfId="1257"/>
    <cellStyle name="60% - Акцент5 6" xfId="1258"/>
    <cellStyle name="60% - Акцент5 7" xfId="1259"/>
    <cellStyle name="60% - Акцент5 8" xfId="1260"/>
    <cellStyle name="60% - Акцент5 9" xfId="1261"/>
    <cellStyle name="60% - Акцент6 10" xfId="1262"/>
    <cellStyle name="60% - Акцент6 11" xfId="1263"/>
    <cellStyle name="60% - Акцент6 12" xfId="1264"/>
    <cellStyle name="60% - Акцент6 13" xfId="1265"/>
    <cellStyle name="60% - Акцент6 14" xfId="1266"/>
    <cellStyle name="60% - Акцент6 15" xfId="1267"/>
    <cellStyle name="60% - Акцент6 16" xfId="1268"/>
    <cellStyle name="60% - Акцент6 17" xfId="1269"/>
    <cellStyle name="60% - Акцент6 18" xfId="1270"/>
    <cellStyle name="60% - Акцент6 19" xfId="1271"/>
    <cellStyle name="60% - Акцент6 2" xfId="307"/>
    <cellStyle name="60% - Акцент6 20" xfId="1272"/>
    <cellStyle name="60% - Акцент6 21" xfId="1273"/>
    <cellStyle name="60% - Акцент6 22" xfId="1274"/>
    <cellStyle name="60% - Акцент6 23" xfId="1275"/>
    <cellStyle name="60% - Акцент6 24" xfId="1276"/>
    <cellStyle name="60% - Акцент6 25" xfId="1277"/>
    <cellStyle name="60% - Акцент6 26" xfId="1278"/>
    <cellStyle name="60% - Акцент6 27" xfId="1279"/>
    <cellStyle name="60% - Акцент6 28" xfId="1280"/>
    <cellStyle name="60% - Акцент6 29" xfId="1281"/>
    <cellStyle name="60% - Акцент6 3" xfId="1282"/>
    <cellStyle name="60% - Акцент6 30" xfId="1283"/>
    <cellStyle name="60% - Акцент6 31" xfId="1284"/>
    <cellStyle name="60% - Акцент6 32" xfId="1285"/>
    <cellStyle name="60% - Акцент6 33" xfId="1286"/>
    <cellStyle name="60% - Акцент6 34" xfId="1287"/>
    <cellStyle name="60% - Акцент6 35" xfId="1288"/>
    <cellStyle name="60% - Акцент6 36" xfId="1289"/>
    <cellStyle name="60% - Акцент6 4" xfId="1290"/>
    <cellStyle name="60% - Акцент6 5" xfId="1291"/>
    <cellStyle name="60% - Акцент6 6" xfId="1292"/>
    <cellStyle name="60% - Акцент6 7" xfId="1293"/>
    <cellStyle name="60% - Акцент6 8" xfId="1294"/>
    <cellStyle name="60% - Акцент6 9" xfId="1295"/>
    <cellStyle name="Accent1" xfId="2378" builtinId="29" customBuiltin="1"/>
    <cellStyle name="Accent1 2" xfId="308"/>
    <cellStyle name="Accent1 2 2" xfId="309"/>
    <cellStyle name="Accent1 2 2 2" xfId="310"/>
    <cellStyle name="Accent1 2 3" xfId="311"/>
    <cellStyle name="Accent1 3" xfId="312"/>
    <cellStyle name="Accent2" xfId="2382" builtinId="33" customBuiltin="1"/>
    <cellStyle name="Accent2 2" xfId="313"/>
    <cellStyle name="Accent2 2 2" xfId="314"/>
    <cellStyle name="Accent2 2 2 2" xfId="315"/>
    <cellStyle name="Accent2 2 3" xfId="316"/>
    <cellStyle name="Accent2 3" xfId="317"/>
    <cellStyle name="Accent3" xfId="2386" builtinId="37" customBuiltin="1"/>
    <cellStyle name="Accent3 2" xfId="318"/>
    <cellStyle name="Accent3 2 2" xfId="319"/>
    <cellStyle name="Accent3 2 2 2" xfId="320"/>
    <cellStyle name="Accent3 2 3" xfId="321"/>
    <cellStyle name="Accent3 3" xfId="322"/>
    <cellStyle name="Accent4" xfId="2390" builtinId="41" customBuiltin="1"/>
    <cellStyle name="Accent4 2" xfId="323"/>
    <cellStyle name="Accent4 2 2" xfId="324"/>
    <cellStyle name="Accent4 2 2 2" xfId="325"/>
    <cellStyle name="Accent4 2 3" xfId="326"/>
    <cellStyle name="Accent4 3" xfId="327"/>
    <cellStyle name="Accent5" xfId="2394" builtinId="45" customBuiltin="1"/>
    <cellStyle name="Accent5 2" xfId="328"/>
    <cellStyle name="Accent5 2 2" xfId="329"/>
    <cellStyle name="Accent5 2 2 2" xfId="330"/>
    <cellStyle name="Accent5 2 3" xfId="331"/>
    <cellStyle name="Accent5 3" xfId="332"/>
    <cellStyle name="Accent6" xfId="2398" builtinId="49" customBuiltin="1"/>
    <cellStyle name="Accent6 2" xfId="333"/>
    <cellStyle name="Accent6 2 2" xfId="334"/>
    <cellStyle name="Accent6 2 2 2" xfId="335"/>
    <cellStyle name="Accent6 2 3" xfId="336"/>
    <cellStyle name="Accent6 3" xfId="337"/>
    <cellStyle name="Bad" xfId="2367" builtinId="27" customBuiltin="1"/>
    <cellStyle name="Bad 2" xfId="338"/>
    <cellStyle name="Bad 2 2" xfId="339"/>
    <cellStyle name="Bad 2 2 2" xfId="340"/>
    <cellStyle name="Bad 2 3" xfId="341"/>
    <cellStyle name="Bad 3" xfId="342"/>
    <cellStyle name="Calculation" xfId="2371" builtinId="22" customBuiltin="1"/>
    <cellStyle name="Calculation 2" xfId="343"/>
    <cellStyle name="Calculation 2 2" xfId="344"/>
    <cellStyle name="Calculation 2 2 10" xfId="1296"/>
    <cellStyle name="Calculation 2 2 11" xfId="1297"/>
    <cellStyle name="Calculation 2 2 12" xfId="1298"/>
    <cellStyle name="Calculation 2 2 13" xfId="1299"/>
    <cellStyle name="Calculation 2 2 14" xfId="1300"/>
    <cellStyle name="Calculation 2 2 15" xfId="1301"/>
    <cellStyle name="Calculation 2 2 16" xfId="1302"/>
    <cellStyle name="Calculation 2 2 17" xfId="1303"/>
    <cellStyle name="Calculation 2 2 18" xfId="1304"/>
    <cellStyle name="Calculation 2 2 19" xfId="1305"/>
    <cellStyle name="Calculation 2 2 2" xfId="345"/>
    <cellStyle name="Calculation 2 2 20" xfId="1306"/>
    <cellStyle name="Calculation 2 2 21" xfId="1307"/>
    <cellStyle name="Calculation 2 2 22" xfId="1308"/>
    <cellStyle name="Calculation 2 2 23" xfId="1309"/>
    <cellStyle name="Calculation 2 2 24" xfId="1310"/>
    <cellStyle name="Calculation 2 2 25" xfId="1311"/>
    <cellStyle name="Calculation 2 2 26" xfId="1312"/>
    <cellStyle name="Calculation 2 2 27" xfId="1313"/>
    <cellStyle name="Calculation 2 2 28" xfId="1314"/>
    <cellStyle name="Calculation 2 2 29" xfId="1315"/>
    <cellStyle name="Calculation 2 2 3" xfId="1316"/>
    <cellStyle name="Calculation 2 2 30" xfId="1317"/>
    <cellStyle name="Calculation 2 2 31" xfId="1318"/>
    <cellStyle name="Calculation 2 2 32" xfId="1319"/>
    <cellStyle name="Calculation 2 2 33" xfId="1320"/>
    <cellStyle name="Calculation 2 2 4" xfId="1321"/>
    <cellStyle name="Calculation 2 2 5" xfId="1322"/>
    <cellStyle name="Calculation 2 2 6" xfId="1323"/>
    <cellStyle name="Calculation 2 2 7" xfId="1324"/>
    <cellStyle name="Calculation 2 2 8" xfId="1325"/>
    <cellStyle name="Calculation 2 2 9" xfId="1326"/>
    <cellStyle name="Calculation 2 3" xfId="346"/>
    <cellStyle name="Calculation 3" xfId="347"/>
    <cellStyle name="Check Cell" xfId="2373" builtinId="23" customBuiltin="1"/>
    <cellStyle name="Check Cell 2" xfId="348"/>
    <cellStyle name="Check Cell 2 2" xfId="349"/>
    <cellStyle name="Check Cell 2 2 2" xfId="350"/>
    <cellStyle name="Check Cell 2 3" xfId="351"/>
    <cellStyle name="Check Cell 3" xfId="352"/>
    <cellStyle name="Comma" xfId="692" builtinId="3"/>
    <cellStyle name="Comma 10" xfId="1327"/>
    <cellStyle name="Comma 15" xfId="353"/>
    <cellStyle name="Comma 2" xfId="354"/>
    <cellStyle name="Comma 2 2" xfId="355"/>
    <cellStyle name="Comma 2 2 2" xfId="356"/>
    <cellStyle name="Comma 2 2 2 2" xfId="357"/>
    <cellStyle name="Comma 2 2 2 3" xfId="358"/>
    <cellStyle name="Comma 2 2 3" xfId="359"/>
    <cellStyle name="Comma 2 3" xfId="360"/>
    <cellStyle name="Comma 2 3 2" xfId="361"/>
    <cellStyle name="Comma 2 3 3" xfId="1328"/>
    <cellStyle name="Comma 2 4" xfId="362"/>
    <cellStyle name="Comma 2 5" xfId="363"/>
    <cellStyle name="Comma 2 6" xfId="695"/>
    <cellStyle name="Comma 3" xfId="364"/>
    <cellStyle name="Comma 3 2" xfId="365"/>
    <cellStyle name="Comma 3 2 2" xfId="366"/>
    <cellStyle name="Comma 3 2 2 2" xfId="367"/>
    <cellStyle name="Comma 3 2 2 2 2" xfId="368"/>
    <cellStyle name="Comma 3 2 2 3" xfId="369"/>
    <cellStyle name="Comma 3 2 3" xfId="370"/>
    <cellStyle name="Comma 3 2 4" xfId="371"/>
    <cellStyle name="Comma 3 2 5" xfId="372"/>
    <cellStyle name="Comma 3 3" xfId="373"/>
    <cellStyle name="Comma 3 4" xfId="374"/>
    <cellStyle name="Comma 4" xfId="375"/>
    <cellStyle name="Comma 4 2" xfId="376"/>
    <cellStyle name="Comma 4 2 2" xfId="377"/>
    <cellStyle name="Comma 4 3" xfId="378"/>
    <cellStyle name="Comma 4 3 2" xfId="379"/>
    <cellStyle name="Comma 4 4" xfId="380"/>
    <cellStyle name="Comma 4 5" xfId="381"/>
    <cellStyle name="Comma 5" xfId="382"/>
    <cellStyle name="Comma 5 2" xfId="383"/>
    <cellStyle name="Comma 5 2 2" xfId="384"/>
    <cellStyle name="Comma 5 2 3" xfId="385"/>
    <cellStyle name="Comma 5 3" xfId="386"/>
    <cellStyle name="Comma 5 3 2" xfId="387"/>
    <cellStyle name="Comma 5 4" xfId="388"/>
    <cellStyle name="Comma 6" xfId="389"/>
    <cellStyle name="Comma 6 2" xfId="390"/>
    <cellStyle name="Comma 6 2 2" xfId="391"/>
    <cellStyle name="Comma 6 3" xfId="392"/>
    <cellStyle name="Comma 6 3 2" xfId="393"/>
    <cellStyle name="Comma 6 3 2 2" xfId="394"/>
    <cellStyle name="Comma 6 3 2 3" xfId="395"/>
    <cellStyle name="Comma 6 3 3" xfId="396"/>
    <cellStyle name="Comma 6 3 4" xfId="397"/>
    <cellStyle name="Comma 6 4" xfId="398"/>
    <cellStyle name="Comma 6 4 2" xfId="399"/>
    <cellStyle name="Comma 6 4 2 2" xfId="400"/>
    <cellStyle name="Comma 6 4 2 3" xfId="401"/>
    <cellStyle name="Comma 6 4 3" xfId="402"/>
    <cellStyle name="Comma 6 4 4" xfId="403"/>
    <cellStyle name="Comma 6 5" xfId="404"/>
    <cellStyle name="Comma 6 5 2" xfId="405"/>
    <cellStyle name="Comma 6 5 3" xfId="406"/>
    <cellStyle name="Comma 6 6" xfId="407"/>
    <cellStyle name="Comma 6 6 2" xfId="408"/>
    <cellStyle name="Comma 6 6 3" xfId="409"/>
    <cellStyle name="Comma 6 7" xfId="410"/>
    <cellStyle name="Comma 6 8" xfId="411"/>
    <cellStyle name="Comma 6 9" xfId="412"/>
    <cellStyle name="Comma 7" xfId="413"/>
    <cellStyle name="Comma 7 2" xfId="414"/>
    <cellStyle name="Comma 7 2 2" xfId="415"/>
    <cellStyle name="Comma 7 3" xfId="416"/>
    <cellStyle name="Comma 8" xfId="417"/>
    <cellStyle name="Comma 8 2" xfId="418"/>
    <cellStyle name="Comma 8 3" xfId="419"/>
    <cellStyle name="Comma 9" xfId="420"/>
    <cellStyle name="Comma 9 2" xfId="421"/>
    <cellStyle name="Comma 9 3" xfId="422"/>
    <cellStyle name="Explanatory Text" xfId="2376" builtinId="53" customBuiltin="1"/>
    <cellStyle name="Explanatory Text 2" xfId="423"/>
    <cellStyle name="Explanatory Text 2 2" xfId="424"/>
    <cellStyle name="Explanatory Text 2 2 2" xfId="425"/>
    <cellStyle name="Explanatory Text 2 3" xfId="426"/>
    <cellStyle name="Explanatory Text 3" xfId="427"/>
    <cellStyle name="Good" xfId="2366" builtinId="26" customBuiltin="1"/>
    <cellStyle name="Good 2" xfId="428"/>
    <cellStyle name="Good 2 2" xfId="429"/>
    <cellStyle name="Good 2 2 2" xfId="430"/>
    <cellStyle name="Good 2 3" xfId="431"/>
    <cellStyle name="Good 3" xfId="432"/>
    <cellStyle name="Heading 1" xfId="2362" builtinId="16" customBuiltin="1"/>
    <cellStyle name="Heading 1 2" xfId="433"/>
    <cellStyle name="Heading 1 2 2" xfId="434"/>
    <cellStyle name="Heading 1 2 2 2" xfId="435"/>
    <cellStyle name="Heading 1 2 3" xfId="436"/>
    <cellStyle name="Heading 1 3" xfId="437"/>
    <cellStyle name="Heading 2" xfId="2363" builtinId="17" customBuiltin="1"/>
    <cellStyle name="Heading 2 2" xfId="438"/>
    <cellStyle name="Heading 2 2 2" xfId="439"/>
    <cellStyle name="Heading 2 2 2 2" xfId="440"/>
    <cellStyle name="Heading 2 2 3" xfId="441"/>
    <cellStyle name="Heading 2 3" xfId="442"/>
    <cellStyle name="Heading 3" xfId="2364" builtinId="18" customBuiltin="1"/>
    <cellStyle name="Heading 3 2" xfId="443"/>
    <cellStyle name="Heading 3 2 2" xfId="444"/>
    <cellStyle name="Heading 3 2 2 2" xfId="445"/>
    <cellStyle name="Heading 3 2 3" xfId="446"/>
    <cellStyle name="Heading 3 3" xfId="447"/>
    <cellStyle name="Heading 4" xfId="2365" builtinId="19" customBuiltin="1"/>
    <cellStyle name="Heading 4 2" xfId="448"/>
    <cellStyle name="Heading 4 2 2" xfId="449"/>
    <cellStyle name="Heading 4 2 2 2" xfId="450"/>
    <cellStyle name="Heading 4 2 3" xfId="451"/>
    <cellStyle name="Heading 4 3" xfId="452"/>
    <cellStyle name="Input" xfId="2369" builtinId="20" customBuiltin="1"/>
    <cellStyle name="Input 2" xfId="453"/>
    <cellStyle name="Input 2 2" xfId="454"/>
    <cellStyle name="Input 2 2 10" xfId="1329"/>
    <cellStyle name="Input 2 2 11" xfId="1330"/>
    <cellStyle name="Input 2 2 12" xfId="1331"/>
    <cellStyle name="Input 2 2 13" xfId="1332"/>
    <cellStyle name="Input 2 2 14" xfId="1333"/>
    <cellStyle name="Input 2 2 15" xfId="1334"/>
    <cellStyle name="Input 2 2 16" xfId="1335"/>
    <cellStyle name="Input 2 2 17" xfId="1336"/>
    <cellStyle name="Input 2 2 18" xfId="1337"/>
    <cellStyle name="Input 2 2 19" xfId="1338"/>
    <cellStyle name="Input 2 2 2" xfId="455"/>
    <cellStyle name="Input 2 2 20" xfId="1339"/>
    <cellStyle name="Input 2 2 21" xfId="1340"/>
    <cellStyle name="Input 2 2 22" xfId="1341"/>
    <cellStyle name="Input 2 2 23" xfId="1342"/>
    <cellStyle name="Input 2 2 24" xfId="1343"/>
    <cellStyle name="Input 2 2 25" xfId="1344"/>
    <cellStyle name="Input 2 2 26" xfId="1345"/>
    <cellStyle name="Input 2 2 27" xfId="1346"/>
    <cellStyle name="Input 2 2 28" xfId="1347"/>
    <cellStyle name="Input 2 2 29" xfId="1348"/>
    <cellStyle name="Input 2 2 3" xfId="1349"/>
    <cellStyle name="Input 2 2 30" xfId="1350"/>
    <cellStyle name="Input 2 2 31" xfId="1351"/>
    <cellStyle name="Input 2 2 32" xfId="1352"/>
    <cellStyle name="Input 2 2 33" xfId="1353"/>
    <cellStyle name="Input 2 2 4" xfId="1354"/>
    <cellStyle name="Input 2 2 5" xfId="1355"/>
    <cellStyle name="Input 2 2 6" xfId="1356"/>
    <cellStyle name="Input 2 2 7" xfId="1357"/>
    <cellStyle name="Input 2 2 8" xfId="1358"/>
    <cellStyle name="Input 2 2 9" xfId="1359"/>
    <cellStyle name="Input 2 3" xfId="456"/>
    <cellStyle name="Input 3" xfId="457"/>
    <cellStyle name="KPMG Heading 1" xfId="458"/>
    <cellStyle name="KPMG Heading 2" xfId="459"/>
    <cellStyle name="KPMG Heading 3" xfId="460"/>
    <cellStyle name="KPMG Heading 4" xfId="461"/>
    <cellStyle name="KPMG Normal" xfId="462"/>
    <cellStyle name="KPMG Normal Text" xfId="463"/>
    <cellStyle name="KPMG Normal_123" xfId="464"/>
    <cellStyle name="Linked Cell" xfId="2372" builtinId="24" customBuiltin="1"/>
    <cellStyle name="Linked Cell 2" xfId="465"/>
    <cellStyle name="Linked Cell 2 2" xfId="466"/>
    <cellStyle name="Linked Cell 2 2 2" xfId="467"/>
    <cellStyle name="Linked Cell 2 3" xfId="468"/>
    <cellStyle name="Linked Cell 3" xfId="469"/>
    <cellStyle name="Neutral" xfId="2368" builtinId="28" customBuiltin="1"/>
    <cellStyle name="Neutral 2" xfId="470"/>
    <cellStyle name="Neutral 2 2" xfId="471"/>
    <cellStyle name="Neutral 2 2 2" xfId="472"/>
    <cellStyle name="Neutral 2 3" xfId="473"/>
    <cellStyle name="Neutral 2 4" xfId="474"/>
    <cellStyle name="Neutral 2 5" xfId="475"/>
    <cellStyle name="Neutral 3" xfId="476"/>
    <cellStyle name="Neutral 3 2" xfId="477"/>
    <cellStyle name="Neutral 4" xfId="478"/>
    <cellStyle name="Neutral 4 2" xfId="479"/>
    <cellStyle name="Normal" xfId="0" builtinId="0"/>
    <cellStyle name="Normal 10" xfId="480"/>
    <cellStyle name="Normal 10 2" xfId="481"/>
    <cellStyle name="Normal 10 2 2" xfId="482"/>
    <cellStyle name="Normal 10 2 2 2" xfId="483"/>
    <cellStyle name="Normal 10 2 2 3" xfId="484"/>
    <cellStyle name="Normal 10 2 3" xfId="485"/>
    <cellStyle name="Normal 10 2 4" xfId="486"/>
    <cellStyle name="Normal 10 3" xfId="487"/>
    <cellStyle name="Normal 10 3 2" xfId="488"/>
    <cellStyle name="Normal 10 3 3" xfId="489"/>
    <cellStyle name="Normal 10 4" xfId="490"/>
    <cellStyle name="Normal 10 4 2" xfId="491"/>
    <cellStyle name="Normal 10 4 3" xfId="492"/>
    <cellStyle name="Normal 10 5" xfId="493"/>
    <cellStyle name="Normal 10 6" xfId="494"/>
    <cellStyle name="Normal 10 7" xfId="495"/>
    <cellStyle name="Normal 11" xfId="496"/>
    <cellStyle name="Normal 11 2" xfId="497"/>
    <cellStyle name="Normal 11 2 2" xfId="498"/>
    <cellStyle name="Normal 11 3" xfId="499"/>
    <cellStyle name="Normal 11 4" xfId="500"/>
    <cellStyle name="Normal 12" xfId="501"/>
    <cellStyle name="Normal 12 2" xfId="502"/>
    <cellStyle name="Normal 12 3" xfId="503"/>
    <cellStyle name="Normal 13" xfId="504"/>
    <cellStyle name="Normal 14" xfId="505"/>
    <cellStyle name="Normal 14 2" xfId="506"/>
    <cellStyle name="Normal 15" xfId="507"/>
    <cellStyle name="Normal 16" xfId="508"/>
    <cellStyle name="Normal 17" xfId="1360"/>
    <cellStyle name="Normal 18" xfId="1361"/>
    <cellStyle name="Normal 2" xfId="509"/>
    <cellStyle name="Normal 2 2" xfId="510"/>
    <cellStyle name="Normal 2 2 2" xfId="511"/>
    <cellStyle name="Normal 2 2 2 2" xfId="512"/>
    <cellStyle name="Normal 2 2 3" xfId="513"/>
    <cellStyle name="Normal 2 2 4" xfId="514"/>
    <cellStyle name="Normal 2 3" xfId="515"/>
    <cellStyle name="Normal 2 3 2" xfId="516"/>
    <cellStyle name="Normal 2 3 3" xfId="1362"/>
    <cellStyle name="Normal 2 4" xfId="517"/>
    <cellStyle name="Normal 2 4 2" xfId="1363"/>
    <cellStyle name="Normal 2 5" xfId="518"/>
    <cellStyle name="Normal 2 6" xfId="519"/>
    <cellStyle name="Normal 2 7" xfId="694"/>
    <cellStyle name="Normal 2_3.Havelvacner_N1_12 23.01.2018" xfId="520"/>
    <cellStyle name="Normal 3" xfId="521"/>
    <cellStyle name="Normal 3 2" xfId="522"/>
    <cellStyle name="Normal 3 2 2" xfId="523"/>
    <cellStyle name="Normal 3 2 2 2" xfId="524"/>
    <cellStyle name="Normal 3 2 3" xfId="525"/>
    <cellStyle name="Normal 3 3" xfId="526"/>
    <cellStyle name="Normal 3 4" xfId="527"/>
    <cellStyle name="Normal 3 5" xfId="1364"/>
    <cellStyle name="Normal 3_HavelvacN2axjusakN3" xfId="528"/>
    <cellStyle name="Normal 4" xfId="529"/>
    <cellStyle name="Normal 4 2" xfId="530"/>
    <cellStyle name="Normal 4 2 2" xfId="531"/>
    <cellStyle name="Normal 4 2 3" xfId="532"/>
    <cellStyle name="Normal 4 2 4" xfId="533"/>
    <cellStyle name="Normal 4 3" xfId="534"/>
    <cellStyle name="Normal 4 3 2" xfId="535"/>
    <cellStyle name="Normal 4 4" xfId="536"/>
    <cellStyle name="Normal 5" xfId="537"/>
    <cellStyle name="Normal 5 10" xfId="538"/>
    <cellStyle name="Normal 5 11" xfId="2402"/>
    <cellStyle name="Normal 5 2" xfId="539"/>
    <cellStyle name="Normal 5 2 2" xfId="540"/>
    <cellStyle name="Normal 5 2 2 2" xfId="541"/>
    <cellStyle name="Normal 5 2 3" xfId="542"/>
    <cellStyle name="Normal 5 2 4" xfId="543"/>
    <cellStyle name="Normal 5 2 5" xfId="544"/>
    <cellStyle name="Normal 5 2 6" xfId="2404"/>
    <cellStyle name="Normal 5 3" xfId="545"/>
    <cellStyle name="Normal 5 3 2" xfId="546"/>
    <cellStyle name="Normal 5 3 2 2" xfId="547"/>
    <cellStyle name="Normal 5 3 2 3" xfId="548"/>
    <cellStyle name="Normal 5 3 3" xfId="549"/>
    <cellStyle name="Normal 5 3 4" xfId="550"/>
    <cellStyle name="Normal 5 4" xfId="551"/>
    <cellStyle name="Normal 5 4 2" xfId="552"/>
    <cellStyle name="Normal 5 4 2 2" xfId="553"/>
    <cellStyle name="Normal 5 4 2 3" xfId="554"/>
    <cellStyle name="Normal 5 4 3" xfId="555"/>
    <cellStyle name="Normal 5 4 4" xfId="556"/>
    <cellStyle name="Normal 5 5" xfId="557"/>
    <cellStyle name="Normal 5 5 2" xfId="558"/>
    <cellStyle name="Normal 5 5 3" xfId="559"/>
    <cellStyle name="Normal 5 6" xfId="560"/>
    <cellStyle name="Normal 5 6 2" xfId="561"/>
    <cellStyle name="Normal 5 6 3" xfId="562"/>
    <cellStyle name="Normal 5 7" xfId="563"/>
    <cellStyle name="Normal 5 8" xfId="564"/>
    <cellStyle name="Normal 5 9" xfId="565"/>
    <cellStyle name="Normal 6" xfId="566"/>
    <cellStyle name="Normal 6 2" xfId="567"/>
    <cellStyle name="Normal 6 2 2" xfId="568"/>
    <cellStyle name="Normal 6 3" xfId="569"/>
    <cellStyle name="Normal 7" xfId="570"/>
    <cellStyle name="Normal 7 2" xfId="571"/>
    <cellStyle name="Normal 7 3" xfId="572"/>
    <cellStyle name="Normal 8" xfId="1"/>
    <cellStyle name="Normal 8 2" xfId="573"/>
    <cellStyle name="Normal 8 2 2" xfId="574"/>
    <cellStyle name="Normal 8 3" xfId="575"/>
    <cellStyle name="Normal 8 4" xfId="576"/>
    <cellStyle name="Normal 9" xfId="577"/>
    <cellStyle name="Normal 9 2" xfId="578"/>
    <cellStyle name="Normal 9 3" xfId="579"/>
    <cellStyle name="Normal 9 4" xfId="580"/>
    <cellStyle name="Normal_2017 PLAN VERJNAKAN.23.12.16" xfId="2403"/>
    <cellStyle name="Normal_Book1_1_2010 nax" xfId="2405"/>
    <cellStyle name="Normal_Book2" xfId="581"/>
    <cellStyle name="Normal_MVD artabyug" xfId="2406"/>
    <cellStyle name="Note" xfId="2375" builtinId="10" customBuiltin="1"/>
    <cellStyle name="Note 2" xfId="582"/>
    <cellStyle name="Note 2 2" xfId="583"/>
    <cellStyle name="Note 2 2 10" xfId="1365"/>
    <cellStyle name="Note 2 2 11" xfId="1366"/>
    <cellStyle name="Note 2 2 12" xfId="1367"/>
    <cellStyle name="Note 2 2 13" xfId="1368"/>
    <cellStyle name="Note 2 2 14" xfId="1369"/>
    <cellStyle name="Note 2 2 15" xfId="1370"/>
    <cellStyle name="Note 2 2 16" xfId="1371"/>
    <cellStyle name="Note 2 2 17" xfId="1372"/>
    <cellStyle name="Note 2 2 18" xfId="1373"/>
    <cellStyle name="Note 2 2 19" xfId="1374"/>
    <cellStyle name="Note 2 2 2" xfId="584"/>
    <cellStyle name="Note 2 2 20" xfId="1375"/>
    <cellStyle name="Note 2 2 21" xfId="1376"/>
    <cellStyle name="Note 2 2 22" xfId="1377"/>
    <cellStyle name="Note 2 2 23" xfId="1378"/>
    <cellStyle name="Note 2 2 24" xfId="1379"/>
    <cellStyle name="Note 2 2 25" xfId="1380"/>
    <cellStyle name="Note 2 2 26" xfId="1381"/>
    <cellStyle name="Note 2 2 27" xfId="1382"/>
    <cellStyle name="Note 2 2 28" xfId="1383"/>
    <cellStyle name="Note 2 2 29" xfId="1384"/>
    <cellStyle name="Note 2 2 3" xfId="1385"/>
    <cellStyle name="Note 2 2 30" xfId="1386"/>
    <cellStyle name="Note 2 2 31" xfId="1387"/>
    <cellStyle name="Note 2 2 32" xfId="1388"/>
    <cellStyle name="Note 2 2 33" xfId="1389"/>
    <cellStyle name="Note 2 2 34" xfId="1390"/>
    <cellStyle name="Note 2 2 4" xfId="1391"/>
    <cellStyle name="Note 2 2 5" xfId="1392"/>
    <cellStyle name="Note 2 2 6" xfId="1393"/>
    <cellStyle name="Note 2 2 7" xfId="1394"/>
    <cellStyle name="Note 2 2 8" xfId="1395"/>
    <cellStyle name="Note 2 2 9" xfId="1396"/>
    <cellStyle name="Note 2 3" xfId="585"/>
    <cellStyle name="Note 3" xfId="586"/>
    <cellStyle name="Note 4" xfId="587"/>
    <cellStyle name="Output" xfId="2370" builtinId="21" customBuiltin="1"/>
    <cellStyle name="Output 2" xfId="588"/>
    <cellStyle name="Output 2 2" xfId="589"/>
    <cellStyle name="Output 2 2 10" xfId="1397"/>
    <cellStyle name="Output 2 2 11" xfId="1398"/>
    <cellStyle name="Output 2 2 12" xfId="1399"/>
    <cellStyle name="Output 2 2 13" xfId="1400"/>
    <cellStyle name="Output 2 2 14" xfId="1401"/>
    <cellStyle name="Output 2 2 15" xfId="1402"/>
    <cellStyle name="Output 2 2 16" xfId="1403"/>
    <cellStyle name="Output 2 2 17" xfId="1404"/>
    <cellStyle name="Output 2 2 18" xfId="1405"/>
    <cellStyle name="Output 2 2 19" xfId="1406"/>
    <cellStyle name="Output 2 2 2" xfId="590"/>
    <cellStyle name="Output 2 2 20" xfId="1407"/>
    <cellStyle name="Output 2 2 21" xfId="1408"/>
    <cellStyle name="Output 2 2 22" xfId="1409"/>
    <cellStyle name="Output 2 2 23" xfId="1410"/>
    <cellStyle name="Output 2 2 24" xfId="1411"/>
    <cellStyle name="Output 2 2 25" xfId="1412"/>
    <cellStyle name="Output 2 2 26" xfId="1413"/>
    <cellStyle name="Output 2 2 27" xfId="1414"/>
    <cellStyle name="Output 2 2 28" xfId="1415"/>
    <cellStyle name="Output 2 2 29" xfId="1416"/>
    <cellStyle name="Output 2 2 3" xfId="591"/>
    <cellStyle name="Output 2 2 30" xfId="1417"/>
    <cellStyle name="Output 2 2 31" xfId="1418"/>
    <cellStyle name="Output 2 2 32" xfId="1419"/>
    <cellStyle name="Output 2 2 33" xfId="1420"/>
    <cellStyle name="Output 2 2 34" xfId="1421"/>
    <cellStyle name="Output 2 2 4" xfId="1422"/>
    <cellStyle name="Output 2 2 5" xfId="1423"/>
    <cellStyle name="Output 2 2 6" xfId="1424"/>
    <cellStyle name="Output 2 2 7" xfId="1425"/>
    <cellStyle name="Output 2 2 8" xfId="1426"/>
    <cellStyle name="Output 2 2 9" xfId="1427"/>
    <cellStyle name="Output 2 3" xfId="592"/>
    <cellStyle name="Output 3" xfId="593"/>
    <cellStyle name="Percent 2" xfId="594"/>
    <cellStyle name="Percent 2 2" xfId="595"/>
    <cellStyle name="Percent 2 2 2" xfId="596"/>
    <cellStyle name="Percent 2 3" xfId="597"/>
    <cellStyle name="Percent 2 4" xfId="1428"/>
    <cellStyle name="Percent 3" xfId="598"/>
    <cellStyle name="Percent 3 2" xfId="599"/>
    <cellStyle name="Percent 4" xfId="600"/>
    <cellStyle name="Percent 4 2" xfId="601"/>
    <cellStyle name="Percent 5" xfId="602"/>
    <cellStyle name="Percent 5 2" xfId="603"/>
    <cellStyle name="Percent 5 2 2" xfId="604"/>
    <cellStyle name="Percent 5 3" xfId="605"/>
    <cellStyle name="RowLevel_1_N6+artabyuje" xfId="606"/>
    <cellStyle name="SN_241" xfId="5"/>
    <cellStyle name="SN_b" xfId="4"/>
    <cellStyle name="SN_it" xfId="607"/>
    <cellStyle name="Style 1" xfId="608"/>
    <cellStyle name="Style 1 2" xfId="609"/>
    <cellStyle name="Style 1 2 2" xfId="610"/>
    <cellStyle name="Style 1_verchnakan_ax21-25_2018" xfId="611"/>
    <cellStyle name="Title 2" xfId="612"/>
    <cellStyle name="Title 2 2" xfId="613"/>
    <cellStyle name="Title 2 3" xfId="614"/>
    <cellStyle name="Title 3" xfId="615"/>
    <cellStyle name="Total" xfId="2377" builtinId="25" customBuiltin="1"/>
    <cellStyle name="Total 2" xfId="616"/>
    <cellStyle name="Total 2 2" xfId="617"/>
    <cellStyle name="Total 2 2 10" xfId="1429"/>
    <cellStyle name="Total 2 2 11" xfId="1430"/>
    <cellStyle name="Total 2 2 12" xfId="1431"/>
    <cellStyle name="Total 2 2 13" xfId="1432"/>
    <cellStyle name="Total 2 2 14" xfId="1433"/>
    <cellStyle name="Total 2 2 15" xfId="1434"/>
    <cellStyle name="Total 2 2 16" xfId="1435"/>
    <cellStyle name="Total 2 2 17" xfId="1436"/>
    <cellStyle name="Total 2 2 18" xfId="1437"/>
    <cellStyle name="Total 2 2 19" xfId="1438"/>
    <cellStyle name="Total 2 2 2" xfId="618"/>
    <cellStyle name="Total 2 2 20" xfId="1439"/>
    <cellStyle name="Total 2 2 21" xfId="1440"/>
    <cellStyle name="Total 2 2 22" xfId="1441"/>
    <cellStyle name="Total 2 2 23" xfId="1442"/>
    <cellStyle name="Total 2 2 24" xfId="1443"/>
    <cellStyle name="Total 2 2 25" xfId="1444"/>
    <cellStyle name="Total 2 2 26" xfId="1445"/>
    <cellStyle name="Total 2 2 27" xfId="1446"/>
    <cellStyle name="Total 2 2 28" xfId="1447"/>
    <cellStyle name="Total 2 2 29" xfId="1448"/>
    <cellStyle name="Total 2 2 3" xfId="619"/>
    <cellStyle name="Total 2 2 30" xfId="1449"/>
    <cellStyle name="Total 2 2 31" xfId="1450"/>
    <cellStyle name="Total 2 2 32" xfId="1451"/>
    <cellStyle name="Total 2 2 33" xfId="1452"/>
    <cellStyle name="Total 2 2 34" xfId="1453"/>
    <cellStyle name="Total 2 2 4" xfId="1454"/>
    <cellStyle name="Total 2 2 5" xfId="1455"/>
    <cellStyle name="Total 2 2 6" xfId="1456"/>
    <cellStyle name="Total 2 2 7" xfId="1457"/>
    <cellStyle name="Total 2 2 8" xfId="1458"/>
    <cellStyle name="Total 2 2 9" xfId="1459"/>
    <cellStyle name="Total 2 3" xfId="620"/>
    <cellStyle name="Total 3" xfId="621"/>
    <cellStyle name="Warning Text" xfId="2374" builtinId="11" customBuiltin="1"/>
    <cellStyle name="Warning Text 2" xfId="622"/>
    <cellStyle name="Warning Text 2 2" xfId="623"/>
    <cellStyle name="Warning Text 2 2 2" xfId="624"/>
    <cellStyle name="Warning Text 2 3" xfId="625"/>
    <cellStyle name="Warning Text 3" xfId="626"/>
    <cellStyle name="Акцент1 10" xfId="1460"/>
    <cellStyle name="Акцент1 11" xfId="1461"/>
    <cellStyle name="Акцент1 12" xfId="1462"/>
    <cellStyle name="Акцент1 13" xfId="1463"/>
    <cellStyle name="Акцент1 14" xfId="1464"/>
    <cellStyle name="Акцент1 15" xfId="1465"/>
    <cellStyle name="Акцент1 16" xfId="1466"/>
    <cellStyle name="Акцент1 17" xfId="1467"/>
    <cellStyle name="Акцент1 18" xfId="1468"/>
    <cellStyle name="Акцент1 19" xfId="1469"/>
    <cellStyle name="Акцент1 2" xfId="627"/>
    <cellStyle name="Акцент1 20" xfId="1470"/>
    <cellStyle name="Акцент1 21" xfId="1471"/>
    <cellStyle name="Акцент1 22" xfId="1472"/>
    <cellStyle name="Акцент1 23" xfId="1473"/>
    <cellStyle name="Акцент1 24" xfId="1474"/>
    <cellStyle name="Акцент1 25" xfId="1475"/>
    <cellStyle name="Акцент1 26" xfId="1476"/>
    <cellStyle name="Акцент1 27" xfId="1477"/>
    <cellStyle name="Акцент1 28" xfId="1478"/>
    <cellStyle name="Акцент1 29" xfId="1479"/>
    <cellStyle name="Акцент1 3" xfId="1480"/>
    <cellStyle name="Акцент1 30" xfId="1481"/>
    <cellStyle name="Акцент1 31" xfId="1482"/>
    <cellStyle name="Акцент1 32" xfId="1483"/>
    <cellStyle name="Акцент1 33" xfId="1484"/>
    <cellStyle name="Акцент1 34" xfId="1485"/>
    <cellStyle name="Акцент1 35" xfId="1486"/>
    <cellStyle name="Акцент1 36" xfId="1487"/>
    <cellStyle name="Акцент1 4" xfId="1488"/>
    <cellStyle name="Акцент1 5" xfId="1489"/>
    <cellStyle name="Акцент1 6" xfId="1490"/>
    <cellStyle name="Акцент1 7" xfId="1491"/>
    <cellStyle name="Акцент1 8" xfId="1492"/>
    <cellStyle name="Акцент1 9" xfId="1493"/>
    <cellStyle name="Акцент2 10" xfId="1494"/>
    <cellStyle name="Акцент2 11" xfId="1495"/>
    <cellStyle name="Акцент2 12" xfId="1496"/>
    <cellStyle name="Акцент2 13" xfId="1497"/>
    <cellStyle name="Акцент2 14" xfId="1498"/>
    <cellStyle name="Акцент2 15" xfId="1499"/>
    <cellStyle name="Акцент2 16" xfId="1500"/>
    <cellStyle name="Акцент2 17" xfId="1501"/>
    <cellStyle name="Акцент2 18" xfId="1502"/>
    <cellStyle name="Акцент2 19" xfId="1503"/>
    <cellStyle name="Акцент2 2" xfId="628"/>
    <cellStyle name="Акцент2 20" xfId="1504"/>
    <cellStyle name="Акцент2 21" xfId="1505"/>
    <cellStyle name="Акцент2 22" xfId="1506"/>
    <cellStyle name="Акцент2 23" xfId="1507"/>
    <cellStyle name="Акцент2 24" xfId="1508"/>
    <cellStyle name="Акцент2 25" xfId="1509"/>
    <cellStyle name="Акцент2 26" xfId="1510"/>
    <cellStyle name="Акцент2 27" xfId="1511"/>
    <cellStyle name="Акцент2 28" xfId="1512"/>
    <cellStyle name="Акцент2 29" xfId="1513"/>
    <cellStyle name="Акцент2 3" xfId="1514"/>
    <cellStyle name="Акцент2 30" xfId="1515"/>
    <cellStyle name="Акцент2 31" xfId="1516"/>
    <cellStyle name="Акцент2 32" xfId="1517"/>
    <cellStyle name="Акцент2 33" xfId="1518"/>
    <cellStyle name="Акцент2 34" xfId="1519"/>
    <cellStyle name="Акцент2 35" xfId="1520"/>
    <cellStyle name="Акцент2 36" xfId="1521"/>
    <cellStyle name="Акцент2 4" xfId="1522"/>
    <cellStyle name="Акцент2 5" xfId="1523"/>
    <cellStyle name="Акцент2 6" xfId="1524"/>
    <cellStyle name="Акцент2 7" xfId="1525"/>
    <cellStyle name="Акцент2 8" xfId="1526"/>
    <cellStyle name="Акцент2 9" xfId="1527"/>
    <cellStyle name="Акцент3 10" xfId="1528"/>
    <cellStyle name="Акцент3 11" xfId="1529"/>
    <cellStyle name="Акцент3 12" xfId="1530"/>
    <cellStyle name="Акцент3 13" xfId="1531"/>
    <cellStyle name="Акцент3 14" xfId="1532"/>
    <cellStyle name="Акцент3 15" xfId="1533"/>
    <cellStyle name="Акцент3 16" xfId="1534"/>
    <cellStyle name="Акцент3 17" xfId="1535"/>
    <cellStyle name="Акцент3 18" xfId="1536"/>
    <cellStyle name="Акцент3 19" xfId="1537"/>
    <cellStyle name="Акцент3 2" xfId="629"/>
    <cellStyle name="Акцент3 20" xfId="1538"/>
    <cellStyle name="Акцент3 21" xfId="1539"/>
    <cellStyle name="Акцент3 22" xfId="1540"/>
    <cellStyle name="Акцент3 23" xfId="1541"/>
    <cellStyle name="Акцент3 24" xfId="1542"/>
    <cellStyle name="Акцент3 25" xfId="1543"/>
    <cellStyle name="Акцент3 26" xfId="1544"/>
    <cellStyle name="Акцент3 27" xfId="1545"/>
    <cellStyle name="Акцент3 28" xfId="1546"/>
    <cellStyle name="Акцент3 29" xfId="1547"/>
    <cellStyle name="Акцент3 3" xfId="1548"/>
    <cellStyle name="Акцент3 30" xfId="1549"/>
    <cellStyle name="Акцент3 31" xfId="1550"/>
    <cellStyle name="Акцент3 32" xfId="1551"/>
    <cellStyle name="Акцент3 33" xfId="1552"/>
    <cellStyle name="Акцент3 34" xfId="1553"/>
    <cellStyle name="Акцент3 35" xfId="1554"/>
    <cellStyle name="Акцент3 36" xfId="1555"/>
    <cellStyle name="Акцент3 4" xfId="1556"/>
    <cellStyle name="Акцент3 5" xfId="1557"/>
    <cellStyle name="Акцент3 6" xfId="1558"/>
    <cellStyle name="Акцент3 7" xfId="1559"/>
    <cellStyle name="Акцент3 8" xfId="1560"/>
    <cellStyle name="Акцент3 9" xfId="1561"/>
    <cellStyle name="Акцент4 10" xfId="1562"/>
    <cellStyle name="Акцент4 11" xfId="1563"/>
    <cellStyle name="Акцент4 12" xfId="1564"/>
    <cellStyle name="Акцент4 13" xfId="1565"/>
    <cellStyle name="Акцент4 14" xfId="1566"/>
    <cellStyle name="Акцент4 15" xfId="1567"/>
    <cellStyle name="Акцент4 16" xfId="1568"/>
    <cellStyle name="Акцент4 17" xfId="1569"/>
    <cellStyle name="Акцент4 18" xfId="1570"/>
    <cellStyle name="Акцент4 19" xfId="1571"/>
    <cellStyle name="Акцент4 2" xfId="630"/>
    <cellStyle name="Акцент4 20" xfId="1572"/>
    <cellStyle name="Акцент4 21" xfId="1573"/>
    <cellStyle name="Акцент4 22" xfId="1574"/>
    <cellStyle name="Акцент4 23" xfId="1575"/>
    <cellStyle name="Акцент4 24" xfId="1576"/>
    <cellStyle name="Акцент4 25" xfId="1577"/>
    <cellStyle name="Акцент4 26" xfId="1578"/>
    <cellStyle name="Акцент4 27" xfId="1579"/>
    <cellStyle name="Акцент4 28" xfId="1580"/>
    <cellStyle name="Акцент4 29" xfId="1581"/>
    <cellStyle name="Акцент4 3" xfId="1582"/>
    <cellStyle name="Акцент4 30" xfId="1583"/>
    <cellStyle name="Акцент4 31" xfId="1584"/>
    <cellStyle name="Акцент4 32" xfId="1585"/>
    <cellStyle name="Акцент4 33" xfId="1586"/>
    <cellStyle name="Акцент4 34" xfId="1587"/>
    <cellStyle name="Акцент4 35" xfId="1588"/>
    <cellStyle name="Акцент4 36" xfId="1589"/>
    <cellStyle name="Акцент4 4" xfId="1590"/>
    <cellStyle name="Акцент4 5" xfId="1591"/>
    <cellStyle name="Акцент4 6" xfId="1592"/>
    <cellStyle name="Акцент4 7" xfId="1593"/>
    <cellStyle name="Акцент4 8" xfId="1594"/>
    <cellStyle name="Акцент4 9" xfId="1595"/>
    <cellStyle name="Акцент5 10" xfId="1596"/>
    <cellStyle name="Акцент5 11" xfId="1597"/>
    <cellStyle name="Акцент5 12" xfId="1598"/>
    <cellStyle name="Акцент5 13" xfId="1599"/>
    <cellStyle name="Акцент5 14" xfId="1600"/>
    <cellStyle name="Акцент5 15" xfId="1601"/>
    <cellStyle name="Акцент5 16" xfId="1602"/>
    <cellStyle name="Акцент5 17" xfId="1603"/>
    <cellStyle name="Акцент5 18" xfId="1604"/>
    <cellStyle name="Акцент5 19" xfId="1605"/>
    <cellStyle name="Акцент5 2" xfId="631"/>
    <cellStyle name="Акцент5 20" xfId="1606"/>
    <cellStyle name="Акцент5 21" xfId="1607"/>
    <cellStyle name="Акцент5 22" xfId="1608"/>
    <cellStyle name="Акцент5 23" xfId="1609"/>
    <cellStyle name="Акцент5 24" xfId="1610"/>
    <cellStyle name="Акцент5 25" xfId="1611"/>
    <cellStyle name="Акцент5 26" xfId="1612"/>
    <cellStyle name="Акцент5 27" xfId="1613"/>
    <cellStyle name="Акцент5 28" xfId="1614"/>
    <cellStyle name="Акцент5 29" xfId="1615"/>
    <cellStyle name="Акцент5 3" xfId="1616"/>
    <cellStyle name="Акцент5 30" xfId="1617"/>
    <cellStyle name="Акцент5 31" xfId="1618"/>
    <cellStyle name="Акцент5 32" xfId="1619"/>
    <cellStyle name="Акцент5 33" xfId="1620"/>
    <cellStyle name="Акцент5 34" xfId="1621"/>
    <cellStyle name="Акцент5 35" xfId="1622"/>
    <cellStyle name="Акцент5 36" xfId="1623"/>
    <cellStyle name="Акцент5 4" xfId="1624"/>
    <cellStyle name="Акцент5 5" xfId="1625"/>
    <cellStyle name="Акцент5 6" xfId="1626"/>
    <cellStyle name="Акцент5 7" xfId="1627"/>
    <cellStyle name="Акцент5 8" xfId="1628"/>
    <cellStyle name="Акцент5 9" xfId="1629"/>
    <cellStyle name="Акцент6 10" xfId="1630"/>
    <cellStyle name="Акцент6 11" xfId="1631"/>
    <cellStyle name="Акцент6 12" xfId="1632"/>
    <cellStyle name="Акцент6 13" xfId="1633"/>
    <cellStyle name="Акцент6 14" xfId="1634"/>
    <cellStyle name="Акцент6 15" xfId="1635"/>
    <cellStyle name="Акцент6 16" xfId="1636"/>
    <cellStyle name="Акцент6 17" xfId="1637"/>
    <cellStyle name="Акцент6 18" xfId="1638"/>
    <cellStyle name="Акцент6 19" xfId="1639"/>
    <cellStyle name="Акцент6 2" xfId="632"/>
    <cellStyle name="Акцент6 20" xfId="1640"/>
    <cellStyle name="Акцент6 21" xfId="1641"/>
    <cellStyle name="Акцент6 22" xfId="1642"/>
    <cellStyle name="Акцент6 23" xfId="1643"/>
    <cellStyle name="Акцент6 24" xfId="1644"/>
    <cellStyle name="Акцент6 25" xfId="1645"/>
    <cellStyle name="Акцент6 26" xfId="1646"/>
    <cellStyle name="Акцент6 27" xfId="1647"/>
    <cellStyle name="Акцент6 28" xfId="1648"/>
    <cellStyle name="Акцент6 29" xfId="1649"/>
    <cellStyle name="Акцент6 3" xfId="1650"/>
    <cellStyle name="Акцент6 30" xfId="1651"/>
    <cellStyle name="Акцент6 31" xfId="1652"/>
    <cellStyle name="Акцент6 32" xfId="1653"/>
    <cellStyle name="Акцент6 33" xfId="1654"/>
    <cellStyle name="Акцент6 34" xfId="1655"/>
    <cellStyle name="Акцент6 35" xfId="1656"/>
    <cellStyle name="Акцент6 36" xfId="1657"/>
    <cellStyle name="Акцент6 4" xfId="1658"/>
    <cellStyle name="Акцент6 5" xfId="1659"/>
    <cellStyle name="Акцент6 6" xfId="1660"/>
    <cellStyle name="Акцент6 7" xfId="1661"/>
    <cellStyle name="Акцент6 8" xfId="1662"/>
    <cellStyle name="Акцент6 9" xfId="1663"/>
    <cellStyle name="Беззащитный" xfId="633"/>
    <cellStyle name="Ввод  10" xfId="1664"/>
    <cellStyle name="Ввод  11" xfId="1665"/>
    <cellStyle name="Ввод  12" xfId="1666"/>
    <cellStyle name="Ввод  13" xfId="1667"/>
    <cellStyle name="Ввод  14" xfId="1668"/>
    <cellStyle name="Ввод  15" xfId="1669"/>
    <cellStyle name="Ввод  16" xfId="1670"/>
    <cellStyle name="Ввод  17" xfId="1671"/>
    <cellStyle name="Ввод  18" xfId="1672"/>
    <cellStyle name="Ввод  19" xfId="1673"/>
    <cellStyle name="Ввод  2" xfId="634"/>
    <cellStyle name="Ввод  20" xfId="1674"/>
    <cellStyle name="Ввод  21" xfId="1675"/>
    <cellStyle name="Ввод  22" xfId="1676"/>
    <cellStyle name="Ввод  23" xfId="1677"/>
    <cellStyle name="Ввод  24" xfId="1678"/>
    <cellStyle name="Ввод  25" xfId="1679"/>
    <cellStyle name="Ввод  26" xfId="1680"/>
    <cellStyle name="Ввод  27" xfId="1681"/>
    <cellStyle name="Ввод  28" xfId="1682"/>
    <cellStyle name="Ввод  29" xfId="1683"/>
    <cellStyle name="Ввод  3" xfId="1684"/>
    <cellStyle name="Ввод  30" xfId="1685"/>
    <cellStyle name="Ввод  31" xfId="1686"/>
    <cellStyle name="Ввод  32" xfId="1687"/>
    <cellStyle name="Ввод  33" xfId="1688"/>
    <cellStyle name="Ввод  34" xfId="1689"/>
    <cellStyle name="Ввод  35" xfId="1690"/>
    <cellStyle name="Ввод  36" xfId="1691"/>
    <cellStyle name="Ввод  4" xfId="1692"/>
    <cellStyle name="Ввод  5" xfId="1693"/>
    <cellStyle name="Ввод  6" xfId="1694"/>
    <cellStyle name="Ввод  7" xfId="1695"/>
    <cellStyle name="Ввод  8" xfId="1696"/>
    <cellStyle name="Ввод  9" xfId="1697"/>
    <cellStyle name="Вывод 10" xfId="1698"/>
    <cellStyle name="Вывод 11" xfId="1699"/>
    <cellStyle name="Вывод 12" xfId="1700"/>
    <cellStyle name="Вывод 13" xfId="1701"/>
    <cellStyle name="Вывод 14" xfId="1702"/>
    <cellStyle name="Вывод 15" xfId="1703"/>
    <cellStyle name="Вывод 16" xfId="1704"/>
    <cellStyle name="Вывод 17" xfId="1705"/>
    <cellStyle name="Вывод 18" xfId="1706"/>
    <cellStyle name="Вывод 19" xfId="1707"/>
    <cellStyle name="Вывод 2" xfId="635"/>
    <cellStyle name="Вывод 20" xfId="1708"/>
    <cellStyle name="Вывод 21" xfId="1709"/>
    <cellStyle name="Вывод 22" xfId="1710"/>
    <cellStyle name="Вывод 23" xfId="1711"/>
    <cellStyle name="Вывод 24" xfId="1712"/>
    <cellStyle name="Вывод 25" xfId="1713"/>
    <cellStyle name="Вывод 26" xfId="1714"/>
    <cellStyle name="Вывод 27" xfId="1715"/>
    <cellStyle name="Вывод 28" xfId="1716"/>
    <cellStyle name="Вывод 29" xfId="1717"/>
    <cellStyle name="Вывод 3" xfId="1718"/>
    <cellStyle name="Вывод 30" xfId="1719"/>
    <cellStyle name="Вывод 31" xfId="1720"/>
    <cellStyle name="Вывод 32" xfId="1721"/>
    <cellStyle name="Вывод 33" xfId="1722"/>
    <cellStyle name="Вывод 34" xfId="1723"/>
    <cellStyle name="Вывод 35" xfId="1724"/>
    <cellStyle name="Вывод 36" xfId="1725"/>
    <cellStyle name="Вывод 4" xfId="1726"/>
    <cellStyle name="Вывод 5" xfId="1727"/>
    <cellStyle name="Вывод 6" xfId="1728"/>
    <cellStyle name="Вывод 7" xfId="1729"/>
    <cellStyle name="Вывод 8" xfId="1730"/>
    <cellStyle name="Вывод 9" xfId="1731"/>
    <cellStyle name="Вычисление 10" xfId="1732"/>
    <cellStyle name="Вычисление 11" xfId="1733"/>
    <cellStyle name="Вычисление 12" xfId="1734"/>
    <cellStyle name="Вычисление 13" xfId="1735"/>
    <cellStyle name="Вычисление 14" xfId="1736"/>
    <cellStyle name="Вычисление 15" xfId="1737"/>
    <cellStyle name="Вычисление 16" xfId="1738"/>
    <cellStyle name="Вычисление 17" xfId="1739"/>
    <cellStyle name="Вычисление 18" xfId="1740"/>
    <cellStyle name="Вычисление 19" xfId="1741"/>
    <cellStyle name="Вычисление 2" xfId="636"/>
    <cellStyle name="Вычисление 20" xfId="1742"/>
    <cellStyle name="Вычисление 21" xfId="1743"/>
    <cellStyle name="Вычисление 22" xfId="1744"/>
    <cellStyle name="Вычисление 23" xfId="1745"/>
    <cellStyle name="Вычисление 24" xfId="1746"/>
    <cellStyle name="Вычисление 25" xfId="1747"/>
    <cellStyle name="Вычисление 26" xfId="1748"/>
    <cellStyle name="Вычисление 27" xfId="1749"/>
    <cellStyle name="Вычисление 28" xfId="1750"/>
    <cellStyle name="Вычисление 29" xfId="1751"/>
    <cellStyle name="Вычисление 3" xfId="1752"/>
    <cellStyle name="Вычисление 30" xfId="1753"/>
    <cellStyle name="Вычисление 31" xfId="1754"/>
    <cellStyle name="Вычисление 32" xfId="1755"/>
    <cellStyle name="Вычисление 33" xfId="1756"/>
    <cellStyle name="Вычисление 34" xfId="1757"/>
    <cellStyle name="Вычисление 35" xfId="1758"/>
    <cellStyle name="Вычисление 36" xfId="1759"/>
    <cellStyle name="Вычисление 4" xfId="1760"/>
    <cellStyle name="Вычисление 5" xfId="1761"/>
    <cellStyle name="Вычисление 6" xfId="1762"/>
    <cellStyle name="Вычисление 7" xfId="1763"/>
    <cellStyle name="Вычисление 8" xfId="1764"/>
    <cellStyle name="Вычисление 9" xfId="1765"/>
    <cellStyle name="Заголовок 1 10" xfId="1766"/>
    <cellStyle name="Заголовок 1 11" xfId="1767"/>
    <cellStyle name="Заголовок 1 12" xfId="1768"/>
    <cellStyle name="Заголовок 1 13" xfId="1769"/>
    <cellStyle name="Заголовок 1 14" xfId="1770"/>
    <cellStyle name="Заголовок 1 15" xfId="1771"/>
    <cellStyle name="Заголовок 1 16" xfId="1772"/>
    <cellStyle name="Заголовок 1 17" xfId="1773"/>
    <cellStyle name="Заголовок 1 18" xfId="1774"/>
    <cellStyle name="Заголовок 1 19" xfId="1775"/>
    <cellStyle name="Заголовок 1 2" xfId="637"/>
    <cellStyle name="Заголовок 1 20" xfId="1776"/>
    <cellStyle name="Заголовок 1 21" xfId="1777"/>
    <cellStyle name="Заголовок 1 22" xfId="1778"/>
    <cellStyle name="Заголовок 1 23" xfId="1779"/>
    <cellStyle name="Заголовок 1 24" xfId="1780"/>
    <cellStyle name="Заголовок 1 25" xfId="1781"/>
    <cellStyle name="Заголовок 1 26" xfId="1782"/>
    <cellStyle name="Заголовок 1 27" xfId="1783"/>
    <cellStyle name="Заголовок 1 28" xfId="1784"/>
    <cellStyle name="Заголовок 1 29" xfId="1785"/>
    <cellStyle name="Заголовок 1 3" xfId="1786"/>
    <cellStyle name="Заголовок 1 30" xfId="1787"/>
    <cellStyle name="Заголовок 1 31" xfId="1788"/>
    <cellStyle name="Заголовок 1 32" xfId="1789"/>
    <cellStyle name="Заголовок 1 33" xfId="1790"/>
    <cellStyle name="Заголовок 1 34" xfId="1791"/>
    <cellStyle name="Заголовок 1 35" xfId="1792"/>
    <cellStyle name="Заголовок 1 36" xfId="1793"/>
    <cellStyle name="Заголовок 1 4" xfId="1794"/>
    <cellStyle name="Заголовок 1 5" xfId="1795"/>
    <cellStyle name="Заголовок 1 6" xfId="1796"/>
    <cellStyle name="Заголовок 1 7" xfId="1797"/>
    <cellStyle name="Заголовок 1 8" xfId="1798"/>
    <cellStyle name="Заголовок 1 9" xfId="1799"/>
    <cellStyle name="Заголовок 2 10" xfId="1800"/>
    <cellStyle name="Заголовок 2 11" xfId="1801"/>
    <cellStyle name="Заголовок 2 12" xfId="1802"/>
    <cellStyle name="Заголовок 2 13" xfId="1803"/>
    <cellStyle name="Заголовок 2 14" xfId="1804"/>
    <cellStyle name="Заголовок 2 15" xfId="1805"/>
    <cellStyle name="Заголовок 2 16" xfId="1806"/>
    <cellStyle name="Заголовок 2 17" xfId="1807"/>
    <cellStyle name="Заголовок 2 18" xfId="1808"/>
    <cellStyle name="Заголовок 2 19" xfId="1809"/>
    <cellStyle name="Заголовок 2 2" xfId="638"/>
    <cellStyle name="Заголовок 2 20" xfId="1810"/>
    <cellStyle name="Заголовок 2 21" xfId="1811"/>
    <cellStyle name="Заголовок 2 22" xfId="1812"/>
    <cellStyle name="Заголовок 2 23" xfId="1813"/>
    <cellStyle name="Заголовок 2 24" xfId="1814"/>
    <cellStyle name="Заголовок 2 25" xfId="1815"/>
    <cellStyle name="Заголовок 2 26" xfId="1816"/>
    <cellStyle name="Заголовок 2 27" xfId="1817"/>
    <cellStyle name="Заголовок 2 28" xfId="1818"/>
    <cellStyle name="Заголовок 2 29" xfId="1819"/>
    <cellStyle name="Заголовок 2 3" xfId="1820"/>
    <cellStyle name="Заголовок 2 30" xfId="1821"/>
    <cellStyle name="Заголовок 2 31" xfId="1822"/>
    <cellStyle name="Заголовок 2 32" xfId="1823"/>
    <cellStyle name="Заголовок 2 33" xfId="1824"/>
    <cellStyle name="Заголовок 2 34" xfId="1825"/>
    <cellStyle name="Заголовок 2 35" xfId="1826"/>
    <cellStyle name="Заголовок 2 36" xfId="1827"/>
    <cellStyle name="Заголовок 2 4" xfId="1828"/>
    <cellStyle name="Заголовок 2 5" xfId="1829"/>
    <cellStyle name="Заголовок 2 6" xfId="1830"/>
    <cellStyle name="Заголовок 2 7" xfId="1831"/>
    <cellStyle name="Заголовок 2 8" xfId="1832"/>
    <cellStyle name="Заголовок 2 9" xfId="1833"/>
    <cellStyle name="Заголовок 3 10" xfId="1834"/>
    <cellStyle name="Заголовок 3 11" xfId="1835"/>
    <cellStyle name="Заголовок 3 12" xfId="1836"/>
    <cellStyle name="Заголовок 3 13" xfId="1837"/>
    <cellStyle name="Заголовок 3 14" xfId="1838"/>
    <cellStyle name="Заголовок 3 15" xfId="1839"/>
    <cellStyle name="Заголовок 3 16" xfId="1840"/>
    <cellStyle name="Заголовок 3 17" xfId="1841"/>
    <cellStyle name="Заголовок 3 18" xfId="1842"/>
    <cellStyle name="Заголовок 3 19" xfId="1843"/>
    <cellStyle name="Заголовок 3 2" xfId="639"/>
    <cellStyle name="Заголовок 3 20" xfId="1844"/>
    <cellStyle name="Заголовок 3 21" xfId="1845"/>
    <cellStyle name="Заголовок 3 22" xfId="1846"/>
    <cellStyle name="Заголовок 3 23" xfId="1847"/>
    <cellStyle name="Заголовок 3 24" xfId="1848"/>
    <cellStyle name="Заголовок 3 25" xfId="1849"/>
    <cellStyle name="Заголовок 3 26" xfId="1850"/>
    <cellStyle name="Заголовок 3 27" xfId="1851"/>
    <cellStyle name="Заголовок 3 28" xfId="1852"/>
    <cellStyle name="Заголовок 3 29" xfId="1853"/>
    <cellStyle name="Заголовок 3 3" xfId="1854"/>
    <cellStyle name="Заголовок 3 30" xfId="1855"/>
    <cellStyle name="Заголовок 3 31" xfId="1856"/>
    <cellStyle name="Заголовок 3 32" xfId="1857"/>
    <cellStyle name="Заголовок 3 33" xfId="1858"/>
    <cellStyle name="Заголовок 3 34" xfId="1859"/>
    <cellStyle name="Заголовок 3 35" xfId="1860"/>
    <cellStyle name="Заголовок 3 36" xfId="1861"/>
    <cellStyle name="Заголовок 3 4" xfId="1862"/>
    <cellStyle name="Заголовок 3 5" xfId="1863"/>
    <cellStyle name="Заголовок 3 6" xfId="1864"/>
    <cellStyle name="Заголовок 3 7" xfId="1865"/>
    <cellStyle name="Заголовок 3 8" xfId="1866"/>
    <cellStyle name="Заголовок 3 9" xfId="1867"/>
    <cellStyle name="Заголовок 4 10" xfId="1868"/>
    <cellStyle name="Заголовок 4 11" xfId="1869"/>
    <cellStyle name="Заголовок 4 12" xfId="1870"/>
    <cellStyle name="Заголовок 4 13" xfId="1871"/>
    <cellStyle name="Заголовок 4 14" xfId="1872"/>
    <cellStyle name="Заголовок 4 15" xfId="1873"/>
    <cellStyle name="Заголовок 4 16" xfId="1874"/>
    <cellStyle name="Заголовок 4 17" xfId="1875"/>
    <cellStyle name="Заголовок 4 18" xfId="1876"/>
    <cellStyle name="Заголовок 4 19" xfId="1877"/>
    <cellStyle name="Заголовок 4 2" xfId="640"/>
    <cellStyle name="Заголовок 4 20" xfId="1878"/>
    <cellStyle name="Заголовок 4 21" xfId="1879"/>
    <cellStyle name="Заголовок 4 22" xfId="1880"/>
    <cellStyle name="Заголовок 4 23" xfId="1881"/>
    <cellStyle name="Заголовок 4 24" xfId="1882"/>
    <cellStyle name="Заголовок 4 25" xfId="1883"/>
    <cellStyle name="Заголовок 4 26" xfId="1884"/>
    <cellStyle name="Заголовок 4 27" xfId="1885"/>
    <cellStyle name="Заголовок 4 28" xfId="1886"/>
    <cellStyle name="Заголовок 4 29" xfId="1887"/>
    <cellStyle name="Заголовок 4 3" xfId="1888"/>
    <cellStyle name="Заголовок 4 30" xfId="1889"/>
    <cellStyle name="Заголовок 4 31" xfId="1890"/>
    <cellStyle name="Заголовок 4 32" xfId="1891"/>
    <cellStyle name="Заголовок 4 33" xfId="1892"/>
    <cellStyle name="Заголовок 4 34" xfId="1893"/>
    <cellStyle name="Заголовок 4 35" xfId="1894"/>
    <cellStyle name="Заголовок 4 36" xfId="1895"/>
    <cellStyle name="Заголовок 4 4" xfId="1896"/>
    <cellStyle name="Заголовок 4 5" xfId="1897"/>
    <cellStyle name="Заголовок 4 6" xfId="1898"/>
    <cellStyle name="Заголовок 4 7" xfId="1899"/>
    <cellStyle name="Заголовок 4 8" xfId="1900"/>
    <cellStyle name="Заголовок 4 9" xfId="1901"/>
    <cellStyle name="Защитный" xfId="641"/>
    <cellStyle name="Итог 10" xfId="1902"/>
    <cellStyle name="Итог 11" xfId="1903"/>
    <cellStyle name="Итог 12" xfId="1904"/>
    <cellStyle name="Итог 13" xfId="1905"/>
    <cellStyle name="Итог 14" xfId="1906"/>
    <cellStyle name="Итог 15" xfId="1907"/>
    <cellStyle name="Итог 16" xfId="1908"/>
    <cellStyle name="Итог 17" xfId="1909"/>
    <cellStyle name="Итог 18" xfId="1910"/>
    <cellStyle name="Итог 19" xfId="1911"/>
    <cellStyle name="Итог 2" xfId="642"/>
    <cellStyle name="Итог 20" xfId="1912"/>
    <cellStyle name="Итог 21" xfId="1913"/>
    <cellStyle name="Итог 22" xfId="1914"/>
    <cellStyle name="Итог 23" xfId="1915"/>
    <cellStyle name="Итог 24" xfId="1916"/>
    <cellStyle name="Итог 25" xfId="1917"/>
    <cellStyle name="Итог 26" xfId="1918"/>
    <cellStyle name="Итог 27" xfId="1919"/>
    <cellStyle name="Итог 28" xfId="1920"/>
    <cellStyle name="Итог 29" xfId="1921"/>
    <cellStyle name="Итог 3" xfId="1922"/>
    <cellStyle name="Итог 30" xfId="1923"/>
    <cellStyle name="Итог 31" xfId="1924"/>
    <cellStyle name="Итог 32" xfId="1925"/>
    <cellStyle name="Итог 33" xfId="1926"/>
    <cellStyle name="Итог 34" xfId="1927"/>
    <cellStyle name="Итог 35" xfId="1928"/>
    <cellStyle name="Итог 36" xfId="1929"/>
    <cellStyle name="Итог 4" xfId="1930"/>
    <cellStyle name="Итог 5" xfId="1931"/>
    <cellStyle name="Итог 6" xfId="1932"/>
    <cellStyle name="Итог 7" xfId="1933"/>
    <cellStyle name="Итог 8" xfId="1934"/>
    <cellStyle name="Итог 9" xfId="1935"/>
    <cellStyle name="Контрольная ячейка 10" xfId="1936"/>
    <cellStyle name="Контрольная ячейка 11" xfId="1937"/>
    <cellStyle name="Контрольная ячейка 12" xfId="1938"/>
    <cellStyle name="Контрольная ячейка 13" xfId="1939"/>
    <cellStyle name="Контрольная ячейка 14" xfId="1940"/>
    <cellStyle name="Контрольная ячейка 15" xfId="1941"/>
    <cellStyle name="Контрольная ячейка 16" xfId="1942"/>
    <cellStyle name="Контрольная ячейка 17" xfId="1943"/>
    <cellStyle name="Контрольная ячейка 18" xfId="1944"/>
    <cellStyle name="Контрольная ячейка 19" xfId="1945"/>
    <cellStyle name="Контрольная ячейка 2" xfId="643"/>
    <cellStyle name="Контрольная ячейка 20" xfId="1946"/>
    <cellStyle name="Контрольная ячейка 21" xfId="1947"/>
    <cellStyle name="Контрольная ячейка 22" xfId="1948"/>
    <cellStyle name="Контрольная ячейка 23" xfId="1949"/>
    <cellStyle name="Контрольная ячейка 24" xfId="1950"/>
    <cellStyle name="Контрольная ячейка 25" xfId="1951"/>
    <cellStyle name="Контрольная ячейка 26" xfId="1952"/>
    <cellStyle name="Контрольная ячейка 27" xfId="1953"/>
    <cellStyle name="Контрольная ячейка 28" xfId="1954"/>
    <cellStyle name="Контрольная ячейка 29" xfId="1955"/>
    <cellStyle name="Контрольная ячейка 3" xfId="1956"/>
    <cellStyle name="Контрольная ячейка 30" xfId="1957"/>
    <cellStyle name="Контрольная ячейка 31" xfId="1958"/>
    <cellStyle name="Контрольная ячейка 32" xfId="1959"/>
    <cellStyle name="Контрольная ячейка 33" xfId="1960"/>
    <cellStyle name="Контрольная ячейка 34" xfId="1961"/>
    <cellStyle name="Контрольная ячейка 35" xfId="1962"/>
    <cellStyle name="Контрольная ячейка 36" xfId="1963"/>
    <cellStyle name="Контрольная ячейка 4" xfId="1964"/>
    <cellStyle name="Контрольная ячейка 5" xfId="1965"/>
    <cellStyle name="Контрольная ячейка 6" xfId="1966"/>
    <cellStyle name="Контрольная ячейка 7" xfId="1967"/>
    <cellStyle name="Контрольная ячейка 8" xfId="1968"/>
    <cellStyle name="Контрольная ячейка 9" xfId="1969"/>
    <cellStyle name="Название 2" xfId="644"/>
    <cellStyle name="Название 3" xfId="645"/>
    <cellStyle name="Нейтральный 10" xfId="1970"/>
    <cellStyle name="Нейтральный 11" xfId="1971"/>
    <cellStyle name="Нейтральный 12" xfId="1972"/>
    <cellStyle name="Нейтральный 13" xfId="1973"/>
    <cellStyle name="Нейтральный 14" xfId="1974"/>
    <cellStyle name="Нейтральный 15" xfId="1975"/>
    <cellStyle name="Нейтральный 16" xfId="1976"/>
    <cellStyle name="Нейтральный 17" xfId="1977"/>
    <cellStyle name="Нейтральный 18" xfId="1978"/>
    <cellStyle name="Нейтральный 19" xfId="1979"/>
    <cellStyle name="Нейтральный 2" xfId="646"/>
    <cellStyle name="Нейтральный 20" xfId="1980"/>
    <cellStyle name="Нейтральный 21" xfId="1981"/>
    <cellStyle name="Нейтральный 22" xfId="1982"/>
    <cellStyle name="Нейтральный 23" xfId="1983"/>
    <cellStyle name="Нейтральный 24" xfId="1984"/>
    <cellStyle name="Нейтральный 25" xfId="1985"/>
    <cellStyle name="Нейтральный 26" xfId="1986"/>
    <cellStyle name="Нейтральный 27" xfId="1987"/>
    <cellStyle name="Нейтральный 28" xfId="1988"/>
    <cellStyle name="Нейтральный 29" xfId="1989"/>
    <cellStyle name="Нейтральный 3" xfId="1990"/>
    <cellStyle name="Нейтральный 30" xfId="1991"/>
    <cellStyle name="Нейтральный 31" xfId="1992"/>
    <cellStyle name="Нейтральный 32" xfId="1993"/>
    <cellStyle name="Нейтральный 33" xfId="1994"/>
    <cellStyle name="Нейтральный 34" xfId="1995"/>
    <cellStyle name="Нейтральный 35" xfId="1996"/>
    <cellStyle name="Нейтральный 36" xfId="1997"/>
    <cellStyle name="Нейтральный 4" xfId="1998"/>
    <cellStyle name="Нейтральный 5" xfId="1999"/>
    <cellStyle name="Нейтральный 6" xfId="2000"/>
    <cellStyle name="Нейтральный 7" xfId="2001"/>
    <cellStyle name="Нейтральный 8" xfId="2002"/>
    <cellStyle name="Нейтральный 9" xfId="2003"/>
    <cellStyle name="Обычный 13" xfId="2004"/>
    <cellStyle name="Обычный 14" xfId="2005"/>
    <cellStyle name="Обычный 15" xfId="2006"/>
    <cellStyle name="Обычный 16" xfId="2007"/>
    <cellStyle name="Обычный 17" xfId="2008"/>
    <cellStyle name="Обычный 18" xfId="2009"/>
    <cellStyle name="Обычный 19" xfId="693"/>
    <cellStyle name="Обычный 2" xfId="3"/>
    <cellStyle name="Обычный 2 10" xfId="647"/>
    <cellStyle name="Обычный 2 10 2" xfId="2010"/>
    <cellStyle name="Обычный 2 11" xfId="648"/>
    <cellStyle name="Обычный 2 11 2" xfId="2011"/>
    <cellStyle name="Обычный 2 12" xfId="649"/>
    <cellStyle name="Обычный 2 12 2" xfId="2012"/>
    <cellStyle name="Обычный 2 13" xfId="650"/>
    <cellStyle name="Обычный 2 13 2" xfId="2013"/>
    <cellStyle name="Обычный 2 14" xfId="2014"/>
    <cellStyle name="Обычный 2 14 2" xfId="2015"/>
    <cellStyle name="Обычный 2 15" xfId="2016"/>
    <cellStyle name="Обычный 2 16" xfId="2017"/>
    <cellStyle name="Обычный 2 17" xfId="2018"/>
    <cellStyle name="Обычный 2 18" xfId="2019"/>
    <cellStyle name="Обычный 2 19" xfId="2020"/>
    <cellStyle name="Обычный 2 2" xfId="651"/>
    <cellStyle name="Обычный 2 2 10" xfId="2021"/>
    <cellStyle name="Обычный 2 2 11" xfId="2022"/>
    <cellStyle name="Обычный 2 2 12" xfId="2023"/>
    <cellStyle name="Обычный 2 2 13" xfId="2024"/>
    <cellStyle name="Обычный 2 2 14" xfId="2025"/>
    <cellStyle name="Обычный 2 2 15" xfId="2026"/>
    <cellStyle name="Обычный 2 2 16" xfId="2027"/>
    <cellStyle name="Обычный 2 2 17" xfId="2028"/>
    <cellStyle name="Обычный 2 2 18" xfId="2029"/>
    <cellStyle name="Обычный 2 2 19" xfId="2030"/>
    <cellStyle name="Обычный 2 2 2" xfId="652"/>
    <cellStyle name="Обычный 2 2 2 2" xfId="2031"/>
    <cellStyle name="Обычный 2 2 20" xfId="2032"/>
    <cellStyle name="Обычный 2 2 21" xfId="2033"/>
    <cellStyle name="Обычный 2 2 22" xfId="2034"/>
    <cellStyle name="Обычный 2 2 23" xfId="2035"/>
    <cellStyle name="Обычный 2 2 24" xfId="2036"/>
    <cellStyle name="Обычный 2 2 25" xfId="2037"/>
    <cellStyle name="Обычный 2 2 26" xfId="2038"/>
    <cellStyle name="Обычный 2 2 27" xfId="2039"/>
    <cellStyle name="Обычный 2 2 28" xfId="2040"/>
    <cellStyle name="Обычный 2 2 29" xfId="2041"/>
    <cellStyle name="Обычный 2 2 3" xfId="2042"/>
    <cellStyle name="Обычный 2 2 3 2" xfId="2043"/>
    <cellStyle name="Обычный 2 2 30" xfId="2044"/>
    <cellStyle name="Обычный 2 2 31" xfId="2045"/>
    <cellStyle name="Обычный 2 2 32" xfId="2046"/>
    <cellStyle name="Обычный 2 2 33" xfId="2047"/>
    <cellStyle name="Обычный 2 2 34" xfId="2048"/>
    <cellStyle name="Обычный 2 2 35" xfId="2049"/>
    <cellStyle name="Обычный 2 2 36" xfId="2050"/>
    <cellStyle name="Обычный 2 2 4" xfId="2051"/>
    <cellStyle name="Обычный 2 2 5" xfId="2052"/>
    <cellStyle name="Обычный 2 2 6" xfId="2053"/>
    <cellStyle name="Обычный 2 2 7" xfId="2054"/>
    <cellStyle name="Обычный 2 2 8" xfId="2055"/>
    <cellStyle name="Обычный 2 2 9" xfId="2056"/>
    <cellStyle name="Обычный 2 20" xfId="2057"/>
    <cellStyle name="Обычный 2 21" xfId="2058"/>
    <cellStyle name="Обычный 2 22" xfId="2059"/>
    <cellStyle name="Обычный 2 23" xfId="2060"/>
    <cellStyle name="Обычный 2 24" xfId="2061"/>
    <cellStyle name="Обычный 2 25" xfId="2062"/>
    <cellStyle name="Обычный 2 26" xfId="2063"/>
    <cellStyle name="Обычный 2 27" xfId="2064"/>
    <cellStyle name="Обычный 2 28" xfId="2065"/>
    <cellStyle name="Обычный 2 29" xfId="2066"/>
    <cellStyle name="Обычный 2 3" xfId="653"/>
    <cellStyle name="Обычный 2 30" xfId="2067"/>
    <cellStyle name="Обычный 2 31" xfId="2068"/>
    <cellStyle name="Обычный 2 32" xfId="2069"/>
    <cellStyle name="Обычный 2 33" xfId="2070"/>
    <cellStyle name="Обычный 2 34" xfId="2071"/>
    <cellStyle name="Обычный 2 35" xfId="2072"/>
    <cellStyle name="Обычный 2 36" xfId="2073"/>
    <cellStyle name="Обычный 2 37" xfId="2074"/>
    <cellStyle name="Обычный 2 4" xfId="654"/>
    <cellStyle name="Обычный 2 4 2" xfId="655"/>
    <cellStyle name="Обычный 2 5" xfId="656"/>
    <cellStyle name="Обычный 2 5 2" xfId="657"/>
    <cellStyle name="Обычный 2 6" xfId="658"/>
    <cellStyle name="Обычный 2 6 2" xfId="659"/>
    <cellStyle name="Обычный 2 7" xfId="660"/>
    <cellStyle name="Обычный 2 7 2" xfId="661"/>
    <cellStyle name="Обычный 2 8" xfId="662"/>
    <cellStyle name="Обычный 2 8 2" xfId="663"/>
    <cellStyle name="Обычный 2 9" xfId="664"/>
    <cellStyle name="Обычный 2 9 2" xfId="2075"/>
    <cellStyle name="Обычный 2_900005052015" xfId="665"/>
    <cellStyle name="Обычный 23" xfId="2076"/>
    <cellStyle name="Обычный 24" xfId="2077"/>
    <cellStyle name="Обычный 25" xfId="2078"/>
    <cellStyle name="Обычный 27" xfId="2079"/>
    <cellStyle name="Обычный 28" xfId="2080"/>
    <cellStyle name="Обычный 29" xfId="2081"/>
    <cellStyle name="Обычный 3" xfId="666"/>
    <cellStyle name="Обычный 3 2" xfId="667"/>
    <cellStyle name="Обычный 3 2 2" xfId="2082"/>
    <cellStyle name="Обычный 3 3" xfId="668"/>
    <cellStyle name="Обычный 30" xfId="2083"/>
    <cellStyle name="Обычный 31" xfId="2084"/>
    <cellStyle name="Обычный 32" xfId="2085"/>
    <cellStyle name="Обычный 34" xfId="2086"/>
    <cellStyle name="Обычный 35" xfId="2087"/>
    <cellStyle name="Обычный 36" xfId="2088"/>
    <cellStyle name="Обычный 4" xfId="669"/>
    <cellStyle name="Обычный 4 2" xfId="2089"/>
    <cellStyle name="Обычный 5" xfId="670"/>
    <cellStyle name="Обычный 6" xfId="671"/>
    <cellStyle name="Обычный 7" xfId="672"/>
    <cellStyle name="Обычный 8" xfId="673"/>
    <cellStyle name="Обычный 9" xfId="674"/>
    <cellStyle name="Обычный 9 2" xfId="691"/>
    <cellStyle name="Плохой 10" xfId="2090"/>
    <cellStyle name="Плохой 11" xfId="2091"/>
    <cellStyle name="Плохой 12" xfId="2092"/>
    <cellStyle name="Плохой 13" xfId="2093"/>
    <cellStyle name="Плохой 14" xfId="2094"/>
    <cellStyle name="Плохой 15" xfId="2095"/>
    <cellStyle name="Плохой 16" xfId="2096"/>
    <cellStyle name="Плохой 17" xfId="2097"/>
    <cellStyle name="Плохой 18" xfId="2098"/>
    <cellStyle name="Плохой 19" xfId="2099"/>
    <cellStyle name="Плохой 2" xfId="675"/>
    <cellStyle name="Плохой 20" xfId="2100"/>
    <cellStyle name="Плохой 21" xfId="2101"/>
    <cellStyle name="Плохой 22" xfId="2102"/>
    <cellStyle name="Плохой 23" xfId="2103"/>
    <cellStyle name="Плохой 24" xfId="2104"/>
    <cellStyle name="Плохой 25" xfId="2105"/>
    <cellStyle name="Плохой 26" xfId="2106"/>
    <cellStyle name="Плохой 27" xfId="2107"/>
    <cellStyle name="Плохой 28" xfId="2108"/>
    <cellStyle name="Плохой 29" xfId="2109"/>
    <cellStyle name="Плохой 3" xfId="2110"/>
    <cellStyle name="Плохой 30" xfId="2111"/>
    <cellStyle name="Плохой 31" xfId="2112"/>
    <cellStyle name="Плохой 32" xfId="2113"/>
    <cellStyle name="Плохой 33" xfId="2114"/>
    <cellStyle name="Плохой 34" xfId="2115"/>
    <cellStyle name="Плохой 35" xfId="2116"/>
    <cellStyle name="Плохой 36" xfId="2117"/>
    <cellStyle name="Плохой 4" xfId="2118"/>
    <cellStyle name="Плохой 5" xfId="2119"/>
    <cellStyle name="Плохой 6" xfId="2120"/>
    <cellStyle name="Плохой 7" xfId="2121"/>
    <cellStyle name="Плохой 8" xfId="2122"/>
    <cellStyle name="Плохой 9" xfId="2123"/>
    <cellStyle name="Пояснение 10" xfId="2124"/>
    <cellStyle name="Пояснение 11" xfId="2125"/>
    <cellStyle name="Пояснение 12" xfId="2126"/>
    <cellStyle name="Пояснение 13" xfId="2127"/>
    <cellStyle name="Пояснение 14" xfId="2128"/>
    <cellStyle name="Пояснение 15" xfId="2129"/>
    <cellStyle name="Пояснение 16" xfId="2130"/>
    <cellStyle name="Пояснение 17" xfId="2131"/>
    <cellStyle name="Пояснение 18" xfId="2132"/>
    <cellStyle name="Пояснение 19" xfId="2133"/>
    <cellStyle name="Пояснение 2" xfId="676"/>
    <cellStyle name="Пояснение 20" xfId="2134"/>
    <cellStyle name="Пояснение 21" xfId="2135"/>
    <cellStyle name="Пояснение 22" xfId="2136"/>
    <cellStyle name="Пояснение 23" xfId="2137"/>
    <cellStyle name="Пояснение 24" xfId="2138"/>
    <cellStyle name="Пояснение 25" xfId="2139"/>
    <cellStyle name="Пояснение 26" xfId="2140"/>
    <cellStyle name="Пояснение 27" xfId="2141"/>
    <cellStyle name="Пояснение 28" xfId="2142"/>
    <cellStyle name="Пояснение 29" xfId="2143"/>
    <cellStyle name="Пояснение 3" xfId="2144"/>
    <cellStyle name="Пояснение 30" xfId="2145"/>
    <cellStyle name="Пояснение 31" xfId="2146"/>
    <cellStyle name="Пояснение 32" xfId="2147"/>
    <cellStyle name="Пояснение 33" xfId="2148"/>
    <cellStyle name="Пояснение 34" xfId="2149"/>
    <cellStyle name="Пояснение 35" xfId="2150"/>
    <cellStyle name="Пояснение 36" xfId="2151"/>
    <cellStyle name="Пояснение 4" xfId="2152"/>
    <cellStyle name="Пояснение 5" xfId="2153"/>
    <cellStyle name="Пояснение 6" xfId="2154"/>
    <cellStyle name="Пояснение 7" xfId="2155"/>
    <cellStyle name="Пояснение 8" xfId="2156"/>
    <cellStyle name="Пояснение 9" xfId="2157"/>
    <cellStyle name="Примечание 10" xfId="2158"/>
    <cellStyle name="Примечание 11" xfId="2159"/>
    <cellStyle name="Примечание 12" xfId="2160"/>
    <cellStyle name="Примечание 13" xfId="2161"/>
    <cellStyle name="Примечание 14" xfId="2162"/>
    <cellStyle name="Примечание 15" xfId="2163"/>
    <cellStyle name="Примечание 16" xfId="2164"/>
    <cellStyle name="Примечание 17" xfId="2165"/>
    <cellStyle name="Примечание 18" xfId="2166"/>
    <cellStyle name="Примечание 19" xfId="2167"/>
    <cellStyle name="Примечание 2" xfId="677"/>
    <cellStyle name="Примечание 20" xfId="2168"/>
    <cellStyle name="Примечание 21" xfId="2169"/>
    <cellStyle name="Примечание 22" xfId="2170"/>
    <cellStyle name="Примечание 23" xfId="2171"/>
    <cellStyle name="Примечание 24" xfId="2172"/>
    <cellStyle name="Примечание 25" xfId="2173"/>
    <cellStyle name="Примечание 26" xfId="2174"/>
    <cellStyle name="Примечание 27" xfId="2175"/>
    <cellStyle name="Примечание 28" xfId="2176"/>
    <cellStyle name="Примечание 29" xfId="2177"/>
    <cellStyle name="Примечание 3" xfId="678"/>
    <cellStyle name="Примечание 30" xfId="2178"/>
    <cellStyle name="Примечание 31" xfId="2179"/>
    <cellStyle name="Примечание 32" xfId="2180"/>
    <cellStyle name="Примечание 33" xfId="2181"/>
    <cellStyle name="Примечание 34" xfId="2182"/>
    <cellStyle name="Примечание 35" xfId="2183"/>
    <cellStyle name="Примечание 36" xfId="2184"/>
    <cellStyle name="Примечание 4" xfId="2185"/>
    <cellStyle name="Примечание 5" xfId="2186"/>
    <cellStyle name="Примечание 6" xfId="2187"/>
    <cellStyle name="Примечание 7" xfId="2188"/>
    <cellStyle name="Примечание 8" xfId="2189"/>
    <cellStyle name="Примечание 9" xfId="2190"/>
    <cellStyle name="Связанная ячейка 10" xfId="2191"/>
    <cellStyle name="Связанная ячейка 11" xfId="2192"/>
    <cellStyle name="Связанная ячейка 12" xfId="2193"/>
    <cellStyle name="Связанная ячейка 13" xfId="2194"/>
    <cellStyle name="Связанная ячейка 14" xfId="2195"/>
    <cellStyle name="Связанная ячейка 15" xfId="2196"/>
    <cellStyle name="Связанная ячейка 16" xfId="2197"/>
    <cellStyle name="Связанная ячейка 17" xfId="2198"/>
    <cellStyle name="Связанная ячейка 18" xfId="2199"/>
    <cellStyle name="Связанная ячейка 19" xfId="2200"/>
    <cellStyle name="Связанная ячейка 2" xfId="679"/>
    <cellStyle name="Связанная ячейка 20" xfId="2201"/>
    <cellStyle name="Связанная ячейка 21" xfId="2202"/>
    <cellStyle name="Связанная ячейка 22" xfId="2203"/>
    <cellStyle name="Связанная ячейка 23" xfId="2204"/>
    <cellStyle name="Связанная ячейка 24" xfId="2205"/>
    <cellStyle name="Связанная ячейка 25" xfId="2206"/>
    <cellStyle name="Связанная ячейка 26" xfId="2207"/>
    <cellStyle name="Связанная ячейка 27" xfId="2208"/>
    <cellStyle name="Связанная ячейка 28" xfId="2209"/>
    <cellStyle name="Связанная ячейка 29" xfId="2210"/>
    <cellStyle name="Связанная ячейка 3" xfId="2211"/>
    <cellStyle name="Связанная ячейка 30" xfId="2212"/>
    <cellStyle name="Связанная ячейка 31" xfId="2213"/>
    <cellStyle name="Связанная ячейка 32" xfId="2214"/>
    <cellStyle name="Связанная ячейка 33" xfId="2215"/>
    <cellStyle name="Связанная ячейка 34" xfId="2216"/>
    <cellStyle name="Связанная ячейка 35" xfId="2217"/>
    <cellStyle name="Связанная ячейка 36" xfId="2218"/>
    <cellStyle name="Связанная ячейка 4" xfId="2219"/>
    <cellStyle name="Связанная ячейка 5" xfId="2220"/>
    <cellStyle name="Связанная ячейка 6" xfId="2221"/>
    <cellStyle name="Связанная ячейка 7" xfId="2222"/>
    <cellStyle name="Связанная ячейка 8" xfId="2223"/>
    <cellStyle name="Связанная ячейка 9" xfId="2224"/>
    <cellStyle name="Стиль 1" xfId="680"/>
    <cellStyle name="Текст предупреждения 10" xfId="2225"/>
    <cellStyle name="Текст предупреждения 11" xfId="2226"/>
    <cellStyle name="Текст предупреждения 12" xfId="2227"/>
    <cellStyle name="Текст предупреждения 13" xfId="2228"/>
    <cellStyle name="Текст предупреждения 14" xfId="2229"/>
    <cellStyle name="Текст предупреждения 15" xfId="2230"/>
    <cellStyle name="Текст предупреждения 16" xfId="2231"/>
    <cellStyle name="Текст предупреждения 17" xfId="2232"/>
    <cellStyle name="Текст предупреждения 18" xfId="2233"/>
    <cellStyle name="Текст предупреждения 19" xfId="2234"/>
    <cellStyle name="Текст предупреждения 2" xfId="681"/>
    <cellStyle name="Текст предупреждения 20" xfId="2235"/>
    <cellStyle name="Текст предупреждения 21" xfId="2236"/>
    <cellStyle name="Текст предупреждения 22" xfId="2237"/>
    <cellStyle name="Текст предупреждения 23" xfId="2238"/>
    <cellStyle name="Текст предупреждения 24" xfId="2239"/>
    <cellStyle name="Текст предупреждения 25" xfId="2240"/>
    <cellStyle name="Текст предупреждения 26" xfId="2241"/>
    <cellStyle name="Текст предупреждения 27" xfId="2242"/>
    <cellStyle name="Текст предупреждения 28" xfId="2243"/>
    <cellStyle name="Текст предупреждения 29" xfId="2244"/>
    <cellStyle name="Текст предупреждения 3" xfId="2245"/>
    <cellStyle name="Текст предупреждения 30" xfId="2246"/>
    <cellStyle name="Текст предупреждения 31" xfId="2247"/>
    <cellStyle name="Текст предупреждения 32" xfId="2248"/>
    <cellStyle name="Текст предупреждения 33" xfId="2249"/>
    <cellStyle name="Текст предупреждения 34" xfId="2250"/>
    <cellStyle name="Текст предупреждения 35" xfId="2251"/>
    <cellStyle name="Текст предупреждения 36" xfId="2252"/>
    <cellStyle name="Текст предупреждения 4" xfId="2253"/>
    <cellStyle name="Текст предупреждения 5" xfId="2254"/>
    <cellStyle name="Текст предупреждения 6" xfId="2255"/>
    <cellStyle name="Текст предупреждения 7" xfId="2256"/>
    <cellStyle name="Текст предупреждения 8" xfId="2257"/>
    <cellStyle name="Текст предупреждения 9" xfId="2258"/>
    <cellStyle name="Финансовый 16" xfId="2259"/>
    <cellStyle name="Финансовый 2" xfId="2"/>
    <cellStyle name="Финансовый 2 10" xfId="2260"/>
    <cellStyle name="Финансовый 2 11" xfId="2261"/>
    <cellStyle name="Финансовый 2 12" xfId="2262"/>
    <cellStyle name="Финансовый 2 13" xfId="2263"/>
    <cellStyle name="Финансовый 2 14" xfId="2264"/>
    <cellStyle name="Финансовый 2 15" xfId="2265"/>
    <cellStyle name="Финансовый 2 16" xfId="2266"/>
    <cellStyle name="Финансовый 2 17" xfId="2267"/>
    <cellStyle name="Финансовый 2 18" xfId="2268"/>
    <cellStyle name="Финансовый 2 19" xfId="2269"/>
    <cellStyle name="Финансовый 2 2" xfId="682"/>
    <cellStyle name="Финансовый 2 2 10" xfId="2270"/>
    <cellStyle name="Финансовый 2 2 11" xfId="2271"/>
    <cellStyle name="Финансовый 2 2 12" xfId="2272"/>
    <cellStyle name="Финансовый 2 2 13" xfId="2273"/>
    <cellStyle name="Финансовый 2 2 14" xfId="2274"/>
    <cellStyle name="Финансовый 2 2 15" xfId="2275"/>
    <cellStyle name="Финансовый 2 2 16" xfId="2276"/>
    <cellStyle name="Финансовый 2 2 17" xfId="2277"/>
    <cellStyle name="Финансовый 2 2 18" xfId="2278"/>
    <cellStyle name="Финансовый 2 2 19" xfId="2279"/>
    <cellStyle name="Финансовый 2 2 2" xfId="2280"/>
    <cellStyle name="Финансовый 2 2 20" xfId="2281"/>
    <cellStyle name="Финансовый 2 2 21" xfId="2282"/>
    <cellStyle name="Финансовый 2 2 22" xfId="2283"/>
    <cellStyle name="Финансовый 2 2 23" xfId="2284"/>
    <cellStyle name="Финансовый 2 2 24" xfId="2285"/>
    <cellStyle name="Финансовый 2 2 25" xfId="2286"/>
    <cellStyle name="Финансовый 2 2 26" xfId="2287"/>
    <cellStyle name="Финансовый 2 2 27" xfId="2288"/>
    <cellStyle name="Финансовый 2 2 28" xfId="2289"/>
    <cellStyle name="Финансовый 2 2 29" xfId="2290"/>
    <cellStyle name="Финансовый 2 2 3" xfId="2291"/>
    <cellStyle name="Финансовый 2 2 30" xfId="2292"/>
    <cellStyle name="Финансовый 2 2 31" xfId="2293"/>
    <cellStyle name="Финансовый 2 2 32" xfId="2294"/>
    <cellStyle name="Финансовый 2 2 33" xfId="2295"/>
    <cellStyle name="Финансовый 2 2 34" xfId="2296"/>
    <cellStyle name="Финансовый 2 2 35" xfId="2297"/>
    <cellStyle name="Финансовый 2 2 36" xfId="2298"/>
    <cellStyle name="Финансовый 2 2 4" xfId="2299"/>
    <cellStyle name="Финансовый 2 2 5" xfId="2300"/>
    <cellStyle name="Финансовый 2 2 6" xfId="2301"/>
    <cellStyle name="Финансовый 2 2 7" xfId="2302"/>
    <cellStyle name="Финансовый 2 2 8" xfId="2303"/>
    <cellStyle name="Финансовый 2 2 9" xfId="2304"/>
    <cellStyle name="Финансовый 2 20" xfId="2305"/>
    <cellStyle name="Финансовый 2 21" xfId="2306"/>
    <cellStyle name="Финансовый 2 22" xfId="2307"/>
    <cellStyle name="Финансовый 2 23" xfId="2308"/>
    <cellStyle name="Финансовый 2 24" xfId="2309"/>
    <cellStyle name="Финансовый 2 25" xfId="2310"/>
    <cellStyle name="Финансовый 2 26" xfId="2311"/>
    <cellStyle name="Финансовый 2 27" xfId="2312"/>
    <cellStyle name="Финансовый 2 28" xfId="2313"/>
    <cellStyle name="Финансовый 2 29" xfId="2314"/>
    <cellStyle name="Финансовый 2 3" xfId="683"/>
    <cellStyle name="Финансовый 2 30" xfId="2315"/>
    <cellStyle name="Финансовый 2 31" xfId="2316"/>
    <cellStyle name="Финансовый 2 32" xfId="2317"/>
    <cellStyle name="Финансовый 2 33" xfId="2318"/>
    <cellStyle name="Финансовый 2 34" xfId="2319"/>
    <cellStyle name="Финансовый 2 35" xfId="2320"/>
    <cellStyle name="Финансовый 2 36" xfId="2321"/>
    <cellStyle name="Финансовый 2 4" xfId="2322"/>
    <cellStyle name="Финансовый 2 5" xfId="2323"/>
    <cellStyle name="Финансовый 2 6" xfId="2324"/>
    <cellStyle name="Финансовый 2 7" xfId="2325"/>
    <cellStyle name="Финансовый 2 8" xfId="2326"/>
    <cellStyle name="Финансовый 2 9" xfId="2327"/>
    <cellStyle name="Финансовый 3" xfId="684"/>
    <cellStyle name="Финансовый 3 2" xfId="685"/>
    <cellStyle name="Финансовый 4" xfId="686"/>
    <cellStyle name="Финансовый 4 2" xfId="687"/>
    <cellStyle name="Финансовый 5" xfId="688"/>
    <cellStyle name="Финансовый 6" xfId="689"/>
    <cellStyle name="Хороший 10" xfId="2328"/>
    <cellStyle name="Хороший 11" xfId="2329"/>
    <cellStyle name="Хороший 12" xfId="2330"/>
    <cellStyle name="Хороший 13" xfId="2331"/>
    <cellStyle name="Хороший 14" xfId="2332"/>
    <cellStyle name="Хороший 15" xfId="2333"/>
    <cellStyle name="Хороший 16" xfId="2334"/>
    <cellStyle name="Хороший 17" xfId="2335"/>
    <cellStyle name="Хороший 18" xfId="2336"/>
    <cellStyle name="Хороший 19" xfId="2337"/>
    <cellStyle name="Хороший 2" xfId="690"/>
    <cellStyle name="Хороший 20" xfId="2338"/>
    <cellStyle name="Хороший 21" xfId="2339"/>
    <cellStyle name="Хороший 22" xfId="2340"/>
    <cellStyle name="Хороший 23" xfId="2341"/>
    <cellStyle name="Хороший 24" xfId="2342"/>
    <cellStyle name="Хороший 25" xfId="2343"/>
    <cellStyle name="Хороший 26" xfId="2344"/>
    <cellStyle name="Хороший 27" xfId="2345"/>
    <cellStyle name="Хороший 28" xfId="2346"/>
    <cellStyle name="Хороший 29" xfId="2347"/>
    <cellStyle name="Хороший 3" xfId="2348"/>
    <cellStyle name="Хороший 30" xfId="2349"/>
    <cellStyle name="Хороший 31" xfId="2350"/>
    <cellStyle name="Хороший 32" xfId="2351"/>
    <cellStyle name="Хороший 33" xfId="2352"/>
    <cellStyle name="Хороший 34" xfId="2353"/>
    <cellStyle name="Хороший 35" xfId="2354"/>
    <cellStyle name="Хороший 36" xfId="2355"/>
    <cellStyle name="Хороший 4" xfId="2356"/>
    <cellStyle name="Хороший 5" xfId="2357"/>
    <cellStyle name="Хороший 6" xfId="2358"/>
    <cellStyle name="Хороший 7" xfId="2359"/>
    <cellStyle name="Хороший 8" xfId="2360"/>
    <cellStyle name="Хороший 9" xfId="236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344;&#1377;&#1406;&#1381;&#1388;&#1406;&#1377;&#1390;&#1398;&#1381;&#1408;%20%2027.10,2021%20(1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2"/>
      <sheetName val="3"/>
      <sheetName val="3-1"/>
      <sheetName val="3-2"/>
      <sheetName val="3-3"/>
      <sheetName val="4"/>
      <sheetName val="5"/>
      <sheetName val="6 "/>
      <sheetName val="7"/>
      <sheetName val="8"/>
      <sheetName val="9"/>
    </sheetNames>
    <sheetDataSet>
      <sheetData sheetId="0"/>
      <sheetData sheetId="1"/>
      <sheetData sheetId="2"/>
      <sheetData sheetId="3"/>
      <sheetData sheetId="4">
        <row r="15">
          <cell r="D15">
            <v>-1117862.3999999999</v>
          </cell>
        </row>
        <row r="16">
          <cell r="D16">
            <v>-1107593.8999999999</v>
          </cell>
        </row>
        <row r="19">
          <cell r="D19">
            <v>-960000</v>
          </cell>
        </row>
        <row r="20">
          <cell r="D20">
            <v>-500000</v>
          </cell>
        </row>
        <row r="21">
          <cell r="D21">
            <v>-836800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1"/>
  <sheetViews>
    <sheetView tabSelected="1" zoomScaleNormal="100" zoomScaleSheetLayoutView="110" workbookViewId="0">
      <selection activeCell="B20" sqref="B20"/>
    </sheetView>
  </sheetViews>
  <sheetFormatPr defaultRowHeight="15"/>
  <cols>
    <col min="1" max="1" width="49" style="56" customWidth="1"/>
    <col min="2" max="2" width="39.5703125" style="56" customWidth="1"/>
    <col min="3" max="3" width="14.85546875" style="56" customWidth="1"/>
    <col min="4" max="4" width="9.140625" style="56"/>
    <col min="5" max="5" width="17" style="56" customWidth="1"/>
    <col min="6" max="16384" width="9.140625" style="56"/>
  </cols>
  <sheetData>
    <row r="1" spans="1:5" s="64" customFormat="1">
      <c r="A1" s="63"/>
      <c r="B1" s="65" t="s">
        <v>84</v>
      </c>
    </row>
    <row r="2" spans="1:5" s="64" customFormat="1">
      <c r="A2" s="63"/>
      <c r="B2" s="65" t="s">
        <v>85</v>
      </c>
    </row>
    <row r="3" spans="1:5" s="64" customFormat="1" ht="16.5">
      <c r="A3" s="66" t="s">
        <v>86</v>
      </c>
      <c r="B3" s="65" t="s">
        <v>87</v>
      </c>
    </row>
    <row r="4" spans="1:5" s="64" customFormat="1" ht="16.5">
      <c r="A4" s="67"/>
      <c r="B4" s="63"/>
    </row>
    <row r="5" spans="1:5" s="64" customFormat="1" ht="16.5">
      <c r="A5" s="67"/>
      <c r="B5" s="63"/>
    </row>
    <row r="6" spans="1:5" s="64" customFormat="1" ht="85.5" customHeight="1">
      <c r="A6" s="256" t="s">
        <v>128</v>
      </c>
      <c r="B6" s="256"/>
    </row>
    <row r="7" spans="1:5" s="64" customFormat="1" ht="17.25">
      <c r="A7" s="62"/>
      <c r="B7" s="62"/>
    </row>
    <row r="8" spans="1:5" s="64" customFormat="1" ht="16.5">
      <c r="A8" s="68"/>
      <c r="B8" s="69" t="s">
        <v>125</v>
      </c>
    </row>
    <row r="9" spans="1:5" s="64" customFormat="1" ht="45.75" customHeight="1">
      <c r="A9" s="70"/>
      <c r="B9" s="71" t="s">
        <v>123</v>
      </c>
    </row>
    <row r="10" spans="1:5" s="64" customFormat="1" ht="16.5">
      <c r="A10" s="70" t="s">
        <v>88</v>
      </c>
      <c r="B10" s="72">
        <f>+'2'!B13</f>
        <v>-1301283.7000000002</v>
      </c>
    </row>
    <row r="11" spans="1:5" s="64" customFormat="1" ht="16.5">
      <c r="A11" s="70" t="s">
        <v>89</v>
      </c>
      <c r="B11" s="73">
        <f>'8'!D12</f>
        <v>-1500528.4</v>
      </c>
    </row>
    <row r="12" spans="1:5" s="64" customFormat="1" ht="16.5">
      <c r="A12" s="70" t="s">
        <v>90</v>
      </c>
      <c r="B12" s="73">
        <f>+B11-B10</f>
        <v>-199244.69999999972</v>
      </c>
    </row>
    <row r="13" spans="1:5" s="64" customFormat="1" ht="16.5">
      <c r="A13" s="67"/>
      <c r="B13" s="74"/>
    </row>
    <row r="14" spans="1:5" s="64" customFormat="1" ht="16.5">
      <c r="A14" s="67"/>
      <c r="B14" s="74"/>
    </row>
    <row r="15" spans="1:5" s="64" customFormat="1" ht="16.5">
      <c r="A15" s="75"/>
      <c r="B15" s="68"/>
    </row>
    <row r="16" spans="1:5" s="64" customFormat="1" ht="16.5">
      <c r="A16" s="75"/>
      <c r="B16" s="76"/>
      <c r="E16" s="77" t="s">
        <v>91</v>
      </c>
    </row>
    <row r="17" spans="1:2" s="64" customFormat="1" ht="16.5">
      <c r="A17" s="75"/>
      <c r="B17" s="78"/>
    </row>
    <row r="18" spans="1:2" s="64" customFormat="1">
      <c r="A18" s="63"/>
      <c r="B18" s="63"/>
    </row>
    <row r="19" spans="1:2" s="64" customFormat="1">
      <c r="A19" s="63"/>
      <c r="B19" s="63"/>
    </row>
    <row r="20" spans="1:2" s="64" customFormat="1">
      <c r="A20" s="63"/>
      <c r="B20" s="63"/>
    </row>
    <row r="21" spans="1:2" s="64" customFormat="1">
      <c r="A21" s="63"/>
      <c r="B21" s="63"/>
    </row>
  </sheetData>
  <mergeCells count="1">
    <mergeCell ref="A6:B6"/>
  </mergeCells>
  <pageMargins left="0.7" right="0.7" top="0.75" bottom="0.75" header="0.3" footer="0.3"/>
  <pageSetup paperSize="9" orientation="landscape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6"/>
  <sheetViews>
    <sheetView zoomScaleNormal="100" zoomScaleSheetLayoutView="100" workbookViewId="0">
      <selection activeCell="B9" sqref="B9"/>
    </sheetView>
  </sheetViews>
  <sheetFormatPr defaultRowHeight="15"/>
  <cols>
    <col min="1" max="1" width="42.7109375" style="56" customWidth="1"/>
    <col min="2" max="2" width="26.5703125" style="56" customWidth="1"/>
    <col min="3" max="16384" width="9.140625" style="56"/>
  </cols>
  <sheetData>
    <row r="1" spans="1:3">
      <c r="A1" s="259" t="s">
        <v>92</v>
      </c>
      <c r="B1" s="259"/>
    </row>
    <row r="2" spans="1:3">
      <c r="A2" s="260" t="s">
        <v>93</v>
      </c>
      <c r="B2" s="260"/>
    </row>
    <row r="3" spans="1:3">
      <c r="A3" s="260" t="s">
        <v>94</v>
      </c>
      <c r="B3" s="260"/>
    </row>
    <row r="4" spans="1:3" ht="16.5">
      <c r="A4" s="79"/>
      <c r="B4" s="78"/>
    </row>
    <row r="5" spans="1:3" ht="16.5">
      <c r="A5" s="75"/>
      <c r="B5" s="78"/>
    </row>
    <row r="6" spans="1:3" ht="130.5" customHeight="1">
      <c r="A6" s="256" t="s">
        <v>95</v>
      </c>
      <c r="B6" s="256"/>
    </row>
    <row r="7" spans="1:3" ht="17.25">
      <c r="A7" s="62"/>
      <c r="B7" s="62"/>
    </row>
    <row r="8" spans="1:3">
      <c r="A8" s="80"/>
      <c r="B8" s="69" t="s">
        <v>125</v>
      </c>
    </row>
    <row r="9" spans="1:3" ht="80.25" customHeight="1">
      <c r="A9" s="257" t="s">
        <v>96</v>
      </c>
      <c r="B9" s="198" t="s">
        <v>124</v>
      </c>
    </row>
    <row r="10" spans="1:3" ht="15" customHeight="1">
      <c r="A10" s="258"/>
      <c r="B10" s="81" t="s">
        <v>5</v>
      </c>
    </row>
    <row r="11" spans="1:3" ht="16.5">
      <c r="A11" s="82" t="s">
        <v>32</v>
      </c>
      <c r="B11" s="73">
        <f t="shared" ref="B11" si="0">+B13</f>
        <v>-1301283.7000000002</v>
      </c>
    </row>
    <row r="12" spans="1:3" ht="16.5">
      <c r="A12" s="82" t="s">
        <v>97</v>
      </c>
      <c r="B12" s="73"/>
    </row>
    <row r="13" spans="1:3" ht="16.5">
      <c r="A13" s="82" t="s">
        <v>98</v>
      </c>
      <c r="B13" s="73">
        <f>'10'!E11</f>
        <v>-1301283.7000000002</v>
      </c>
    </row>
    <row r="14" spans="1:3" ht="16.5">
      <c r="A14" s="75"/>
      <c r="B14" s="83"/>
    </row>
    <row r="15" spans="1:3" ht="16.5">
      <c r="A15" s="68"/>
      <c r="B15" s="84"/>
      <c r="C15" s="84"/>
    </row>
    <row r="16" spans="1:3">
      <c r="B16" s="57"/>
    </row>
  </sheetData>
  <mergeCells count="5">
    <mergeCell ref="A9:A10"/>
    <mergeCell ref="A1:B1"/>
    <mergeCell ref="A2:B2"/>
    <mergeCell ref="A3:B3"/>
    <mergeCell ref="A6:B6"/>
  </mergeCells>
  <pageMargins left="0.7" right="0.7" top="0.75" bottom="0.75" header="0.3" footer="0.3"/>
  <pageSetup paperSize="9" orientation="landscape" verticalDpi="4294967294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X1983"/>
  <sheetViews>
    <sheetView zoomScaleNormal="100" zoomScaleSheetLayoutView="100" workbookViewId="0">
      <selection activeCell="A14" sqref="A14"/>
    </sheetView>
  </sheetViews>
  <sheetFormatPr defaultRowHeight="13.5"/>
  <cols>
    <col min="1" max="1" width="74.85546875" style="110" customWidth="1"/>
    <col min="2" max="2" width="23.5703125" style="108" customWidth="1"/>
    <col min="3" max="3" width="17.7109375" style="97" bestFit="1" customWidth="1"/>
    <col min="4" max="5" width="13.7109375" style="97" customWidth="1"/>
    <col min="6" max="6" width="17.85546875" style="97" customWidth="1"/>
    <col min="7" max="16384" width="9.140625" style="97"/>
  </cols>
  <sheetData>
    <row r="1" spans="1:50" ht="14.25" customHeight="1">
      <c r="A1" s="264" t="s">
        <v>243</v>
      </c>
      <c r="B1" s="264"/>
    </row>
    <row r="2" spans="1:50" ht="16.5" customHeight="1">
      <c r="A2" s="264" t="s">
        <v>93</v>
      </c>
      <c r="B2" s="264"/>
    </row>
    <row r="3" spans="1:50">
      <c r="A3" s="264" t="s">
        <v>94</v>
      </c>
      <c r="B3" s="264"/>
    </row>
    <row r="4" spans="1:50" ht="120.75" customHeight="1">
      <c r="A4" s="263" t="s">
        <v>1023</v>
      </c>
      <c r="B4" s="263"/>
      <c r="C4" s="263"/>
    </row>
    <row r="5" spans="1:50" ht="29.25" customHeight="1">
      <c r="A5" s="111"/>
      <c r="B5" s="200" t="s">
        <v>125</v>
      </c>
      <c r="C5" s="111"/>
    </row>
    <row r="6" spans="1:50" ht="84.75" customHeight="1">
      <c r="A6" s="261" t="s">
        <v>34</v>
      </c>
      <c r="B6" s="199" t="s">
        <v>3</v>
      </c>
    </row>
    <row r="7" spans="1:50" s="99" customFormat="1" ht="40.5" customHeight="1">
      <c r="A7" s="262"/>
      <c r="B7" s="98" t="s">
        <v>30</v>
      </c>
    </row>
    <row r="8" spans="1:50" s="100" customFormat="1" ht="36" customHeight="1">
      <c r="A8" s="188" t="s">
        <v>35</v>
      </c>
      <c r="B8" s="209">
        <f>B10+B16</f>
        <v>-199244.70000000065</v>
      </c>
    </row>
    <row r="9" spans="1:50" s="100" customFormat="1" ht="21.75" customHeight="1">
      <c r="A9" s="189" t="s">
        <v>36</v>
      </c>
      <c r="B9" s="190"/>
      <c r="C9" s="102"/>
    </row>
    <row r="10" spans="1:50" s="100" customFormat="1" ht="28.5" customHeight="1">
      <c r="A10" s="191" t="s">
        <v>37</v>
      </c>
      <c r="B10" s="192">
        <f>B12</f>
        <v>4033713.1999999997</v>
      </c>
      <c r="C10" s="102"/>
    </row>
    <row r="11" spans="1:50" s="100" customFormat="1" ht="33.75" customHeight="1">
      <c r="A11" s="189" t="s">
        <v>36</v>
      </c>
      <c r="B11" s="192"/>
      <c r="C11" s="102"/>
    </row>
    <row r="12" spans="1:50" s="100" customFormat="1" ht="30" customHeight="1">
      <c r="A12" s="191" t="s">
        <v>38</v>
      </c>
      <c r="B12" s="193">
        <f>B14+B15</f>
        <v>4033713.1999999997</v>
      </c>
    </row>
    <row r="13" spans="1:50" s="100" customFormat="1" ht="22.5" customHeight="1">
      <c r="A13" s="189" t="s">
        <v>36</v>
      </c>
      <c r="B13" s="193"/>
    </row>
    <row r="14" spans="1:50" s="100" customFormat="1" ht="33">
      <c r="A14" s="191" t="s">
        <v>2606</v>
      </c>
      <c r="B14" s="193">
        <v>-488543.1</v>
      </c>
    </row>
    <row r="15" spans="1:50" s="100" customFormat="1" ht="34.5" customHeight="1">
      <c r="A15" s="191" t="s">
        <v>101</v>
      </c>
      <c r="B15" s="193">
        <v>4522256.3</v>
      </c>
    </row>
    <row r="16" spans="1:50" s="100" customFormat="1" ht="26.25" customHeight="1">
      <c r="A16" s="191" t="s">
        <v>102</v>
      </c>
      <c r="B16" s="193">
        <f>B18</f>
        <v>-4232957.9000000004</v>
      </c>
      <c r="C16" s="105"/>
      <c r="D16" s="105"/>
      <c r="E16" s="105"/>
      <c r="F16" s="105"/>
      <c r="G16" s="105"/>
      <c r="H16" s="105"/>
      <c r="I16" s="105"/>
      <c r="J16" s="105"/>
      <c r="K16" s="105"/>
      <c r="L16" s="105"/>
      <c r="M16" s="105"/>
      <c r="N16" s="105"/>
      <c r="O16" s="105"/>
      <c r="P16" s="105"/>
      <c r="Q16" s="105"/>
      <c r="R16" s="105"/>
      <c r="S16" s="105"/>
      <c r="T16" s="105"/>
      <c r="U16" s="105"/>
      <c r="V16" s="105"/>
      <c r="W16" s="105"/>
      <c r="X16" s="105"/>
      <c r="Y16" s="105"/>
      <c r="Z16" s="105"/>
      <c r="AA16" s="105"/>
      <c r="AB16" s="105"/>
      <c r="AC16" s="105"/>
      <c r="AD16" s="105"/>
      <c r="AE16" s="105"/>
      <c r="AF16" s="105"/>
      <c r="AG16" s="105"/>
      <c r="AH16" s="105"/>
      <c r="AI16" s="105"/>
      <c r="AJ16" s="105"/>
      <c r="AK16" s="105"/>
      <c r="AL16" s="105"/>
      <c r="AM16" s="105"/>
      <c r="AN16" s="105"/>
      <c r="AO16" s="105"/>
      <c r="AP16" s="105"/>
      <c r="AQ16" s="105"/>
      <c r="AR16" s="105"/>
      <c r="AS16" s="105"/>
      <c r="AT16" s="105"/>
      <c r="AU16" s="105"/>
      <c r="AV16" s="105"/>
      <c r="AW16" s="105"/>
      <c r="AX16" s="105"/>
    </row>
    <row r="17" spans="1:2" s="100" customFormat="1" ht="28.5" customHeight="1">
      <c r="A17" s="189" t="s">
        <v>103</v>
      </c>
      <c r="B17" s="194"/>
    </row>
    <row r="18" spans="1:2" s="100" customFormat="1" ht="15.75" customHeight="1">
      <c r="A18" s="191" t="s">
        <v>99</v>
      </c>
      <c r="B18" s="193">
        <f>+B20</f>
        <v>-4232957.9000000004</v>
      </c>
    </row>
    <row r="19" spans="1:2" s="100" customFormat="1" ht="24" customHeight="1">
      <c r="A19" s="189" t="s">
        <v>36</v>
      </c>
      <c r="B19" s="194"/>
    </row>
    <row r="20" spans="1:2" s="100" customFormat="1" ht="18" customHeight="1">
      <c r="A20" s="191" t="s">
        <v>104</v>
      </c>
      <c r="B20" s="193">
        <f>B22</f>
        <v>-4232957.9000000004</v>
      </c>
    </row>
    <row r="21" spans="1:2" s="100" customFormat="1" ht="26.25" customHeight="1">
      <c r="A21" s="189" t="s">
        <v>100</v>
      </c>
      <c r="B21" s="193"/>
    </row>
    <row r="22" spans="1:2" s="100" customFormat="1" ht="26.25" customHeight="1">
      <c r="A22" s="189" t="s">
        <v>105</v>
      </c>
      <c r="B22" s="193">
        <f>+'5'!E10+'9'!E12</f>
        <v>-4232957.9000000004</v>
      </c>
    </row>
    <row r="23" spans="1:2" s="100" customFormat="1" ht="30" hidden="1" customHeight="1">
      <c r="A23" s="101" t="s">
        <v>306</v>
      </c>
      <c r="B23" s="104"/>
    </row>
    <row r="24" spans="1:2" s="100" customFormat="1" ht="41.25" hidden="1" customHeight="1">
      <c r="A24" s="103" t="s">
        <v>307</v>
      </c>
      <c r="B24" s="104">
        <f>B25</f>
        <v>0</v>
      </c>
    </row>
    <row r="25" spans="1:2" s="100" customFormat="1" ht="27.75" hidden="1" customHeight="1">
      <c r="A25" s="101" t="s">
        <v>56</v>
      </c>
      <c r="B25" s="106"/>
    </row>
    <row r="26" spans="1:2" s="100" customFormat="1" ht="53.25" hidden="1" customHeight="1">
      <c r="A26" s="103" t="s">
        <v>308</v>
      </c>
      <c r="B26" s="104" t="e">
        <f>+B27</f>
        <v>#REF!</v>
      </c>
    </row>
    <row r="27" spans="1:2" s="100" customFormat="1" ht="24" hidden="1" customHeight="1">
      <c r="A27" s="101" t="s">
        <v>56</v>
      </c>
      <c r="B27" s="106" t="e">
        <f>+#REF!</f>
        <v>#REF!</v>
      </c>
    </row>
    <row r="28" spans="1:2" s="100" customFormat="1" ht="22.5" hidden="1" customHeight="1">
      <c r="A28" s="101" t="s">
        <v>100</v>
      </c>
      <c r="B28" s="106"/>
    </row>
    <row r="29" spans="1:2">
      <c r="A29" s="107"/>
    </row>
    <row r="30" spans="1:2">
      <c r="A30" s="107"/>
    </row>
    <row r="31" spans="1:2">
      <c r="A31" s="107"/>
    </row>
    <row r="32" spans="1:2">
      <c r="A32" s="107"/>
    </row>
    <row r="33" spans="1:2">
      <c r="A33" s="107"/>
    </row>
    <row r="34" spans="1:2">
      <c r="A34" s="107"/>
    </row>
    <row r="35" spans="1:2">
      <c r="A35" s="107"/>
    </row>
    <row r="36" spans="1:2">
      <c r="A36" s="107"/>
    </row>
    <row r="37" spans="1:2">
      <c r="A37" s="107"/>
    </row>
    <row r="38" spans="1:2">
      <c r="A38" s="107"/>
    </row>
    <row r="39" spans="1:2">
      <c r="A39" s="107"/>
    </row>
    <row r="40" spans="1:2">
      <c r="A40" s="107"/>
      <c r="B40" s="109"/>
    </row>
    <row r="41" spans="1:2">
      <c r="A41" s="107"/>
      <c r="B41" s="109"/>
    </row>
    <row r="42" spans="1:2">
      <c r="A42" s="107"/>
      <c r="B42" s="109"/>
    </row>
    <row r="43" spans="1:2">
      <c r="A43" s="107"/>
      <c r="B43" s="109"/>
    </row>
    <row r="44" spans="1:2">
      <c r="A44" s="107"/>
      <c r="B44" s="109"/>
    </row>
    <row r="45" spans="1:2">
      <c r="A45" s="107"/>
      <c r="B45" s="109"/>
    </row>
    <row r="46" spans="1:2">
      <c r="A46" s="107"/>
      <c r="B46" s="109"/>
    </row>
    <row r="47" spans="1:2">
      <c r="A47" s="107"/>
      <c r="B47" s="109"/>
    </row>
    <row r="48" spans="1:2">
      <c r="A48" s="107"/>
      <c r="B48" s="109"/>
    </row>
    <row r="49" spans="1:2">
      <c r="A49" s="107"/>
      <c r="B49" s="109"/>
    </row>
    <row r="50" spans="1:2">
      <c r="A50" s="107"/>
      <c r="B50" s="109"/>
    </row>
    <row r="51" spans="1:2">
      <c r="A51" s="107"/>
      <c r="B51" s="109"/>
    </row>
    <row r="52" spans="1:2">
      <c r="A52" s="107"/>
      <c r="B52" s="109"/>
    </row>
    <row r="53" spans="1:2">
      <c r="A53" s="107"/>
      <c r="B53" s="109"/>
    </row>
    <row r="54" spans="1:2">
      <c r="A54" s="107"/>
      <c r="B54" s="109"/>
    </row>
    <row r="55" spans="1:2">
      <c r="A55" s="107"/>
      <c r="B55" s="109"/>
    </row>
    <row r="56" spans="1:2">
      <c r="A56" s="107"/>
      <c r="B56" s="109"/>
    </row>
    <row r="57" spans="1:2">
      <c r="A57" s="107"/>
      <c r="B57" s="109"/>
    </row>
    <row r="58" spans="1:2">
      <c r="A58" s="107"/>
      <c r="B58" s="109"/>
    </row>
    <row r="59" spans="1:2">
      <c r="A59" s="107"/>
      <c r="B59" s="109"/>
    </row>
    <row r="60" spans="1:2">
      <c r="A60" s="107"/>
      <c r="B60" s="109"/>
    </row>
    <row r="61" spans="1:2">
      <c r="A61" s="107"/>
      <c r="B61" s="109"/>
    </row>
    <row r="62" spans="1:2">
      <c r="A62" s="107"/>
      <c r="B62" s="109"/>
    </row>
    <row r="63" spans="1:2">
      <c r="A63" s="107"/>
      <c r="B63" s="109"/>
    </row>
    <row r="64" spans="1:2">
      <c r="A64" s="107"/>
      <c r="B64" s="109"/>
    </row>
    <row r="65" spans="1:2">
      <c r="A65" s="107"/>
      <c r="B65" s="109"/>
    </row>
    <row r="66" spans="1:2">
      <c r="A66" s="107"/>
      <c r="B66" s="109"/>
    </row>
    <row r="67" spans="1:2">
      <c r="A67" s="107"/>
      <c r="B67" s="109"/>
    </row>
    <row r="68" spans="1:2">
      <c r="A68" s="107"/>
      <c r="B68" s="109"/>
    </row>
    <row r="69" spans="1:2">
      <c r="A69" s="107"/>
      <c r="B69" s="109"/>
    </row>
    <row r="70" spans="1:2">
      <c r="A70" s="107"/>
      <c r="B70" s="109"/>
    </row>
    <row r="71" spans="1:2">
      <c r="A71" s="107"/>
      <c r="B71" s="109"/>
    </row>
    <row r="72" spans="1:2">
      <c r="A72" s="107"/>
      <c r="B72" s="109"/>
    </row>
    <row r="73" spans="1:2">
      <c r="A73" s="107"/>
      <c r="B73" s="109"/>
    </row>
    <row r="74" spans="1:2">
      <c r="A74" s="107"/>
      <c r="B74" s="109"/>
    </row>
    <row r="75" spans="1:2">
      <c r="A75" s="107"/>
      <c r="B75" s="109"/>
    </row>
    <row r="76" spans="1:2">
      <c r="A76" s="107"/>
      <c r="B76" s="109"/>
    </row>
    <row r="77" spans="1:2">
      <c r="A77" s="107"/>
      <c r="B77" s="109"/>
    </row>
    <row r="78" spans="1:2">
      <c r="A78" s="107"/>
      <c r="B78" s="109"/>
    </row>
    <row r="79" spans="1:2">
      <c r="A79" s="107"/>
      <c r="B79" s="109"/>
    </row>
    <row r="80" spans="1:2">
      <c r="A80" s="107"/>
      <c r="B80" s="109"/>
    </row>
    <row r="81" spans="1:2">
      <c r="A81" s="107"/>
      <c r="B81" s="109"/>
    </row>
    <row r="82" spans="1:2">
      <c r="A82" s="107"/>
      <c r="B82" s="109"/>
    </row>
    <row r="83" spans="1:2">
      <c r="A83" s="107"/>
      <c r="B83" s="109"/>
    </row>
    <row r="84" spans="1:2">
      <c r="A84" s="107"/>
      <c r="B84" s="109"/>
    </row>
    <row r="85" spans="1:2">
      <c r="A85" s="107"/>
      <c r="B85" s="109"/>
    </row>
    <row r="86" spans="1:2">
      <c r="A86" s="107"/>
      <c r="B86" s="109"/>
    </row>
    <row r="87" spans="1:2">
      <c r="A87" s="107"/>
      <c r="B87" s="109"/>
    </row>
    <row r="88" spans="1:2">
      <c r="A88" s="107"/>
      <c r="B88" s="109"/>
    </row>
    <row r="89" spans="1:2">
      <c r="A89" s="107"/>
      <c r="B89" s="109"/>
    </row>
    <row r="90" spans="1:2">
      <c r="A90" s="107"/>
      <c r="B90" s="109"/>
    </row>
    <row r="91" spans="1:2">
      <c r="A91" s="107"/>
      <c r="B91" s="109"/>
    </row>
    <row r="92" spans="1:2">
      <c r="A92" s="107"/>
      <c r="B92" s="109"/>
    </row>
    <row r="93" spans="1:2">
      <c r="A93" s="107"/>
      <c r="B93" s="109"/>
    </row>
    <row r="94" spans="1:2">
      <c r="A94" s="107"/>
      <c r="B94" s="109"/>
    </row>
    <row r="95" spans="1:2">
      <c r="A95" s="107"/>
      <c r="B95" s="109"/>
    </row>
    <row r="96" spans="1:2">
      <c r="A96" s="107"/>
      <c r="B96" s="109"/>
    </row>
    <row r="97" spans="1:2">
      <c r="A97" s="107"/>
      <c r="B97" s="109"/>
    </row>
    <row r="98" spans="1:2">
      <c r="A98" s="107"/>
      <c r="B98" s="109"/>
    </row>
    <row r="99" spans="1:2">
      <c r="A99" s="107"/>
      <c r="B99" s="109"/>
    </row>
    <row r="100" spans="1:2">
      <c r="A100" s="107"/>
      <c r="B100" s="109"/>
    </row>
    <row r="101" spans="1:2">
      <c r="A101" s="107"/>
      <c r="B101" s="109"/>
    </row>
    <row r="102" spans="1:2">
      <c r="A102" s="107"/>
      <c r="B102" s="109"/>
    </row>
    <row r="103" spans="1:2">
      <c r="A103" s="107"/>
      <c r="B103" s="109"/>
    </row>
    <row r="104" spans="1:2">
      <c r="A104" s="107"/>
      <c r="B104" s="109"/>
    </row>
    <row r="105" spans="1:2">
      <c r="A105" s="107"/>
      <c r="B105" s="109"/>
    </row>
    <row r="106" spans="1:2">
      <c r="A106" s="107"/>
      <c r="B106" s="109"/>
    </row>
    <row r="107" spans="1:2">
      <c r="A107" s="107"/>
      <c r="B107" s="109"/>
    </row>
    <row r="108" spans="1:2">
      <c r="A108" s="107"/>
      <c r="B108" s="109"/>
    </row>
    <row r="109" spans="1:2">
      <c r="A109" s="107"/>
      <c r="B109" s="109"/>
    </row>
    <row r="110" spans="1:2">
      <c r="A110" s="107"/>
      <c r="B110" s="109"/>
    </row>
    <row r="111" spans="1:2">
      <c r="A111" s="107"/>
      <c r="B111" s="109"/>
    </row>
    <row r="112" spans="1:2">
      <c r="A112" s="107"/>
      <c r="B112" s="109"/>
    </row>
    <row r="113" spans="1:2">
      <c r="A113" s="107"/>
      <c r="B113" s="109"/>
    </row>
    <row r="114" spans="1:2">
      <c r="A114" s="107"/>
      <c r="B114" s="109"/>
    </row>
    <row r="115" spans="1:2">
      <c r="A115" s="107"/>
      <c r="B115" s="109"/>
    </row>
    <row r="116" spans="1:2">
      <c r="A116" s="107"/>
      <c r="B116" s="109"/>
    </row>
    <row r="117" spans="1:2">
      <c r="A117" s="107"/>
      <c r="B117" s="109"/>
    </row>
    <row r="118" spans="1:2">
      <c r="A118" s="107"/>
      <c r="B118" s="109"/>
    </row>
    <row r="119" spans="1:2">
      <c r="A119" s="107"/>
      <c r="B119" s="109"/>
    </row>
    <row r="120" spans="1:2">
      <c r="A120" s="107"/>
      <c r="B120" s="109"/>
    </row>
    <row r="121" spans="1:2">
      <c r="A121" s="107"/>
      <c r="B121" s="109"/>
    </row>
    <row r="122" spans="1:2">
      <c r="A122" s="107"/>
      <c r="B122" s="109"/>
    </row>
    <row r="123" spans="1:2">
      <c r="A123" s="107"/>
      <c r="B123" s="109"/>
    </row>
    <row r="124" spans="1:2">
      <c r="A124" s="107"/>
      <c r="B124" s="109"/>
    </row>
    <row r="125" spans="1:2">
      <c r="A125" s="107"/>
      <c r="B125" s="109"/>
    </row>
    <row r="126" spans="1:2">
      <c r="A126" s="107"/>
      <c r="B126" s="109"/>
    </row>
    <row r="127" spans="1:2">
      <c r="A127" s="107"/>
      <c r="B127" s="109"/>
    </row>
    <row r="128" spans="1:2">
      <c r="A128" s="107"/>
      <c r="B128" s="109"/>
    </row>
    <row r="129" spans="1:2">
      <c r="A129" s="107"/>
      <c r="B129" s="109"/>
    </row>
    <row r="130" spans="1:2">
      <c r="A130" s="107"/>
      <c r="B130" s="109"/>
    </row>
    <row r="131" spans="1:2">
      <c r="A131" s="107"/>
      <c r="B131" s="109"/>
    </row>
    <row r="132" spans="1:2">
      <c r="A132" s="107"/>
      <c r="B132" s="109"/>
    </row>
    <row r="133" spans="1:2">
      <c r="A133" s="107"/>
      <c r="B133" s="109"/>
    </row>
    <row r="134" spans="1:2">
      <c r="A134" s="107"/>
      <c r="B134" s="109"/>
    </row>
    <row r="135" spans="1:2">
      <c r="A135" s="107"/>
      <c r="B135" s="109"/>
    </row>
    <row r="136" spans="1:2">
      <c r="A136" s="107"/>
      <c r="B136" s="109"/>
    </row>
    <row r="137" spans="1:2">
      <c r="A137" s="107"/>
      <c r="B137" s="109"/>
    </row>
    <row r="138" spans="1:2">
      <c r="A138" s="107"/>
      <c r="B138" s="109"/>
    </row>
    <row r="139" spans="1:2">
      <c r="A139" s="107"/>
      <c r="B139" s="109"/>
    </row>
    <row r="140" spans="1:2">
      <c r="A140" s="107"/>
      <c r="B140" s="109"/>
    </row>
    <row r="141" spans="1:2">
      <c r="A141" s="107"/>
      <c r="B141" s="109"/>
    </row>
    <row r="142" spans="1:2">
      <c r="A142" s="107"/>
      <c r="B142" s="109"/>
    </row>
    <row r="143" spans="1:2">
      <c r="A143" s="107"/>
      <c r="B143" s="109"/>
    </row>
    <row r="144" spans="1:2">
      <c r="A144" s="107"/>
      <c r="B144" s="109"/>
    </row>
    <row r="145" spans="1:2">
      <c r="A145" s="107"/>
      <c r="B145" s="109"/>
    </row>
    <row r="146" spans="1:2">
      <c r="A146" s="107"/>
      <c r="B146" s="109"/>
    </row>
    <row r="147" spans="1:2">
      <c r="A147" s="107"/>
      <c r="B147" s="109"/>
    </row>
    <row r="148" spans="1:2">
      <c r="A148" s="107"/>
      <c r="B148" s="109"/>
    </row>
    <row r="149" spans="1:2">
      <c r="A149" s="107"/>
      <c r="B149" s="109"/>
    </row>
    <row r="150" spans="1:2">
      <c r="A150" s="107"/>
      <c r="B150" s="109"/>
    </row>
    <row r="151" spans="1:2">
      <c r="A151" s="107"/>
      <c r="B151" s="109"/>
    </row>
    <row r="152" spans="1:2">
      <c r="A152" s="107"/>
      <c r="B152" s="109"/>
    </row>
    <row r="153" spans="1:2">
      <c r="A153" s="107"/>
      <c r="B153" s="109"/>
    </row>
    <row r="154" spans="1:2">
      <c r="A154" s="107"/>
      <c r="B154" s="109"/>
    </row>
    <row r="155" spans="1:2">
      <c r="A155" s="107"/>
      <c r="B155" s="109"/>
    </row>
    <row r="156" spans="1:2">
      <c r="A156" s="107"/>
      <c r="B156" s="109"/>
    </row>
    <row r="157" spans="1:2">
      <c r="A157" s="107"/>
      <c r="B157" s="109"/>
    </row>
    <row r="158" spans="1:2">
      <c r="A158" s="107"/>
      <c r="B158" s="109"/>
    </row>
    <row r="159" spans="1:2">
      <c r="A159" s="107"/>
      <c r="B159" s="109"/>
    </row>
    <row r="160" spans="1:2">
      <c r="A160" s="107"/>
      <c r="B160" s="109"/>
    </row>
    <row r="161" spans="1:2">
      <c r="A161" s="107"/>
      <c r="B161" s="109"/>
    </row>
    <row r="162" spans="1:2">
      <c r="A162" s="107"/>
      <c r="B162" s="109"/>
    </row>
    <row r="163" spans="1:2">
      <c r="A163" s="107"/>
      <c r="B163" s="109"/>
    </row>
    <row r="164" spans="1:2">
      <c r="A164" s="107"/>
      <c r="B164" s="109"/>
    </row>
    <row r="165" spans="1:2">
      <c r="A165" s="107"/>
      <c r="B165" s="109"/>
    </row>
    <row r="166" spans="1:2">
      <c r="A166" s="107"/>
      <c r="B166" s="109"/>
    </row>
    <row r="167" spans="1:2">
      <c r="A167" s="107"/>
      <c r="B167" s="109"/>
    </row>
    <row r="168" spans="1:2">
      <c r="A168" s="107"/>
      <c r="B168" s="109"/>
    </row>
    <row r="169" spans="1:2">
      <c r="A169" s="107"/>
      <c r="B169" s="109"/>
    </row>
    <row r="170" spans="1:2">
      <c r="A170" s="107"/>
      <c r="B170" s="109"/>
    </row>
    <row r="171" spans="1:2">
      <c r="A171" s="107"/>
      <c r="B171" s="109"/>
    </row>
    <row r="172" spans="1:2">
      <c r="A172" s="107"/>
      <c r="B172" s="109"/>
    </row>
    <row r="173" spans="1:2">
      <c r="A173" s="107"/>
      <c r="B173" s="109"/>
    </row>
    <row r="174" spans="1:2">
      <c r="A174" s="107"/>
      <c r="B174" s="109"/>
    </row>
    <row r="175" spans="1:2">
      <c r="A175" s="107"/>
      <c r="B175" s="109"/>
    </row>
    <row r="176" spans="1:2">
      <c r="A176" s="107"/>
      <c r="B176" s="109"/>
    </row>
    <row r="177" spans="1:2">
      <c r="A177" s="107"/>
      <c r="B177" s="109"/>
    </row>
    <row r="178" spans="1:2">
      <c r="A178" s="107"/>
      <c r="B178" s="109"/>
    </row>
    <row r="179" spans="1:2">
      <c r="A179" s="107"/>
      <c r="B179" s="109"/>
    </row>
    <row r="180" spans="1:2">
      <c r="A180" s="107"/>
      <c r="B180" s="109"/>
    </row>
    <row r="181" spans="1:2">
      <c r="A181" s="107"/>
      <c r="B181" s="109"/>
    </row>
    <row r="182" spans="1:2">
      <c r="A182" s="107"/>
      <c r="B182" s="109"/>
    </row>
    <row r="183" spans="1:2">
      <c r="A183" s="107"/>
      <c r="B183" s="109"/>
    </row>
    <row r="184" spans="1:2">
      <c r="A184" s="107"/>
      <c r="B184" s="109"/>
    </row>
    <row r="185" spans="1:2">
      <c r="A185" s="107"/>
      <c r="B185" s="109"/>
    </row>
    <row r="186" spans="1:2">
      <c r="A186" s="107"/>
      <c r="B186" s="109"/>
    </row>
    <row r="187" spans="1:2">
      <c r="A187" s="107"/>
      <c r="B187" s="109"/>
    </row>
    <row r="188" spans="1:2">
      <c r="A188" s="107"/>
      <c r="B188" s="109"/>
    </row>
    <row r="189" spans="1:2">
      <c r="A189" s="107"/>
      <c r="B189" s="109"/>
    </row>
    <row r="190" spans="1:2">
      <c r="A190" s="107"/>
      <c r="B190" s="109"/>
    </row>
    <row r="191" spans="1:2">
      <c r="A191" s="107"/>
      <c r="B191" s="109"/>
    </row>
    <row r="192" spans="1:2">
      <c r="A192" s="107"/>
      <c r="B192" s="109"/>
    </row>
    <row r="193" spans="1:2">
      <c r="A193" s="107"/>
      <c r="B193" s="109"/>
    </row>
    <row r="194" spans="1:2">
      <c r="A194" s="107"/>
      <c r="B194" s="109"/>
    </row>
    <row r="195" spans="1:2">
      <c r="A195" s="107"/>
      <c r="B195" s="109"/>
    </row>
    <row r="196" spans="1:2">
      <c r="A196" s="107"/>
      <c r="B196" s="109"/>
    </row>
    <row r="197" spans="1:2">
      <c r="A197" s="107"/>
      <c r="B197" s="109"/>
    </row>
    <row r="198" spans="1:2">
      <c r="A198" s="107"/>
      <c r="B198" s="109"/>
    </row>
    <row r="199" spans="1:2">
      <c r="A199" s="107"/>
      <c r="B199" s="109"/>
    </row>
    <row r="200" spans="1:2">
      <c r="A200" s="107"/>
      <c r="B200" s="109"/>
    </row>
    <row r="201" spans="1:2">
      <c r="A201" s="107"/>
      <c r="B201" s="109"/>
    </row>
    <row r="202" spans="1:2">
      <c r="A202" s="107"/>
      <c r="B202" s="109"/>
    </row>
    <row r="203" spans="1:2">
      <c r="A203" s="107"/>
      <c r="B203" s="109"/>
    </row>
    <row r="204" spans="1:2">
      <c r="A204" s="107"/>
      <c r="B204" s="109"/>
    </row>
    <row r="205" spans="1:2">
      <c r="A205" s="107"/>
      <c r="B205" s="109"/>
    </row>
    <row r="206" spans="1:2">
      <c r="A206" s="107"/>
      <c r="B206" s="109"/>
    </row>
    <row r="207" spans="1:2">
      <c r="A207" s="107"/>
      <c r="B207" s="109"/>
    </row>
    <row r="208" spans="1:2">
      <c r="A208" s="107"/>
      <c r="B208" s="109"/>
    </row>
    <row r="209" spans="1:2">
      <c r="A209" s="107"/>
      <c r="B209" s="109"/>
    </row>
    <row r="210" spans="1:2">
      <c r="A210" s="107"/>
      <c r="B210" s="109"/>
    </row>
    <row r="211" spans="1:2">
      <c r="A211" s="107"/>
      <c r="B211" s="109"/>
    </row>
    <row r="212" spans="1:2">
      <c r="A212" s="107"/>
      <c r="B212" s="109"/>
    </row>
    <row r="213" spans="1:2">
      <c r="A213" s="107"/>
      <c r="B213" s="109"/>
    </row>
    <row r="214" spans="1:2">
      <c r="A214" s="107"/>
      <c r="B214" s="109"/>
    </row>
    <row r="215" spans="1:2">
      <c r="A215" s="107"/>
      <c r="B215" s="109"/>
    </row>
    <row r="216" spans="1:2">
      <c r="A216" s="107"/>
      <c r="B216" s="109"/>
    </row>
    <row r="217" spans="1:2">
      <c r="A217" s="107"/>
      <c r="B217" s="109"/>
    </row>
    <row r="218" spans="1:2">
      <c r="A218" s="107"/>
      <c r="B218" s="109"/>
    </row>
    <row r="219" spans="1:2">
      <c r="A219" s="107"/>
      <c r="B219" s="109"/>
    </row>
    <row r="220" spans="1:2">
      <c r="A220" s="107"/>
      <c r="B220" s="109"/>
    </row>
    <row r="221" spans="1:2">
      <c r="A221" s="107"/>
      <c r="B221" s="109"/>
    </row>
    <row r="222" spans="1:2">
      <c r="A222" s="107"/>
      <c r="B222" s="109"/>
    </row>
    <row r="223" spans="1:2">
      <c r="A223" s="107"/>
      <c r="B223" s="109"/>
    </row>
    <row r="224" spans="1:2">
      <c r="A224" s="107"/>
      <c r="B224" s="109"/>
    </row>
    <row r="225" spans="1:2">
      <c r="A225" s="107"/>
      <c r="B225" s="109"/>
    </row>
    <row r="226" spans="1:2">
      <c r="A226" s="107"/>
      <c r="B226" s="109"/>
    </row>
    <row r="227" spans="1:2">
      <c r="A227" s="107"/>
      <c r="B227" s="109"/>
    </row>
    <row r="228" spans="1:2">
      <c r="A228" s="107"/>
      <c r="B228" s="109"/>
    </row>
    <row r="229" spans="1:2">
      <c r="A229" s="107"/>
      <c r="B229" s="109"/>
    </row>
    <row r="230" spans="1:2">
      <c r="A230" s="107"/>
      <c r="B230" s="109"/>
    </row>
    <row r="231" spans="1:2">
      <c r="A231" s="107"/>
      <c r="B231" s="109"/>
    </row>
    <row r="232" spans="1:2">
      <c r="A232" s="107"/>
      <c r="B232" s="109"/>
    </row>
    <row r="233" spans="1:2">
      <c r="A233" s="107"/>
      <c r="B233" s="109"/>
    </row>
    <row r="234" spans="1:2">
      <c r="A234" s="107"/>
      <c r="B234" s="109"/>
    </row>
    <row r="235" spans="1:2">
      <c r="A235" s="107"/>
      <c r="B235" s="109"/>
    </row>
    <row r="236" spans="1:2">
      <c r="A236" s="107"/>
      <c r="B236" s="109"/>
    </row>
    <row r="237" spans="1:2">
      <c r="A237" s="107"/>
      <c r="B237" s="109"/>
    </row>
    <row r="238" spans="1:2">
      <c r="A238" s="107"/>
      <c r="B238" s="109"/>
    </row>
    <row r="239" spans="1:2">
      <c r="A239" s="107"/>
      <c r="B239" s="109"/>
    </row>
    <row r="240" spans="1:2">
      <c r="A240" s="107"/>
      <c r="B240" s="109"/>
    </row>
    <row r="241" spans="1:2">
      <c r="A241" s="107"/>
      <c r="B241" s="109"/>
    </row>
    <row r="242" spans="1:2">
      <c r="A242" s="107"/>
      <c r="B242" s="109"/>
    </row>
    <row r="243" spans="1:2">
      <c r="A243" s="107"/>
      <c r="B243" s="109"/>
    </row>
    <row r="244" spans="1:2">
      <c r="A244" s="107"/>
      <c r="B244" s="109"/>
    </row>
    <row r="245" spans="1:2">
      <c r="A245" s="107"/>
      <c r="B245" s="109"/>
    </row>
    <row r="246" spans="1:2">
      <c r="A246" s="107"/>
      <c r="B246" s="109"/>
    </row>
    <row r="247" spans="1:2">
      <c r="A247" s="107"/>
      <c r="B247" s="109"/>
    </row>
    <row r="248" spans="1:2">
      <c r="A248" s="107"/>
      <c r="B248" s="109"/>
    </row>
    <row r="249" spans="1:2">
      <c r="A249" s="107"/>
      <c r="B249" s="109"/>
    </row>
    <row r="250" spans="1:2">
      <c r="A250" s="107"/>
      <c r="B250" s="109"/>
    </row>
    <row r="251" spans="1:2">
      <c r="A251" s="107"/>
      <c r="B251" s="109"/>
    </row>
    <row r="252" spans="1:2">
      <c r="A252" s="107"/>
      <c r="B252" s="109"/>
    </row>
    <row r="253" spans="1:2">
      <c r="A253" s="107"/>
      <c r="B253" s="109"/>
    </row>
    <row r="254" spans="1:2">
      <c r="A254" s="107"/>
      <c r="B254" s="109"/>
    </row>
    <row r="255" spans="1:2">
      <c r="A255" s="107"/>
      <c r="B255" s="109"/>
    </row>
    <row r="256" spans="1:2">
      <c r="A256" s="107"/>
      <c r="B256" s="109"/>
    </row>
    <row r="257" spans="1:2">
      <c r="A257" s="107"/>
      <c r="B257" s="109"/>
    </row>
    <row r="258" spans="1:2">
      <c r="A258" s="107"/>
      <c r="B258" s="109"/>
    </row>
    <row r="259" spans="1:2">
      <c r="A259" s="107"/>
      <c r="B259" s="109"/>
    </row>
    <row r="260" spans="1:2">
      <c r="A260" s="107"/>
      <c r="B260" s="109"/>
    </row>
    <row r="261" spans="1:2">
      <c r="A261" s="107"/>
      <c r="B261" s="109"/>
    </row>
    <row r="262" spans="1:2">
      <c r="A262" s="107"/>
      <c r="B262" s="109"/>
    </row>
    <row r="263" spans="1:2">
      <c r="A263" s="107"/>
      <c r="B263" s="109"/>
    </row>
    <row r="264" spans="1:2">
      <c r="A264" s="107"/>
      <c r="B264" s="109"/>
    </row>
    <row r="265" spans="1:2">
      <c r="A265" s="107"/>
      <c r="B265" s="109"/>
    </row>
    <row r="266" spans="1:2">
      <c r="A266" s="107"/>
      <c r="B266" s="109"/>
    </row>
    <row r="267" spans="1:2">
      <c r="A267" s="107"/>
      <c r="B267" s="109"/>
    </row>
    <row r="268" spans="1:2">
      <c r="A268" s="107"/>
      <c r="B268" s="109"/>
    </row>
    <row r="269" spans="1:2">
      <c r="A269" s="107"/>
      <c r="B269" s="109"/>
    </row>
    <row r="270" spans="1:2">
      <c r="A270" s="107"/>
      <c r="B270" s="109"/>
    </row>
    <row r="271" spans="1:2">
      <c r="A271" s="107"/>
      <c r="B271" s="109"/>
    </row>
    <row r="272" spans="1:2">
      <c r="A272" s="107"/>
      <c r="B272" s="109"/>
    </row>
    <row r="273" spans="1:2">
      <c r="A273" s="107"/>
      <c r="B273" s="109"/>
    </row>
    <row r="274" spans="1:2">
      <c r="A274" s="107"/>
      <c r="B274" s="109"/>
    </row>
    <row r="275" spans="1:2">
      <c r="A275" s="107"/>
      <c r="B275" s="109"/>
    </row>
    <row r="276" spans="1:2">
      <c r="A276" s="107"/>
      <c r="B276" s="109"/>
    </row>
    <row r="277" spans="1:2">
      <c r="A277" s="107"/>
      <c r="B277" s="109"/>
    </row>
    <row r="278" spans="1:2">
      <c r="A278" s="107"/>
      <c r="B278" s="109"/>
    </row>
    <row r="279" spans="1:2">
      <c r="A279" s="107"/>
      <c r="B279" s="109"/>
    </row>
    <row r="280" spans="1:2">
      <c r="A280" s="107"/>
      <c r="B280" s="109"/>
    </row>
    <row r="281" spans="1:2">
      <c r="A281" s="107"/>
      <c r="B281" s="109"/>
    </row>
    <row r="282" spans="1:2">
      <c r="A282" s="107"/>
      <c r="B282" s="109"/>
    </row>
    <row r="283" spans="1:2">
      <c r="A283" s="107"/>
      <c r="B283" s="109"/>
    </row>
    <row r="284" spans="1:2">
      <c r="A284" s="107"/>
      <c r="B284" s="109"/>
    </row>
    <row r="285" spans="1:2">
      <c r="A285" s="107"/>
      <c r="B285" s="109"/>
    </row>
    <row r="286" spans="1:2">
      <c r="A286" s="107"/>
      <c r="B286" s="109"/>
    </row>
    <row r="287" spans="1:2">
      <c r="A287" s="107"/>
      <c r="B287" s="109"/>
    </row>
    <row r="288" spans="1:2">
      <c r="A288" s="107"/>
      <c r="B288" s="109"/>
    </row>
    <row r="289" spans="1:2">
      <c r="A289" s="107"/>
      <c r="B289" s="109"/>
    </row>
    <row r="290" spans="1:2">
      <c r="A290" s="107"/>
      <c r="B290" s="109"/>
    </row>
    <row r="291" spans="1:2">
      <c r="A291" s="107"/>
      <c r="B291" s="109"/>
    </row>
    <row r="292" spans="1:2">
      <c r="A292" s="107"/>
      <c r="B292" s="109"/>
    </row>
    <row r="293" spans="1:2">
      <c r="A293" s="107"/>
      <c r="B293" s="109"/>
    </row>
    <row r="294" spans="1:2">
      <c r="A294" s="107"/>
      <c r="B294" s="109"/>
    </row>
    <row r="295" spans="1:2">
      <c r="A295" s="107"/>
      <c r="B295" s="109"/>
    </row>
    <row r="296" spans="1:2">
      <c r="A296" s="107"/>
      <c r="B296" s="109"/>
    </row>
    <row r="297" spans="1:2">
      <c r="A297" s="107"/>
      <c r="B297" s="109"/>
    </row>
    <row r="298" spans="1:2">
      <c r="A298" s="107"/>
      <c r="B298" s="109"/>
    </row>
    <row r="299" spans="1:2">
      <c r="A299" s="107"/>
      <c r="B299" s="109"/>
    </row>
    <row r="300" spans="1:2">
      <c r="A300" s="107"/>
      <c r="B300" s="109"/>
    </row>
    <row r="301" spans="1:2">
      <c r="A301" s="107"/>
      <c r="B301" s="109"/>
    </row>
    <row r="302" spans="1:2">
      <c r="A302" s="107"/>
      <c r="B302" s="109"/>
    </row>
    <row r="303" spans="1:2">
      <c r="A303" s="107"/>
      <c r="B303" s="109"/>
    </row>
    <row r="304" spans="1:2">
      <c r="A304" s="107"/>
      <c r="B304" s="109"/>
    </row>
    <row r="305" spans="1:2">
      <c r="A305" s="107"/>
      <c r="B305" s="109"/>
    </row>
    <row r="306" spans="1:2">
      <c r="A306" s="107"/>
      <c r="B306" s="109"/>
    </row>
    <row r="307" spans="1:2">
      <c r="A307" s="107"/>
      <c r="B307" s="109"/>
    </row>
    <row r="308" spans="1:2">
      <c r="A308" s="107"/>
      <c r="B308" s="109"/>
    </row>
    <row r="309" spans="1:2">
      <c r="A309" s="107"/>
      <c r="B309" s="109"/>
    </row>
    <row r="310" spans="1:2">
      <c r="A310" s="107"/>
      <c r="B310" s="109"/>
    </row>
    <row r="311" spans="1:2">
      <c r="A311" s="107"/>
      <c r="B311" s="109"/>
    </row>
    <row r="312" spans="1:2">
      <c r="A312" s="107"/>
      <c r="B312" s="109"/>
    </row>
    <row r="313" spans="1:2">
      <c r="A313" s="107"/>
      <c r="B313" s="109"/>
    </row>
    <row r="314" spans="1:2">
      <c r="A314" s="107"/>
      <c r="B314" s="109"/>
    </row>
    <row r="315" spans="1:2">
      <c r="A315" s="107"/>
      <c r="B315" s="109"/>
    </row>
    <row r="316" spans="1:2">
      <c r="A316" s="107"/>
      <c r="B316" s="109"/>
    </row>
    <row r="317" spans="1:2">
      <c r="A317" s="107"/>
      <c r="B317" s="109"/>
    </row>
    <row r="318" spans="1:2">
      <c r="A318" s="107"/>
      <c r="B318" s="109"/>
    </row>
    <row r="319" spans="1:2">
      <c r="A319" s="107"/>
      <c r="B319" s="109"/>
    </row>
    <row r="320" spans="1:2">
      <c r="A320" s="107"/>
      <c r="B320" s="109"/>
    </row>
    <row r="321" spans="1:2">
      <c r="A321" s="107"/>
      <c r="B321" s="109"/>
    </row>
    <row r="322" spans="1:2">
      <c r="A322" s="107"/>
      <c r="B322" s="109"/>
    </row>
    <row r="323" spans="1:2">
      <c r="A323" s="107"/>
      <c r="B323" s="109"/>
    </row>
    <row r="324" spans="1:2">
      <c r="A324" s="107"/>
      <c r="B324" s="109"/>
    </row>
    <row r="325" spans="1:2">
      <c r="A325" s="107"/>
      <c r="B325" s="109"/>
    </row>
    <row r="326" spans="1:2">
      <c r="A326" s="107"/>
      <c r="B326" s="109"/>
    </row>
    <row r="327" spans="1:2">
      <c r="A327" s="107"/>
      <c r="B327" s="109"/>
    </row>
    <row r="328" spans="1:2">
      <c r="A328" s="107"/>
      <c r="B328" s="109"/>
    </row>
    <row r="329" spans="1:2">
      <c r="A329" s="107"/>
      <c r="B329" s="109"/>
    </row>
    <row r="330" spans="1:2">
      <c r="A330" s="107"/>
      <c r="B330" s="109"/>
    </row>
    <row r="331" spans="1:2">
      <c r="A331" s="107"/>
      <c r="B331" s="109"/>
    </row>
    <row r="332" spans="1:2">
      <c r="A332" s="107"/>
      <c r="B332" s="109"/>
    </row>
    <row r="333" spans="1:2">
      <c r="A333" s="107"/>
      <c r="B333" s="109"/>
    </row>
    <row r="334" spans="1:2">
      <c r="A334" s="107"/>
      <c r="B334" s="109"/>
    </row>
    <row r="335" spans="1:2">
      <c r="A335" s="107"/>
      <c r="B335" s="109"/>
    </row>
    <row r="336" spans="1:2">
      <c r="A336" s="107"/>
      <c r="B336" s="109"/>
    </row>
    <row r="337" spans="1:2">
      <c r="A337" s="107"/>
      <c r="B337" s="109"/>
    </row>
    <row r="338" spans="1:2">
      <c r="A338" s="107"/>
      <c r="B338" s="109"/>
    </row>
    <row r="339" spans="1:2">
      <c r="A339" s="107"/>
      <c r="B339" s="109"/>
    </row>
    <row r="340" spans="1:2">
      <c r="A340" s="107"/>
      <c r="B340" s="109"/>
    </row>
    <row r="341" spans="1:2">
      <c r="A341" s="107"/>
      <c r="B341" s="109"/>
    </row>
    <row r="342" spans="1:2">
      <c r="A342" s="107"/>
      <c r="B342" s="109"/>
    </row>
    <row r="343" spans="1:2">
      <c r="A343" s="107"/>
      <c r="B343" s="109"/>
    </row>
    <row r="344" spans="1:2">
      <c r="A344" s="107"/>
      <c r="B344" s="109"/>
    </row>
    <row r="345" spans="1:2">
      <c r="A345" s="107"/>
      <c r="B345" s="109"/>
    </row>
    <row r="346" spans="1:2">
      <c r="A346" s="107"/>
      <c r="B346" s="109"/>
    </row>
    <row r="347" spans="1:2">
      <c r="A347" s="107"/>
      <c r="B347" s="109"/>
    </row>
    <row r="348" spans="1:2">
      <c r="A348" s="107"/>
      <c r="B348" s="109"/>
    </row>
    <row r="349" spans="1:2">
      <c r="A349" s="107"/>
      <c r="B349" s="109"/>
    </row>
    <row r="350" spans="1:2">
      <c r="A350" s="107"/>
      <c r="B350" s="109"/>
    </row>
    <row r="351" spans="1:2">
      <c r="A351" s="107"/>
      <c r="B351" s="109"/>
    </row>
    <row r="352" spans="1:2">
      <c r="A352" s="107"/>
      <c r="B352" s="109"/>
    </row>
    <row r="353" spans="1:2">
      <c r="A353" s="107"/>
      <c r="B353" s="109"/>
    </row>
    <row r="354" spans="1:2">
      <c r="A354" s="107"/>
      <c r="B354" s="109"/>
    </row>
    <row r="355" spans="1:2">
      <c r="A355" s="107"/>
      <c r="B355" s="109"/>
    </row>
    <row r="356" spans="1:2">
      <c r="A356" s="107"/>
      <c r="B356" s="109"/>
    </row>
    <row r="357" spans="1:2">
      <c r="A357" s="107"/>
      <c r="B357" s="109"/>
    </row>
    <row r="358" spans="1:2">
      <c r="A358" s="107"/>
      <c r="B358" s="109"/>
    </row>
    <row r="359" spans="1:2">
      <c r="A359" s="107"/>
      <c r="B359" s="109"/>
    </row>
    <row r="360" spans="1:2">
      <c r="A360" s="107"/>
      <c r="B360" s="109"/>
    </row>
    <row r="361" spans="1:2">
      <c r="A361" s="107"/>
      <c r="B361" s="109"/>
    </row>
    <row r="362" spans="1:2">
      <c r="A362" s="107"/>
      <c r="B362" s="109"/>
    </row>
    <row r="363" spans="1:2">
      <c r="A363" s="107"/>
      <c r="B363" s="109"/>
    </row>
    <row r="364" spans="1:2">
      <c r="A364" s="107"/>
      <c r="B364" s="109"/>
    </row>
    <row r="365" spans="1:2">
      <c r="A365" s="107"/>
      <c r="B365" s="109"/>
    </row>
    <row r="366" spans="1:2">
      <c r="A366" s="107"/>
      <c r="B366" s="109"/>
    </row>
    <row r="367" spans="1:2">
      <c r="A367" s="107"/>
      <c r="B367" s="109"/>
    </row>
    <row r="368" spans="1:2">
      <c r="A368" s="107"/>
      <c r="B368" s="109"/>
    </row>
    <row r="369" spans="1:2">
      <c r="A369" s="107"/>
      <c r="B369" s="109"/>
    </row>
    <row r="370" spans="1:2">
      <c r="A370" s="107"/>
      <c r="B370" s="109"/>
    </row>
    <row r="371" spans="1:2">
      <c r="A371" s="107"/>
      <c r="B371" s="109"/>
    </row>
    <row r="372" spans="1:2">
      <c r="A372" s="107"/>
      <c r="B372" s="109"/>
    </row>
    <row r="373" spans="1:2">
      <c r="A373" s="107"/>
      <c r="B373" s="109"/>
    </row>
    <row r="374" spans="1:2">
      <c r="A374" s="107"/>
      <c r="B374" s="109"/>
    </row>
    <row r="375" spans="1:2">
      <c r="A375" s="107"/>
      <c r="B375" s="109"/>
    </row>
    <row r="376" spans="1:2">
      <c r="A376" s="107"/>
      <c r="B376" s="109"/>
    </row>
    <row r="377" spans="1:2">
      <c r="A377" s="107"/>
      <c r="B377" s="109"/>
    </row>
    <row r="378" spans="1:2">
      <c r="A378" s="107"/>
      <c r="B378" s="109"/>
    </row>
    <row r="379" spans="1:2">
      <c r="A379" s="107"/>
      <c r="B379" s="109"/>
    </row>
    <row r="380" spans="1:2">
      <c r="A380" s="107"/>
      <c r="B380" s="109"/>
    </row>
    <row r="381" spans="1:2">
      <c r="A381" s="107"/>
      <c r="B381" s="109"/>
    </row>
    <row r="382" spans="1:2">
      <c r="A382" s="107"/>
      <c r="B382" s="109"/>
    </row>
    <row r="383" spans="1:2">
      <c r="A383" s="107"/>
      <c r="B383" s="109"/>
    </row>
    <row r="384" spans="1:2">
      <c r="A384" s="107"/>
      <c r="B384" s="109"/>
    </row>
    <row r="385" spans="1:2">
      <c r="A385" s="107"/>
      <c r="B385" s="109"/>
    </row>
    <row r="386" spans="1:2">
      <c r="A386" s="107"/>
      <c r="B386" s="109"/>
    </row>
    <row r="387" spans="1:2">
      <c r="A387" s="107"/>
      <c r="B387" s="109"/>
    </row>
    <row r="388" spans="1:2">
      <c r="A388" s="107"/>
      <c r="B388" s="109"/>
    </row>
    <row r="389" spans="1:2">
      <c r="A389" s="107"/>
      <c r="B389" s="109"/>
    </row>
    <row r="390" spans="1:2">
      <c r="A390" s="107"/>
      <c r="B390" s="109"/>
    </row>
    <row r="391" spans="1:2">
      <c r="A391" s="107"/>
      <c r="B391" s="109"/>
    </row>
    <row r="392" spans="1:2">
      <c r="A392" s="107"/>
      <c r="B392" s="109"/>
    </row>
    <row r="393" spans="1:2">
      <c r="A393" s="107"/>
      <c r="B393" s="109"/>
    </row>
    <row r="394" spans="1:2">
      <c r="A394" s="107"/>
      <c r="B394" s="109"/>
    </row>
    <row r="395" spans="1:2">
      <c r="A395" s="107"/>
      <c r="B395" s="109"/>
    </row>
    <row r="396" spans="1:2">
      <c r="A396" s="107"/>
      <c r="B396" s="109"/>
    </row>
    <row r="397" spans="1:2">
      <c r="A397" s="107"/>
      <c r="B397" s="109"/>
    </row>
    <row r="398" spans="1:2">
      <c r="A398" s="107"/>
      <c r="B398" s="109"/>
    </row>
    <row r="399" spans="1:2">
      <c r="A399" s="107"/>
      <c r="B399" s="109"/>
    </row>
    <row r="400" spans="1:2">
      <c r="A400" s="107"/>
      <c r="B400" s="109"/>
    </row>
    <row r="401" spans="1:2">
      <c r="A401" s="107"/>
      <c r="B401" s="109"/>
    </row>
    <row r="402" spans="1:2">
      <c r="A402" s="107"/>
      <c r="B402" s="109"/>
    </row>
    <row r="403" spans="1:2">
      <c r="A403" s="107"/>
      <c r="B403" s="109"/>
    </row>
    <row r="404" spans="1:2">
      <c r="A404" s="107"/>
      <c r="B404" s="109"/>
    </row>
    <row r="405" spans="1:2">
      <c r="A405" s="107"/>
      <c r="B405" s="109"/>
    </row>
    <row r="406" spans="1:2">
      <c r="A406" s="107"/>
      <c r="B406" s="109"/>
    </row>
    <row r="407" spans="1:2">
      <c r="A407" s="107"/>
      <c r="B407" s="109"/>
    </row>
    <row r="408" spans="1:2">
      <c r="A408" s="107"/>
      <c r="B408" s="109"/>
    </row>
    <row r="409" spans="1:2">
      <c r="A409" s="107"/>
      <c r="B409" s="109"/>
    </row>
    <row r="410" spans="1:2">
      <c r="A410" s="107"/>
      <c r="B410" s="109"/>
    </row>
    <row r="411" spans="1:2">
      <c r="A411" s="107"/>
      <c r="B411" s="109"/>
    </row>
    <row r="412" spans="1:2">
      <c r="A412" s="107"/>
      <c r="B412" s="109"/>
    </row>
    <row r="413" spans="1:2">
      <c r="A413" s="107"/>
      <c r="B413" s="109"/>
    </row>
    <row r="414" spans="1:2">
      <c r="A414" s="107"/>
      <c r="B414" s="109"/>
    </row>
    <row r="415" spans="1:2">
      <c r="A415" s="107"/>
      <c r="B415" s="109"/>
    </row>
    <row r="416" spans="1:2">
      <c r="A416" s="107"/>
      <c r="B416" s="109"/>
    </row>
    <row r="417" spans="1:2">
      <c r="A417" s="107"/>
      <c r="B417" s="109"/>
    </row>
    <row r="418" spans="1:2">
      <c r="A418" s="107"/>
      <c r="B418" s="109"/>
    </row>
    <row r="419" spans="1:2">
      <c r="A419" s="107"/>
      <c r="B419" s="109"/>
    </row>
    <row r="420" spans="1:2">
      <c r="A420" s="107"/>
      <c r="B420" s="109"/>
    </row>
    <row r="421" spans="1:2">
      <c r="A421" s="107"/>
      <c r="B421" s="109"/>
    </row>
    <row r="422" spans="1:2">
      <c r="A422" s="107"/>
      <c r="B422" s="109"/>
    </row>
    <row r="423" spans="1:2">
      <c r="A423" s="107"/>
      <c r="B423" s="109"/>
    </row>
    <row r="424" spans="1:2">
      <c r="A424" s="107"/>
      <c r="B424" s="109"/>
    </row>
    <row r="425" spans="1:2">
      <c r="A425" s="107"/>
      <c r="B425" s="109"/>
    </row>
    <row r="426" spans="1:2">
      <c r="A426" s="107"/>
      <c r="B426" s="109"/>
    </row>
    <row r="427" spans="1:2">
      <c r="A427" s="107"/>
      <c r="B427" s="109"/>
    </row>
    <row r="428" spans="1:2">
      <c r="A428" s="107"/>
      <c r="B428" s="109"/>
    </row>
    <row r="429" spans="1:2">
      <c r="A429" s="107"/>
      <c r="B429" s="109"/>
    </row>
    <row r="430" spans="1:2">
      <c r="A430" s="107"/>
      <c r="B430" s="109"/>
    </row>
    <row r="431" spans="1:2">
      <c r="A431" s="107"/>
      <c r="B431" s="109"/>
    </row>
    <row r="432" spans="1:2">
      <c r="A432" s="107"/>
      <c r="B432" s="109"/>
    </row>
    <row r="433" spans="1:2">
      <c r="A433" s="107"/>
      <c r="B433" s="109"/>
    </row>
    <row r="434" spans="1:2">
      <c r="A434" s="107"/>
      <c r="B434" s="109"/>
    </row>
    <row r="435" spans="1:2">
      <c r="A435" s="107"/>
      <c r="B435" s="109"/>
    </row>
    <row r="436" spans="1:2">
      <c r="A436" s="107"/>
      <c r="B436" s="109"/>
    </row>
    <row r="437" spans="1:2">
      <c r="A437" s="107"/>
      <c r="B437" s="109"/>
    </row>
    <row r="438" spans="1:2">
      <c r="A438" s="107"/>
      <c r="B438" s="109"/>
    </row>
    <row r="439" spans="1:2">
      <c r="A439" s="107"/>
      <c r="B439" s="109"/>
    </row>
    <row r="440" spans="1:2">
      <c r="A440" s="107"/>
      <c r="B440" s="109"/>
    </row>
    <row r="441" spans="1:2">
      <c r="A441" s="107"/>
      <c r="B441" s="109"/>
    </row>
    <row r="442" spans="1:2">
      <c r="A442" s="107"/>
      <c r="B442" s="109"/>
    </row>
    <row r="443" spans="1:2">
      <c r="A443" s="107"/>
      <c r="B443" s="109"/>
    </row>
    <row r="444" spans="1:2">
      <c r="A444" s="107"/>
      <c r="B444" s="109"/>
    </row>
    <row r="445" spans="1:2">
      <c r="A445" s="107"/>
      <c r="B445" s="109"/>
    </row>
    <row r="446" spans="1:2">
      <c r="A446" s="107"/>
      <c r="B446" s="109"/>
    </row>
    <row r="447" spans="1:2">
      <c r="A447" s="107"/>
      <c r="B447" s="109"/>
    </row>
    <row r="448" spans="1:2">
      <c r="A448" s="107"/>
      <c r="B448" s="109"/>
    </row>
    <row r="449" spans="1:2">
      <c r="A449" s="107"/>
      <c r="B449" s="109"/>
    </row>
    <row r="450" spans="1:2">
      <c r="A450" s="107"/>
      <c r="B450" s="109"/>
    </row>
    <row r="451" spans="1:2">
      <c r="A451" s="107"/>
      <c r="B451" s="109"/>
    </row>
    <row r="452" spans="1:2">
      <c r="A452" s="107"/>
      <c r="B452" s="109"/>
    </row>
    <row r="453" spans="1:2">
      <c r="A453" s="107"/>
      <c r="B453" s="109"/>
    </row>
    <row r="454" spans="1:2">
      <c r="A454" s="107"/>
      <c r="B454" s="109"/>
    </row>
    <row r="455" spans="1:2">
      <c r="A455" s="107"/>
      <c r="B455" s="109"/>
    </row>
    <row r="456" spans="1:2">
      <c r="A456" s="107"/>
      <c r="B456" s="109"/>
    </row>
    <row r="457" spans="1:2">
      <c r="A457" s="107"/>
      <c r="B457" s="109"/>
    </row>
    <row r="458" spans="1:2">
      <c r="A458" s="107"/>
      <c r="B458" s="109"/>
    </row>
    <row r="459" spans="1:2">
      <c r="A459" s="107"/>
      <c r="B459" s="109"/>
    </row>
    <row r="460" spans="1:2">
      <c r="A460" s="107"/>
      <c r="B460" s="109"/>
    </row>
    <row r="461" spans="1:2">
      <c r="A461" s="107"/>
      <c r="B461" s="109"/>
    </row>
    <row r="462" spans="1:2">
      <c r="A462" s="107"/>
      <c r="B462" s="109"/>
    </row>
    <row r="463" spans="1:2">
      <c r="A463" s="107"/>
      <c r="B463" s="109"/>
    </row>
    <row r="464" spans="1:2">
      <c r="A464" s="107"/>
      <c r="B464" s="109"/>
    </row>
    <row r="465" spans="1:2">
      <c r="A465" s="107"/>
      <c r="B465" s="109"/>
    </row>
    <row r="466" spans="1:2">
      <c r="A466" s="107"/>
      <c r="B466" s="109"/>
    </row>
    <row r="467" spans="1:2">
      <c r="A467" s="107"/>
      <c r="B467" s="109"/>
    </row>
    <row r="468" spans="1:2">
      <c r="A468" s="107"/>
      <c r="B468" s="109"/>
    </row>
    <row r="469" spans="1:2">
      <c r="A469" s="107"/>
      <c r="B469" s="109"/>
    </row>
    <row r="470" spans="1:2">
      <c r="A470" s="107"/>
      <c r="B470" s="109"/>
    </row>
    <row r="471" spans="1:2">
      <c r="A471" s="107"/>
      <c r="B471" s="109"/>
    </row>
    <row r="472" spans="1:2">
      <c r="A472" s="107"/>
      <c r="B472" s="109"/>
    </row>
    <row r="473" spans="1:2">
      <c r="A473" s="107"/>
      <c r="B473" s="109"/>
    </row>
    <row r="474" spans="1:2">
      <c r="A474" s="107"/>
      <c r="B474" s="109"/>
    </row>
    <row r="475" spans="1:2">
      <c r="A475" s="107"/>
      <c r="B475" s="109"/>
    </row>
    <row r="476" spans="1:2">
      <c r="A476" s="107"/>
      <c r="B476" s="109"/>
    </row>
    <row r="477" spans="1:2">
      <c r="A477" s="107"/>
      <c r="B477" s="109"/>
    </row>
    <row r="478" spans="1:2">
      <c r="A478" s="107"/>
      <c r="B478" s="109"/>
    </row>
    <row r="479" spans="1:2">
      <c r="A479" s="107"/>
      <c r="B479" s="109"/>
    </row>
    <row r="480" spans="1:2">
      <c r="A480" s="107"/>
      <c r="B480" s="109"/>
    </row>
    <row r="481" spans="1:2">
      <c r="A481" s="107"/>
      <c r="B481" s="109"/>
    </row>
    <row r="482" spans="1:2">
      <c r="A482" s="107"/>
      <c r="B482" s="109"/>
    </row>
    <row r="483" spans="1:2">
      <c r="A483" s="107"/>
      <c r="B483" s="109"/>
    </row>
    <row r="484" spans="1:2">
      <c r="A484" s="107"/>
      <c r="B484" s="109"/>
    </row>
    <row r="485" spans="1:2">
      <c r="A485" s="107"/>
      <c r="B485" s="109"/>
    </row>
    <row r="486" spans="1:2">
      <c r="A486" s="107"/>
      <c r="B486" s="109"/>
    </row>
    <row r="487" spans="1:2">
      <c r="A487" s="107"/>
      <c r="B487" s="109"/>
    </row>
    <row r="488" spans="1:2">
      <c r="A488" s="107"/>
      <c r="B488" s="109"/>
    </row>
    <row r="489" spans="1:2">
      <c r="A489" s="107"/>
      <c r="B489" s="109"/>
    </row>
    <row r="490" spans="1:2">
      <c r="A490" s="107"/>
      <c r="B490" s="109"/>
    </row>
    <row r="491" spans="1:2">
      <c r="A491" s="107"/>
      <c r="B491" s="109"/>
    </row>
    <row r="492" spans="1:2">
      <c r="A492" s="107"/>
      <c r="B492" s="109"/>
    </row>
    <row r="493" spans="1:2">
      <c r="A493" s="107"/>
      <c r="B493" s="109"/>
    </row>
    <row r="494" spans="1:2">
      <c r="A494" s="107"/>
      <c r="B494" s="109"/>
    </row>
    <row r="495" spans="1:2">
      <c r="A495" s="107"/>
      <c r="B495" s="109"/>
    </row>
    <row r="496" spans="1:2">
      <c r="A496" s="107"/>
      <c r="B496" s="109"/>
    </row>
    <row r="497" spans="1:2">
      <c r="A497" s="107"/>
      <c r="B497" s="109"/>
    </row>
    <row r="498" spans="1:2">
      <c r="A498" s="107"/>
      <c r="B498" s="109"/>
    </row>
    <row r="499" spans="1:2">
      <c r="A499" s="107"/>
      <c r="B499" s="109"/>
    </row>
    <row r="500" spans="1:2">
      <c r="A500" s="107"/>
      <c r="B500" s="109"/>
    </row>
    <row r="501" spans="1:2">
      <c r="A501" s="107"/>
      <c r="B501" s="109"/>
    </row>
    <row r="502" spans="1:2">
      <c r="A502" s="107"/>
      <c r="B502" s="109"/>
    </row>
    <row r="503" spans="1:2">
      <c r="A503" s="107"/>
      <c r="B503" s="109"/>
    </row>
    <row r="504" spans="1:2">
      <c r="A504" s="107"/>
      <c r="B504" s="109"/>
    </row>
    <row r="505" spans="1:2">
      <c r="A505" s="107"/>
      <c r="B505" s="109"/>
    </row>
    <row r="506" spans="1:2">
      <c r="A506" s="107"/>
      <c r="B506" s="109"/>
    </row>
    <row r="507" spans="1:2">
      <c r="A507" s="107"/>
      <c r="B507" s="109"/>
    </row>
    <row r="508" spans="1:2">
      <c r="A508" s="107"/>
      <c r="B508" s="109"/>
    </row>
    <row r="509" spans="1:2">
      <c r="A509" s="107"/>
      <c r="B509" s="109"/>
    </row>
    <row r="510" spans="1:2">
      <c r="A510" s="107"/>
      <c r="B510" s="109"/>
    </row>
    <row r="511" spans="1:2">
      <c r="A511" s="107"/>
      <c r="B511" s="109"/>
    </row>
    <row r="512" spans="1:2">
      <c r="A512" s="107"/>
      <c r="B512" s="109"/>
    </row>
    <row r="513" spans="1:2">
      <c r="A513" s="107"/>
      <c r="B513" s="109"/>
    </row>
    <row r="514" spans="1:2">
      <c r="A514" s="107"/>
      <c r="B514" s="109"/>
    </row>
    <row r="515" spans="1:2">
      <c r="A515" s="107"/>
      <c r="B515" s="109"/>
    </row>
    <row r="516" spans="1:2">
      <c r="A516" s="107"/>
      <c r="B516" s="109"/>
    </row>
    <row r="517" spans="1:2">
      <c r="A517" s="107"/>
      <c r="B517" s="109"/>
    </row>
    <row r="518" spans="1:2">
      <c r="A518" s="107"/>
      <c r="B518" s="109"/>
    </row>
    <row r="519" spans="1:2">
      <c r="A519" s="107"/>
      <c r="B519" s="109"/>
    </row>
    <row r="520" spans="1:2">
      <c r="A520" s="107"/>
      <c r="B520" s="109"/>
    </row>
    <row r="521" spans="1:2">
      <c r="A521" s="107"/>
      <c r="B521" s="109"/>
    </row>
    <row r="522" spans="1:2">
      <c r="A522" s="107"/>
      <c r="B522" s="109"/>
    </row>
    <row r="523" spans="1:2">
      <c r="A523" s="107"/>
      <c r="B523" s="109"/>
    </row>
    <row r="524" spans="1:2">
      <c r="A524" s="107"/>
      <c r="B524" s="109"/>
    </row>
    <row r="525" spans="1:2">
      <c r="A525" s="107"/>
      <c r="B525" s="109"/>
    </row>
    <row r="526" spans="1:2">
      <c r="A526" s="107"/>
      <c r="B526" s="109"/>
    </row>
    <row r="527" spans="1:2">
      <c r="A527" s="107"/>
      <c r="B527" s="109"/>
    </row>
    <row r="528" spans="1:2">
      <c r="A528" s="107"/>
      <c r="B528" s="109"/>
    </row>
    <row r="529" spans="1:2">
      <c r="A529" s="107"/>
      <c r="B529" s="109"/>
    </row>
    <row r="530" spans="1:2">
      <c r="A530" s="107"/>
      <c r="B530" s="109"/>
    </row>
    <row r="531" spans="1:2">
      <c r="A531" s="107"/>
      <c r="B531" s="109"/>
    </row>
    <row r="532" spans="1:2">
      <c r="A532" s="107"/>
      <c r="B532" s="109"/>
    </row>
    <row r="533" spans="1:2">
      <c r="A533" s="107"/>
      <c r="B533" s="109"/>
    </row>
    <row r="534" spans="1:2">
      <c r="A534" s="107"/>
      <c r="B534" s="109"/>
    </row>
    <row r="535" spans="1:2">
      <c r="A535" s="107"/>
      <c r="B535" s="109"/>
    </row>
    <row r="536" spans="1:2">
      <c r="A536" s="107"/>
      <c r="B536" s="109"/>
    </row>
    <row r="537" spans="1:2">
      <c r="A537" s="107"/>
      <c r="B537" s="109"/>
    </row>
    <row r="538" spans="1:2">
      <c r="A538" s="107"/>
      <c r="B538" s="109"/>
    </row>
    <row r="539" spans="1:2">
      <c r="A539" s="107"/>
      <c r="B539" s="109"/>
    </row>
    <row r="540" spans="1:2">
      <c r="A540" s="107"/>
      <c r="B540" s="109"/>
    </row>
    <row r="541" spans="1:2">
      <c r="A541" s="107"/>
      <c r="B541" s="109"/>
    </row>
    <row r="542" spans="1:2">
      <c r="A542" s="107"/>
      <c r="B542" s="109"/>
    </row>
    <row r="543" spans="1:2">
      <c r="A543" s="107"/>
      <c r="B543" s="109"/>
    </row>
    <row r="544" spans="1:2">
      <c r="A544" s="107"/>
      <c r="B544" s="109"/>
    </row>
    <row r="545" spans="1:2">
      <c r="A545" s="107"/>
      <c r="B545" s="109"/>
    </row>
    <row r="546" spans="1:2">
      <c r="A546" s="107"/>
      <c r="B546" s="109"/>
    </row>
    <row r="547" spans="1:2">
      <c r="A547" s="107"/>
      <c r="B547" s="109"/>
    </row>
    <row r="548" spans="1:2">
      <c r="A548" s="107"/>
      <c r="B548" s="109"/>
    </row>
    <row r="549" spans="1:2">
      <c r="A549" s="107"/>
      <c r="B549" s="109"/>
    </row>
    <row r="550" spans="1:2">
      <c r="A550" s="107"/>
      <c r="B550" s="109"/>
    </row>
    <row r="551" spans="1:2">
      <c r="A551" s="107"/>
      <c r="B551" s="109"/>
    </row>
    <row r="552" spans="1:2">
      <c r="A552" s="107"/>
      <c r="B552" s="109"/>
    </row>
    <row r="553" spans="1:2">
      <c r="A553" s="107"/>
      <c r="B553" s="109"/>
    </row>
    <row r="554" spans="1:2">
      <c r="A554" s="107"/>
      <c r="B554" s="109"/>
    </row>
    <row r="555" spans="1:2">
      <c r="A555" s="107"/>
      <c r="B555" s="109"/>
    </row>
    <row r="556" spans="1:2">
      <c r="A556" s="107"/>
      <c r="B556" s="109"/>
    </row>
    <row r="557" spans="1:2">
      <c r="A557" s="107"/>
      <c r="B557" s="109"/>
    </row>
    <row r="558" spans="1:2">
      <c r="A558" s="107"/>
      <c r="B558" s="109"/>
    </row>
    <row r="559" spans="1:2">
      <c r="A559" s="107"/>
      <c r="B559" s="109"/>
    </row>
    <row r="560" spans="1:2">
      <c r="A560" s="107"/>
      <c r="B560" s="109"/>
    </row>
    <row r="561" spans="1:2">
      <c r="A561" s="107"/>
      <c r="B561" s="109"/>
    </row>
    <row r="562" spans="1:2">
      <c r="A562" s="107"/>
      <c r="B562" s="109"/>
    </row>
    <row r="563" spans="1:2">
      <c r="A563" s="107"/>
      <c r="B563" s="109"/>
    </row>
    <row r="564" spans="1:2">
      <c r="A564" s="107"/>
      <c r="B564" s="109"/>
    </row>
    <row r="565" spans="1:2">
      <c r="A565" s="107"/>
      <c r="B565" s="109"/>
    </row>
    <row r="566" spans="1:2">
      <c r="A566" s="107"/>
      <c r="B566" s="109"/>
    </row>
    <row r="567" spans="1:2">
      <c r="A567" s="107"/>
      <c r="B567" s="109"/>
    </row>
    <row r="568" spans="1:2">
      <c r="A568" s="107"/>
      <c r="B568" s="109"/>
    </row>
    <row r="569" spans="1:2">
      <c r="A569" s="107"/>
      <c r="B569" s="109"/>
    </row>
    <row r="570" spans="1:2">
      <c r="A570" s="107"/>
      <c r="B570" s="109"/>
    </row>
    <row r="571" spans="1:2">
      <c r="A571" s="107"/>
      <c r="B571" s="109"/>
    </row>
    <row r="572" spans="1:2">
      <c r="A572" s="107"/>
      <c r="B572" s="109"/>
    </row>
    <row r="573" spans="1:2">
      <c r="A573" s="107"/>
      <c r="B573" s="109"/>
    </row>
    <row r="574" spans="1:2">
      <c r="A574" s="107"/>
      <c r="B574" s="109"/>
    </row>
    <row r="575" spans="1:2">
      <c r="A575" s="107"/>
      <c r="B575" s="109"/>
    </row>
    <row r="576" spans="1:2">
      <c r="A576" s="107"/>
      <c r="B576" s="109"/>
    </row>
    <row r="577" spans="1:2">
      <c r="A577" s="107"/>
      <c r="B577" s="109"/>
    </row>
    <row r="578" spans="1:2">
      <c r="A578" s="107"/>
      <c r="B578" s="109"/>
    </row>
    <row r="579" spans="1:2">
      <c r="A579" s="107"/>
      <c r="B579" s="109"/>
    </row>
    <row r="580" spans="1:2">
      <c r="A580" s="107"/>
      <c r="B580" s="109"/>
    </row>
    <row r="581" spans="1:2">
      <c r="A581" s="107"/>
      <c r="B581" s="109"/>
    </row>
    <row r="582" spans="1:2">
      <c r="A582" s="107"/>
      <c r="B582" s="109"/>
    </row>
    <row r="583" spans="1:2">
      <c r="A583" s="107"/>
      <c r="B583" s="109"/>
    </row>
    <row r="584" spans="1:2">
      <c r="A584" s="107"/>
      <c r="B584" s="109"/>
    </row>
    <row r="585" spans="1:2">
      <c r="A585" s="107"/>
      <c r="B585" s="109"/>
    </row>
    <row r="586" spans="1:2">
      <c r="A586" s="107"/>
      <c r="B586" s="109"/>
    </row>
    <row r="587" spans="1:2">
      <c r="A587" s="107"/>
      <c r="B587" s="109"/>
    </row>
    <row r="588" spans="1:2">
      <c r="A588" s="107"/>
      <c r="B588" s="109"/>
    </row>
    <row r="589" spans="1:2">
      <c r="A589" s="107"/>
      <c r="B589" s="109"/>
    </row>
    <row r="590" spans="1:2">
      <c r="A590" s="107"/>
      <c r="B590" s="109"/>
    </row>
    <row r="591" spans="1:2">
      <c r="A591" s="107"/>
      <c r="B591" s="109"/>
    </row>
    <row r="592" spans="1:2">
      <c r="A592" s="107"/>
      <c r="B592" s="109"/>
    </row>
    <row r="593" spans="1:2">
      <c r="A593" s="107"/>
      <c r="B593" s="109"/>
    </row>
    <row r="594" spans="1:2">
      <c r="A594" s="107"/>
      <c r="B594" s="109"/>
    </row>
    <row r="595" spans="1:2">
      <c r="A595" s="107"/>
      <c r="B595" s="109"/>
    </row>
    <row r="596" spans="1:2">
      <c r="A596" s="107"/>
      <c r="B596" s="109"/>
    </row>
    <row r="597" spans="1:2">
      <c r="A597" s="107"/>
      <c r="B597" s="109"/>
    </row>
    <row r="598" spans="1:2">
      <c r="A598" s="107"/>
      <c r="B598" s="109"/>
    </row>
    <row r="599" spans="1:2">
      <c r="A599" s="107"/>
      <c r="B599" s="109"/>
    </row>
    <row r="600" spans="1:2">
      <c r="A600" s="107"/>
      <c r="B600" s="109"/>
    </row>
    <row r="601" spans="1:2">
      <c r="A601" s="107"/>
      <c r="B601" s="109"/>
    </row>
    <row r="602" spans="1:2">
      <c r="A602" s="107"/>
      <c r="B602" s="109"/>
    </row>
    <row r="603" spans="1:2">
      <c r="A603" s="107"/>
      <c r="B603" s="109"/>
    </row>
    <row r="604" spans="1:2">
      <c r="A604" s="107"/>
      <c r="B604" s="109"/>
    </row>
    <row r="605" spans="1:2">
      <c r="A605" s="107"/>
      <c r="B605" s="109"/>
    </row>
    <row r="606" spans="1:2">
      <c r="A606" s="107"/>
      <c r="B606" s="109"/>
    </row>
    <row r="607" spans="1:2">
      <c r="A607" s="107"/>
      <c r="B607" s="109"/>
    </row>
    <row r="608" spans="1:2">
      <c r="A608" s="107"/>
      <c r="B608" s="109"/>
    </row>
    <row r="609" spans="1:2">
      <c r="A609" s="107"/>
      <c r="B609" s="109"/>
    </row>
    <row r="610" spans="1:2">
      <c r="A610" s="107"/>
      <c r="B610" s="109"/>
    </row>
    <row r="611" spans="1:2">
      <c r="A611" s="107"/>
      <c r="B611" s="109"/>
    </row>
    <row r="612" spans="1:2">
      <c r="A612" s="107"/>
      <c r="B612" s="109"/>
    </row>
    <row r="613" spans="1:2">
      <c r="A613" s="107"/>
      <c r="B613" s="109"/>
    </row>
    <row r="614" spans="1:2">
      <c r="A614" s="107"/>
      <c r="B614" s="109"/>
    </row>
    <row r="615" spans="1:2">
      <c r="A615" s="107"/>
      <c r="B615" s="109"/>
    </row>
    <row r="616" spans="1:2">
      <c r="A616" s="107"/>
      <c r="B616" s="109"/>
    </row>
    <row r="617" spans="1:2">
      <c r="A617" s="107"/>
      <c r="B617" s="109"/>
    </row>
    <row r="618" spans="1:2">
      <c r="A618" s="107"/>
      <c r="B618" s="109"/>
    </row>
    <row r="619" spans="1:2">
      <c r="A619" s="107"/>
      <c r="B619" s="109"/>
    </row>
    <row r="620" spans="1:2">
      <c r="A620" s="107"/>
      <c r="B620" s="109"/>
    </row>
    <row r="621" spans="1:2">
      <c r="A621" s="107"/>
      <c r="B621" s="109"/>
    </row>
    <row r="622" spans="1:2">
      <c r="A622" s="107"/>
      <c r="B622" s="109"/>
    </row>
    <row r="623" spans="1:2">
      <c r="A623" s="107"/>
      <c r="B623" s="109"/>
    </row>
    <row r="624" spans="1:2">
      <c r="A624" s="107"/>
      <c r="B624" s="109"/>
    </row>
    <row r="625" spans="1:2">
      <c r="A625" s="107"/>
      <c r="B625" s="109"/>
    </row>
    <row r="626" spans="1:2">
      <c r="A626" s="107"/>
      <c r="B626" s="109"/>
    </row>
    <row r="627" spans="1:2">
      <c r="A627" s="107"/>
      <c r="B627" s="109"/>
    </row>
    <row r="628" spans="1:2">
      <c r="A628" s="107"/>
      <c r="B628" s="109"/>
    </row>
    <row r="629" spans="1:2">
      <c r="A629" s="107"/>
      <c r="B629" s="109"/>
    </row>
    <row r="630" spans="1:2">
      <c r="A630" s="107"/>
      <c r="B630" s="109"/>
    </row>
    <row r="631" spans="1:2">
      <c r="A631" s="107"/>
      <c r="B631" s="109"/>
    </row>
    <row r="632" spans="1:2">
      <c r="A632" s="107"/>
      <c r="B632" s="109"/>
    </row>
    <row r="633" spans="1:2">
      <c r="A633" s="107"/>
      <c r="B633" s="109"/>
    </row>
    <row r="634" spans="1:2">
      <c r="A634" s="107"/>
      <c r="B634" s="109"/>
    </row>
    <row r="635" spans="1:2">
      <c r="A635" s="107"/>
      <c r="B635" s="109"/>
    </row>
    <row r="636" spans="1:2">
      <c r="A636" s="107"/>
      <c r="B636" s="109"/>
    </row>
    <row r="637" spans="1:2">
      <c r="A637" s="107"/>
      <c r="B637" s="109"/>
    </row>
    <row r="638" spans="1:2">
      <c r="A638" s="107"/>
      <c r="B638" s="109"/>
    </row>
    <row r="639" spans="1:2">
      <c r="A639" s="107"/>
      <c r="B639" s="109"/>
    </row>
    <row r="640" spans="1:2">
      <c r="A640" s="107"/>
      <c r="B640" s="109"/>
    </row>
    <row r="641" spans="1:2">
      <c r="A641" s="107"/>
      <c r="B641" s="109"/>
    </row>
    <row r="642" spans="1:2">
      <c r="A642" s="107"/>
      <c r="B642" s="109"/>
    </row>
    <row r="643" spans="1:2">
      <c r="A643" s="107"/>
      <c r="B643" s="109"/>
    </row>
    <row r="644" spans="1:2">
      <c r="A644" s="107"/>
      <c r="B644" s="109"/>
    </row>
    <row r="645" spans="1:2">
      <c r="A645" s="107"/>
      <c r="B645" s="109"/>
    </row>
    <row r="646" spans="1:2">
      <c r="A646" s="107"/>
      <c r="B646" s="109"/>
    </row>
    <row r="647" spans="1:2">
      <c r="A647" s="107"/>
      <c r="B647" s="109"/>
    </row>
    <row r="648" spans="1:2">
      <c r="A648" s="107"/>
      <c r="B648" s="109"/>
    </row>
    <row r="649" spans="1:2">
      <c r="A649" s="107"/>
      <c r="B649" s="109"/>
    </row>
    <row r="650" spans="1:2">
      <c r="A650" s="107"/>
      <c r="B650" s="109"/>
    </row>
    <row r="651" spans="1:2">
      <c r="A651" s="107"/>
      <c r="B651" s="109"/>
    </row>
    <row r="652" spans="1:2">
      <c r="A652" s="107"/>
      <c r="B652" s="109"/>
    </row>
    <row r="653" spans="1:2">
      <c r="A653" s="107"/>
      <c r="B653" s="109"/>
    </row>
    <row r="654" spans="1:2">
      <c r="A654" s="107"/>
      <c r="B654" s="109"/>
    </row>
    <row r="655" spans="1:2">
      <c r="A655" s="107"/>
      <c r="B655" s="109"/>
    </row>
    <row r="656" spans="1:2">
      <c r="A656" s="107"/>
      <c r="B656" s="109"/>
    </row>
    <row r="657" spans="1:2">
      <c r="A657" s="107"/>
      <c r="B657" s="109"/>
    </row>
    <row r="658" spans="1:2">
      <c r="A658" s="107"/>
      <c r="B658" s="109"/>
    </row>
    <row r="659" spans="1:2">
      <c r="A659" s="107"/>
      <c r="B659" s="109"/>
    </row>
    <row r="660" spans="1:2">
      <c r="A660" s="107"/>
      <c r="B660" s="109"/>
    </row>
    <row r="661" spans="1:2">
      <c r="A661" s="107"/>
      <c r="B661" s="109"/>
    </row>
    <row r="662" spans="1:2">
      <c r="A662" s="107"/>
      <c r="B662" s="109"/>
    </row>
    <row r="663" spans="1:2">
      <c r="A663" s="107"/>
      <c r="B663" s="109"/>
    </row>
    <row r="664" spans="1:2">
      <c r="A664" s="107"/>
      <c r="B664" s="109"/>
    </row>
    <row r="665" spans="1:2">
      <c r="A665" s="107"/>
      <c r="B665" s="109"/>
    </row>
    <row r="666" spans="1:2">
      <c r="A666" s="107"/>
      <c r="B666" s="109"/>
    </row>
    <row r="667" spans="1:2">
      <c r="A667" s="107"/>
      <c r="B667" s="109"/>
    </row>
    <row r="668" spans="1:2">
      <c r="A668" s="107"/>
      <c r="B668" s="109"/>
    </row>
    <row r="669" spans="1:2">
      <c r="A669" s="107"/>
      <c r="B669" s="109"/>
    </row>
    <row r="670" spans="1:2">
      <c r="A670" s="107"/>
      <c r="B670" s="109"/>
    </row>
    <row r="671" spans="1:2">
      <c r="A671" s="107"/>
      <c r="B671" s="109"/>
    </row>
    <row r="672" spans="1:2">
      <c r="A672" s="107"/>
      <c r="B672" s="109"/>
    </row>
    <row r="673" spans="1:2">
      <c r="A673" s="107"/>
      <c r="B673" s="109"/>
    </row>
    <row r="674" spans="1:2">
      <c r="A674" s="107"/>
      <c r="B674" s="109"/>
    </row>
    <row r="675" spans="1:2">
      <c r="A675" s="107"/>
      <c r="B675" s="109"/>
    </row>
    <row r="676" spans="1:2">
      <c r="A676" s="107"/>
      <c r="B676" s="109"/>
    </row>
    <row r="677" spans="1:2">
      <c r="A677" s="107"/>
      <c r="B677" s="109"/>
    </row>
    <row r="678" spans="1:2">
      <c r="A678" s="107"/>
      <c r="B678" s="109"/>
    </row>
    <row r="679" spans="1:2">
      <c r="A679" s="107"/>
      <c r="B679" s="109"/>
    </row>
    <row r="680" spans="1:2">
      <c r="A680" s="107"/>
      <c r="B680" s="109"/>
    </row>
    <row r="681" spans="1:2">
      <c r="A681" s="107"/>
      <c r="B681" s="109"/>
    </row>
    <row r="682" spans="1:2">
      <c r="A682" s="107"/>
      <c r="B682" s="109"/>
    </row>
    <row r="683" spans="1:2">
      <c r="A683" s="107"/>
      <c r="B683" s="109"/>
    </row>
    <row r="684" spans="1:2">
      <c r="A684" s="107"/>
      <c r="B684" s="109"/>
    </row>
    <row r="685" spans="1:2">
      <c r="A685" s="107"/>
      <c r="B685" s="109"/>
    </row>
    <row r="686" spans="1:2">
      <c r="A686" s="107"/>
      <c r="B686" s="109"/>
    </row>
    <row r="687" spans="1:2">
      <c r="A687" s="107"/>
      <c r="B687" s="109"/>
    </row>
    <row r="688" spans="1:2">
      <c r="A688" s="107"/>
      <c r="B688" s="109"/>
    </row>
    <row r="689" spans="1:2">
      <c r="A689" s="107"/>
      <c r="B689" s="109"/>
    </row>
    <row r="690" spans="1:2">
      <c r="A690" s="107"/>
      <c r="B690" s="109"/>
    </row>
    <row r="691" spans="1:2">
      <c r="A691" s="107"/>
      <c r="B691" s="109"/>
    </row>
    <row r="692" spans="1:2">
      <c r="A692" s="107"/>
      <c r="B692" s="109"/>
    </row>
    <row r="693" spans="1:2">
      <c r="A693" s="107"/>
      <c r="B693" s="109"/>
    </row>
    <row r="694" spans="1:2">
      <c r="A694" s="107"/>
      <c r="B694" s="109"/>
    </row>
    <row r="695" spans="1:2">
      <c r="A695" s="107"/>
      <c r="B695" s="109"/>
    </row>
    <row r="696" spans="1:2">
      <c r="A696" s="107"/>
      <c r="B696" s="109"/>
    </row>
    <row r="697" spans="1:2">
      <c r="A697" s="107"/>
      <c r="B697" s="109"/>
    </row>
    <row r="698" spans="1:2">
      <c r="A698" s="107"/>
      <c r="B698" s="109"/>
    </row>
    <row r="699" spans="1:2">
      <c r="A699" s="107"/>
      <c r="B699" s="109"/>
    </row>
    <row r="700" spans="1:2">
      <c r="A700" s="107"/>
      <c r="B700" s="109"/>
    </row>
    <row r="701" spans="1:2">
      <c r="A701" s="107"/>
      <c r="B701" s="109"/>
    </row>
    <row r="702" spans="1:2">
      <c r="A702" s="107"/>
      <c r="B702" s="109"/>
    </row>
    <row r="703" spans="1:2">
      <c r="A703" s="107"/>
      <c r="B703" s="109"/>
    </row>
    <row r="704" spans="1:2">
      <c r="A704" s="107"/>
      <c r="B704" s="109"/>
    </row>
    <row r="705" spans="1:2">
      <c r="A705" s="107"/>
      <c r="B705" s="109"/>
    </row>
    <row r="706" spans="1:2">
      <c r="A706" s="107"/>
      <c r="B706" s="109"/>
    </row>
    <row r="707" spans="1:2">
      <c r="A707" s="107"/>
      <c r="B707" s="109"/>
    </row>
    <row r="708" spans="1:2">
      <c r="A708" s="107"/>
      <c r="B708" s="109"/>
    </row>
    <row r="709" spans="1:2">
      <c r="A709" s="107"/>
      <c r="B709" s="109"/>
    </row>
    <row r="710" spans="1:2">
      <c r="A710" s="107"/>
      <c r="B710" s="109"/>
    </row>
    <row r="711" spans="1:2">
      <c r="A711" s="107"/>
      <c r="B711" s="109"/>
    </row>
    <row r="712" spans="1:2">
      <c r="A712" s="107"/>
      <c r="B712" s="109"/>
    </row>
    <row r="713" spans="1:2">
      <c r="A713" s="107"/>
      <c r="B713" s="109"/>
    </row>
    <row r="714" spans="1:2">
      <c r="A714" s="107"/>
      <c r="B714" s="109"/>
    </row>
    <row r="715" spans="1:2">
      <c r="A715" s="107"/>
      <c r="B715" s="109"/>
    </row>
    <row r="716" spans="1:2">
      <c r="A716" s="107"/>
      <c r="B716" s="109"/>
    </row>
    <row r="717" spans="1:2">
      <c r="A717" s="107"/>
      <c r="B717" s="109"/>
    </row>
    <row r="718" spans="1:2">
      <c r="A718" s="107"/>
      <c r="B718" s="109"/>
    </row>
    <row r="719" spans="1:2">
      <c r="A719" s="107"/>
      <c r="B719" s="109"/>
    </row>
    <row r="720" spans="1:2">
      <c r="A720" s="107"/>
      <c r="B720" s="109"/>
    </row>
    <row r="721" spans="1:2">
      <c r="A721" s="107"/>
      <c r="B721" s="109"/>
    </row>
    <row r="722" spans="1:2">
      <c r="A722" s="107"/>
      <c r="B722" s="109"/>
    </row>
    <row r="723" spans="1:2">
      <c r="A723" s="107"/>
      <c r="B723" s="109"/>
    </row>
    <row r="724" spans="1:2">
      <c r="A724" s="107"/>
      <c r="B724" s="109"/>
    </row>
    <row r="725" spans="1:2">
      <c r="A725" s="107"/>
      <c r="B725" s="109"/>
    </row>
    <row r="726" spans="1:2">
      <c r="A726" s="107"/>
      <c r="B726" s="109"/>
    </row>
    <row r="727" spans="1:2">
      <c r="A727" s="107"/>
      <c r="B727" s="109"/>
    </row>
    <row r="728" spans="1:2">
      <c r="A728" s="107"/>
      <c r="B728" s="109"/>
    </row>
    <row r="729" spans="1:2">
      <c r="A729" s="107"/>
      <c r="B729" s="109"/>
    </row>
    <row r="730" spans="1:2">
      <c r="A730" s="107"/>
      <c r="B730" s="109"/>
    </row>
    <row r="731" spans="1:2">
      <c r="A731" s="107"/>
      <c r="B731" s="109"/>
    </row>
    <row r="732" spans="1:2">
      <c r="A732" s="107"/>
      <c r="B732" s="109"/>
    </row>
    <row r="733" spans="1:2">
      <c r="A733" s="107"/>
      <c r="B733" s="109"/>
    </row>
    <row r="734" spans="1:2">
      <c r="A734" s="107"/>
      <c r="B734" s="109"/>
    </row>
    <row r="735" spans="1:2">
      <c r="A735" s="107"/>
      <c r="B735" s="109"/>
    </row>
    <row r="736" spans="1:2">
      <c r="A736" s="107"/>
      <c r="B736" s="109"/>
    </row>
    <row r="737" spans="1:2">
      <c r="A737" s="107"/>
      <c r="B737" s="109"/>
    </row>
    <row r="738" spans="1:2">
      <c r="A738" s="107"/>
      <c r="B738" s="109"/>
    </row>
    <row r="739" spans="1:2">
      <c r="A739" s="107"/>
      <c r="B739" s="109"/>
    </row>
    <row r="740" spans="1:2">
      <c r="A740" s="107"/>
      <c r="B740" s="109"/>
    </row>
    <row r="741" spans="1:2">
      <c r="A741" s="107"/>
      <c r="B741" s="109"/>
    </row>
    <row r="742" spans="1:2">
      <c r="A742" s="107"/>
      <c r="B742" s="109"/>
    </row>
    <row r="743" spans="1:2">
      <c r="A743" s="107"/>
      <c r="B743" s="109"/>
    </row>
    <row r="744" spans="1:2">
      <c r="A744" s="107"/>
      <c r="B744" s="109"/>
    </row>
    <row r="745" spans="1:2">
      <c r="A745" s="107"/>
      <c r="B745" s="109"/>
    </row>
    <row r="746" spans="1:2">
      <c r="A746" s="107"/>
      <c r="B746" s="109"/>
    </row>
    <row r="747" spans="1:2">
      <c r="A747" s="107"/>
      <c r="B747" s="109"/>
    </row>
    <row r="748" spans="1:2">
      <c r="A748" s="107"/>
      <c r="B748" s="109"/>
    </row>
    <row r="749" spans="1:2">
      <c r="A749" s="107"/>
      <c r="B749" s="109"/>
    </row>
    <row r="750" spans="1:2">
      <c r="A750" s="107"/>
      <c r="B750" s="109"/>
    </row>
    <row r="751" spans="1:2">
      <c r="A751" s="107"/>
      <c r="B751" s="109"/>
    </row>
    <row r="752" spans="1:2">
      <c r="A752" s="107"/>
      <c r="B752" s="109"/>
    </row>
    <row r="753" spans="1:2">
      <c r="A753" s="107"/>
      <c r="B753" s="109"/>
    </row>
    <row r="754" spans="1:2">
      <c r="A754" s="107"/>
      <c r="B754" s="109"/>
    </row>
    <row r="755" spans="1:2">
      <c r="A755" s="107"/>
      <c r="B755" s="109"/>
    </row>
    <row r="756" spans="1:2">
      <c r="A756" s="107"/>
      <c r="B756" s="109"/>
    </row>
    <row r="757" spans="1:2">
      <c r="A757" s="107"/>
      <c r="B757" s="109"/>
    </row>
    <row r="758" spans="1:2">
      <c r="A758" s="107"/>
      <c r="B758" s="109"/>
    </row>
    <row r="759" spans="1:2">
      <c r="A759" s="107"/>
      <c r="B759" s="109"/>
    </row>
    <row r="760" spans="1:2">
      <c r="A760" s="107"/>
      <c r="B760" s="109"/>
    </row>
    <row r="761" spans="1:2">
      <c r="A761" s="107"/>
      <c r="B761" s="109"/>
    </row>
    <row r="762" spans="1:2">
      <c r="A762" s="107"/>
      <c r="B762" s="109"/>
    </row>
    <row r="763" spans="1:2">
      <c r="A763" s="107"/>
      <c r="B763" s="109"/>
    </row>
    <row r="764" spans="1:2">
      <c r="A764" s="107"/>
      <c r="B764" s="109"/>
    </row>
    <row r="765" spans="1:2">
      <c r="A765" s="107"/>
      <c r="B765" s="109"/>
    </row>
    <row r="766" spans="1:2">
      <c r="A766" s="107"/>
      <c r="B766" s="109"/>
    </row>
    <row r="767" spans="1:2">
      <c r="A767" s="107"/>
      <c r="B767" s="109"/>
    </row>
    <row r="768" spans="1:2">
      <c r="A768" s="107"/>
      <c r="B768" s="109"/>
    </row>
    <row r="769" spans="1:2">
      <c r="A769" s="107"/>
      <c r="B769" s="109"/>
    </row>
    <row r="770" spans="1:2">
      <c r="A770" s="107"/>
      <c r="B770" s="109"/>
    </row>
    <row r="771" spans="1:2">
      <c r="A771" s="107"/>
      <c r="B771" s="109"/>
    </row>
    <row r="772" spans="1:2">
      <c r="A772" s="107"/>
      <c r="B772" s="109"/>
    </row>
    <row r="773" spans="1:2">
      <c r="A773" s="107"/>
      <c r="B773" s="109"/>
    </row>
    <row r="774" spans="1:2">
      <c r="A774" s="107"/>
      <c r="B774" s="109"/>
    </row>
    <row r="775" spans="1:2">
      <c r="A775" s="107"/>
      <c r="B775" s="109"/>
    </row>
    <row r="776" spans="1:2">
      <c r="A776" s="107"/>
      <c r="B776" s="109"/>
    </row>
    <row r="777" spans="1:2">
      <c r="A777" s="107"/>
      <c r="B777" s="109"/>
    </row>
    <row r="778" spans="1:2">
      <c r="A778" s="107"/>
      <c r="B778" s="109"/>
    </row>
    <row r="779" spans="1:2">
      <c r="A779" s="107"/>
      <c r="B779" s="109"/>
    </row>
    <row r="780" spans="1:2">
      <c r="A780" s="107"/>
      <c r="B780" s="109"/>
    </row>
    <row r="781" spans="1:2">
      <c r="A781" s="107"/>
      <c r="B781" s="109"/>
    </row>
    <row r="782" spans="1:2">
      <c r="A782" s="107"/>
      <c r="B782" s="109"/>
    </row>
    <row r="783" spans="1:2">
      <c r="A783" s="107"/>
      <c r="B783" s="109"/>
    </row>
    <row r="784" spans="1:2">
      <c r="A784" s="107"/>
      <c r="B784" s="109"/>
    </row>
    <row r="785" spans="1:2">
      <c r="A785" s="107"/>
      <c r="B785" s="109"/>
    </row>
    <row r="786" spans="1:2">
      <c r="A786" s="107"/>
      <c r="B786" s="109"/>
    </row>
    <row r="787" spans="1:2">
      <c r="A787" s="107"/>
      <c r="B787" s="109"/>
    </row>
    <row r="788" spans="1:2">
      <c r="A788" s="107"/>
      <c r="B788" s="109"/>
    </row>
    <row r="789" spans="1:2">
      <c r="A789" s="107"/>
      <c r="B789" s="109"/>
    </row>
    <row r="790" spans="1:2">
      <c r="A790" s="107"/>
      <c r="B790" s="109"/>
    </row>
    <row r="791" spans="1:2">
      <c r="A791" s="107"/>
      <c r="B791" s="109"/>
    </row>
    <row r="792" spans="1:2">
      <c r="A792" s="107"/>
      <c r="B792" s="109"/>
    </row>
    <row r="793" spans="1:2">
      <c r="A793" s="107"/>
      <c r="B793" s="109"/>
    </row>
    <row r="794" spans="1:2">
      <c r="A794" s="107"/>
      <c r="B794" s="109"/>
    </row>
    <row r="795" spans="1:2">
      <c r="A795" s="107"/>
      <c r="B795" s="109"/>
    </row>
    <row r="796" spans="1:2">
      <c r="A796" s="107"/>
      <c r="B796" s="109"/>
    </row>
    <row r="797" spans="1:2">
      <c r="A797" s="107"/>
      <c r="B797" s="109"/>
    </row>
    <row r="798" spans="1:2">
      <c r="A798" s="107"/>
      <c r="B798" s="109"/>
    </row>
    <row r="799" spans="1:2">
      <c r="A799" s="107"/>
      <c r="B799" s="109"/>
    </row>
    <row r="800" spans="1:2">
      <c r="A800" s="107"/>
      <c r="B800" s="109"/>
    </row>
    <row r="801" spans="1:2">
      <c r="A801" s="107"/>
      <c r="B801" s="109"/>
    </row>
    <row r="802" spans="1:2">
      <c r="A802" s="107"/>
      <c r="B802" s="109"/>
    </row>
    <row r="803" spans="1:2">
      <c r="A803" s="107"/>
      <c r="B803" s="109"/>
    </row>
    <row r="804" spans="1:2">
      <c r="A804" s="107"/>
      <c r="B804" s="109"/>
    </row>
    <row r="805" spans="1:2">
      <c r="A805" s="107"/>
      <c r="B805" s="109"/>
    </row>
    <row r="806" spans="1:2">
      <c r="A806" s="107"/>
      <c r="B806" s="109"/>
    </row>
    <row r="807" spans="1:2">
      <c r="A807" s="107"/>
      <c r="B807" s="109"/>
    </row>
    <row r="808" spans="1:2">
      <c r="A808" s="107"/>
      <c r="B808" s="109"/>
    </row>
    <row r="809" spans="1:2">
      <c r="A809" s="107"/>
      <c r="B809" s="109"/>
    </row>
    <row r="810" spans="1:2">
      <c r="A810" s="107"/>
      <c r="B810" s="109"/>
    </row>
    <row r="811" spans="1:2">
      <c r="A811" s="107"/>
      <c r="B811" s="109"/>
    </row>
    <row r="812" spans="1:2">
      <c r="A812" s="107"/>
      <c r="B812" s="109"/>
    </row>
    <row r="813" spans="1:2">
      <c r="A813" s="107"/>
      <c r="B813" s="109"/>
    </row>
    <row r="814" spans="1:2">
      <c r="A814" s="107"/>
      <c r="B814" s="109"/>
    </row>
    <row r="815" spans="1:2">
      <c r="A815" s="107"/>
      <c r="B815" s="109"/>
    </row>
    <row r="816" spans="1:2">
      <c r="A816" s="107"/>
      <c r="B816" s="109"/>
    </row>
    <row r="817" spans="1:2">
      <c r="A817" s="107"/>
      <c r="B817" s="109"/>
    </row>
    <row r="818" spans="1:2">
      <c r="A818" s="107"/>
      <c r="B818" s="109"/>
    </row>
    <row r="819" spans="1:2">
      <c r="A819" s="107"/>
      <c r="B819" s="109"/>
    </row>
    <row r="820" spans="1:2">
      <c r="A820" s="107"/>
      <c r="B820" s="109"/>
    </row>
    <row r="821" spans="1:2">
      <c r="A821" s="107"/>
      <c r="B821" s="109"/>
    </row>
    <row r="822" spans="1:2">
      <c r="A822" s="107"/>
      <c r="B822" s="109"/>
    </row>
    <row r="823" spans="1:2">
      <c r="A823" s="107"/>
      <c r="B823" s="109"/>
    </row>
    <row r="824" spans="1:2">
      <c r="A824" s="107"/>
      <c r="B824" s="109"/>
    </row>
    <row r="825" spans="1:2">
      <c r="A825" s="107"/>
      <c r="B825" s="109"/>
    </row>
    <row r="826" spans="1:2">
      <c r="A826" s="107"/>
      <c r="B826" s="109"/>
    </row>
    <row r="827" spans="1:2">
      <c r="A827" s="107"/>
      <c r="B827" s="109"/>
    </row>
    <row r="828" spans="1:2">
      <c r="A828" s="107"/>
      <c r="B828" s="109"/>
    </row>
    <row r="829" spans="1:2">
      <c r="A829" s="107"/>
      <c r="B829" s="109"/>
    </row>
    <row r="830" spans="1:2">
      <c r="A830" s="107"/>
      <c r="B830" s="109"/>
    </row>
    <row r="831" spans="1:2">
      <c r="A831" s="107"/>
      <c r="B831" s="109"/>
    </row>
    <row r="832" spans="1:2">
      <c r="A832" s="107"/>
      <c r="B832" s="109"/>
    </row>
    <row r="833" spans="1:2">
      <c r="A833" s="107"/>
      <c r="B833" s="109"/>
    </row>
    <row r="834" spans="1:2">
      <c r="A834" s="107"/>
      <c r="B834" s="109"/>
    </row>
    <row r="835" spans="1:2">
      <c r="A835" s="107"/>
      <c r="B835" s="109"/>
    </row>
    <row r="836" spans="1:2">
      <c r="A836" s="107"/>
      <c r="B836" s="109"/>
    </row>
    <row r="837" spans="1:2">
      <c r="A837" s="107"/>
      <c r="B837" s="109"/>
    </row>
    <row r="838" spans="1:2">
      <c r="A838" s="107"/>
      <c r="B838" s="109"/>
    </row>
    <row r="839" spans="1:2">
      <c r="A839" s="107"/>
      <c r="B839" s="109"/>
    </row>
    <row r="840" spans="1:2">
      <c r="A840" s="107"/>
      <c r="B840" s="109"/>
    </row>
    <row r="841" spans="1:2">
      <c r="A841" s="107"/>
      <c r="B841" s="109"/>
    </row>
    <row r="842" spans="1:2">
      <c r="A842" s="107"/>
      <c r="B842" s="109"/>
    </row>
    <row r="843" spans="1:2">
      <c r="A843" s="107"/>
      <c r="B843" s="109"/>
    </row>
    <row r="844" spans="1:2">
      <c r="A844" s="107"/>
      <c r="B844" s="109"/>
    </row>
    <row r="845" spans="1:2">
      <c r="A845" s="107"/>
      <c r="B845" s="109"/>
    </row>
    <row r="846" spans="1:2">
      <c r="A846" s="107"/>
      <c r="B846" s="109"/>
    </row>
    <row r="847" spans="1:2">
      <c r="A847" s="107"/>
      <c r="B847" s="109"/>
    </row>
    <row r="848" spans="1:2">
      <c r="A848" s="107"/>
      <c r="B848" s="109"/>
    </row>
    <row r="849" spans="1:2">
      <c r="A849" s="107"/>
      <c r="B849" s="109"/>
    </row>
    <row r="850" spans="1:2">
      <c r="A850" s="107"/>
      <c r="B850" s="109"/>
    </row>
    <row r="851" spans="1:2">
      <c r="A851" s="107"/>
      <c r="B851" s="109"/>
    </row>
    <row r="852" spans="1:2">
      <c r="A852" s="107"/>
      <c r="B852" s="109"/>
    </row>
    <row r="853" spans="1:2">
      <c r="A853" s="107"/>
      <c r="B853" s="109"/>
    </row>
    <row r="854" spans="1:2">
      <c r="A854" s="107"/>
      <c r="B854" s="109"/>
    </row>
    <row r="855" spans="1:2">
      <c r="A855" s="107"/>
      <c r="B855" s="109"/>
    </row>
    <row r="856" spans="1:2">
      <c r="A856" s="107"/>
      <c r="B856" s="109"/>
    </row>
    <row r="857" spans="1:2">
      <c r="A857" s="107"/>
      <c r="B857" s="109"/>
    </row>
    <row r="858" spans="1:2">
      <c r="A858" s="107"/>
      <c r="B858" s="109"/>
    </row>
    <row r="859" spans="1:2">
      <c r="A859" s="107"/>
      <c r="B859" s="109"/>
    </row>
    <row r="860" spans="1:2">
      <c r="A860" s="107"/>
      <c r="B860" s="109"/>
    </row>
    <row r="861" spans="1:2">
      <c r="A861" s="107"/>
      <c r="B861" s="109"/>
    </row>
    <row r="862" spans="1:2">
      <c r="A862" s="107"/>
      <c r="B862" s="109"/>
    </row>
    <row r="863" spans="1:2">
      <c r="A863" s="107"/>
      <c r="B863" s="109"/>
    </row>
    <row r="864" spans="1:2">
      <c r="A864" s="107"/>
      <c r="B864" s="109"/>
    </row>
    <row r="865" spans="1:2">
      <c r="A865" s="107"/>
      <c r="B865" s="109"/>
    </row>
    <row r="866" spans="1:2">
      <c r="A866" s="107"/>
      <c r="B866" s="109"/>
    </row>
    <row r="867" spans="1:2">
      <c r="A867" s="107"/>
      <c r="B867" s="109"/>
    </row>
    <row r="868" spans="1:2">
      <c r="A868" s="107"/>
      <c r="B868" s="109"/>
    </row>
    <row r="869" spans="1:2">
      <c r="A869" s="107"/>
      <c r="B869" s="109"/>
    </row>
    <row r="870" spans="1:2">
      <c r="A870" s="107"/>
      <c r="B870" s="109"/>
    </row>
    <row r="871" spans="1:2">
      <c r="A871" s="107"/>
      <c r="B871" s="109"/>
    </row>
    <row r="872" spans="1:2">
      <c r="A872" s="107"/>
      <c r="B872" s="109"/>
    </row>
    <row r="873" spans="1:2">
      <c r="A873" s="107"/>
      <c r="B873" s="109"/>
    </row>
    <row r="874" spans="1:2">
      <c r="A874" s="107"/>
      <c r="B874" s="109"/>
    </row>
    <row r="875" spans="1:2">
      <c r="A875" s="107"/>
      <c r="B875" s="109"/>
    </row>
    <row r="876" spans="1:2">
      <c r="A876" s="107"/>
      <c r="B876" s="109"/>
    </row>
    <row r="877" spans="1:2">
      <c r="A877" s="107"/>
      <c r="B877" s="109"/>
    </row>
    <row r="878" spans="1:2">
      <c r="A878" s="107"/>
      <c r="B878" s="109"/>
    </row>
    <row r="879" spans="1:2">
      <c r="A879" s="107"/>
      <c r="B879" s="109"/>
    </row>
    <row r="880" spans="1:2">
      <c r="A880" s="107"/>
      <c r="B880" s="109"/>
    </row>
    <row r="881" spans="1:2">
      <c r="A881" s="107"/>
      <c r="B881" s="109"/>
    </row>
    <row r="882" spans="1:2">
      <c r="A882" s="107"/>
      <c r="B882" s="109"/>
    </row>
    <row r="883" spans="1:2">
      <c r="A883" s="107"/>
      <c r="B883" s="109"/>
    </row>
    <row r="884" spans="1:2">
      <c r="A884" s="107"/>
      <c r="B884" s="109"/>
    </row>
    <row r="885" spans="1:2">
      <c r="A885" s="107"/>
      <c r="B885" s="109"/>
    </row>
    <row r="886" spans="1:2">
      <c r="A886" s="107"/>
      <c r="B886" s="109"/>
    </row>
    <row r="887" spans="1:2">
      <c r="A887" s="107"/>
      <c r="B887" s="109"/>
    </row>
    <row r="888" spans="1:2">
      <c r="A888" s="107"/>
      <c r="B888" s="109"/>
    </row>
    <row r="889" spans="1:2">
      <c r="A889" s="107"/>
      <c r="B889" s="109"/>
    </row>
    <row r="890" spans="1:2">
      <c r="A890" s="107"/>
      <c r="B890" s="109"/>
    </row>
    <row r="891" spans="1:2">
      <c r="A891" s="107"/>
      <c r="B891" s="109"/>
    </row>
    <row r="892" spans="1:2">
      <c r="A892" s="107"/>
      <c r="B892" s="109"/>
    </row>
    <row r="893" spans="1:2">
      <c r="A893" s="107"/>
      <c r="B893" s="109"/>
    </row>
    <row r="894" spans="1:2">
      <c r="A894" s="107"/>
      <c r="B894" s="109"/>
    </row>
    <row r="895" spans="1:2">
      <c r="A895" s="107"/>
      <c r="B895" s="109"/>
    </row>
    <row r="896" spans="1:2">
      <c r="A896" s="107"/>
      <c r="B896" s="109"/>
    </row>
    <row r="897" spans="1:2">
      <c r="A897" s="107"/>
      <c r="B897" s="109"/>
    </row>
    <row r="898" spans="1:2">
      <c r="A898" s="107"/>
      <c r="B898" s="109"/>
    </row>
    <row r="899" spans="1:2">
      <c r="A899" s="107"/>
      <c r="B899" s="109"/>
    </row>
    <row r="900" spans="1:2">
      <c r="A900" s="107"/>
      <c r="B900" s="109"/>
    </row>
    <row r="901" spans="1:2">
      <c r="A901" s="107"/>
      <c r="B901" s="109"/>
    </row>
    <row r="902" spans="1:2">
      <c r="A902" s="107"/>
      <c r="B902" s="109"/>
    </row>
    <row r="903" spans="1:2">
      <c r="A903" s="107"/>
      <c r="B903" s="109"/>
    </row>
    <row r="904" spans="1:2">
      <c r="A904" s="107"/>
      <c r="B904" s="109"/>
    </row>
    <row r="905" spans="1:2">
      <c r="A905" s="107"/>
      <c r="B905" s="109"/>
    </row>
    <row r="906" spans="1:2">
      <c r="A906" s="107"/>
      <c r="B906" s="109"/>
    </row>
    <row r="907" spans="1:2">
      <c r="A907" s="107"/>
      <c r="B907" s="109"/>
    </row>
    <row r="908" spans="1:2">
      <c r="A908" s="107"/>
      <c r="B908" s="109"/>
    </row>
    <row r="909" spans="1:2">
      <c r="A909" s="107"/>
      <c r="B909" s="109"/>
    </row>
    <row r="910" spans="1:2">
      <c r="A910" s="107"/>
      <c r="B910" s="109"/>
    </row>
    <row r="911" spans="1:2">
      <c r="A911" s="107"/>
      <c r="B911" s="109"/>
    </row>
    <row r="912" spans="1:2">
      <c r="A912" s="107"/>
      <c r="B912" s="109"/>
    </row>
    <row r="913" spans="1:2">
      <c r="A913" s="107"/>
      <c r="B913" s="109"/>
    </row>
    <row r="914" spans="1:2">
      <c r="A914" s="107"/>
      <c r="B914" s="109"/>
    </row>
    <row r="915" spans="1:2">
      <c r="A915" s="107"/>
      <c r="B915" s="109"/>
    </row>
    <row r="916" spans="1:2">
      <c r="A916" s="107"/>
      <c r="B916" s="109"/>
    </row>
    <row r="917" spans="1:2">
      <c r="A917" s="107"/>
      <c r="B917" s="109"/>
    </row>
    <row r="918" spans="1:2">
      <c r="A918" s="107"/>
      <c r="B918" s="109"/>
    </row>
    <row r="919" spans="1:2">
      <c r="A919" s="107"/>
      <c r="B919" s="109"/>
    </row>
    <row r="920" spans="1:2">
      <c r="A920" s="107"/>
      <c r="B920" s="109"/>
    </row>
    <row r="921" spans="1:2">
      <c r="A921" s="107"/>
      <c r="B921" s="109"/>
    </row>
    <row r="922" spans="1:2">
      <c r="A922" s="107"/>
      <c r="B922" s="109"/>
    </row>
    <row r="923" spans="1:2">
      <c r="A923" s="107"/>
      <c r="B923" s="109"/>
    </row>
    <row r="924" spans="1:2">
      <c r="A924" s="107"/>
      <c r="B924" s="109"/>
    </row>
    <row r="925" spans="1:2">
      <c r="A925" s="107"/>
      <c r="B925" s="109"/>
    </row>
    <row r="926" spans="1:2">
      <c r="A926" s="107"/>
      <c r="B926" s="109"/>
    </row>
    <row r="927" spans="1:2">
      <c r="A927" s="107"/>
      <c r="B927" s="109"/>
    </row>
    <row r="928" spans="1:2">
      <c r="A928" s="107"/>
      <c r="B928" s="109"/>
    </row>
    <row r="929" spans="1:2">
      <c r="A929" s="107"/>
      <c r="B929" s="109"/>
    </row>
    <row r="930" spans="1:2">
      <c r="A930" s="107"/>
      <c r="B930" s="109"/>
    </row>
    <row r="931" spans="1:2">
      <c r="A931" s="107"/>
      <c r="B931" s="109"/>
    </row>
    <row r="932" spans="1:2">
      <c r="A932" s="107"/>
      <c r="B932" s="109"/>
    </row>
    <row r="933" spans="1:2">
      <c r="A933" s="107"/>
      <c r="B933" s="109"/>
    </row>
    <row r="934" spans="1:2">
      <c r="A934" s="107"/>
      <c r="B934" s="109"/>
    </row>
    <row r="935" spans="1:2">
      <c r="A935" s="107"/>
      <c r="B935" s="109"/>
    </row>
    <row r="936" spans="1:2">
      <c r="A936" s="107"/>
      <c r="B936" s="109"/>
    </row>
    <row r="937" spans="1:2">
      <c r="A937" s="107"/>
      <c r="B937" s="109"/>
    </row>
    <row r="938" spans="1:2">
      <c r="A938" s="107"/>
      <c r="B938" s="109"/>
    </row>
    <row r="939" spans="1:2">
      <c r="A939" s="107"/>
      <c r="B939" s="109"/>
    </row>
    <row r="940" spans="1:2">
      <c r="A940" s="107"/>
      <c r="B940" s="109"/>
    </row>
    <row r="941" spans="1:2">
      <c r="A941" s="107"/>
      <c r="B941" s="109"/>
    </row>
    <row r="942" spans="1:2">
      <c r="A942" s="107"/>
      <c r="B942" s="109"/>
    </row>
    <row r="943" spans="1:2">
      <c r="A943" s="107"/>
      <c r="B943" s="109"/>
    </row>
    <row r="944" spans="1:2">
      <c r="A944" s="107"/>
      <c r="B944" s="109"/>
    </row>
    <row r="945" spans="1:2">
      <c r="A945" s="107"/>
      <c r="B945" s="109"/>
    </row>
    <row r="946" spans="1:2">
      <c r="A946" s="107"/>
      <c r="B946" s="109"/>
    </row>
    <row r="947" spans="1:2">
      <c r="A947" s="107"/>
      <c r="B947" s="109"/>
    </row>
    <row r="948" spans="1:2">
      <c r="A948" s="107"/>
      <c r="B948" s="109"/>
    </row>
    <row r="949" spans="1:2">
      <c r="A949" s="107"/>
      <c r="B949" s="109"/>
    </row>
    <row r="950" spans="1:2">
      <c r="A950" s="107"/>
      <c r="B950" s="109"/>
    </row>
    <row r="951" spans="1:2">
      <c r="A951" s="107"/>
      <c r="B951" s="109"/>
    </row>
    <row r="952" spans="1:2">
      <c r="A952" s="107"/>
      <c r="B952" s="109"/>
    </row>
    <row r="953" spans="1:2">
      <c r="A953" s="107"/>
      <c r="B953" s="109"/>
    </row>
    <row r="954" spans="1:2">
      <c r="A954" s="107"/>
      <c r="B954" s="109"/>
    </row>
    <row r="955" spans="1:2">
      <c r="A955" s="107"/>
      <c r="B955" s="109"/>
    </row>
    <row r="956" spans="1:2">
      <c r="A956" s="107"/>
      <c r="B956" s="109"/>
    </row>
    <row r="957" spans="1:2">
      <c r="A957" s="107"/>
      <c r="B957" s="109"/>
    </row>
    <row r="958" spans="1:2">
      <c r="A958" s="107"/>
      <c r="B958" s="109"/>
    </row>
    <row r="959" spans="1:2">
      <c r="A959" s="107"/>
      <c r="B959" s="109"/>
    </row>
    <row r="960" spans="1:2">
      <c r="A960" s="107"/>
      <c r="B960" s="109"/>
    </row>
    <row r="961" spans="1:2">
      <c r="A961" s="107"/>
      <c r="B961" s="109"/>
    </row>
    <row r="962" spans="1:2">
      <c r="A962" s="107"/>
      <c r="B962" s="109"/>
    </row>
    <row r="963" spans="1:2">
      <c r="A963" s="107"/>
      <c r="B963" s="109"/>
    </row>
    <row r="964" spans="1:2">
      <c r="A964" s="107"/>
      <c r="B964" s="109"/>
    </row>
    <row r="965" spans="1:2">
      <c r="A965" s="107"/>
      <c r="B965" s="109"/>
    </row>
    <row r="966" spans="1:2">
      <c r="A966" s="107"/>
      <c r="B966" s="109"/>
    </row>
    <row r="967" spans="1:2">
      <c r="A967" s="107"/>
      <c r="B967" s="109"/>
    </row>
    <row r="968" spans="1:2">
      <c r="A968" s="107"/>
      <c r="B968" s="109"/>
    </row>
    <row r="969" spans="1:2">
      <c r="A969" s="107"/>
      <c r="B969" s="109"/>
    </row>
    <row r="970" spans="1:2">
      <c r="A970" s="107"/>
      <c r="B970" s="109"/>
    </row>
    <row r="971" spans="1:2">
      <c r="A971" s="107"/>
      <c r="B971" s="109"/>
    </row>
    <row r="972" spans="1:2">
      <c r="A972" s="107"/>
      <c r="B972" s="109"/>
    </row>
    <row r="973" spans="1:2">
      <c r="A973" s="107"/>
      <c r="B973" s="109"/>
    </row>
    <row r="974" spans="1:2">
      <c r="A974" s="107"/>
      <c r="B974" s="109"/>
    </row>
    <row r="975" spans="1:2">
      <c r="A975" s="107"/>
      <c r="B975" s="109"/>
    </row>
    <row r="976" spans="1:2">
      <c r="A976" s="107"/>
      <c r="B976" s="109"/>
    </row>
    <row r="977" spans="1:2">
      <c r="A977" s="107"/>
      <c r="B977" s="109"/>
    </row>
    <row r="978" spans="1:2">
      <c r="A978" s="107"/>
      <c r="B978" s="109"/>
    </row>
    <row r="979" spans="1:2">
      <c r="A979" s="107"/>
      <c r="B979" s="109"/>
    </row>
    <row r="980" spans="1:2">
      <c r="A980" s="107"/>
      <c r="B980" s="109"/>
    </row>
    <row r="981" spans="1:2">
      <c r="A981" s="107"/>
      <c r="B981" s="109"/>
    </row>
    <row r="982" spans="1:2">
      <c r="A982" s="107"/>
      <c r="B982" s="109"/>
    </row>
    <row r="983" spans="1:2">
      <c r="A983" s="107"/>
      <c r="B983" s="109"/>
    </row>
    <row r="984" spans="1:2">
      <c r="A984" s="107"/>
      <c r="B984" s="109"/>
    </row>
    <row r="985" spans="1:2">
      <c r="A985" s="107"/>
      <c r="B985" s="109"/>
    </row>
    <row r="986" spans="1:2">
      <c r="A986" s="107"/>
      <c r="B986" s="109"/>
    </row>
    <row r="987" spans="1:2">
      <c r="A987" s="107"/>
      <c r="B987" s="109"/>
    </row>
    <row r="988" spans="1:2">
      <c r="A988" s="107"/>
      <c r="B988" s="109"/>
    </row>
    <row r="989" spans="1:2">
      <c r="A989" s="107"/>
      <c r="B989" s="109"/>
    </row>
    <row r="990" spans="1:2">
      <c r="A990" s="107"/>
      <c r="B990" s="109"/>
    </row>
    <row r="991" spans="1:2">
      <c r="A991" s="107"/>
      <c r="B991" s="109"/>
    </row>
    <row r="992" spans="1:2">
      <c r="A992" s="107"/>
      <c r="B992" s="109"/>
    </row>
    <row r="993" spans="1:2">
      <c r="A993" s="107"/>
      <c r="B993" s="109"/>
    </row>
    <row r="994" spans="1:2">
      <c r="A994" s="107"/>
      <c r="B994" s="109"/>
    </row>
    <row r="995" spans="1:2">
      <c r="A995" s="107"/>
      <c r="B995" s="109"/>
    </row>
    <row r="996" spans="1:2">
      <c r="A996" s="107"/>
      <c r="B996" s="109"/>
    </row>
    <row r="997" spans="1:2">
      <c r="A997" s="107"/>
      <c r="B997" s="109"/>
    </row>
    <row r="998" spans="1:2">
      <c r="A998" s="107"/>
      <c r="B998" s="109"/>
    </row>
    <row r="999" spans="1:2">
      <c r="A999" s="107"/>
      <c r="B999" s="109"/>
    </row>
    <row r="1000" spans="1:2">
      <c r="A1000" s="107"/>
      <c r="B1000" s="109"/>
    </row>
    <row r="1001" spans="1:2">
      <c r="A1001" s="107"/>
      <c r="B1001" s="109"/>
    </row>
    <row r="1002" spans="1:2">
      <c r="A1002" s="107"/>
      <c r="B1002" s="109"/>
    </row>
    <row r="1003" spans="1:2">
      <c r="A1003" s="107"/>
      <c r="B1003" s="109"/>
    </row>
    <row r="1004" spans="1:2">
      <c r="A1004" s="107"/>
      <c r="B1004" s="109"/>
    </row>
    <row r="1005" spans="1:2">
      <c r="A1005" s="107"/>
      <c r="B1005" s="109"/>
    </row>
    <row r="1006" spans="1:2">
      <c r="A1006" s="107"/>
      <c r="B1006" s="109"/>
    </row>
    <row r="1007" spans="1:2">
      <c r="A1007" s="107"/>
      <c r="B1007" s="109"/>
    </row>
    <row r="1008" spans="1:2">
      <c r="A1008" s="107"/>
      <c r="B1008" s="109"/>
    </row>
    <row r="1009" spans="1:2">
      <c r="A1009" s="107"/>
      <c r="B1009" s="109"/>
    </row>
    <row r="1010" spans="1:2">
      <c r="A1010" s="107"/>
      <c r="B1010" s="109"/>
    </row>
    <row r="1011" spans="1:2">
      <c r="A1011" s="107"/>
      <c r="B1011" s="109"/>
    </row>
    <row r="1012" spans="1:2">
      <c r="A1012" s="107"/>
      <c r="B1012" s="109"/>
    </row>
    <row r="1013" spans="1:2">
      <c r="A1013" s="107"/>
      <c r="B1013" s="109"/>
    </row>
    <row r="1014" spans="1:2">
      <c r="A1014" s="107"/>
      <c r="B1014" s="109"/>
    </row>
    <row r="1015" spans="1:2">
      <c r="A1015" s="107"/>
      <c r="B1015" s="109"/>
    </row>
    <row r="1016" spans="1:2">
      <c r="A1016" s="107"/>
      <c r="B1016" s="109"/>
    </row>
    <row r="1017" spans="1:2">
      <c r="A1017" s="107"/>
      <c r="B1017" s="109"/>
    </row>
    <row r="1018" spans="1:2">
      <c r="A1018" s="107"/>
      <c r="B1018" s="109"/>
    </row>
    <row r="1019" spans="1:2">
      <c r="A1019" s="107"/>
      <c r="B1019" s="109"/>
    </row>
    <row r="1020" spans="1:2">
      <c r="A1020" s="107"/>
      <c r="B1020" s="109"/>
    </row>
    <row r="1021" spans="1:2">
      <c r="A1021" s="107"/>
      <c r="B1021" s="109"/>
    </row>
    <row r="1022" spans="1:2">
      <c r="A1022" s="107"/>
      <c r="B1022" s="109"/>
    </row>
    <row r="1023" spans="1:2">
      <c r="A1023" s="107"/>
      <c r="B1023" s="109"/>
    </row>
    <row r="1024" spans="1:2">
      <c r="A1024" s="107"/>
      <c r="B1024" s="109"/>
    </row>
    <row r="1025" spans="1:2">
      <c r="A1025" s="107"/>
      <c r="B1025" s="109"/>
    </row>
    <row r="1026" spans="1:2">
      <c r="A1026" s="107"/>
      <c r="B1026" s="109"/>
    </row>
    <row r="1027" spans="1:2">
      <c r="A1027" s="107"/>
      <c r="B1027" s="109"/>
    </row>
    <row r="1028" spans="1:2">
      <c r="A1028" s="107"/>
      <c r="B1028" s="109"/>
    </row>
    <row r="1029" spans="1:2">
      <c r="A1029" s="107"/>
      <c r="B1029" s="109"/>
    </row>
    <row r="1030" spans="1:2">
      <c r="A1030" s="107"/>
      <c r="B1030" s="109"/>
    </row>
    <row r="1031" spans="1:2">
      <c r="A1031" s="107"/>
      <c r="B1031" s="109"/>
    </row>
    <row r="1032" spans="1:2">
      <c r="A1032" s="107"/>
      <c r="B1032" s="109"/>
    </row>
    <row r="1033" spans="1:2">
      <c r="A1033" s="107"/>
      <c r="B1033" s="109"/>
    </row>
    <row r="1034" spans="1:2">
      <c r="A1034" s="107"/>
      <c r="B1034" s="109"/>
    </row>
    <row r="1035" spans="1:2">
      <c r="A1035" s="107"/>
      <c r="B1035" s="109"/>
    </row>
    <row r="1036" spans="1:2">
      <c r="A1036" s="107"/>
      <c r="B1036" s="109"/>
    </row>
    <row r="1037" spans="1:2">
      <c r="A1037" s="107"/>
      <c r="B1037" s="109"/>
    </row>
    <row r="1038" spans="1:2">
      <c r="A1038" s="107"/>
      <c r="B1038" s="109"/>
    </row>
    <row r="1039" spans="1:2">
      <c r="A1039" s="107"/>
      <c r="B1039" s="109"/>
    </row>
    <row r="1040" spans="1:2">
      <c r="A1040" s="107"/>
      <c r="B1040" s="109"/>
    </row>
    <row r="1041" spans="1:2">
      <c r="A1041" s="107"/>
      <c r="B1041" s="109"/>
    </row>
    <row r="1042" spans="1:2">
      <c r="A1042" s="107"/>
      <c r="B1042" s="109"/>
    </row>
    <row r="1043" spans="1:2">
      <c r="A1043" s="107"/>
      <c r="B1043" s="109"/>
    </row>
    <row r="1044" spans="1:2">
      <c r="A1044" s="107"/>
      <c r="B1044" s="109"/>
    </row>
    <row r="1045" spans="1:2">
      <c r="A1045" s="107"/>
      <c r="B1045" s="109"/>
    </row>
    <row r="1046" spans="1:2">
      <c r="A1046" s="107"/>
      <c r="B1046" s="109"/>
    </row>
    <row r="1047" spans="1:2">
      <c r="A1047" s="107"/>
      <c r="B1047" s="109"/>
    </row>
    <row r="1048" spans="1:2">
      <c r="A1048" s="107"/>
      <c r="B1048" s="109"/>
    </row>
    <row r="1049" spans="1:2">
      <c r="A1049" s="107"/>
      <c r="B1049" s="109"/>
    </row>
    <row r="1050" spans="1:2">
      <c r="A1050" s="107"/>
      <c r="B1050" s="109"/>
    </row>
    <row r="1051" spans="1:2">
      <c r="A1051" s="107"/>
      <c r="B1051" s="109"/>
    </row>
    <row r="1052" spans="1:2">
      <c r="A1052" s="107"/>
      <c r="B1052" s="109"/>
    </row>
    <row r="1053" spans="1:2">
      <c r="A1053" s="107"/>
      <c r="B1053" s="109"/>
    </row>
    <row r="1054" spans="1:2">
      <c r="A1054" s="107"/>
      <c r="B1054" s="109"/>
    </row>
    <row r="1055" spans="1:2">
      <c r="A1055" s="107"/>
      <c r="B1055" s="109"/>
    </row>
    <row r="1056" spans="1:2">
      <c r="A1056" s="107"/>
      <c r="B1056" s="109"/>
    </row>
    <row r="1057" spans="1:2">
      <c r="A1057" s="107"/>
      <c r="B1057" s="109"/>
    </row>
    <row r="1058" spans="1:2">
      <c r="A1058" s="107"/>
      <c r="B1058" s="109"/>
    </row>
    <row r="1059" spans="1:2">
      <c r="A1059" s="107"/>
      <c r="B1059" s="109"/>
    </row>
    <row r="1060" spans="1:2">
      <c r="A1060" s="107"/>
      <c r="B1060" s="109"/>
    </row>
    <row r="1061" spans="1:2">
      <c r="A1061" s="107"/>
      <c r="B1061" s="109"/>
    </row>
    <row r="1062" spans="1:2">
      <c r="A1062" s="107"/>
      <c r="B1062" s="109"/>
    </row>
    <row r="1063" spans="1:2">
      <c r="A1063" s="107"/>
      <c r="B1063" s="109"/>
    </row>
    <row r="1064" spans="1:2">
      <c r="A1064" s="107"/>
      <c r="B1064" s="109"/>
    </row>
    <row r="1065" spans="1:2">
      <c r="A1065" s="107"/>
      <c r="B1065" s="109"/>
    </row>
    <row r="1066" spans="1:2">
      <c r="A1066" s="107"/>
      <c r="B1066" s="109"/>
    </row>
    <row r="1067" spans="1:2">
      <c r="A1067" s="107"/>
      <c r="B1067" s="109"/>
    </row>
    <row r="1068" spans="1:2">
      <c r="A1068" s="107"/>
      <c r="B1068" s="109"/>
    </row>
    <row r="1069" spans="1:2">
      <c r="A1069" s="107"/>
      <c r="B1069" s="109"/>
    </row>
    <row r="1070" spans="1:2">
      <c r="A1070" s="107"/>
      <c r="B1070" s="109"/>
    </row>
    <row r="1071" spans="1:2">
      <c r="A1071" s="107"/>
      <c r="B1071" s="109"/>
    </row>
    <row r="1072" spans="1:2">
      <c r="A1072" s="107"/>
      <c r="B1072" s="109"/>
    </row>
    <row r="1073" spans="1:2">
      <c r="A1073" s="107"/>
      <c r="B1073" s="109"/>
    </row>
    <row r="1074" spans="1:2">
      <c r="A1074" s="107"/>
      <c r="B1074" s="109"/>
    </row>
    <row r="1075" spans="1:2">
      <c r="A1075" s="107"/>
      <c r="B1075" s="109"/>
    </row>
    <row r="1076" spans="1:2">
      <c r="A1076" s="107"/>
      <c r="B1076" s="109"/>
    </row>
    <row r="1077" spans="1:2">
      <c r="A1077" s="107"/>
      <c r="B1077" s="109"/>
    </row>
    <row r="1078" spans="1:2">
      <c r="A1078" s="107"/>
      <c r="B1078" s="109"/>
    </row>
    <row r="1079" spans="1:2">
      <c r="A1079" s="107"/>
      <c r="B1079" s="109"/>
    </row>
    <row r="1080" spans="1:2">
      <c r="A1080" s="107"/>
      <c r="B1080" s="109"/>
    </row>
    <row r="1081" spans="1:2">
      <c r="A1081" s="107"/>
      <c r="B1081" s="109"/>
    </row>
    <row r="1082" spans="1:2">
      <c r="A1082" s="107"/>
      <c r="B1082" s="109"/>
    </row>
    <row r="1083" spans="1:2">
      <c r="A1083" s="107"/>
      <c r="B1083" s="109"/>
    </row>
    <row r="1084" spans="1:2">
      <c r="A1084" s="107"/>
      <c r="B1084" s="109"/>
    </row>
    <row r="1085" spans="1:2">
      <c r="A1085" s="107"/>
      <c r="B1085" s="109"/>
    </row>
    <row r="1086" spans="1:2">
      <c r="A1086" s="107"/>
      <c r="B1086" s="109"/>
    </row>
    <row r="1087" spans="1:2">
      <c r="A1087" s="107"/>
      <c r="B1087" s="109"/>
    </row>
    <row r="1088" spans="1:2">
      <c r="A1088" s="107"/>
      <c r="B1088" s="109"/>
    </row>
    <row r="1089" spans="1:2">
      <c r="A1089" s="107"/>
      <c r="B1089" s="109"/>
    </row>
    <row r="1090" spans="1:2">
      <c r="A1090" s="107"/>
      <c r="B1090" s="109"/>
    </row>
    <row r="1091" spans="1:2">
      <c r="A1091" s="107"/>
      <c r="B1091" s="109"/>
    </row>
    <row r="1092" spans="1:2">
      <c r="A1092" s="107"/>
      <c r="B1092" s="109"/>
    </row>
    <row r="1093" spans="1:2">
      <c r="A1093" s="107"/>
      <c r="B1093" s="109"/>
    </row>
    <row r="1094" spans="1:2">
      <c r="A1094" s="107"/>
      <c r="B1094" s="109"/>
    </row>
    <row r="1095" spans="1:2">
      <c r="A1095" s="107"/>
      <c r="B1095" s="109"/>
    </row>
    <row r="1096" spans="1:2">
      <c r="A1096" s="107"/>
      <c r="B1096" s="109"/>
    </row>
    <row r="1097" spans="1:2">
      <c r="A1097" s="107"/>
      <c r="B1097" s="109"/>
    </row>
    <row r="1098" spans="1:2">
      <c r="A1098" s="107"/>
      <c r="B1098" s="109"/>
    </row>
    <row r="1099" spans="1:2">
      <c r="A1099" s="107"/>
      <c r="B1099" s="109"/>
    </row>
    <row r="1100" spans="1:2">
      <c r="A1100" s="107"/>
      <c r="B1100" s="109"/>
    </row>
    <row r="1101" spans="1:2">
      <c r="A1101" s="107"/>
      <c r="B1101" s="109"/>
    </row>
    <row r="1102" spans="1:2">
      <c r="A1102" s="107"/>
      <c r="B1102" s="109"/>
    </row>
    <row r="1103" spans="1:2">
      <c r="A1103" s="107"/>
      <c r="B1103" s="109"/>
    </row>
    <row r="1104" spans="1:2">
      <c r="A1104" s="107"/>
      <c r="B1104" s="109"/>
    </row>
    <row r="1105" spans="1:2">
      <c r="A1105" s="107"/>
      <c r="B1105" s="109"/>
    </row>
    <row r="1106" spans="1:2">
      <c r="A1106" s="107"/>
      <c r="B1106" s="109"/>
    </row>
    <row r="1107" spans="1:2">
      <c r="A1107" s="107"/>
      <c r="B1107" s="109"/>
    </row>
    <row r="1108" spans="1:2">
      <c r="A1108" s="107"/>
      <c r="B1108" s="109"/>
    </row>
    <row r="1109" spans="1:2">
      <c r="A1109" s="107"/>
      <c r="B1109" s="109"/>
    </row>
    <row r="1110" spans="1:2">
      <c r="A1110" s="107"/>
      <c r="B1110" s="109"/>
    </row>
    <row r="1111" spans="1:2">
      <c r="A1111" s="107"/>
      <c r="B1111" s="109"/>
    </row>
    <row r="1112" spans="1:2">
      <c r="A1112" s="107"/>
      <c r="B1112" s="109"/>
    </row>
    <row r="1113" spans="1:2">
      <c r="A1113" s="107"/>
      <c r="B1113" s="109"/>
    </row>
    <row r="1114" spans="1:2">
      <c r="A1114" s="107"/>
      <c r="B1114" s="109"/>
    </row>
    <row r="1115" spans="1:2">
      <c r="A1115" s="107"/>
      <c r="B1115" s="109"/>
    </row>
    <row r="1116" spans="1:2">
      <c r="A1116" s="107"/>
      <c r="B1116" s="109"/>
    </row>
    <row r="1117" spans="1:2">
      <c r="A1117" s="107"/>
      <c r="B1117" s="109"/>
    </row>
    <row r="1118" spans="1:2">
      <c r="A1118" s="107"/>
      <c r="B1118" s="109"/>
    </row>
    <row r="1119" spans="1:2">
      <c r="A1119" s="107"/>
      <c r="B1119" s="109"/>
    </row>
    <row r="1120" spans="1:2">
      <c r="A1120" s="107"/>
      <c r="B1120" s="109"/>
    </row>
    <row r="1121" spans="1:2">
      <c r="A1121" s="107"/>
      <c r="B1121" s="109"/>
    </row>
    <row r="1122" spans="1:2">
      <c r="A1122" s="107"/>
      <c r="B1122" s="109"/>
    </row>
    <row r="1123" spans="1:2">
      <c r="A1123" s="107"/>
      <c r="B1123" s="109"/>
    </row>
    <row r="1124" spans="1:2">
      <c r="A1124" s="107"/>
      <c r="B1124" s="109"/>
    </row>
    <row r="1125" spans="1:2">
      <c r="A1125" s="107"/>
      <c r="B1125" s="109"/>
    </row>
    <row r="1126" spans="1:2">
      <c r="A1126" s="107"/>
      <c r="B1126" s="109"/>
    </row>
    <row r="1127" spans="1:2">
      <c r="A1127" s="107"/>
      <c r="B1127" s="109"/>
    </row>
    <row r="1128" spans="1:2">
      <c r="A1128" s="107"/>
      <c r="B1128" s="109"/>
    </row>
    <row r="1129" spans="1:2">
      <c r="A1129" s="107"/>
      <c r="B1129" s="109"/>
    </row>
    <row r="1130" spans="1:2">
      <c r="A1130" s="107"/>
      <c r="B1130" s="109"/>
    </row>
    <row r="1131" spans="1:2">
      <c r="A1131" s="107"/>
      <c r="B1131" s="109"/>
    </row>
    <row r="1132" spans="1:2">
      <c r="A1132" s="107"/>
      <c r="B1132" s="109"/>
    </row>
    <row r="1133" spans="1:2">
      <c r="A1133" s="107"/>
      <c r="B1133" s="109"/>
    </row>
    <row r="1134" spans="1:2">
      <c r="A1134" s="107"/>
      <c r="B1134" s="109"/>
    </row>
    <row r="1135" spans="1:2">
      <c r="A1135" s="107"/>
      <c r="B1135" s="109"/>
    </row>
    <row r="1136" spans="1:2">
      <c r="A1136" s="107"/>
      <c r="B1136" s="109"/>
    </row>
    <row r="1137" spans="1:2">
      <c r="A1137" s="107"/>
      <c r="B1137" s="109"/>
    </row>
    <row r="1138" spans="1:2">
      <c r="A1138" s="107"/>
      <c r="B1138" s="109"/>
    </row>
    <row r="1139" spans="1:2">
      <c r="A1139" s="107"/>
      <c r="B1139" s="109"/>
    </row>
    <row r="1140" spans="1:2">
      <c r="A1140" s="107"/>
      <c r="B1140" s="109"/>
    </row>
    <row r="1141" spans="1:2">
      <c r="A1141" s="107"/>
      <c r="B1141" s="109"/>
    </row>
    <row r="1142" spans="1:2">
      <c r="A1142" s="107"/>
      <c r="B1142" s="109"/>
    </row>
    <row r="1143" spans="1:2">
      <c r="A1143" s="107"/>
      <c r="B1143" s="109"/>
    </row>
    <row r="1144" spans="1:2">
      <c r="A1144" s="107"/>
      <c r="B1144" s="109"/>
    </row>
    <row r="1145" spans="1:2">
      <c r="A1145" s="107"/>
      <c r="B1145" s="109"/>
    </row>
    <row r="1146" spans="1:2">
      <c r="A1146" s="107"/>
      <c r="B1146" s="109"/>
    </row>
    <row r="1147" spans="1:2">
      <c r="A1147" s="107"/>
      <c r="B1147" s="109"/>
    </row>
    <row r="1148" spans="1:2">
      <c r="A1148" s="107"/>
      <c r="B1148" s="109"/>
    </row>
    <row r="1149" spans="1:2">
      <c r="A1149" s="107"/>
      <c r="B1149" s="109"/>
    </row>
    <row r="1150" spans="1:2">
      <c r="A1150" s="107"/>
      <c r="B1150" s="109"/>
    </row>
    <row r="1151" spans="1:2">
      <c r="A1151" s="107"/>
      <c r="B1151" s="109"/>
    </row>
    <row r="1152" spans="1:2">
      <c r="A1152" s="107"/>
      <c r="B1152" s="109"/>
    </row>
    <row r="1153" spans="1:2">
      <c r="A1153" s="107"/>
      <c r="B1153" s="109"/>
    </row>
    <row r="1154" spans="1:2">
      <c r="A1154" s="107"/>
      <c r="B1154" s="109"/>
    </row>
    <row r="1155" spans="1:2">
      <c r="A1155" s="107"/>
      <c r="B1155" s="109"/>
    </row>
    <row r="1156" spans="1:2">
      <c r="A1156" s="107"/>
      <c r="B1156" s="109"/>
    </row>
    <row r="1157" spans="1:2">
      <c r="A1157" s="107"/>
      <c r="B1157" s="109"/>
    </row>
    <row r="1158" spans="1:2">
      <c r="A1158" s="107"/>
      <c r="B1158" s="109"/>
    </row>
    <row r="1159" spans="1:2">
      <c r="A1159" s="107"/>
      <c r="B1159" s="109"/>
    </row>
    <row r="1160" spans="1:2">
      <c r="A1160" s="107"/>
      <c r="B1160" s="109"/>
    </row>
    <row r="1161" spans="1:2">
      <c r="A1161" s="107"/>
      <c r="B1161" s="109"/>
    </row>
    <row r="1162" spans="1:2">
      <c r="A1162" s="107"/>
      <c r="B1162" s="109"/>
    </row>
    <row r="1163" spans="1:2">
      <c r="A1163" s="107"/>
      <c r="B1163" s="109"/>
    </row>
    <row r="1164" spans="1:2">
      <c r="A1164" s="107"/>
      <c r="B1164" s="109"/>
    </row>
    <row r="1165" spans="1:2">
      <c r="A1165" s="107"/>
      <c r="B1165" s="109"/>
    </row>
    <row r="1166" spans="1:2">
      <c r="A1166" s="107"/>
      <c r="B1166" s="109"/>
    </row>
    <row r="1167" spans="1:2">
      <c r="A1167" s="107"/>
      <c r="B1167" s="109"/>
    </row>
    <row r="1168" spans="1:2">
      <c r="A1168" s="107"/>
      <c r="B1168" s="109"/>
    </row>
    <row r="1169" spans="1:2">
      <c r="A1169" s="107"/>
      <c r="B1169" s="109"/>
    </row>
    <row r="1170" spans="1:2">
      <c r="A1170" s="107"/>
      <c r="B1170" s="109"/>
    </row>
    <row r="1171" spans="1:2">
      <c r="A1171" s="107"/>
      <c r="B1171" s="109"/>
    </row>
    <row r="1172" spans="1:2">
      <c r="A1172" s="107"/>
      <c r="B1172" s="109"/>
    </row>
    <row r="1173" spans="1:2">
      <c r="A1173" s="107"/>
      <c r="B1173" s="109"/>
    </row>
    <row r="1174" spans="1:2">
      <c r="A1174" s="107"/>
      <c r="B1174" s="109"/>
    </row>
    <row r="1175" spans="1:2">
      <c r="A1175" s="107"/>
      <c r="B1175" s="109"/>
    </row>
    <row r="1176" spans="1:2">
      <c r="A1176" s="107"/>
      <c r="B1176" s="109"/>
    </row>
    <row r="1177" spans="1:2">
      <c r="A1177" s="107"/>
      <c r="B1177" s="109"/>
    </row>
    <row r="1178" spans="1:2">
      <c r="A1178" s="107"/>
      <c r="B1178" s="109"/>
    </row>
    <row r="1179" spans="1:2">
      <c r="A1179" s="107"/>
      <c r="B1179" s="109"/>
    </row>
    <row r="1180" spans="1:2">
      <c r="A1180" s="107"/>
      <c r="B1180" s="109"/>
    </row>
    <row r="1181" spans="1:2">
      <c r="A1181" s="107"/>
      <c r="B1181" s="109"/>
    </row>
    <row r="1182" spans="1:2">
      <c r="A1182" s="107"/>
      <c r="B1182" s="109"/>
    </row>
    <row r="1183" spans="1:2">
      <c r="A1183" s="107"/>
      <c r="B1183" s="109"/>
    </row>
    <row r="1184" spans="1:2">
      <c r="A1184" s="107"/>
      <c r="B1184" s="109"/>
    </row>
    <row r="1185" spans="1:2">
      <c r="A1185" s="107"/>
      <c r="B1185" s="109"/>
    </row>
    <row r="1186" spans="1:2">
      <c r="A1186" s="107"/>
      <c r="B1186" s="109"/>
    </row>
    <row r="1187" spans="1:2">
      <c r="A1187" s="107"/>
      <c r="B1187" s="109"/>
    </row>
    <row r="1188" spans="1:2">
      <c r="A1188" s="107"/>
      <c r="B1188" s="109"/>
    </row>
    <row r="1189" spans="1:2">
      <c r="A1189" s="107"/>
      <c r="B1189" s="109"/>
    </row>
    <row r="1190" spans="1:2">
      <c r="A1190" s="107"/>
      <c r="B1190" s="109"/>
    </row>
    <row r="1191" spans="1:2">
      <c r="A1191" s="107"/>
      <c r="B1191" s="109"/>
    </row>
    <row r="1192" spans="1:2">
      <c r="A1192" s="107"/>
      <c r="B1192" s="109"/>
    </row>
    <row r="1193" spans="1:2">
      <c r="A1193" s="107"/>
      <c r="B1193" s="109"/>
    </row>
    <row r="1194" spans="1:2">
      <c r="A1194" s="107"/>
      <c r="B1194" s="109"/>
    </row>
    <row r="1195" spans="1:2">
      <c r="A1195" s="107"/>
      <c r="B1195" s="109"/>
    </row>
    <row r="1196" spans="1:2">
      <c r="A1196" s="107"/>
      <c r="B1196" s="109"/>
    </row>
    <row r="1197" spans="1:2">
      <c r="A1197" s="107"/>
      <c r="B1197" s="109"/>
    </row>
    <row r="1198" spans="1:2">
      <c r="A1198" s="107"/>
      <c r="B1198" s="109"/>
    </row>
    <row r="1199" spans="1:2">
      <c r="A1199" s="107"/>
      <c r="B1199" s="109"/>
    </row>
    <row r="1200" spans="1:2">
      <c r="A1200" s="107"/>
      <c r="B1200" s="109"/>
    </row>
    <row r="1201" spans="1:2">
      <c r="A1201" s="107"/>
      <c r="B1201" s="109"/>
    </row>
    <row r="1202" spans="1:2">
      <c r="A1202" s="107"/>
      <c r="B1202" s="109"/>
    </row>
    <row r="1203" spans="1:2">
      <c r="A1203" s="107"/>
      <c r="B1203" s="109"/>
    </row>
    <row r="1204" spans="1:2">
      <c r="A1204" s="107"/>
      <c r="B1204" s="109"/>
    </row>
    <row r="1205" spans="1:2">
      <c r="A1205" s="107"/>
      <c r="B1205" s="109"/>
    </row>
    <row r="1206" spans="1:2">
      <c r="A1206" s="107"/>
      <c r="B1206" s="109"/>
    </row>
    <row r="1207" spans="1:2">
      <c r="A1207" s="107"/>
      <c r="B1207" s="109"/>
    </row>
    <row r="1208" spans="1:2">
      <c r="A1208" s="107"/>
      <c r="B1208" s="109"/>
    </row>
    <row r="1209" spans="1:2">
      <c r="A1209" s="107"/>
      <c r="B1209" s="109"/>
    </row>
    <row r="1210" spans="1:2">
      <c r="A1210" s="107"/>
      <c r="B1210" s="109"/>
    </row>
    <row r="1211" spans="1:2">
      <c r="A1211" s="107"/>
      <c r="B1211" s="109"/>
    </row>
    <row r="1212" spans="1:2">
      <c r="A1212" s="107"/>
      <c r="B1212" s="109"/>
    </row>
    <row r="1213" spans="1:2">
      <c r="A1213" s="107"/>
      <c r="B1213" s="109"/>
    </row>
    <row r="1214" spans="1:2">
      <c r="A1214" s="107"/>
      <c r="B1214" s="109"/>
    </row>
    <row r="1215" spans="1:2">
      <c r="A1215" s="107"/>
      <c r="B1215" s="109"/>
    </row>
    <row r="1216" spans="1:2">
      <c r="A1216" s="107"/>
      <c r="B1216" s="109"/>
    </row>
    <row r="1217" spans="1:2">
      <c r="A1217" s="107"/>
      <c r="B1217" s="109"/>
    </row>
    <row r="1218" spans="1:2">
      <c r="A1218" s="107"/>
      <c r="B1218" s="109"/>
    </row>
    <row r="1219" spans="1:2">
      <c r="A1219" s="107"/>
      <c r="B1219" s="109"/>
    </row>
    <row r="1220" spans="1:2">
      <c r="A1220" s="107"/>
      <c r="B1220" s="109"/>
    </row>
    <row r="1221" spans="1:2">
      <c r="A1221" s="107"/>
      <c r="B1221" s="109"/>
    </row>
    <row r="1222" spans="1:2">
      <c r="A1222" s="107"/>
      <c r="B1222" s="109"/>
    </row>
    <row r="1223" spans="1:2">
      <c r="A1223" s="107"/>
      <c r="B1223" s="109"/>
    </row>
    <row r="1224" spans="1:2">
      <c r="A1224" s="107"/>
      <c r="B1224" s="109"/>
    </row>
    <row r="1225" spans="1:2">
      <c r="A1225" s="107"/>
      <c r="B1225" s="109"/>
    </row>
    <row r="1226" spans="1:2">
      <c r="A1226" s="107"/>
      <c r="B1226" s="109"/>
    </row>
    <row r="1227" spans="1:2">
      <c r="A1227" s="107"/>
      <c r="B1227" s="109"/>
    </row>
    <row r="1228" spans="1:2">
      <c r="A1228" s="107"/>
      <c r="B1228" s="109"/>
    </row>
    <row r="1229" spans="1:2">
      <c r="A1229" s="107"/>
      <c r="B1229" s="109"/>
    </row>
    <row r="1230" spans="1:2">
      <c r="A1230" s="107"/>
      <c r="B1230" s="109"/>
    </row>
    <row r="1231" spans="1:2">
      <c r="A1231" s="107"/>
      <c r="B1231" s="109"/>
    </row>
    <row r="1232" spans="1:2">
      <c r="A1232" s="107"/>
      <c r="B1232" s="109"/>
    </row>
    <row r="1233" spans="1:2">
      <c r="A1233" s="107"/>
      <c r="B1233" s="109"/>
    </row>
    <row r="1234" spans="1:2">
      <c r="A1234" s="107"/>
      <c r="B1234" s="109"/>
    </row>
    <row r="1235" spans="1:2">
      <c r="A1235" s="107"/>
      <c r="B1235" s="109"/>
    </row>
    <row r="1236" spans="1:2">
      <c r="A1236" s="107"/>
      <c r="B1236" s="109"/>
    </row>
    <row r="1237" spans="1:2">
      <c r="A1237" s="107"/>
      <c r="B1237" s="109"/>
    </row>
    <row r="1238" spans="1:2">
      <c r="A1238" s="107"/>
      <c r="B1238" s="109"/>
    </row>
    <row r="1239" spans="1:2">
      <c r="A1239" s="107"/>
      <c r="B1239" s="109"/>
    </row>
    <row r="1240" spans="1:2">
      <c r="A1240" s="107"/>
      <c r="B1240" s="109"/>
    </row>
    <row r="1241" spans="1:2">
      <c r="A1241" s="107"/>
      <c r="B1241" s="109"/>
    </row>
    <row r="1242" spans="1:2">
      <c r="A1242" s="107"/>
      <c r="B1242" s="109"/>
    </row>
    <row r="1243" spans="1:2">
      <c r="A1243" s="107"/>
      <c r="B1243" s="109"/>
    </row>
    <row r="1244" spans="1:2">
      <c r="A1244" s="107"/>
      <c r="B1244" s="109"/>
    </row>
    <row r="1245" spans="1:2">
      <c r="A1245" s="107"/>
      <c r="B1245" s="109"/>
    </row>
    <row r="1246" spans="1:2">
      <c r="A1246" s="107"/>
      <c r="B1246" s="109"/>
    </row>
    <row r="1247" spans="1:2">
      <c r="A1247" s="107"/>
      <c r="B1247" s="109"/>
    </row>
    <row r="1248" spans="1:2">
      <c r="A1248" s="107"/>
      <c r="B1248" s="109"/>
    </row>
    <row r="1249" spans="1:2">
      <c r="A1249" s="107"/>
      <c r="B1249" s="109"/>
    </row>
    <row r="1250" spans="1:2">
      <c r="A1250" s="107"/>
      <c r="B1250" s="109"/>
    </row>
    <row r="1251" spans="1:2">
      <c r="A1251" s="107"/>
      <c r="B1251" s="109"/>
    </row>
    <row r="1252" spans="1:2">
      <c r="A1252" s="107"/>
      <c r="B1252" s="109"/>
    </row>
    <row r="1253" spans="1:2">
      <c r="A1253" s="107"/>
      <c r="B1253" s="109"/>
    </row>
    <row r="1254" spans="1:2">
      <c r="A1254" s="107"/>
      <c r="B1254" s="109"/>
    </row>
    <row r="1255" spans="1:2">
      <c r="A1255" s="107"/>
      <c r="B1255" s="109"/>
    </row>
    <row r="1256" spans="1:2">
      <c r="A1256" s="107"/>
      <c r="B1256" s="109"/>
    </row>
    <row r="1257" spans="1:2">
      <c r="A1257" s="107"/>
      <c r="B1257" s="109"/>
    </row>
    <row r="1258" spans="1:2">
      <c r="A1258" s="107"/>
      <c r="B1258" s="109"/>
    </row>
    <row r="1259" spans="1:2">
      <c r="A1259" s="107"/>
      <c r="B1259" s="109"/>
    </row>
    <row r="1260" spans="1:2">
      <c r="A1260" s="107"/>
      <c r="B1260" s="109"/>
    </row>
    <row r="1261" spans="1:2">
      <c r="A1261" s="107"/>
      <c r="B1261" s="109"/>
    </row>
    <row r="1262" spans="1:2">
      <c r="A1262" s="107"/>
      <c r="B1262" s="109"/>
    </row>
    <row r="1263" spans="1:2">
      <c r="A1263" s="107"/>
      <c r="B1263" s="109"/>
    </row>
    <row r="1264" spans="1:2">
      <c r="A1264" s="107"/>
      <c r="B1264" s="109"/>
    </row>
    <row r="1265" spans="1:2">
      <c r="A1265" s="107"/>
      <c r="B1265" s="109"/>
    </row>
    <row r="1266" spans="1:2">
      <c r="A1266" s="107"/>
      <c r="B1266" s="109"/>
    </row>
    <row r="1267" spans="1:2">
      <c r="A1267" s="107"/>
      <c r="B1267" s="109"/>
    </row>
    <row r="1268" spans="1:2">
      <c r="A1268" s="107"/>
      <c r="B1268" s="109"/>
    </row>
    <row r="1269" spans="1:2">
      <c r="A1269" s="107"/>
      <c r="B1269" s="109"/>
    </row>
    <row r="1270" spans="1:2">
      <c r="A1270" s="107"/>
      <c r="B1270" s="109"/>
    </row>
    <row r="1271" spans="1:2">
      <c r="A1271" s="107"/>
      <c r="B1271" s="109"/>
    </row>
    <row r="1272" spans="1:2">
      <c r="A1272" s="107"/>
      <c r="B1272" s="109"/>
    </row>
    <row r="1273" spans="1:2">
      <c r="A1273" s="107"/>
      <c r="B1273" s="109"/>
    </row>
    <row r="1274" spans="1:2">
      <c r="A1274" s="107"/>
      <c r="B1274" s="109"/>
    </row>
    <row r="1275" spans="1:2">
      <c r="A1275" s="107"/>
      <c r="B1275" s="109"/>
    </row>
    <row r="1276" spans="1:2">
      <c r="A1276" s="107"/>
      <c r="B1276" s="109"/>
    </row>
    <row r="1277" spans="1:2">
      <c r="A1277" s="107"/>
      <c r="B1277" s="109"/>
    </row>
    <row r="1278" spans="1:2">
      <c r="A1278" s="107"/>
      <c r="B1278" s="109"/>
    </row>
    <row r="1279" spans="1:2">
      <c r="A1279" s="107"/>
      <c r="B1279" s="109"/>
    </row>
    <row r="1280" spans="1:2">
      <c r="A1280" s="107"/>
      <c r="B1280" s="109"/>
    </row>
    <row r="1281" spans="1:2">
      <c r="A1281" s="107"/>
      <c r="B1281" s="109"/>
    </row>
    <row r="1282" spans="1:2">
      <c r="A1282" s="107"/>
      <c r="B1282" s="109"/>
    </row>
    <row r="1283" spans="1:2">
      <c r="A1283" s="107"/>
      <c r="B1283" s="109"/>
    </row>
    <row r="1284" spans="1:2">
      <c r="A1284" s="107"/>
      <c r="B1284" s="109"/>
    </row>
    <row r="1285" spans="1:2">
      <c r="A1285" s="107"/>
      <c r="B1285" s="109"/>
    </row>
    <row r="1286" spans="1:2">
      <c r="A1286" s="107"/>
      <c r="B1286" s="109"/>
    </row>
    <row r="1287" spans="1:2">
      <c r="A1287" s="107"/>
      <c r="B1287" s="109"/>
    </row>
    <row r="1288" spans="1:2">
      <c r="A1288" s="107"/>
      <c r="B1288" s="109"/>
    </row>
    <row r="1289" spans="1:2">
      <c r="A1289" s="107"/>
      <c r="B1289" s="109"/>
    </row>
    <row r="1290" spans="1:2">
      <c r="A1290" s="107"/>
      <c r="B1290" s="109"/>
    </row>
    <row r="1291" spans="1:2">
      <c r="A1291" s="107"/>
      <c r="B1291" s="109"/>
    </row>
    <row r="1292" spans="1:2">
      <c r="A1292" s="107"/>
      <c r="B1292" s="109"/>
    </row>
    <row r="1293" spans="1:2">
      <c r="A1293" s="107"/>
      <c r="B1293" s="109"/>
    </row>
    <row r="1294" spans="1:2">
      <c r="A1294" s="107"/>
      <c r="B1294" s="109"/>
    </row>
    <row r="1295" spans="1:2">
      <c r="A1295" s="107"/>
      <c r="B1295" s="109"/>
    </row>
    <row r="1296" spans="1:2">
      <c r="A1296" s="107"/>
      <c r="B1296" s="109"/>
    </row>
    <row r="1297" spans="1:2">
      <c r="A1297" s="107"/>
      <c r="B1297" s="109"/>
    </row>
    <row r="1298" spans="1:2">
      <c r="A1298" s="107"/>
      <c r="B1298" s="109"/>
    </row>
    <row r="1299" spans="1:2">
      <c r="A1299" s="107"/>
      <c r="B1299" s="109"/>
    </row>
    <row r="1300" spans="1:2">
      <c r="A1300" s="107"/>
      <c r="B1300" s="109"/>
    </row>
    <row r="1301" spans="1:2">
      <c r="A1301" s="107"/>
      <c r="B1301" s="109"/>
    </row>
    <row r="1302" spans="1:2">
      <c r="A1302" s="107"/>
      <c r="B1302" s="109"/>
    </row>
    <row r="1303" spans="1:2">
      <c r="A1303" s="107"/>
      <c r="B1303" s="109"/>
    </row>
    <row r="1304" spans="1:2">
      <c r="A1304" s="107"/>
      <c r="B1304" s="109"/>
    </row>
    <row r="1305" spans="1:2">
      <c r="A1305" s="107"/>
      <c r="B1305" s="109"/>
    </row>
    <row r="1306" spans="1:2">
      <c r="A1306" s="107"/>
      <c r="B1306" s="109"/>
    </row>
    <row r="1307" spans="1:2">
      <c r="A1307" s="107"/>
      <c r="B1307" s="109"/>
    </row>
    <row r="1308" spans="1:2">
      <c r="A1308" s="107"/>
      <c r="B1308" s="109"/>
    </row>
    <row r="1309" spans="1:2">
      <c r="A1309" s="107"/>
      <c r="B1309" s="109"/>
    </row>
    <row r="1310" spans="1:2">
      <c r="A1310" s="107"/>
      <c r="B1310" s="109"/>
    </row>
    <row r="1311" spans="1:2">
      <c r="A1311" s="107"/>
      <c r="B1311" s="109"/>
    </row>
    <row r="1312" spans="1:2">
      <c r="A1312" s="107"/>
      <c r="B1312" s="109"/>
    </row>
    <row r="1313" spans="1:2">
      <c r="A1313" s="107"/>
      <c r="B1313" s="109"/>
    </row>
    <row r="1314" spans="1:2">
      <c r="A1314" s="107"/>
      <c r="B1314" s="109"/>
    </row>
    <row r="1315" spans="1:2">
      <c r="A1315" s="107"/>
      <c r="B1315" s="109"/>
    </row>
    <row r="1316" spans="1:2">
      <c r="A1316" s="107"/>
      <c r="B1316" s="109"/>
    </row>
    <row r="1317" spans="1:2">
      <c r="A1317" s="107"/>
      <c r="B1317" s="109"/>
    </row>
    <row r="1318" spans="1:2">
      <c r="A1318" s="107"/>
      <c r="B1318" s="109"/>
    </row>
    <row r="1319" spans="1:2">
      <c r="A1319" s="107"/>
      <c r="B1319" s="109"/>
    </row>
    <row r="1320" spans="1:2">
      <c r="A1320" s="107"/>
      <c r="B1320" s="109"/>
    </row>
    <row r="1321" spans="1:2">
      <c r="A1321" s="107"/>
      <c r="B1321" s="109"/>
    </row>
    <row r="1322" spans="1:2">
      <c r="A1322" s="107"/>
      <c r="B1322" s="109"/>
    </row>
    <row r="1323" spans="1:2">
      <c r="A1323" s="107"/>
      <c r="B1323" s="109"/>
    </row>
    <row r="1324" spans="1:2">
      <c r="A1324" s="107"/>
      <c r="B1324" s="109"/>
    </row>
    <row r="1325" spans="1:2">
      <c r="A1325" s="107"/>
      <c r="B1325" s="109"/>
    </row>
    <row r="1326" spans="1:2">
      <c r="A1326" s="107"/>
      <c r="B1326" s="109"/>
    </row>
    <row r="1327" spans="1:2">
      <c r="A1327" s="107"/>
      <c r="B1327" s="109"/>
    </row>
    <row r="1328" spans="1:2">
      <c r="A1328" s="107"/>
      <c r="B1328" s="109"/>
    </row>
    <row r="1329" spans="1:2">
      <c r="A1329" s="107"/>
      <c r="B1329" s="109"/>
    </row>
    <row r="1330" spans="1:2">
      <c r="A1330" s="107"/>
      <c r="B1330" s="109"/>
    </row>
    <row r="1331" spans="1:2">
      <c r="A1331" s="107"/>
      <c r="B1331" s="109"/>
    </row>
    <row r="1332" spans="1:2">
      <c r="A1332" s="107"/>
      <c r="B1332" s="109"/>
    </row>
    <row r="1333" spans="1:2">
      <c r="A1333" s="107"/>
      <c r="B1333" s="109"/>
    </row>
    <row r="1334" spans="1:2">
      <c r="A1334" s="107"/>
      <c r="B1334" s="109"/>
    </row>
    <row r="1335" spans="1:2">
      <c r="A1335" s="107"/>
      <c r="B1335" s="109"/>
    </row>
    <row r="1336" spans="1:2">
      <c r="A1336" s="107"/>
      <c r="B1336" s="109"/>
    </row>
    <row r="1337" spans="1:2">
      <c r="A1337" s="107"/>
      <c r="B1337" s="109"/>
    </row>
    <row r="1338" spans="1:2">
      <c r="A1338" s="107"/>
      <c r="B1338" s="109"/>
    </row>
    <row r="1339" spans="1:2">
      <c r="A1339" s="107"/>
      <c r="B1339" s="109"/>
    </row>
    <row r="1340" spans="1:2">
      <c r="A1340" s="107"/>
      <c r="B1340" s="109"/>
    </row>
    <row r="1341" spans="1:2">
      <c r="A1341" s="107"/>
      <c r="B1341" s="109"/>
    </row>
    <row r="1342" spans="1:2">
      <c r="A1342" s="107"/>
      <c r="B1342" s="109"/>
    </row>
    <row r="1343" spans="1:2">
      <c r="A1343" s="107"/>
      <c r="B1343" s="109"/>
    </row>
    <row r="1344" spans="1:2">
      <c r="A1344" s="107"/>
      <c r="B1344" s="109"/>
    </row>
    <row r="1345" spans="1:2">
      <c r="A1345" s="107"/>
      <c r="B1345" s="109"/>
    </row>
    <row r="1346" spans="1:2">
      <c r="A1346" s="107"/>
      <c r="B1346" s="109"/>
    </row>
    <row r="1347" spans="1:2">
      <c r="A1347" s="107"/>
      <c r="B1347" s="109"/>
    </row>
    <row r="1348" spans="1:2">
      <c r="A1348" s="107"/>
      <c r="B1348" s="109"/>
    </row>
    <row r="1349" spans="1:2">
      <c r="A1349" s="107"/>
      <c r="B1349" s="109"/>
    </row>
    <row r="1350" spans="1:2">
      <c r="A1350" s="107"/>
      <c r="B1350" s="109"/>
    </row>
    <row r="1351" spans="1:2">
      <c r="A1351" s="107"/>
      <c r="B1351" s="109"/>
    </row>
    <row r="1352" spans="1:2">
      <c r="A1352" s="107"/>
      <c r="B1352" s="109"/>
    </row>
    <row r="1353" spans="1:2">
      <c r="A1353" s="107"/>
      <c r="B1353" s="109"/>
    </row>
    <row r="1354" spans="1:2">
      <c r="A1354" s="107"/>
      <c r="B1354" s="109"/>
    </row>
    <row r="1355" spans="1:2">
      <c r="A1355" s="107"/>
      <c r="B1355" s="109"/>
    </row>
    <row r="1356" spans="1:2">
      <c r="A1356" s="107"/>
      <c r="B1356" s="109"/>
    </row>
    <row r="1357" spans="1:2">
      <c r="A1357" s="107"/>
      <c r="B1357" s="109"/>
    </row>
    <row r="1358" spans="1:2">
      <c r="A1358" s="107"/>
      <c r="B1358" s="109"/>
    </row>
    <row r="1359" spans="1:2">
      <c r="A1359" s="107"/>
      <c r="B1359" s="109"/>
    </row>
    <row r="1360" spans="1:2">
      <c r="A1360" s="107"/>
      <c r="B1360" s="109"/>
    </row>
    <row r="1361" spans="1:2">
      <c r="A1361" s="107"/>
      <c r="B1361" s="109"/>
    </row>
    <row r="1362" spans="1:2">
      <c r="A1362" s="107"/>
      <c r="B1362" s="109"/>
    </row>
    <row r="1363" spans="1:2">
      <c r="A1363" s="107"/>
      <c r="B1363" s="109"/>
    </row>
    <row r="1364" spans="1:2">
      <c r="A1364" s="107"/>
      <c r="B1364" s="109"/>
    </row>
    <row r="1365" spans="1:2">
      <c r="A1365" s="107"/>
      <c r="B1365" s="109"/>
    </row>
    <row r="1366" spans="1:2">
      <c r="A1366" s="107"/>
      <c r="B1366" s="109"/>
    </row>
    <row r="1367" spans="1:2">
      <c r="A1367" s="107"/>
      <c r="B1367" s="109"/>
    </row>
    <row r="1368" spans="1:2">
      <c r="A1368" s="107"/>
      <c r="B1368" s="109"/>
    </row>
    <row r="1369" spans="1:2">
      <c r="A1369" s="107"/>
      <c r="B1369" s="109"/>
    </row>
    <row r="1370" spans="1:2">
      <c r="A1370" s="107"/>
      <c r="B1370" s="109"/>
    </row>
    <row r="1371" spans="1:2">
      <c r="A1371" s="107"/>
      <c r="B1371" s="109"/>
    </row>
    <row r="1372" spans="1:2">
      <c r="A1372" s="107"/>
      <c r="B1372" s="109"/>
    </row>
    <row r="1373" spans="1:2">
      <c r="A1373" s="107"/>
      <c r="B1373" s="109"/>
    </row>
    <row r="1374" spans="1:2">
      <c r="A1374" s="107"/>
      <c r="B1374" s="109"/>
    </row>
    <row r="1375" spans="1:2">
      <c r="A1375" s="107"/>
      <c r="B1375" s="109"/>
    </row>
    <row r="1376" spans="1:2">
      <c r="A1376" s="107"/>
      <c r="B1376" s="109"/>
    </row>
    <row r="1377" spans="1:2">
      <c r="A1377" s="107"/>
      <c r="B1377" s="109"/>
    </row>
    <row r="1378" spans="1:2">
      <c r="A1378" s="107"/>
      <c r="B1378" s="109"/>
    </row>
    <row r="1379" spans="1:2">
      <c r="A1379" s="107"/>
      <c r="B1379" s="109"/>
    </row>
    <row r="1380" spans="1:2">
      <c r="A1380" s="107"/>
      <c r="B1380" s="109"/>
    </row>
    <row r="1381" spans="1:2">
      <c r="A1381" s="107"/>
      <c r="B1381" s="109"/>
    </row>
    <row r="1382" spans="1:2">
      <c r="A1382" s="107"/>
      <c r="B1382" s="109"/>
    </row>
    <row r="1383" spans="1:2">
      <c r="A1383" s="107"/>
      <c r="B1383" s="109"/>
    </row>
    <row r="1384" spans="1:2">
      <c r="A1384" s="107"/>
      <c r="B1384" s="109"/>
    </row>
    <row r="1385" spans="1:2">
      <c r="A1385" s="107"/>
      <c r="B1385" s="109"/>
    </row>
    <row r="1386" spans="1:2">
      <c r="A1386" s="107"/>
      <c r="B1386" s="109"/>
    </row>
    <row r="1387" spans="1:2">
      <c r="A1387" s="107"/>
      <c r="B1387" s="109"/>
    </row>
    <row r="1388" spans="1:2">
      <c r="A1388" s="107"/>
      <c r="B1388" s="109"/>
    </row>
    <row r="1389" spans="1:2">
      <c r="A1389" s="107"/>
      <c r="B1389" s="109"/>
    </row>
    <row r="1390" spans="1:2">
      <c r="A1390" s="107"/>
      <c r="B1390" s="109"/>
    </row>
    <row r="1391" spans="1:2">
      <c r="A1391" s="107"/>
      <c r="B1391" s="109"/>
    </row>
    <row r="1392" spans="1:2">
      <c r="A1392" s="107"/>
      <c r="B1392" s="109"/>
    </row>
    <row r="1393" spans="1:2">
      <c r="A1393" s="107"/>
      <c r="B1393" s="109"/>
    </row>
    <row r="1394" spans="1:2">
      <c r="A1394" s="107"/>
      <c r="B1394" s="109"/>
    </row>
    <row r="1395" spans="1:2">
      <c r="A1395" s="107"/>
      <c r="B1395" s="109"/>
    </row>
    <row r="1396" spans="1:2">
      <c r="A1396" s="107"/>
      <c r="B1396" s="109"/>
    </row>
    <row r="1397" spans="1:2">
      <c r="A1397" s="107"/>
      <c r="B1397" s="109"/>
    </row>
    <row r="1398" spans="1:2">
      <c r="A1398" s="107"/>
      <c r="B1398" s="109"/>
    </row>
    <row r="1399" spans="1:2">
      <c r="A1399" s="107"/>
      <c r="B1399" s="109"/>
    </row>
    <row r="1400" spans="1:2">
      <c r="A1400" s="107"/>
      <c r="B1400" s="109"/>
    </row>
    <row r="1401" spans="1:2">
      <c r="A1401" s="107"/>
      <c r="B1401" s="109"/>
    </row>
    <row r="1402" spans="1:2">
      <c r="A1402" s="107"/>
      <c r="B1402" s="109"/>
    </row>
    <row r="1403" spans="1:2">
      <c r="A1403" s="107"/>
      <c r="B1403" s="109"/>
    </row>
    <row r="1404" spans="1:2">
      <c r="A1404" s="107"/>
      <c r="B1404" s="109"/>
    </row>
    <row r="1405" spans="1:2">
      <c r="A1405" s="107"/>
      <c r="B1405" s="109"/>
    </row>
    <row r="1406" spans="1:2">
      <c r="A1406" s="107"/>
      <c r="B1406" s="109"/>
    </row>
    <row r="1407" spans="1:2">
      <c r="A1407" s="107"/>
      <c r="B1407" s="109"/>
    </row>
    <row r="1408" spans="1:2">
      <c r="A1408" s="107"/>
      <c r="B1408" s="109"/>
    </row>
    <row r="1409" spans="1:2">
      <c r="A1409" s="107"/>
      <c r="B1409" s="109"/>
    </row>
    <row r="1410" spans="1:2">
      <c r="A1410" s="107"/>
      <c r="B1410" s="109"/>
    </row>
    <row r="1411" spans="1:2">
      <c r="A1411" s="107"/>
      <c r="B1411" s="109"/>
    </row>
    <row r="1412" spans="1:2">
      <c r="A1412" s="107"/>
      <c r="B1412" s="109"/>
    </row>
    <row r="1413" spans="1:2">
      <c r="A1413" s="107"/>
      <c r="B1413" s="109"/>
    </row>
    <row r="1414" spans="1:2">
      <c r="A1414" s="107"/>
      <c r="B1414" s="109"/>
    </row>
    <row r="1415" spans="1:2">
      <c r="A1415" s="107"/>
      <c r="B1415" s="109"/>
    </row>
    <row r="1416" spans="1:2">
      <c r="A1416" s="107"/>
      <c r="B1416" s="109"/>
    </row>
    <row r="1417" spans="1:2">
      <c r="A1417" s="107"/>
      <c r="B1417" s="109"/>
    </row>
    <row r="1418" spans="1:2">
      <c r="A1418" s="107"/>
      <c r="B1418" s="109"/>
    </row>
    <row r="1419" spans="1:2">
      <c r="A1419" s="107"/>
      <c r="B1419" s="109"/>
    </row>
    <row r="1420" spans="1:2">
      <c r="A1420" s="107"/>
      <c r="B1420" s="109"/>
    </row>
    <row r="1421" spans="1:2">
      <c r="A1421" s="107"/>
      <c r="B1421" s="109"/>
    </row>
    <row r="1422" spans="1:2">
      <c r="A1422" s="107"/>
      <c r="B1422" s="109"/>
    </row>
    <row r="1423" spans="1:2">
      <c r="A1423" s="107"/>
      <c r="B1423" s="109"/>
    </row>
    <row r="1424" spans="1:2">
      <c r="A1424" s="107"/>
      <c r="B1424" s="109"/>
    </row>
    <row r="1425" spans="1:2">
      <c r="A1425" s="107"/>
      <c r="B1425" s="109"/>
    </row>
    <row r="1426" spans="1:2">
      <c r="A1426" s="107"/>
      <c r="B1426" s="109"/>
    </row>
    <row r="1427" spans="1:2">
      <c r="A1427" s="107"/>
      <c r="B1427" s="109"/>
    </row>
    <row r="1428" spans="1:2">
      <c r="A1428" s="107"/>
      <c r="B1428" s="109"/>
    </row>
    <row r="1429" spans="1:2">
      <c r="A1429" s="107"/>
      <c r="B1429" s="109"/>
    </row>
    <row r="1430" spans="1:2">
      <c r="A1430" s="107"/>
      <c r="B1430" s="109"/>
    </row>
    <row r="1431" spans="1:2">
      <c r="A1431" s="107"/>
      <c r="B1431" s="109"/>
    </row>
    <row r="1432" spans="1:2">
      <c r="A1432" s="107"/>
      <c r="B1432" s="109"/>
    </row>
    <row r="1433" spans="1:2">
      <c r="A1433" s="107"/>
      <c r="B1433" s="109"/>
    </row>
    <row r="1434" spans="1:2">
      <c r="A1434" s="107"/>
      <c r="B1434" s="109"/>
    </row>
    <row r="1435" spans="1:2">
      <c r="A1435" s="107"/>
      <c r="B1435" s="109"/>
    </row>
    <row r="1436" spans="1:2">
      <c r="A1436" s="107"/>
      <c r="B1436" s="109"/>
    </row>
    <row r="1437" spans="1:2">
      <c r="A1437" s="107"/>
      <c r="B1437" s="109"/>
    </row>
    <row r="1438" spans="1:2">
      <c r="A1438" s="107"/>
      <c r="B1438" s="109"/>
    </row>
    <row r="1439" spans="1:2">
      <c r="A1439" s="107"/>
      <c r="B1439" s="109"/>
    </row>
    <row r="1440" spans="1:2">
      <c r="A1440" s="107"/>
      <c r="B1440" s="109"/>
    </row>
    <row r="1441" spans="1:2">
      <c r="A1441" s="107"/>
      <c r="B1441" s="109"/>
    </row>
    <row r="1442" spans="1:2">
      <c r="A1442" s="107"/>
      <c r="B1442" s="109"/>
    </row>
    <row r="1443" spans="1:2">
      <c r="A1443" s="107"/>
      <c r="B1443" s="109"/>
    </row>
    <row r="1444" spans="1:2">
      <c r="A1444" s="107"/>
      <c r="B1444" s="109"/>
    </row>
    <row r="1445" spans="1:2">
      <c r="A1445" s="107"/>
      <c r="B1445" s="109"/>
    </row>
    <row r="1446" spans="1:2">
      <c r="A1446" s="107"/>
      <c r="B1446" s="109"/>
    </row>
    <row r="1447" spans="1:2">
      <c r="A1447" s="107"/>
      <c r="B1447" s="109"/>
    </row>
    <row r="1448" spans="1:2">
      <c r="A1448" s="107"/>
      <c r="B1448" s="109"/>
    </row>
    <row r="1449" spans="1:2">
      <c r="A1449" s="107"/>
      <c r="B1449" s="109"/>
    </row>
    <row r="1450" spans="1:2">
      <c r="A1450" s="107"/>
      <c r="B1450" s="109"/>
    </row>
    <row r="1451" spans="1:2">
      <c r="A1451" s="107"/>
      <c r="B1451" s="109"/>
    </row>
    <row r="1452" spans="1:2">
      <c r="A1452" s="107"/>
      <c r="B1452" s="109"/>
    </row>
    <row r="1453" spans="1:2">
      <c r="A1453" s="107"/>
      <c r="B1453" s="109"/>
    </row>
    <row r="1454" spans="1:2">
      <c r="A1454" s="107"/>
      <c r="B1454" s="109"/>
    </row>
    <row r="1455" spans="1:2">
      <c r="A1455" s="107"/>
      <c r="B1455" s="109"/>
    </row>
    <row r="1456" spans="1:2">
      <c r="A1456" s="107"/>
      <c r="B1456" s="109"/>
    </row>
    <row r="1457" spans="1:2">
      <c r="A1457" s="107"/>
      <c r="B1457" s="109"/>
    </row>
    <row r="1458" spans="1:2">
      <c r="A1458" s="107"/>
      <c r="B1458" s="109"/>
    </row>
    <row r="1459" spans="1:2">
      <c r="A1459" s="107"/>
      <c r="B1459" s="109"/>
    </row>
    <row r="1460" spans="1:2">
      <c r="A1460" s="107"/>
      <c r="B1460" s="109"/>
    </row>
    <row r="1461" spans="1:2">
      <c r="A1461" s="107"/>
      <c r="B1461" s="109"/>
    </row>
    <row r="1462" spans="1:2">
      <c r="A1462" s="107"/>
      <c r="B1462" s="109"/>
    </row>
    <row r="1463" spans="1:2">
      <c r="A1463" s="107"/>
      <c r="B1463" s="109"/>
    </row>
    <row r="1464" spans="1:2">
      <c r="A1464" s="107"/>
      <c r="B1464" s="109"/>
    </row>
    <row r="1465" spans="1:2">
      <c r="A1465" s="107"/>
      <c r="B1465" s="109"/>
    </row>
    <row r="1466" spans="1:2">
      <c r="A1466" s="107"/>
      <c r="B1466" s="109"/>
    </row>
    <row r="1467" spans="1:2">
      <c r="A1467" s="107"/>
      <c r="B1467" s="109"/>
    </row>
    <row r="1468" spans="1:2">
      <c r="A1468" s="107"/>
      <c r="B1468" s="109"/>
    </row>
    <row r="1469" spans="1:2">
      <c r="A1469" s="107"/>
      <c r="B1469" s="109"/>
    </row>
    <row r="1470" spans="1:2">
      <c r="A1470" s="107"/>
      <c r="B1470" s="109"/>
    </row>
    <row r="1471" spans="1:2">
      <c r="A1471" s="107"/>
      <c r="B1471" s="109"/>
    </row>
    <row r="1472" spans="1:2">
      <c r="A1472" s="107"/>
      <c r="B1472" s="109"/>
    </row>
    <row r="1473" spans="1:2">
      <c r="A1473" s="107"/>
      <c r="B1473" s="109"/>
    </row>
    <row r="1474" spans="1:2">
      <c r="A1474" s="107"/>
      <c r="B1474" s="109"/>
    </row>
    <row r="1475" spans="1:2">
      <c r="A1475" s="107"/>
      <c r="B1475" s="109"/>
    </row>
    <row r="1476" spans="1:2">
      <c r="A1476" s="107"/>
      <c r="B1476" s="109"/>
    </row>
    <row r="1477" spans="1:2">
      <c r="A1477" s="107"/>
      <c r="B1477" s="109"/>
    </row>
    <row r="1478" spans="1:2">
      <c r="A1478" s="107"/>
      <c r="B1478" s="109"/>
    </row>
    <row r="1479" spans="1:2">
      <c r="A1479" s="107"/>
      <c r="B1479" s="109"/>
    </row>
    <row r="1480" spans="1:2">
      <c r="A1480" s="107"/>
      <c r="B1480" s="109"/>
    </row>
    <row r="1481" spans="1:2">
      <c r="A1481" s="107"/>
      <c r="B1481" s="109"/>
    </row>
    <row r="1482" spans="1:2">
      <c r="A1482" s="107"/>
      <c r="B1482" s="109"/>
    </row>
    <row r="1483" spans="1:2">
      <c r="A1483" s="107"/>
      <c r="B1483" s="109"/>
    </row>
    <row r="1484" spans="1:2">
      <c r="A1484" s="107"/>
      <c r="B1484" s="109"/>
    </row>
    <row r="1485" spans="1:2">
      <c r="A1485" s="107"/>
      <c r="B1485" s="109"/>
    </row>
    <row r="1486" spans="1:2">
      <c r="A1486" s="107"/>
      <c r="B1486" s="109"/>
    </row>
    <row r="1487" spans="1:2">
      <c r="A1487" s="107"/>
      <c r="B1487" s="109"/>
    </row>
    <row r="1488" spans="1:2">
      <c r="A1488" s="107"/>
      <c r="B1488" s="109"/>
    </row>
    <row r="1489" spans="1:2">
      <c r="A1489" s="107"/>
      <c r="B1489" s="109"/>
    </row>
    <row r="1490" spans="1:2">
      <c r="A1490" s="107"/>
      <c r="B1490" s="109"/>
    </row>
    <row r="1491" spans="1:2">
      <c r="A1491" s="107"/>
      <c r="B1491" s="109"/>
    </row>
    <row r="1492" spans="1:2">
      <c r="A1492" s="107"/>
      <c r="B1492" s="109"/>
    </row>
    <row r="1493" spans="1:2">
      <c r="A1493" s="107"/>
      <c r="B1493" s="109"/>
    </row>
    <row r="1494" spans="1:2">
      <c r="A1494" s="107"/>
      <c r="B1494" s="109"/>
    </row>
    <row r="1495" spans="1:2">
      <c r="A1495" s="107"/>
      <c r="B1495" s="109"/>
    </row>
    <row r="1496" spans="1:2">
      <c r="A1496" s="107"/>
      <c r="B1496" s="109"/>
    </row>
    <row r="1497" spans="1:2">
      <c r="A1497" s="107"/>
      <c r="B1497" s="109"/>
    </row>
    <row r="1498" spans="1:2">
      <c r="A1498" s="107"/>
      <c r="B1498" s="109"/>
    </row>
    <row r="1499" spans="1:2">
      <c r="A1499" s="107"/>
      <c r="B1499" s="109"/>
    </row>
    <row r="1500" spans="1:2">
      <c r="A1500" s="107"/>
      <c r="B1500" s="109"/>
    </row>
    <row r="1501" spans="1:2">
      <c r="A1501" s="107"/>
      <c r="B1501" s="109"/>
    </row>
    <row r="1502" spans="1:2">
      <c r="A1502" s="107"/>
      <c r="B1502" s="109"/>
    </row>
    <row r="1503" spans="1:2">
      <c r="A1503" s="107"/>
      <c r="B1503" s="109"/>
    </row>
    <row r="1504" spans="1:2">
      <c r="A1504" s="107"/>
      <c r="B1504" s="109"/>
    </row>
    <row r="1505" spans="1:2">
      <c r="A1505" s="107"/>
      <c r="B1505" s="109"/>
    </row>
    <row r="1506" spans="1:2">
      <c r="A1506" s="107"/>
      <c r="B1506" s="109"/>
    </row>
    <row r="1507" spans="1:2">
      <c r="A1507" s="107"/>
      <c r="B1507" s="109"/>
    </row>
    <row r="1508" spans="1:2">
      <c r="A1508" s="107"/>
      <c r="B1508" s="109"/>
    </row>
    <row r="1509" spans="1:2">
      <c r="A1509" s="107"/>
      <c r="B1509" s="109"/>
    </row>
    <row r="1510" spans="1:2">
      <c r="A1510" s="107"/>
      <c r="B1510" s="109"/>
    </row>
    <row r="1511" spans="1:2">
      <c r="A1511" s="107"/>
      <c r="B1511" s="109"/>
    </row>
    <row r="1512" spans="1:2">
      <c r="A1512" s="107"/>
      <c r="B1512" s="109"/>
    </row>
    <row r="1513" spans="1:2">
      <c r="A1513" s="107"/>
      <c r="B1513" s="109"/>
    </row>
    <row r="1514" spans="1:2">
      <c r="A1514" s="107"/>
      <c r="B1514" s="109"/>
    </row>
    <row r="1515" spans="1:2">
      <c r="A1515" s="107"/>
      <c r="B1515" s="109"/>
    </row>
    <row r="1516" spans="1:2">
      <c r="A1516" s="107"/>
      <c r="B1516" s="109"/>
    </row>
    <row r="1517" spans="1:2">
      <c r="A1517" s="107"/>
      <c r="B1517" s="109"/>
    </row>
    <row r="1518" spans="1:2">
      <c r="A1518" s="107"/>
      <c r="B1518" s="109"/>
    </row>
    <row r="1519" spans="1:2">
      <c r="A1519" s="107"/>
      <c r="B1519" s="109"/>
    </row>
    <row r="1520" spans="1:2">
      <c r="A1520" s="107"/>
      <c r="B1520" s="109"/>
    </row>
    <row r="1521" spans="1:2">
      <c r="A1521" s="107"/>
      <c r="B1521" s="109"/>
    </row>
    <row r="1522" spans="1:2">
      <c r="A1522" s="107"/>
      <c r="B1522" s="109"/>
    </row>
    <row r="1523" spans="1:2">
      <c r="A1523" s="107"/>
      <c r="B1523" s="109"/>
    </row>
    <row r="1524" spans="1:2">
      <c r="A1524" s="107"/>
      <c r="B1524" s="109"/>
    </row>
    <row r="1525" spans="1:2">
      <c r="A1525" s="107"/>
      <c r="B1525" s="109"/>
    </row>
    <row r="1526" spans="1:2">
      <c r="A1526" s="107"/>
      <c r="B1526" s="109"/>
    </row>
    <row r="1527" spans="1:2">
      <c r="A1527" s="107"/>
      <c r="B1527" s="109"/>
    </row>
    <row r="1528" spans="1:2">
      <c r="A1528" s="107"/>
      <c r="B1528" s="109"/>
    </row>
    <row r="1529" spans="1:2">
      <c r="A1529" s="107"/>
      <c r="B1529" s="109"/>
    </row>
    <row r="1530" spans="1:2">
      <c r="A1530" s="107"/>
      <c r="B1530" s="109"/>
    </row>
    <row r="1531" spans="1:2">
      <c r="A1531" s="107"/>
      <c r="B1531" s="109"/>
    </row>
    <row r="1532" spans="1:2">
      <c r="A1532" s="107"/>
      <c r="B1532" s="109"/>
    </row>
    <row r="1533" spans="1:2">
      <c r="A1533" s="107"/>
      <c r="B1533" s="109"/>
    </row>
    <row r="1534" spans="1:2">
      <c r="A1534" s="107"/>
      <c r="B1534" s="109"/>
    </row>
    <row r="1535" spans="1:2">
      <c r="A1535" s="107"/>
      <c r="B1535" s="109"/>
    </row>
    <row r="1536" spans="1:2">
      <c r="A1536" s="107"/>
      <c r="B1536" s="109"/>
    </row>
    <row r="1537" spans="1:2">
      <c r="A1537" s="107"/>
      <c r="B1537" s="109"/>
    </row>
    <row r="1538" spans="1:2">
      <c r="A1538" s="107"/>
      <c r="B1538" s="109"/>
    </row>
    <row r="1539" spans="1:2">
      <c r="A1539" s="107"/>
      <c r="B1539" s="109"/>
    </row>
    <row r="1540" spans="1:2">
      <c r="A1540" s="107"/>
      <c r="B1540" s="109"/>
    </row>
    <row r="1541" spans="1:2">
      <c r="A1541" s="107"/>
      <c r="B1541" s="109"/>
    </row>
    <row r="1542" spans="1:2">
      <c r="A1542" s="107"/>
      <c r="B1542" s="109"/>
    </row>
    <row r="1543" spans="1:2">
      <c r="A1543" s="107"/>
      <c r="B1543" s="109"/>
    </row>
    <row r="1544" spans="1:2">
      <c r="A1544" s="107"/>
      <c r="B1544" s="109"/>
    </row>
    <row r="1545" spans="1:2">
      <c r="A1545" s="107"/>
      <c r="B1545" s="109"/>
    </row>
    <row r="1546" spans="1:2">
      <c r="A1546" s="107"/>
      <c r="B1546" s="109"/>
    </row>
    <row r="1547" spans="1:2">
      <c r="A1547" s="107"/>
      <c r="B1547" s="109"/>
    </row>
    <row r="1548" spans="1:2">
      <c r="A1548" s="107"/>
      <c r="B1548" s="109"/>
    </row>
    <row r="1549" spans="1:2">
      <c r="A1549" s="107"/>
      <c r="B1549" s="109"/>
    </row>
    <row r="1550" spans="1:2">
      <c r="A1550" s="107"/>
      <c r="B1550" s="109"/>
    </row>
    <row r="1551" spans="1:2">
      <c r="A1551" s="107"/>
      <c r="B1551" s="109"/>
    </row>
    <row r="1552" spans="1:2">
      <c r="A1552" s="107"/>
      <c r="B1552" s="109"/>
    </row>
    <row r="1553" spans="1:2">
      <c r="A1553" s="107"/>
      <c r="B1553" s="109"/>
    </row>
    <row r="1554" spans="1:2">
      <c r="A1554" s="107"/>
      <c r="B1554" s="109"/>
    </row>
    <row r="1555" spans="1:2">
      <c r="A1555" s="107"/>
      <c r="B1555" s="109"/>
    </row>
    <row r="1556" spans="1:2">
      <c r="A1556" s="107"/>
      <c r="B1556" s="109"/>
    </row>
    <row r="1557" spans="1:2">
      <c r="A1557" s="107"/>
      <c r="B1557" s="109"/>
    </row>
    <row r="1558" spans="1:2">
      <c r="A1558" s="107"/>
      <c r="B1558" s="109"/>
    </row>
    <row r="1559" spans="1:2">
      <c r="A1559" s="107"/>
      <c r="B1559" s="109"/>
    </row>
    <row r="1560" spans="1:2">
      <c r="A1560" s="107"/>
      <c r="B1560" s="109"/>
    </row>
    <row r="1561" spans="1:2">
      <c r="A1561" s="107"/>
      <c r="B1561" s="109"/>
    </row>
    <row r="1562" spans="1:2">
      <c r="A1562" s="107"/>
      <c r="B1562" s="109"/>
    </row>
    <row r="1563" spans="1:2">
      <c r="A1563" s="107"/>
      <c r="B1563" s="109"/>
    </row>
    <row r="1564" spans="1:2">
      <c r="A1564" s="107"/>
      <c r="B1564" s="109"/>
    </row>
    <row r="1565" spans="1:2">
      <c r="A1565" s="107"/>
      <c r="B1565" s="109"/>
    </row>
    <row r="1566" spans="1:2">
      <c r="A1566" s="107"/>
      <c r="B1566" s="109"/>
    </row>
    <row r="1567" spans="1:2">
      <c r="A1567" s="107"/>
      <c r="B1567" s="109"/>
    </row>
    <row r="1568" spans="1:2">
      <c r="A1568" s="107"/>
      <c r="B1568" s="109"/>
    </row>
    <row r="1569" spans="1:2">
      <c r="A1569" s="107"/>
      <c r="B1569" s="109"/>
    </row>
    <row r="1570" spans="1:2">
      <c r="A1570" s="107"/>
      <c r="B1570" s="109"/>
    </row>
    <row r="1571" spans="1:2">
      <c r="A1571" s="107"/>
      <c r="B1571" s="109"/>
    </row>
    <row r="1572" spans="1:2">
      <c r="A1572" s="107"/>
      <c r="B1572" s="109"/>
    </row>
    <row r="1573" spans="1:2">
      <c r="A1573" s="107"/>
      <c r="B1573" s="109"/>
    </row>
    <row r="1574" spans="1:2">
      <c r="A1574" s="107"/>
      <c r="B1574" s="109"/>
    </row>
    <row r="1575" spans="1:2">
      <c r="A1575" s="107"/>
      <c r="B1575" s="109"/>
    </row>
    <row r="1576" spans="1:2">
      <c r="A1576" s="107"/>
      <c r="B1576" s="109"/>
    </row>
    <row r="1577" spans="1:2">
      <c r="A1577" s="107"/>
      <c r="B1577" s="109"/>
    </row>
    <row r="1578" spans="1:2">
      <c r="A1578" s="107"/>
      <c r="B1578" s="109"/>
    </row>
    <row r="1579" spans="1:2">
      <c r="A1579" s="107"/>
      <c r="B1579" s="109"/>
    </row>
    <row r="1580" spans="1:2">
      <c r="A1580" s="107"/>
      <c r="B1580" s="109"/>
    </row>
    <row r="1581" spans="1:2">
      <c r="A1581" s="107"/>
      <c r="B1581" s="109"/>
    </row>
    <row r="1582" spans="1:2">
      <c r="A1582" s="107"/>
      <c r="B1582" s="109"/>
    </row>
    <row r="1583" spans="1:2">
      <c r="A1583" s="107"/>
      <c r="B1583" s="109"/>
    </row>
    <row r="1584" spans="1:2">
      <c r="A1584" s="107"/>
      <c r="B1584" s="109"/>
    </row>
    <row r="1585" spans="1:2">
      <c r="A1585" s="107"/>
      <c r="B1585" s="109"/>
    </row>
    <row r="1586" spans="1:2">
      <c r="A1586" s="107"/>
      <c r="B1586" s="109"/>
    </row>
    <row r="1587" spans="1:2">
      <c r="A1587" s="107"/>
      <c r="B1587" s="109"/>
    </row>
    <row r="1588" spans="1:2">
      <c r="A1588" s="107"/>
      <c r="B1588" s="109"/>
    </row>
    <row r="1589" spans="1:2">
      <c r="A1589" s="107"/>
      <c r="B1589" s="109"/>
    </row>
    <row r="1590" spans="1:2">
      <c r="A1590" s="107"/>
      <c r="B1590" s="109"/>
    </row>
    <row r="1591" spans="1:2">
      <c r="A1591" s="107"/>
      <c r="B1591" s="109"/>
    </row>
    <row r="1592" spans="1:2">
      <c r="A1592" s="107"/>
      <c r="B1592" s="109"/>
    </row>
    <row r="1593" spans="1:2">
      <c r="A1593" s="107"/>
      <c r="B1593" s="109"/>
    </row>
    <row r="1594" spans="1:2">
      <c r="A1594" s="107"/>
      <c r="B1594" s="109"/>
    </row>
    <row r="1595" spans="1:2">
      <c r="A1595" s="107"/>
      <c r="B1595" s="109"/>
    </row>
    <row r="1596" spans="1:2">
      <c r="A1596" s="107"/>
      <c r="B1596" s="109"/>
    </row>
    <row r="1597" spans="1:2">
      <c r="A1597" s="107"/>
      <c r="B1597" s="109"/>
    </row>
    <row r="1598" spans="1:2">
      <c r="A1598" s="107"/>
      <c r="B1598" s="109"/>
    </row>
    <row r="1599" spans="1:2">
      <c r="A1599" s="107"/>
      <c r="B1599" s="109"/>
    </row>
    <row r="1600" spans="1:2">
      <c r="A1600" s="107"/>
      <c r="B1600" s="109"/>
    </row>
    <row r="1601" spans="1:2">
      <c r="A1601" s="107"/>
      <c r="B1601" s="109"/>
    </row>
    <row r="1602" spans="1:2">
      <c r="A1602" s="107"/>
      <c r="B1602" s="109"/>
    </row>
    <row r="1603" spans="1:2">
      <c r="A1603" s="107"/>
      <c r="B1603" s="109"/>
    </row>
    <row r="1604" spans="1:2">
      <c r="A1604" s="107"/>
      <c r="B1604" s="109"/>
    </row>
    <row r="1605" spans="1:2">
      <c r="A1605" s="107"/>
      <c r="B1605" s="109"/>
    </row>
    <row r="1606" spans="1:2">
      <c r="A1606" s="107"/>
      <c r="B1606" s="109"/>
    </row>
    <row r="1607" spans="1:2">
      <c r="A1607" s="107"/>
      <c r="B1607" s="109"/>
    </row>
    <row r="1608" spans="1:2">
      <c r="A1608" s="107"/>
      <c r="B1608" s="109"/>
    </row>
    <row r="1609" spans="1:2">
      <c r="A1609" s="107"/>
      <c r="B1609" s="109"/>
    </row>
    <row r="1610" spans="1:2">
      <c r="A1610" s="107"/>
      <c r="B1610" s="109"/>
    </row>
    <row r="1611" spans="1:2">
      <c r="A1611" s="107"/>
      <c r="B1611" s="109"/>
    </row>
    <row r="1612" spans="1:2">
      <c r="A1612" s="107"/>
      <c r="B1612" s="109"/>
    </row>
    <row r="1613" spans="1:2">
      <c r="A1613" s="107"/>
      <c r="B1613" s="109"/>
    </row>
    <row r="1614" spans="1:2">
      <c r="A1614" s="107"/>
      <c r="B1614" s="109"/>
    </row>
    <row r="1615" spans="1:2">
      <c r="A1615" s="107"/>
      <c r="B1615" s="109"/>
    </row>
    <row r="1616" spans="1:2">
      <c r="A1616" s="107"/>
      <c r="B1616" s="109"/>
    </row>
    <row r="1617" spans="1:2">
      <c r="A1617" s="107"/>
      <c r="B1617" s="109"/>
    </row>
    <row r="1618" spans="1:2">
      <c r="A1618" s="107"/>
      <c r="B1618" s="109"/>
    </row>
    <row r="1619" spans="1:2">
      <c r="A1619" s="107"/>
      <c r="B1619" s="109"/>
    </row>
    <row r="1620" spans="1:2">
      <c r="A1620" s="107"/>
      <c r="B1620" s="109"/>
    </row>
    <row r="1621" spans="1:2">
      <c r="A1621" s="107"/>
      <c r="B1621" s="109"/>
    </row>
    <row r="1622" spans="1:2">
      <c r="A1622" s="107"/>
      <c r="B1622" s="109"/>
    </row>
    <row r="1623" spans="1:2">
      <c r="A1623" s="107"/>
      <c r="B1623" s="109"/>
    </row>
    <row r="1624" spans="1:2">
      <c r="A1624" s="107"/>
      <c r="B1624" s="109"/>
    </row>
    <row r="1625" spans="1:2">
      <c r="A1625" s="107"/>
      <c r="B1625" s="109"/>
    </row>
    <row r="1626" spans="1:2">
      <c r="A1626" s="107"/>
      <c r="B1626" s="109"/>
    </row>
    <row r="1627" spans="1:2">
      <c r="A1627" s="107"/>
      <c r="B1627" s="109"/>
    </row>
    <row r="1628" spans="1:2">
      <c r="A1628" s="107"/>
      <c r="B1628" s="109"/>
    </row>
    <row r="1629" spans="1:2">
      <c r="A1629" s="107"/>
      <c r="B1629" s="109"/>
    </row>
    <row r="1630" spans="1:2">
      <c r="A1630" s="107"/>
      <c r="B1630" s="109"/>
    </row>
    <row r="1631" spans="1:2">
      <c r="A1631" s="107"/>
      <c r="B1631" s="109"/>
    </row>
    <row r="1632" spans="1:2">
      <c r="A1632" s="107"/>
      <c r="B1632" s="109"/>
    </row>
    <row r="1633" spans="1:2">
      <c r="A1633" s="107"/>
      <c r="B1633" s="109"/>
    </row>
    <row r="1634" spans="1:2">
      <c r="A1634" s="107"/>
      <c r="B1634" s="109"/>
    </row>
    <row r="1635" spans="1:2">
      <c r="A1635" s="107"/>
      <c r="B1635" s="109"/>
    </row>
    <row r="1636" spans="1:2">
      <c r="A1636" s="107"/>
      <c r="B1636" s="109"/>
    </row>
    <row r="1637" spans="1:2">
      <c r="A1637" s="107"/>
      <c r="B1637" s="109"/>
    </row>
    <row r="1638" spans="1:2">
      <c r="A1638" s="107"/>
      <c r="B1638" s="109"/>
    </row>
    <row r="1639" spans="1:2">
      <c r="A1639" s="107"/>
      <c r="B1639" s="109"/>
    </row>
    <row r="1640" spans="1:2">
      <c r="A1640" s="107"/>
      <c r="B1640" s="109"/>
    </row>
    <row r="1641" spans="1:2">
      <c r="A1641" s="107"/>
      <c r="B1641" s="109"/>
    </row>
    <row r="1642" spans="1:2">
      <c r="A1642" s="107"/>
      <c r="B1642" s="109"/>
    </row>
    <row r="1643" spans="1:2">
      <c r="A1643" s="107"/>
      <c r="B1643" s="109"/>
    </row>
    <row r="1644" spans="1:2">
      <c r="A1644" s="107"/>
      <c r="B1644" s="109"/>
    </row>
    <row r="1645" spans="1:2">
      <c r="A1645" s="107"/>
      <c r="B1645" s="109"/>
    </row>
    <row r="1646" spans="1:2">
      <c r="A1646" s="107"/>
      <c r="B1646" s="109"/>
    </row>
    <row r="1647" spans="1:2">
      <c r="A1647" s="107"/>
      <c r="B1647" s="109"/>
    </row>
    <row r="1648" spans="1:2">
      <c r="A1648" s="107"/>
      <c r="B1648" s="109"/>
    </row>
    <row r="1649" spans="1:2">
      <c r="A1649" s="107"/>
      <c r="B1649" s="109"/>
    </row>
    <row r="1650" spans="1:2">
      <c r="A1650" s="107"/>
      <c r="B1650" s="109"/>
    </row>
    <row r="1651" spans="1:2">
      <c r="A1651" s="107"/>
      <c r="B1651" s="109"/>
    </row>
    <row r="1652" spans="1:2">
      <c r="A1652" s="107"/>
      <c r="B1652" s="109"/>
    </row>
    <row r="1653" spans="1:2">
      <c r="A1653" s="107"/>
      <c r="B1653" s="109"/>
    </row>
    <row r="1654" spans="1:2">
      <c r="A1654" s="107"/>
      <c r="B1654" s="109"/>
    </row>
    <row r="1655" spans="1:2">
      <c r="A1655" s="107"/>
      <c r="B1655" s="109"/>
    </row>
    <row r="1656" spans="1:2">
      <c r="A1656" s="107"/>
      <c r="B1656" s="109"/>
    </row>
    <row r="1657" spans="1:2">
      <c r="A1657" s="107"/>
      <c r="B1657" s="109"/>
    </row>
    <row r="1658" spans="1:2">
      <c r="A1658" s="107"/>
      <c r="B1658" s="109"/>
    </row>
    <row r="1659" spans="1:2">
      <c r="A1659" s="107"/>
      <c r="B1659" s="109"/>
    </row>
    <row r="1660" spans="1:2">
      <c r="A1660" s="107"/>
      <c r="B1660" s="109"/>
    </row>
    <row r="1661" spans="1:2">
      <c r="A1661" s="107"/>
      <c r="B1661" s="109"/>
    </row>
    <row r="1662" spans="1:2">
      <c r="A1662" s="107"/>
      <c r="B1662" s="109"/>
    </row>
    <row r="1663" spans="1:2">
      <c r="A1663" s="107"/>
      <c r="B1663" s="109"/>
    </row>
    <row r="1664" spans="1:2">
      <c r="A1664" s="107"/>
      <c r="B1664" s="109"/>
    </row>
    <row r="1665" spans="1:2">
      <c r="A1665" s="107"/>
      <c r="B1665" s="109"/>
    </row>
    <row r="1666" spans="1:2">
      <c r="A1666" s="107"/>
      <c r="B1666" s="109"/>
    </row>
    <row r="1667" spans="1:2">
      <c r="A1667" s="107"/>
      <c r="B1667" s="109"/>
    </row>
    <row r="1668" spans="1:2">
      <c r="A1668" s="107"/>
      <c r="B1668" s="109"/>
    </row>
    <row r="1669" spans="1:2">
      <c r="A1669" s="107"/>
      <c r="B1669" s="109"/>
    </row>
    <row r="1670" spans="1:2">
      <c r="A1670" s="107"/>
      <c r="B1670" s="109"/>
    </row>
    <row r="1671" spans="1:2">
      <c r="A1671" s="107"/>
      <c r="B1671" s="109"/>
    </row>
    <row r="1672" spans="1:2">
      <c r="A1672" s="107"/>
      <c r="B1672" s="109"/>
    </row>
    <row r="1673" spans="1:2">
      <c r="A1673" s="107"/>
      <c r="B1673" s="109"/>
    </row>
    <row r="1674" spans="1:2">
      <c r="A1674" s="107"/>
      <c r="B1674" s="109"/>
    </row>
    <row r="1675" spans="1:2">
      <c r="A1675" s="107"/>
      <c r="B1675" s="109"/>
    </row>
    <row r="1676" spans="1:2">
      <c r="A1676" s="107"/>
      <c r="B1676" s="109"/>
    </row>
    <row r="1677" spans="1:2">
      <c r="A1677" s="107"/>
      <c r="B1677" s="109"/>
    </row>
    <row r="1678" spans="1:2">
      <c r="A1678" s="107"/>
      <c r="B1678" s="109"/>
    </row>
    <row r="1679" spans="1:2">
      <c r="A1679" s="107"/>
      <c r="B1679" s="109"/>
    </row>
    <row r="1680" spans="1:2">
      <c r="A1680" s="107"/>
      <c r="B1680" s="109"/>
    </row>
    <row r="1681" spans="1:2">
      <c r="A1681" s="107"/>
      <c r="B1681" s="109"/>
    </row>
    <row r="1682" spans="1:2">
      <c r="A1682" s="107"/>
      <c r="B1682" s="109"/>
    </row>
    <row r="1683" spans="1:2">
      <c r="A1683" s="107"/>
      <c r="B1683" s="109"/>
    </row>
    <row r="1684" spans="1:2">
      <c r="A1684" s="107"/>
      <c r="B1684" s="109"/>
    </row>
    <row r="1685" spans="1:2">
      <c r="A1685" s="107"/>
      <c r="B1685" s="109"/>
    </row>
    <row r="1686" spans="1:2">
      <c r="A1686" s="107"/>
      <c r="B1686" s="109"/>
    </row>
    <row r="1687" spans="1:2">
      <c r="A1687" s="107"/>
      <c r="B1687" s="109"/>
    </row>
    <row r="1688" spans="1:2">
      <c r="A1688" s="107"/>
      <c r="B1688" s="109"/>
    </row>
    <row r="1689" spans="1:2">
      <c r="A1689" s="107"/>
      <c r="B1689" s="109"/>
    </row>
    <row r="1690" spans="1:2">
      <c r="A1690" s="107"/>
      <c r="B1690" s="109"/>
    </row>
    <row r="1691" spans="1:2">
      <c r="A1691" s="107"/>
      <c r="B1691" s="109"/>
    </row>
    <row r="1692" spans="1:2">
      <c r="A1692" s="107"/>
      <c r="B1692" s="109"/>
    </row>
    <row r="1693" spans="1:2">
      <c r="A1693" s="107"/>
      <c r="B1693" s="109"/>
    </row>
    <row r="1694" spans="1:2">
      <c r="A1694" s="107"/>
      <c r="B1694" s="109"/>
    </row>
    <row r="1695" spans="1:2">
      <c r="A1695" s="107"/>
      <c r="B1695" s="109"/>
    </row>
    <row r="1696" spans="1:2">
      <c r="A1696" s="107"/>
      <c r="B1696" s="109"/>
    </row>
    <row r="1697" spans="1:2">
      <c r="A1697" s="107"/>
      <c r="B1697" s="109"/>
    </row>
    <row r="1698" spans="1:2">
      <c r="A1698" s="107"/>
      <c r="B1698" s="109"/>
    </row>
    <row r="1699" spans="1:2">
      <c r="A1699" s="107"/>
      <c r="B1699" s="109"/>
    </row>
    <row r="1700" spans="1:2">
      <c r="A1700" s="107"/>
      <c r="B1700" s="109"/>
    </row>
    <row r="1701" spans="1:2">
      <c r="A1701" s="107"/>
      <c r="B1701" s="109"/>
    </row>
    <row r="1702" spans="1:2">
      <c r="A1702" s="107"/>
      <c r="B1702" s="109"/>
    </row>
    <row r="1703" spans="1:2">
      <c r="A1703" s="107"/>
      <c r="B1703" s="109"/>
    </row>
    <row r="1704" spans="1:2">
      <c r="A1704" s="107"/>
      <c r="B1704" s="109"/>
    </row>
    <row r="1705" spans="1:2">
      <c r="A1705" s="107"/>
      <c r="B1705" s="109"/>
    </row>
    <row r="1706" spans="1:2">
      <c r="A1706" s="107"/>
      <c r="B1706" s="109"/>
    </row>
    <row r="1707" spans="1:2">
      <c r="A1707" s="107"/>
      <c r="B1707" s="109"/>
    </row>
    <row r="1708" spans="1:2">
      <c r="A1708" s="107"/>
      <c r="B1708" s="109"/>
    </row>
    <row r="1709" spans="1:2">
      <c r="A1709" s="107"/>
      <c r="B1709" s="109"/>
    </row>
    <row r="1710" spans="1:2">
      <c r="A1710" s="107"/>
      <c r="B1710" s="109"/>
    </row>
    <row r="1711" spans="1:2">
      <c r="A1711" s="107"/>
      <c r="B1711" s="109"/>
    </row>
    <row r="1712" spans="1:2">
      <c r="A1712" s="107"/>
      <c r="B1712" s="109"/>
    </row>
    <row r="1713" spans="1:2">
      <c r="A1713" s="107"/>
      <c r="B1713" s="109"/>
    </row>
    <row r="1714" spans="1:2">
      <c r="A1714" s="107"/>
      <c r="B1714" s="109"/>
    </row>
    <row r="1715" spans="1:2">
      <c r="A1715" s="107"/>
      <c r="B1715" s="109"/>
    </row>
    <row r="1716" spans="1:2">
      <c r="A1716" s="107"/>
      <c r="B1716" s="109"/>
    </row>
    <row r="1717" spans="1:2">
      <c r="A1717" s="107"/>
      <c r="B1717" s="109"/>
    </row>
    <row r="1718" spans="1:2">
      <c r="A1718" s="107"/>
      <c r="B1718" s="109"/>
    </row>
    <row r="1719" spans="1:2">
      <c r="A1719" s="107"/>
      <c r="B1719" s="109"/>
    </row>
    <row r="1720" spans="1:2">
      <c r="A1720" s="107"/>
      <c r="B1720" s="109"/>
    </row>
    <row r="1721" spans="1:2">
      <c r="A1721" s="107"/>
      <c r="B1721" s="109"/>
    </row>
    <row r="1722" spans="1:2">
      <c r="A1722" s="107"/>
      <c r="B1722" s="109"/>
    </row>
    <row r="1723" spans="1:2">
      <c r="A1723" s="107"/>
      <c r="B1723" s="109"/>
    </row>
    <row r="1724" spans="1:2">
      <c r="A1724" s="107"/>
      <c r="B1724" s="109"/>
    </row>
    <row r="1725" spans="1:2">
      <c r="A1725" s="107"/>
      <c r="B1725" s="109"/>
    </row>
    <row r="1726" spans="1:2">
      <c r="A1726" s="107"/>
      <c r="B1726" s="109"/>
    </row>
    <row r="1727" spans="1:2">
      <c r="A1727" s="107"/>
      <c r="B1727" s="109"/>
    </row>
    <row r="1728" spans="1:2">
      <c r="A1728" s="107"/>
      <c r="B1728" s="109"/>
    </row>
    <row r="1729" spans="1:2">
      <c r="A1729" s="107"/>
      <c r="B1729" s="109"/>
    </row>
    <row r="1730" spans="1:2">
      <c r="A1730" s="107"/>
      <c r="B1730" s="109"/>
    </row>
    <row r="1731" spans="1:2">
      <c r="A1731" s="107"/>
      <c r="B1731" s="109"/>
    </row>
    <row r="1732" spans="1:2">
      <c r="A1732" s="107"/>
      <c r="B1732" s="109"/>
    </row>
    <row r="1733" spans="1:2">
      <c r="A1733" s="107"/>
      <c r="B1733" s="109"/>
    </row>
    <row r="1734" spans="1:2">
      <c r="A1734" s="107"/>
      <c r="B1734" s="109"/>
    </row>
    <row r="1735" spans="1:2">
      <c r="A1735" s="107"/>
      <c r="B1735" s="109"/>
    </row>
    <row r="1736" spans="1:2">
      <c r="A1736" s="107"/>
      <c r="B1736" s="109"/>
    </row>
    <row r="1737" spans="1:2">
      <c r="A1737" s="107"/>
      <c r="B1737" s="109"/>
    </row>
    <row r="1738" spans="1:2">
      <c r="A1738" s="107"/>
      <c r="B1738" s="109"/>
    </row>
    <row r="1739" spans="1:2">
      <c r="A1739" s="107"/>
      <c r="B1739" s="109"/>
    </row>
    <row r="1740" spans="1:2">
      <c r="A1740" s="107"/>
      <c r="B1740" s="109"/>
    </row>
    <row r="1741" spans="1:2">
      <c r="A1741" s="107"/>
      <c r="B1741" s="109"/>
    </row>
    <row r="1742" spans="1:2">
      <c r="A1742" s="107"/>
      <c r="B1742" s="109"/>
    </row>
    <row r="1743" spans="1:2">
      <c r="A1743" s="107"/>
      <c r="B1743" s="109"/>
    </row>
    <row r="1744" spans="1:2">
      <c r="A1744" s="107"/>
      <c r="B1744" s="109"/>
    </row>
    <row r="1745" spans="1:2">
      <c r="A1745" s="107"/>
      <c r="B1745" s="109"/>
    </row>
    <row r="1746" spans="1:2">
      <c r="A1746" s="107"/>
      <c r="B1746" s="109"/>
    </row>
    <row r="1747" spans="1:2">
      <c r="A1747" s="107"/>
      <c r="B1747" s="109"/>
    </row>
    <row r="1748" spans="1:2">
      <c r="A1748" s="107"/>
      <c r="B1748" s="109"/>
    </row>
    <row r="1749" spans="1:2">
      <c r="A1749" s="107"/>
      <c r="B1749" s="109"/>
    </row>
    <row r="1750" spans="1:2">
      <c r="A1750" s="107"/>
      <c r="B1750" s="109"/>
    </row>
    <row r="1751" spans="1:2">
      <c r="A1751" s="107"/>
      <c r="B1751" s="109"/>
    </row>
    <row r="1752" spans="1:2">
      <c r="A1752" s="107"/>
      <c r="B1752" s="109"/>
    </row>
    <row r="1753" spans="1:2">
      <c r="A1753" s="107"/>
      <c r="B1753" s="109"/>
    </row>
    <row r="1754" spans="1:2">
      <c r="A1754" s="107"/>
      <c r="B1754" s="109"/>
    </row>
    <row r="1755" spans="1:2">
      <c r="A1755" s="107"/>
      <c r="B1755" s="109"/>
    </row>
    <row r="1756" spans="1:2">
      <c r="A1756" s="107"/>
      <c r="B1756" s="109"/>
    </row>
    <row r="1757" spans="1:2">
      <c r="A1757" s="107"/>
      <c r="B1757" s="109"/>
    </row>
    <row r="1758" spans="1:2">
      <c r="A1758" s="107"/>
      <c r="B1758" s="109"/>
    </row>
    <row r="1759" spans="1:2">
      <c r="A1759" s="107"/>
      <c r="B1759" s="109"/>
    </row>
    <row r="1760" spans="1:2">
      <c r="A1760" s="107"/>
      <c r="B1760" s="109"/>
    </row>
    <row r="1761" spans="1:2">
      <c r="A1761" s="107"/>
      <c r="B1761" s="109"/>
    </row>
    <row r="1762" spans="1:2">
      <c r="A1762" s="107"/>
      <c r="B1762" s="109"/>
    </row>
    <row r="1763" spans="1:2">
      <c r="A1763" s="107"/>
      <c r="B1763" s="109"/>
    </row>
    <row r="1764" spans="1:2">
      <c r="A1764" s="107"/>
      <c r="B1764" s="109"/>
    </row>
    <row r="1765" spans="1:2">
      <c r="A1765" s="107"/>
      <c r="B1765" s="109"/>
    </row>
    <row r="1766" spans="1:2">
      <c r="A1766" s="107"/>
      <c r="B1766" s="109"/>
    </row>
    <row r="1767" spans="1:2">
      <c r="A1767" s="107"/>
      <c r="B1767" s="109"/>
    </row>
    <row r="1768" spans="1:2">
      <c r="A1768" s="107"/>
      <c r="B1768" s="109"/>
    </row>
    <row r="1769" spans="1:2">
      <c r="A1769" s="107"/>
      <c r="B1769" s="109"/>
    </row>
    <row r="1770" spans="1:2">
      <c r="A1770" s="107"/>
      <c r="B1770" s="109"/>
    </row>
    <row r="1771" spans="1:2">
      <c r="A1771" s="107"/>
      <c r="B1771" s="109"/>
    </row>
    <row r="1772" spans="1:2">
      <c r="A1772" s="107"/>
      <c r="B1772" s="109"/>
    </row>
    <row r="1773" spans="1:2">
      <c r="A1773" s="107"/>
      <c r="B1773" s="109"/>
    </row>
    <row r="1774" spans="1:2">
      <c r="A1774" s="107"/>
      <c r="B1774" s="109"/>
    </row>
    <row r="1775" spans="1:2">
      <c r="A1775" s="107"/>
      <c r="B1775" s="109"/>
    </row>
    <row r="1776" spans="1:2">
      <c r="A1776" s="107"/>
      <c r="B1776" s="109"/>
    </row>
    <row r="1777" spans="1:2">
      <c r="A1777" s="107"/>
      <c r="B1777" s="109"/>
    </row>
    <row r="1778" spans="1:2">
      <c r="A1778" s="107"/>
      <c r="B1778" s="109"/>
    </row>
    <row r="1779" spans="1:2">
      <c r="A1779" s="107"/>
      <c r="B1779" s="109"/>
    </row>
    <row r="1780" spans="1:2">
      <c r="A1780" s="107"/>
      <c r="B1780" s="109"/>
    </row>
    <row r="1781" spans="1:2">
      <c r="A1781" s="107"/>
      <c r="B1781" s="109"/>
    </row>
    <row r="1782" spans="1:2">
      <c r="A1782" s="107"/>
      <c r="B1782" s="109"/>
    </row>
    <row r="1783" spans="1:2">
      <c r="A1783" s="107"/>
      <c r="B1783" s="109"/>
    </row>
    <row r="1784" spans="1:2">
      <c r="A1784" s="107"/>
      <c r="B1784" s="109"/>
    </row>
    <row r="1785" spans="1:2">
      <c r="A1785" s="107"/>
      <c r="B1785" s="109"/>
    </row>
    <row r="1786" spans="1:2">
      <c r="A1786" s="107"/>
      <c r="B1786" s="109"/>
    </row>
    <row r="1787" spans="1:2">
      <c r="A1787" s="107"/>
      <c r="B1787" s="109"/>
    </row>
    <row r="1788" spans="1:2">
      <c r="A1788" s="107"/>
      <c r="B1788" s="109"/>
    </row>
    <row r="1789" spans="1:2">
      <c r="A1789" s="107"/>
      <c r="B1789" s="109"/>
    </row>
    <row r="1790" spans="1:2">
      <c r="A1790" s="107"/>
      <c r="B1790" s="109"/>
    </row>
    <row r="1791" spans="1:2">
      <c r="A1791" s="107"/>
      <c r="B1791" s="109"/>
    </row>
    <row r="1792" spans="1:2">
      <c r="A1792" s="107"/>
      <c r="B1792" s="109"/>
    </row>
    <row r="1793" spans="1:2">
      <c r="A1793" s="107"/>
      <c r="B1793" s="109"/>
    </row>
    <row r="1794" spans="1:2">
      <c r="A1794" s="107"/>
      <c r="B1794" s="109"/>
    </row>
    <row r="1795" spans="1:2">
      <c r="A1795" s="107"/>
      <c r="B1795" s="109"/>
    </row>
    <row r="1796" spans="1:2">
      <c r="A1796" s="107"/>
      <c r="B1796" s="109"/>
    </row>
    <row r="1797" spans="1:2">
      <c r="A1797" s="107"/>
      <c r="B1797" s="109"/>
    </row>
    <row r="1798" spans="1:2">
      <c r="A1798" s="107"/>
      <c r="B1798" s="109"/>
    </row>
    <row r="1799" spans="1:2">
      <c r="A1799" s="107"/>
      <c r="B1799" s="109"/>
    </row>
    <row r="1800" spans="1:2">
      <c r="A1800" s="107"/>
      <c r="B1800" s="109"/>
    </row>
    <row r="1801" spans="1:2">
      <c r="A1801" s="107"/>
      <c r="B1801" s="109"/>
    </row>
    <row r="1802" spans="1:2">
      <c r="A1802" s="107"/>
      <c r="B1802" s="109"/>
    </row>
    <row r="1803" spans="1:2">
      <c r="A1803" s="107"/>
      <c r="B1803" s="109"/>
    </row>
    <row r="1804" spans="1:2">
      <c r="A1804" s="107"/>
      <c r="B1804" s="109"/>
    </row>
    <row r="1805" spans="1:2">
      <c r="A1805" s="107"/>
      <c r="B1805" s="109"/>
    </row>
    <row r="1806" spans="1:2">
      <c r="A1806" s="107"/>
      <c r="B1806" s="109"/>
    </row>
    <row r="1807" spans="1:2">
      <c r="A1807" s="107"/>
      <c r="B1807" s="109"/>
    </row>
    <row r="1808" spans="1:2">
      <c r="A1808" s="107"/>
      <c r="B1808" s="109"/>
    </row>
    <row r="1809" spans="1:2">
      <c r="A1809" s="107"/>
      <c r="B1809" s="109"/>
    </row>
    <row r="1810" spans="1:2">
      <c r="A1810" s="107"/>
      <c r="B1810" s="109"/>
    </row>
    <row r="1811" spans="1:2">
      <c r="A1811" s="107"/>
      <c r="B1811" s="109"/>
    </row>
    <row r="1812" spans="1:2">
      <c r="A1812" s="107"/>
      <c r="B1812" s="109"/>
    </row>
    <row r="1813" spans="1:2">
      <c r="A1813" s="107"/>
      <c r="B1813" s="109"/>
    </row>
    <row r="1814" spans="1:2">
      <c r="A1814" s="107"/>
      <c r="B1814" s="109"/>
    </row>
    <row r="1815" spans="1:2">
      <c r="A1815" s="107"/>
      <c r="B1815" s="109"/>
    </row>
    <row r="1816" spans="1:2">
      <c r="A1816" s="107"/>
      <c r="B1816" s="109"/>
    </row>
    <row r="1817" spans="1:2">
      <c r="A1817" s="107"/>
      <c r="B1817" s="109"/>
    </row>
    <row r="1818" spans="1:2">
      <c r="A1818" s="107"/>
      <c r="B1818" s="109"/>
    </row>
    <row r="1819" spans="1:2">
      <c r="A1819" s="107"/>
      <c r="B1819" s="109"/>
    </row>
    <row r="1820" spans="1:2">
      <c r="A1820" s="107"/>
      <c r="B1820" s="109"/>
    </row>
    <row r="1821" spans="1:2">
      <c r="A1821" s="107"/>
      <c r="B1821" s="109"/>
    </row>
    <row r="1822" spans="1:2">
      <c r="A1822" s="107"/>
      <c r="B1822" s="109"/>
    </row>
    <row r="1823" spans="1:2">
      <c r="A1823" s="107"/>
      <c r="B1823" s="109"/>
    </row>
    <row r="1824" spans="1:2">
      <c r="A1824" s="107"/>
      <c r="B1824" s="109"/>
    </row>
    <row r="1825" spans="1:2">
      <c r="A1825" s="107"/>
      <c r="B1825" s="109"/>
    </row>
    <row r="1826" spans="1:2">
      <c r="A1826" s="107"/>
      <c r="B1826" s="109"/>
    </row>
    <row r="1827" spans="1:2">
      <c r="A1827" s="107"/>
      <c r="B1827" s="109"/>
    </row>
    <row r="1828" spans="1:2">
      <c r="A1828" s="107"/>
      <c r="B1828" s="109"/>
    </row>
    <row r="1829" spans="1:2">
      <c r="A1829" s="107"/>
      <c r="B1829" s="109"/>
    </row>
    <row r="1830" spans="1:2">
      <c r="A1830" s="107"/>
      <c r="B1830" s="109"/>
    </row>
    <row r="1831" spans="1:2">
      <c r="A1831" s="107"/>
      <c r="B1831" s="109"/>
    </row>
    <row r="1832" spans="1:2">
      <c r="A1832" s="107"/>
      <c r="B1832" s="109"/>
    </row>
    <row r="1833" spans="1:2">
      <c r="A1833" s="107"/>
      <c r="B1833" s="109"/>
    </row>
    <row r="1834" spans="1:2">
      <c r="A1834" s="107"/>
      <c r="B1834" s="109"/>
    </row>
    <row r="1835" spans="1:2">
      <c r="A1835" s="107"/>
      <c r="B1835" s="109"/>
    </row>
    <row r="1836" spans="1:2">
      <c r="A1836" s="107"/>
      <c r="B1836" s="109"/>
    </row>
    <row r="1837" spans="1:2">
      <c r="A1837" s="107"/>
      <c r="B1837" s="109"/>
    </row>
    <row r="1838" spans="1:2">
      <c r="A1838" s="107"/>
      <c r="B1838" s="109"/>
    </row>
    <row r="1839" spans="1:2">
      <c r="A1839" s="107"/>
      <c r="B1839" s="109"/>
    </row>
    <row r="1840" spans="1:2">
      <c r="A1840" s="107"/>
      <c r="B1840" s="109"/>
    </row>
    <row r="1841" spans="1:2">
      <c r="A1841" s="107"/>
      <c r="B1841" s="109"/>
    </row>
    <row r="1842" spans="1:2">
      <c r="A1842" s="107"/>
      <c r="B1842" s="109"/>
    </row>
    <row r="1843" spans="1:2">
      <c r="A1843" s="107"/>
      <c r="B1843" s="109"/>
    </row>
    <row r="1844" spans="1:2">
      <c r="A1844" s="107"/>
      <c r="B1844" s="109"/>
    </row>
    <row r="1845" spans="1:2">
      <c r="A1845" s="107"/>
      <c r="B1845" s="109"/>
    </row>
    <row r="1846" spans="1:2">
      <c r="A1846" s="107"/>
      <c r="B1846" s="109"/>
    </row>
    <row r="1847" spans="1:2">
      <c r="A1847" s="107"/>
      <c r="B1847" s="109"/>
    </row>
    <row r="1848" spans="1:2">
      <c r="A1848" s="107"/>
      <c r="B1848" s="109"/>
    </row>
    <row r="1849" spans="1:2">
      <c r="A1849" s="107"/>
      <c r="B1849" s="109"/>
    </row>
    <row r="1850" spans="1:2">
      <c r="A1850" s="107"/>
      <c r="B1850" s="109"/>
    </row>
    <row r="1851" spans="1:2">
      <c r="A1851" s="107"/>
      <c r="B1851" s="109"/>
    </row>
    <row r="1852" spans="1:2">
      <c r="A1852" s="107"/>
      <c r="B1852" s="109"/>
    </row>
    <row r="1853" spans="1:2">
      <c r="A1853" s="107"/>
      <c r="B1853" s="109"/>
    </row>
    <row r="1854" spans="1:2">
      <c r="A1854" s="107"/>
      <c r="B1854" s="109"/>
    </row>
    <row r="1855" spans="1:2">
      <c r="A1855" s="107"/>
      <c r="B1855" s="109"/>
    </row>
    <row r="1856" spans="1:2">
      <c r="A1856" s="107"/>
      <c r="B1856" s="109"/>
    </row>
    <row r="1857" spans="1:2">
      <c r="A1857" s="107"/>
      <c r="B1857" s="109"/>
    </row>
    <row r="1858" spans="1:2">
      <c r="A1858" s="107"/>
      <c r="B1858" s="109"/>
    </row>
    <row r="1859" spans="1:2">
      <c r="A1859" s="107"/>
      <c r="B1859" s="109"/>
    </row>
    <row r="1860" spans="1:2">
      <c r="A1860" s="107"/>
      <c r="B1860" s="109"/>
    </row>
    <row r="1861" spans="1:2">
      <c r="A1861" s="107"/>
      <c r="B1861" s="109"/>
    </row>
    <row r="1862" spans="1:2">
      <c r="A1862" s="107"/>
      <c r="B1862" s="109"/>
    </row>
    <row r="1863" spans="1:2">
      <c r="A1863" s="107"/>
      <c r="B1863" s="109"/>
    </row>
    <row r="1864" spans="1:2">
      <c r="A1864" s="107"/>
      <c r="B1864" s="109"/>
    </row>
    <row r="1865" spans="1:2">
      <c r="A1865" s="107"/>
      <c r="B1865" s="109"/>
    </row>
    <row r="1866" spans="1:2">
      <c r="A1866" s="107"/>
      <c r="B1866" s="109"/>
    </row>
    <row r="1867" spans="1:2">
      <c r="A1867" s="107"/>
      <c r="B1867" s="109"/>
    </row>
    <row r="1868" spans="1:2">
      <c r="A1868" s="107"/>
      <c r="B1868" s="109"/>
    </row>
    <row r="1869" spans="1:2">
      <c r="A1869" s="107"/>
      <c r="B1869" s="109"/>
    </row>
    <row r="1870" spans="1:2">
      <c r="A1870" s="107"/>
      <c r="B1870" s="109"/>
    </row>
    <row r="1871" spans="1:2">
      <c r="A1871" s="107"/>
      <c r="B1871" s="109"/>
    </row>
    <row r="1872" spans="1:2">
      <c r="A1872" s="107"/>
      <c r="B1872" s="109"/>
    </row>
    <row r="1873" spans="1:2">
      <c r="A1873" s="107"/>
      <c r="B1873" s="109"/>
    </row>
    <row r="1874" spans="1:2">
      <c r="A1874" s="107"/>
      <c r="B1874" s="109"/>
    </row>
    <row r="1875" spans="1:2">
      <c r="A1875" s="107"/>
      <c r="B1875" s="109"/>
    </row>
    <row r="1876" spans="1:2">
      <c r="A1876" s="107"/>
      <c r="B1876" s="109"/>
    </row>
    <row r="1877" spans="1:2">
      <c r="A1877" s="107"/>
      <c r="B1877" s="109"/>
    </row>
    <row r="1878" spans="1:2">
      <c r="A1878" s="107"/>
      <c r="B1878" s="109"/>
    </row>
    <row r="1879" spans="1:2">
      <c r="A1879" s="107"/>
      <c r="B1879" s="109"/>
    </row>
    <row r="1880" spans="1:2">
      <c r="A1880" s="107"/>
      <c r="B1880" s="109"/>
    </row>
    <row r="1881" spans="1:2">
      <c r="A1881" s="107"/>
      <c r="B1881" s="109"/>
    </row>
    <row r="1882" spans="1:2">
      <c r="A1882" s="107"/>
      <c r="B1882" s="109"/>
    </row>
    <row r="1883" spans="1:2">
      <c r="A1883" s="107"/>
      <c r="B1883" s="109"/>
    </row>
    <row r="1884" spans="1:2">
      <c r="A1884" s="107"/>
      <c r="B1884" s="109"/>
    </row>
    <row r="1885" spans="1:2">
      <c r="A1885" s="107"/>
      <c r="B1885" s="109"/>
    </row>
    <row r="1886" spans="1:2">
      <c r="A1886" s="107"/>
      <c r="B1886" s="109"/>
    </row>
    <row r="1887" spans="1:2">
      <c r="A1887" s="107"/>
      <c r="B1887" s="109"/>
    </row>
    <row r="1888" spans="1:2">
      <c r="A1888" s="107"/>
      <c r="B1888" s="109"/>
    </row>
    <row r="1889" spans="1:2">
      <c r="A1889" s="107"/>
      <c r="B1889" s="109"/>
    </row>
    <row r="1890" spans="1:2">
      <c r="A1890" s="107"/>
      <c r="B1890" s="109"/>
    </row>
    <row r="1891" spans="1:2">
      <c r="A1891" s="107"/>
      <c r="B1891" s="109"/>
    </row>
    <row r="1892" spans="1:2">
      <c r="A1892" s="107"/>
      <c r="B1892" s="109"/>
    </row>
    <row r="1893" spans="1:2">
      <c r="A1893" s="107"/>
      <c r="B1893" s="109"/>
    </row>
    <row r="1894" spans="1:2">
      <c r="A1894" s="107"/>
      <c r="B1894" s="109"/>
    </row>
    <row r="1895" spans="1:2">
      <c r="A1895" s="107"/>
      <c r="B1895" s="109"/>
    </row>
    <row r="1896" spans="1:2">
      <c r="A1896" s="107"/>
      <c r="B1896" s="109"/>
    </row>
    <row r="1897" spans="1:2">
      <c r="A1897" s="107"/>
      <c r="B1897" s="109"/>
    </row>
    <row r="1898" spans="1:2">
      <c r="A1898" s="107"/>
      <c r="B1898" s="109"/>
    </row>
    <row r="1899" spans="1:2">
      <c r="A1899" s="107"/>
      <c r="B1899" s="109"/>
    </row>
    <row r="1900" spans="1:2">
      <c r="A1900" s="107"/>
      <c r="B1900" s="109"/>
    </row>
    <row r="1901" spans="1:2">
      <c r="A1901" s="107"/>
      <c r="B1901" s="109"/>
    </row>
    <row r="1902" spans="1:2">
      <c r="A1902" s="107"/>
      <c r="B1902" s="109"/>
    </row>
    <row r="1903" spans="1:2">
      <c r="A1903" s="107"/>
      <c r="B1903" s="109"/>
    </row>
    <row r="1904" spans="1:2">
      <c r="A1904" s="107"/>
      <c r="B1904" s="109"/>
    </row>
    <row r="1905" spans="1:2">
      <c r="A1905" s="107"/>
      <c r="B1905" s="109"/>
    </row>
    <row r="1906" spans="1:2">
      <c r="A1906" s="107"/>
      <c r="B1906" s="109"/>
    </row>
    <row r="1907" spans="1:2">
      <c r="A1907" s="107"/>
      <c r="B1907" s="109"/>
    </row>
    <row r="1908" spans="1:2">
      <c r="A1908" s="107"/>
      <c r="B1908" s="109"/>
    </row>
    <row r="1909" spans="1:2">
      <c r="A1909" s="107"/>
      <c r="B1909" s="109"/>
    </row>
    <row r="1910" spans="1:2">
      <c r="A1910" s="107"/>
      <c r="B1910" s="109"/>
    </row>
    <row r="1911" spans="1:2">
      <c r="A1911" s="107"/>
      <c r="B1911" s="109"/>
    </row>
    <row r="1912" spans="1:2">
      <c r="A1912" s="107"/>
      <c r="B1912" s="109"/>
    </row>
    <row r="1913" spans="1:2">
      <c r="A1913" s="107"/>
      <c r="B1913" s="109"/>
    </row>
    <row r="1914" spans="1:2">
      <c r="A1914" s="107"/>
      <c r="B1914" s="109"/>
    </row>
    <row r="1915" spans="1:2">
      <c r="A1915" s="107"/>
      <c r="B1915" s="109"/>
    </row>
    <row r="1916" spans="1:2">
      <c r="A1916" s="107"/>
      <c r="B1916" s="109"/>
    </row>
    <row r="1917" spans="1:2">
      <c r="A1917" s="107"/>
      <c r="B1917" s="109"/>
    </row>
    <row r="1918" spans="1:2">
      <c r="A1918" s="107"/>
      <c r="B1918" s="109"/>
    </row>
    <row r="1919" spans="1:2">
      <c r="A1919" s="107"/>
      <c r="B1919" s="109"/>
    </row>
    <row r="1920" spans="1:2">
      <c r="A1920" s="107"/>
      <c r="B1920" s="109"/>
    </row>
    <row r="1921" spans="1:2">
      <c r="A1921" s="107"/>
      <c r="B1921" s="109"/>
    </row>
    <row r="1922" spans="1:2">
      <c r="A1922" s="107"/>
      <c r="B1922" s="109"/>
    </row>
    <row r="1923" spans="1:2">
      <c r="A1923" s="107"/>
      <c r="B1923" s="109"/>
    </row>
    <row r="1924" spans="1:2">
      <c r="A1924" s="107"/>
      <c r="B1924" s="109"/>
    </row>
    <row r="1925" spans="1:2">
      <c r="A1925" s="107"/>
      <c r="B1925" s="109"/>
    </row>
    <row r="1926" spans="1:2">
      <c r="A1926" s="107"/>
      <c r="B1926" s="109"/>
    </row>
    <row r="1927" spans="1:2">
      <c r="A1927" s="107"/>
      <c r="B1927" s="109"/>
    </row>
    <row r="1928" spans="1:2">
      <c r="A1928" s="107"/>
      <c r="B1928" s="109"/>
    </row>
    <row r="1929" spans="1:2">
      <c r="A1929" s="107"/>
      <c r="B1929" s="109"/>
    </row>
    <row r="1930" spans="1:2">
      <c r="A1930" s="107"/>
      <c r="B1930" s="109"/>
    </row>
    <row r="1931" spans="1:2">
      <c r="A1931" s="107"/>
      <c r="B1931" s="109"/>
    </row>
    <row r="1932" spans="1:2">
      <c r="A1932" s="107"/>
      <c r="B1932" s="109"/>
    </row>
    <row r="1933" spans="1:2">
      <c r="A1933" s="107"/>
      <c r="B1933" s="109"/>
    </row>
    <row r="1934" spans="1:2">
      <c r="A1934" s="107"/>
      <c r="B1934" s="109"/>
    </row>
    <row r="1935" spans="1:2">
      <c r="A1935" s="107"/>
      <c r="B1935" s="109"/>
    </row>
    <row r="1936" spans="1:2">
      <c r="A1936" s="107"/>
      <c r="B1936" s="109"/>
    </row>
    <row r="1937" spans="1:2">
      <c r="A1937" s="107"/>
      <c r="B1937" s="109"/>
    </row>
    <row r="1938" spans="1:2">
      <c r="A1938" s="107"/>
      <c r="B1938" s="109"/>
    </row>
    <row r="1939" spans="1:2">
      <c r="A1939" s="107"/>
      <c r="B1939" s="109"/>
    </row>
    <row r="1940" spans="1:2">
      <c r="A1940" s="107"/>
      <c r="B1940" s="109"/>
    </row>
    <row r="1941" spans="1:2">
      <c r="A1941" s="107"/>
      <c r="B1941" s="109"/>
    </row>
    <row r="1942" spans="1:2">
      <c r="A1942" s="107"/>
      <c r="B1942" s="109"/>
    </row>
    <row r="1943" spans="1:2">
      <c r="A1943" s="107"/>
      <c r="B1943" s="109"/>
    </row>
    <row r="1944" spans="1:2">
      <c r="A1944" s="107"/>
      <c r="B1944" s="109"/>
    </row>
    <row r="1945" spans="1:2">
      <c r="A1945" s="107"/>
      <c r="B1945" s="109"/>
    </row>
    <row r="1946" spans="1:2">
      <c r="A1946" s="107"/>
      <c r="B1946" s="109"/>
    </row>
    <row r="1947" spans="1:2">
      <c r="A1947" s="107"/>
      <c r="B1947" s="109"/>
    </row>
    <row r="1948" spans="1:2">
      <c r="A1948" s="107"/>
      <c r="B1948" s="109"/>
    </row>
    <row r="1949" spans="1:2">
      <c r="A1949" s="107"/>
      <c r="B1949" s="109"/>
    </row>
    <row r="1950" spans="1:2">
      <c r="A1950" s="107"/>
      <c r="B1950" s="109"/>
    </row>
    <row r="1951" spans="1:2">
      <c r="A1951" s="107"/>
      <c r="B1951" s="109"/>
    </row>
    <row r="1952" spans="1:2">
      <c r="A1952" s="107"/>
      <c r="B1952" s="109"/>
    </row>
    <row r="1953" spans="1:2">
      <c r="A1953" s="107"/>
      <c r="B1953" s="109"/>
    </row>
    <row r="1954" spans="1:2">
      <c r="A1954" s="107"/>
      <c r="B1954" s="109"/>
    </row>
    <row r="1955" spans="1:2">
      <c r="A1955" s="107"/>
      <c r="B1955" s="109"/>
    </row>
    <row r="1956" spans="1:2">
      <c r="A1956" s="107"/>
      <c r="B1956" s="109"/>
    </row>
    <row r="1957" spans="1:2">
      <c r="A1957" s="107"/>
      <c r="B1957" s="109"/>
    </row>
    <row r="1958" spans="1:2">
      <c r="A1958" s="107"/>
      <c r="B1958" s="109"/>
    </row>
    <row r="1959" spans="1:2">
      <c r="A1959" s="107"/>
      <c r="B1959" s="109"/>
    </row>
    <row r="1960" spans="1:2">
      <c r="A1960" s="107"/>
      <c r="B1960" s="109"/>
    </row>
    <row r="1961" spans="1:2">
      <c r="A1961" s="107"/>
      <c r="B1961" s="109"/>
    </row>
    <row r="1962" spans="1:2">
      <c r="A1962" s="107"/>
      <c r="B1962" s="109"/>
    </row>
    <row r="1963" spans="1:2">
      <c r="A1963" s="107"/>
      <c r="B1963" s="109"/>
    </row>
    <row r="1964" spans="1:2">
      <c r="A1964" s="107"/>
      <c r="B1964" s="109"/>
    </row>
    <row r="1965" spans="1:2">
      <c r="A1965" s="107"/>
      <c r="B1965" s="109"/>
    </row>
    <row r="1966" spans="1:2">
      <c r="A1966" s="107"/>
      <c r="B1966" s="109"/>
    </row>
    <row r="1967" spans="1:2">
      <c r="A1967" s="107"/>
      <c r="B1967" s="109"/>
    </row>
    <row r="1968" spans="1:2">
      <c r="A1968" s="107"/>
      <c r="B1968" s="109"/>
    </row>
    <row r="1969" spans="1:2">
      <c r="A1969" s="107"/>
      <c r="B1969" s="109"/>
    </row>
    <row r="1970" spans="1:2">
      <c r="A1970" s="107"/>
      <c r="B1970" s="109"/>
    </row>
    <row r="1971" spans="1:2">
      <c r="A1971" s="107"/>
      <c r="B1971" s="109"/>
    </row>
    <row r="1972" spans="1:2">
      <c r="A1972" s="107"/>
      <c r="B1972" s="109"/>
    </row>
    <row r="1973" spans="1:2">
      <c r="A1973" s="107"/>
      <c r="B1973" s="109"/>
    </row>
    <row r="1974" spans="1:2">
      <c r="A1974" s="107"/>
      <c r="B1974" s="109"/>
    </row>
    <row r="1975" spans="1:2">
      <c r="A1975" s="107"/>
      <c r="B1975" s="109"/>
    </row>
    <row r="1976" spans="1:2">
      <c r="A1976" s="107"/>
      <c r="B1976" s="109"/>
    </row>
    <row r="1977" spans="1:2">
      <c r="A1977" s="107"/>
      <c r="B1977" s="109"/>
    </row>
    <row r="1978" spans="1:2">
      <c r="A1978" s="107"/>
      <c r="B1978" s="109"/>
    </row>
    <row r="1979" spans="1:2">
      <c r="A1979" s="107"/>
      <c r="B1979" s="109"/>
    </row>
    <row r="1980" spans="1:2">
      <c r="A1980" s="107"/>
      <c r="B1980" s="109"/>
    </row>
    <row r="1981" spans="1:2">
      <c r="A1981" s="107"/>
      <c r="B1981" s="109"/>
    </row>
    <row r="1982" spans="1:2">
      <c r="A1982" s="107"/>
      <c r="B1982" s="109"/>
    </row>
    <row r="1983" spans="1:2">
      <c r="A1983" s="107"/>
      <c r="B1983" s="109"/>
    </row>
  </sheetData>
  <mergeCells count="5">
    <mergeCell ref="A6:A7"/>
    <mergeCell ref="A4:C4"/>
    <mergeCell ref="A1:B1"/>
    <mergeCell ref="A2:B2"/>
    <mergeCell ref="A3:B3"/>
  </mergeCells>
  <pageMargins left="0.7" right="0.7" top="0.75" bottom="0.75" header="0.3" footer="0.3"/>
  <pageSetup scale="86" orientation="landscape" verticalDpi="4294967294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0"/>
  <sheetViews>
    <sheetView zoomScale="106" zoomScaleNormal="106" zoomScaleSheetLayoutView="100" workbookViewId="0">
      <selection activeCell="B4" sqref="B4:E4"/>
    </sheetView>
  </sheetViews>
  <sheetFormatPr defaultColWidth="9.140625" defaultRowHeight="16.5"/>
  <cols>
    <col min="1" max="1" width="4" style="116" customWidth="1"/>
    <col min="2" max="2" width="13.85546875" style="28" customWidth="1"/>
    <col min="3" max="3" width="16" style="28" customWidth="1"/>
    <col min="4" max="4" width="80.85546875" style="28" customWidth="1"/>
    <col min="5" max="5" width="30.42578125" style="28" customWidth="1"/>
    <col min="6" max="6" width="20.42578125" style="27" customWidth="1"/>
    <col min="7" max="7" width="19" style="27" bestFit="1" customWidth="1"/>
    <col min="8" max="9" width="16.42578125" style="27" customWidth="1"/>
    <col min="10" max="10" width="9.140625" style="27"/>
    <col min="11" max="16384" width="9.140625" style="28"/>
  </cols>
  <sheetData>
    <row r="1" spans="1:10">
      <c r="A1" s="28"/>
      <c r="B1" s="60"/>
      <c r="C1" s="60"/>
      <c r="D1" s="26"/>
      <c r="E1" s="79" t="s">
        <v>898</v>
      </c>
      <c r="I1" s="28"/>
      <c r="J1" s="28"/>
    </row>
    <row r="2" spans="1:10">
      <c r="A2" s="28"/>
      <c r="B2" s="29"/>
      <c r="E2" s="212" t="s">
        <v>0</v>
      </c>
      <c r="I2" s="28"/>
      <c r="J2" s="28"/>
    </row>
    <row r="3" spans="1:10">
      <c r="A3" s="28"/>
      <c r="B3" s="29"/>
      <c r="E3" s="212" t="s">
        <v>1</v>
      </c>
      <c r="I3" s="28"/>
      <c r="J3" s="28"/>
    </row>
    <row r="4" spans="1:10" ht="76.5" customHeight="1">
      <c r="A4" s="28"/>
      <c r="B4" s="266" t="s">
        <v>1024</v>
      </c>
      <c r="C4" s="266"/>
      <c r="D4" s="266"/>
      <c r="E4" s="266"/>
      <c r="I4" s="28"/>
      <c r="J4" s="28"/>
    </row>
    <row r="5" spans="1:10">
      <c r="A5" s="28"/>
      <c r="B5" s="29"/>
      <c r="I5" s="28"/>
      <c r="J5" s="28"/>
    </row>
    <row r="6" spans="1:10">
      <c r="A6" s="28"/>
      <c r="B6" s="29"/>
      <c r="E6" s="213" t="s">
        <v>125</v>
      </c>
      <c r="F6" s="30"/>
      <c r="I6" s="28"/>
      <c r="J6" s="28"/>
    </row>
    <row r="7" spans="1:10" ht="66">
      <c r="A7" s="28"/>
      <c r="B7" s="201"/>
      <c r="C7" s="202"/>
      <c r="D7" s="273" t="s">
        <v>40</v>
      </c>
      <c r="E7" s="214" t="s">
        <v>900</v>
      </c>
      <c r="F7" s="30"/>
      <c r="I7" s="28"/>
      <c r="J7" s="28"/>
    </row>
    <row r="8" spans="1:10" ht="35.25" customHeight="1">
      <c r="A8" s="28"/>
      <c r="B8" s="267" t="s">
        <v>39</v>
      </c>
      <c r="C8" s="267"/>
      <c r="D8" s="274"/>
      <c r="E8" s="268" t="s">
        <v>30</v>
      </c>
      <c r="I8" s="28"/>
      <c r="J8" s="28"/>
    </row>
    <row r="9" spans="1:10" ht="17.25" customHeight="1">
      <c r="A9" s="28"/>
      <c r="B9" s="215" t="s">
        <v>14</v>
      </c>
      <c r="C9" s="215" t="s">
        <v>31</v>
      </c>
      <c r="D9" s="269"/>
      <c r="E9" s="269"/>
      <c r="I9" s="28"/>
      <c r="J9" s="28"/>
    </row>
    <row r="10" spans="1:10" ht="33">
      <c r="A10" s="28"/>
      <c r="B10" s="35"/>
      <c r="C10" s="35"/>
      <c r="D10" s="36" t="s">
        <v>41</v>
      </c>
      <c r="E10" s="112">
        <f>+E12+E24</f>
        <v>-4522256.3</v>
      </c>
      <c r="F10" s="31"/>
      <c r="G10" s="32"/>
      <c r="H10" s="30"/>
      <c r="I10" s="28"/>
      <c r="J10" s="28"/>
    </row>
    <row r="11" spans="1:10" s="33" customFormat="1">
      <c r="B11" s="270"/>
      <c r="C11" s="270"/>
      <c r="D11" s="216" t="s">
        <v>42</v>
      </c>
      <c r="E11" s="113"/>
    </row>
    <row r="12" spans="1:10" s="33" customFormat="1" ht="36.75" customHeight="1">
      <c r="B12" s="265" t="s">
        <v>309</v>
      </c>
      <c r="C12" s="265"/>
      <c r="D12" s="34" t="s">
        <v>310</v>
      </c>
      <c r="E12" s="114">
        <f>+E16+E20</f>
        <v>-2225456.2999999998</v>
      </c>
    </row>
    <row r="13" spans="1:10" s="33" customFormat="1" ht="57.75" customHeight="1">
      <c r="B13" s="265"/>
      <c r="C13" s="265"/>
      <c r="D13" s="34" t="s">
        <v>311</v>
      </c>
      <c r="E13" s="114"/>
    </row>
    <row r="14" spans="1:10" s="33" customFormat="1" ht="33">
      <c r="B14" s="265"/>
      <c r="C14" s="265"/>
      <c r="D14" s="34" t="s">
        <v>312</v>
      </c>
      <c r="E14" s="114"/>
    </row>
    <row r="15" spans="1:10" s="33" customFormat="1">
      <c r="B15" s="276" t="s">
        <v>47</v>
      </c>
      <c r="C15" s="276"/>
      <c r="D15" s="276"/>
      <c r="E15" s="276"/>
    </row>
    <row r="16" spans="1:10" s="33" customFormat="1" ht="82.5">
      <c r="B16" s="265"/>
      <c r="C16" s="265" t="s">
        <v>313</v>
      </c>
      <c r="D16" s="34" t="s">
        <v>314</v>
      </c>
      <c r="E16" s="114">
        <f>+'[1]3-2'!D15</f>
        <v>-1117862.3999999999</v>
      </c>
    </row>
    <row r="17" spans="2:5" s="33" customFormat="1" ht="49.5">
      <c r="B17" s="265"/>
      <c r="C17" s="265"/>
      <c r="D17" s="34" t="s">
        <v>315</v>
      </c>
      <c r="E17" s="114"/>
    </row>
    <row r="18" spans="2:5" s="33" customFormat="1">
      <c r="B18" s="265"/>
      <c r="C18" s="265"/>
      <c r="D18" s="59" t="s">
        <v>48</v>
      </c>
      <c r="E18" s="114"/>
    </row>
    <row r="19" spans="2:5" s="33" customFormat="1">
      <c r="B19" s="265"/>
      <c r="C19" s="265"/>
      <c r="D19" s="34" t="s">
        <v>49</v>
      </c>
      <c r="E19" s="114"/>
    </row>
    <row r="20" spans="2:5" s="33" customFormat="1" ht="66">
      <c r="B20" s="265"/>
      <c r="C20" s="265" t="s">
        <v>145</v>
      </c>
      <c r="D20" s="34" t="s">
        <v>316</v>
      </c>
      <c r="E20" s="114">
        <f>+'[1]3-2'!D16</f>
        <v>-1107593.8999999999</v>
      </c>
    </row>
    <row r="21" spans="2:5" s="33" customFormat="1" ht="16.5" customHeight="1">
      <c r="B21" s="265"/>
      <c r="C21" s="265"/>
      <c r="D21" s="34" t="s">
        <v>315</v>
      </c>
      <c r="E21" s="114"/>
    </row>
    <row r="22" spans="2:5" s="33" customFormat="1" ht="82.5" customHeight="1">
      <c r="B22" s="265"/>
      <c r="C22" s="265"/>
      <c r="D22" s="59" t="s">
        <v>48</v>
      </c>
      <c r="E22" s="114"/>
    </row>
    <row r="23" spans="2:5" s="33" customFormat="1">
      <c r="B23" s="265"/>
      <c r="C23" s="265"/>
      <c r="D23" s="34" t="s">
        <v>49</v>
      </c>
      <c r="E23" s="114"/>
    </row>
    <row r="24" spans="2:5" s="33" customFormat="1" ht="33">
      <c r="B24" s="265" t="s">
        <v>43</v>
      </c>
      <c r="C24" s="265"/>
      <c r="D24" s="34" t="s">
        <v>44</v>
      </c>
      <c r="E24" s="114">
        <f>+E28+E32+E36</f>
        <v>-2296800</v>
      </c>
    </row>
    <row r="25" spans="2:5" s="33" customFormat="1" ht="49.5">
      <c r="B25" s="265"/>
      <c r="C25" s="265"/>
      <c r="D25" s="34" t="s">
        <v>45</v>
      </c>
      <c r="E25" s="114"/>
    </row>
    <row r="26" spans="2:5" s="33" customFormat="1" ht="33">
      <c r="B26" s="265"/>
      <c r="C26" s="265"/>
      <c r="D26" s="34" t="s">
        <v>46</v>
      </c>
      <c r="E26" s="114"/>
    </row>
    <row r="27" spans="2:5" s="33" customFormat="1">
      <c r="B27" s="276" t="s">
        <v>47</v>
      </c>
      <c r="C27" s="276"/>
      <c r="D27" s="276"/>
      <c r="E27" s="276"/>
    </row>
    <row r="28" spans="2:5" s="33" customFormat="1" ht="82.5">
      <c r="B28" s="265"/>
      <c r="C28" s="265" t="s">
        <v>145</v>
      </c>
      <c r="D28" s="34" t="s">
        <v>146</v>
      </c>
      <c r="E28" s="114">
        <f>+'[1]3-2'!D19</f>
        <v>-960000</v>
      </c>
    </row>
    <row r="29" spans="2:5" s="33" customFormat="1" ht="82.5">
      <c r="B29" s="265"/>
      <c r="C29" s="265"/>
      <c r="D29" s="34" t="s">
        <v>147</v>
      </c>
      <c r="E29" s="114"/>
    </row>
    <row r="30" spans="2:5" s="33" customFormat="1">
      <c r="B30" s="265"/>
      <c r="C30" s="265"/>
      <c r="D30" s="37" t="s">
        <v>48</v>
      </c>
      <c r="E30" s="114"/>
    </row>
    <row r="31" spans="2:5" s="33" customFormat="1">
      <c r="B31" s="265"/>
      <c r="C31" s="265"/>
      <c r="D31" s="34" t="s">
        <v>49</v>
      </c>
      <c r="E31" s="114"/>
    </row>
    <row r="32" spans="2:5" s="33" customFormat="1" ht="82.5">
      <c r="B32" s="265"/>
      <c r="C32" s="265" t="s">
        <v>317</v>
      </c>
      <c r="D32" s="34" t="s">
        <v>894</v>
      </c>
      <c r="E32" s="114">
        <f>+'[1]3-2'!D20</f>
        <v>-500000</v>
      </c>
    </row>
    <row r="33" spans="2:6" s="33" customFormat="1" ht="82.5">
      <c r="B33" s="265"/>
      <c r="C33" s="265"/>
      <c r="D33" s="34" t="s">
        <v>895</v>
      </c>
      <c r="E33" s="114"/>
    </row>
    <row r="34" spans="2:6" s="33" customFormat="1">
      <c r="B34" s="265"/>
      <c r="C34" s="265"/>
      <c r="D34" s="37" t="s">
        <v>48</v>
      </c>
      <c r="E34" s="114"/>
    </row>
    <row r="35" spans="2:6" s="33" customFormat="1">
      <c r="B35" s="265"/>
      <c r="C35" s="265"/>
      <c r="D35" s="34" t="s">
        <v>49</v>
      </c>
      <c r="E35" s="114"/>
    </row>
    <row r="36" spans="2:6" s="33" customFormat="1">
      <c r="B36" s="265"/>
      <c r="C36" s="265" t="s">
        <v>50</v>
      </c>
      <c r="D36" s="275" t="s">
        <v>896</v>
      </c>
      <c r="E36" s="271">
        <f>+'[1]3-2'!D21</f>
        <v>-836800</v>
      </c>
    </row>
    <row r="37" spans="2:6" s="33" customFormat="1">
      <c r="B37" s="265"/>
      <c r="C37" s="265"/>
      <c r="D37" s="275"/>
      <c r="E37" s="272"/>
    </row>
    <row r="38" spans="2:6" s="33" customFormat="1" ht="49.5">
      <c r="B38" s="265"/>
      <c r="C38" s="265"/>
      <c r="D38" s="34" t="s">
        <v>897</v>
      </c>
      <c r="E38" s="114"/>
      <c r="F38" s="115"/>
    </row>
    <row r="39" spans="2:6" s="33" customFormat="1">
      <c r="B39" s="265"/>
      <c r="C39" s="265"/>
      <c r="D39" s="34" t="s">
        <v>48</v>
      </c>
      <c r="E39" s="114"/>
    </row>
    <row r="40" spans="2:6" s="33" customFormat="1">
      <c r="B40" s="265"/>
      <c r="C40" s="265"/>
      <c r="D40" s="34" t="s">
        <v>49</v>
      </c>
      <c r="E40" s="114"/>
    </row>
  </sheetData>
  <mergeCells count="23">
    <mergeCell ref="E36:E37"/>
    <mergeCell ref="D7:D9"/>
    <mergeCell ref="B32:B35"/>
    <mergeCell ref="C32:C35"/>
    <mergeCell ref="B36:B40"/>
    <mergeCell ref="C36:C40"/>
    <mergeCell ref="D36:D37"/>
    <mergeCell ref="B15:E15"/>
    <mergeCell ref="B16:B19"/>
    <mergeCell ref="C16:C19"/>
    <mergeCell ref="B20:B23"/>
    <mergeCell ref="C20:C23"/>
    <mergeCell ref="B24:B26"/>
    <mergeCell ref="C24:C26"/>
    <mergeCell ref="B27:E27"/>
    <mergeCell ref="B28:B31"/>
    <mergeCell ref="C28:C31"/>
    <mergeCell ref="B4:E4"/>
    <mergeCell ref="B8:C8"/>
    <mergeCell ref="E8:E9"/>
    <mergeCell ref="B11:C11"/>
    <mergeCell ref="B12:B14"/>
    <mergeCell ref="C12:C14"/>
  </mergeCells>
  <pageMargins left="0.7" right="0.7" top="0.75" bottom="0.75" header="0.3" footer="0.3"/>
  <pageSetup scale="66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1"/>
  <sheetViews>
    <sheetView zoomScaleNormal="100" zoomScaleSheetLayoutView="100" workbookViewId="0">
      <selection activeCell="A4" sqref="A4:F4"/>
    </sheetView>
  </sheetViews>
  <sheetFormatPr defaultRowHeight="16.5"/>
  <cols>
    <col min="1" max="1" width="12.42578125" style="39" customWidth="1"/>
    <col min="2" max="2" width="14.140625" style="39" customWidth="1"/>
    <col min="3" max="3" width="76.42578125" style="39" customWidth="1"/>
    <col min="4" max="4" width="16.7109375" style="39" bestFit="1" customWidth="1"/>
    <col min="5" max="5" width="16.5703125" style="39" bestFit="1" customWidth="1"/>
    <col min="6" max="6" width="14.5703125" style="39" bestFit="1" customWidth="1"/>
    <col min="7" max="7" width="13.28515625" style="39" customWidth="1"/>
    <col min="8" max="8" width="17.140625" style="39" customWidth="1"/>
    <col min="9" max="9" width="12.7109375" style="39" customWidth="1"/>
    <col min="10" max="16384" width="9.140625" style="39"/>
  </cols>
  <sheetData>
    <row r="1" spans="1:6">
      <c r="F1" s="203" t="s">
        <v>899</v>
      </c>
    </row>
    <row r="2" spans="1:6" ht="17.25">
      <c r="E2" s="47"/>
      <c r="F2" s="38" t="s">
        <v>0</v>
      </c>
    </row>
    <row r="3" spans="1:6" ht="28.5" customHeight="1">
      <c r="E3" s="47"/>
      <c r="F3" s="38" t="s">
        <v>1</v>
      </c>
    </row>
    <row r="4" spans="1:6" s="40" customFormat="1" ht="61.5" customHeight="1">
      <c r="A4" s="280" t="s">
        <v>1025</v>
      </c>
      <c r="B4" s="280"/>
      <c r="C4" s="280"/>
      <c r="D4" s="280"/>
      <c r="E4" s="280"/>
      <c r="F4" s="280"/>
    </row>
    <row r="5" spans="1:6" s="40" customFormat="1">
      <c r="A5" s="48"/>
      <c r="B5" s="48"/>
      <c r="C5" s="48"/>
      <c r="E5" s="281" t="s">
        <v>249</v>
      </c>
      <c r="F5" s="281"/>
    </row>
    <row r="6" spans="1:6" s="6" customFormat="1" ht="41.25" customHeight="1">
      <c r="A6" s="282" t="s">
        <v>39</v>
      </c>
      <c r="B6" s="282"/>
      <c r="C6" s="283" t="s">
        <v>40</v>
      </c>
      <c r="D6" s="284" t="s">
        <v>900</v>
      </c>
      <c r="E6" s="285"/>
      <c r="F6" s="286"/>
    </row>
    <row r="7" spans="1:6" s="41" customFormat="1" ht="36.75" customHeight="1">
      <c r="A7" s="282"/>
      <c r="B7" s="282"/>
      <c r="C7" s="283"/>
      <c r="D7" s="287" t="s">
        <v>13</v>
      </c>
      <c r="E7" s="287"/>
      <c r="F7" s="287"/>
    </row>
    <row r="8" spans="1:6" s="42" customFormat="1" ht="40.5" customHeight="1">
      <c r="A8" s="282"/>
      <c r="B8" s="282"/>
      <c r="C8" s="283"/>
      <c r="D8" s="288" t="s">
        <v>15</v>
      </c>
      <c r="E8" s="277" t="s">
        <v>16</v>
      </c>
      <c r="F8" s="278"/>
    </row>
    <row r="9" spans="1:6" s="44" customFormat="1" ht="27">
      <c r="A9" s="43" t="s">
        <v>14</v>
      </c>
      <c r="B9" s="117" t="s">
        <v>31</v>
      </c>
      <c r="C9" s="283"/>
      <c r="D9" s="288"/>
      <c r="E9" s="94" t="s">
        <v>51</v>
      </c>
      <c r="F9" s="94" t="s">
        <v>52</v>
      </c>
    </row>
    <row r="10" spans="1:6" s="40" customFormat="1" ht="33">
      <c r="A10" s="49"/>
      <c r="B10" s="49"/>
      <c r="C10" s="50" t="s">
        <v>41</v>
      </c>
      <c r="D10" s="118">
        <f>+E10+F10</f>
        <v>-4522256.3</v>
      </c>
      <c r="E10" s="119">
        <f>+E11</f>
        <v>-4033713.2</v>
      </c>
      <c r="F10" s="119">
        <f>+F11</f>
        <v>-488543.1</v>
      </c>
    </row>
    <row r="11" spans="1:6" ht="43.5" customHeight="1">
      <c r="A11" s="51"/>
      <c r="B11" s="52"/>
      <c r="C11" s="53" t="s">
        <v>318</v>
      </c>
      <c r="D11" s="118">
        <f>+E11+F11</f>
        <v>-4522256.3</v>
      </c>
      <c r="E11" s="120">
        <f>+E12+E16</f>
        <v>-4033713.2</v>
      </c>
      <c r="F11" s="120">
        <f>+F12+F16</f>
        <v>-488543.1</v>
      </c>
    </row>
    <row r="12" spans="1:6" ht="25.5" customHeight="1">
      <c r="A12" s="58" t="s">
        <v>309</v>
      </c>
      <c r="B12" s="54"/>
      <c r="C12" s="43" t="s">
        <v>319</v>
      </c>
      <c r="D12" s="120">
        <f>+E12+F12</f>
        <v>-2225456.2999999998</v>
      </c>
      <c r="E12" s="120">
        <f>+E14+E15</f>
        <v>-2028713.2</v>
      </c>
      <c r="F12" s="120">
        <f>+F14+F15</f>
        <v>-196743.1</v>
      </c>
    </row>
    <row r="13" spans="1:6" ht="35.25" customHeight="1">
      <c r="A13" s="58"/>
      <c r="B13" s="45"/>
      <c r="C13" s="46" t="s">
        <v>54</v>
      </c>
      <c r="D13" s="121"/>
      <c r="E13" s="121"/>
      <c r="F13" s="121"/>
    </row>
    <row r="14" spans="1:6" ht="62.25" customHeight="1">
      <c r="A14" s="58"/>
      <c r="B14" s="122" t="s">
        <v>313</v>
      </c>
      <c r="C14" s="123" t="s">
        <v>320</v>
      </c>
      <c r="D14" s="120">
        <f>+E14+F14</f>
        <v>-1117862.3999999999</v>
      </c>
      <c r="E14" s="120">
        <v>-1014356.6</v>
      </c>
      <c r="F14" s="120">
        <v>-103505.8</v>
      </c>
    </row>
    <row r="15" spans="1:6" ht="52.5" customHeight="1">
      <c r="A15" s="58"/>
      <c r="B15" s="122" t="s">
        <v>145</v>
      </c>
      <c r="C15" s="123" t="s">
        <v>321</v>
      </c>
      <c r="D15" s="120">
        <f>+E15+F15</f>
        <v>-1107593.8999999999</v>
      </c>
      <c r="E15" s="120">
        <v>-1014356.6</v>
      </c>
      <c r="F15" s="120">
        <v>-93237.3</v>
      </c>
    </row>
    <row r="16" spans="1:6" ht="26.25" customHeight="1">
      <c r="A16" s="58" t="s">
        <v>43</v>
      </c>
      <c r="B16" s="54"/>
      <c r="C16" s="43" t="s">
        <v>53</v>
      </c>
      <c r="D16" s="120">
        <f>+E16+F16</f>
        <v>-2296800</v>
      </c>
      <c r="E16" s="120">
        <f>+E18+E19+E20</f>
        <v>-2005000</v>
      </c>
      <c r="F16" s="120">
        <f>+F18+F19+F20</f>
        <v>-291800</v>
      </c>
    </row>
    <row r="17" spans="1:6" ht="21.75" customHeight="1">
      <c r="A17" s="279"/>
      <c r="B17" s="45"/>
      <c r="C17" s="46" t="s">
        <v>54</v>
      </c>
      <c r="D17" s="121"/>
      <c r="E17" s="121"/>
      <c r="F17" s="121"/>
    </row>
    <row r="18" spans="1:6" ht="54">
      <c r="A18" s="279"/>
      <c r="B18" s="122" t="s">
        <v>145</v>
      </c>
      <c r="C18" s="123" t="s">
        <v>322</v>
      </c>
      <c r="D18" s="120">
        <f>+E18+F18</f>
        <v>-960000</v>
      </c>
      <c r="E18" s="120">
        <v>-800000</v>
      </c>
      <c r="F18" s="120">
        <v>-160000</v>
      </c>
    </row>
    <row r="19" spans="1:6" ht="40.5">
      <c r="A19" s="279"/>
      <c r="B19" s="122">
        <v>42005</v>
      </c>
      <c r="C19" s="123" t="s">
        <v>323</v>
      </c>
      <c r="D19" s="120">
        <f>+E19+F19</f>
        <v>-500000</v>
      </c>
      <c r="E19" s="120">
        <v>-400000</v>
      </c>
      <c r="F19" s="120">
        <v>-100000</v>
      </c>
    </row>
    <row r="20" spans="1:6" ht="54">
      <c r="A20" s="279"/>
      <c r="B20" s="45" t="s">
        <v>50</v>
      </c>
      <c r="C20" s="123" t="s">
        <v>55</v>
      </c>
      <c r="D20" s="120">
        <f>+E20+F20</f>
        <v>-836800</v>
      </c>
      <c r="E20" s="120">
        <v>-805000</v>
      </c>
      <c r="F20" s="120">
        <v>-31800</v>
      </c>
    </row>
    <row r="21" spans="1:6" ht="45" customHeight="1"/>
    <row r="22" spans="1:6" ht="30" customHeight="1"/>
    <row r="23" spans="1:6" ht="30" customHeight="1"/>
    <row r="24" spans="1:6" ht="31.5" customHeight="1"/>
    <row r="25" spans="1:6" ht="47.25" customHeight="1"/>
    <row r="26" spans="1:6" ht="24" customHeight="1"/>
    <row r="28" spans="1:6" ht="31.5" customHeight="1"/>
    <row r="35" ht="21.75" customHeight="1"/>
    <row r="36" ht="21.75" customHeight="1"/>
    <row r="37" ht="47.25" hidden="1" customHeight="1"/>
    <row r="38" ht="24" hidden="1" customHeight="1"/>
    <row r="39" ht="54" hidden="1" customHeight="1"/>
    <row r="40" ht="31.5" hidden="1" customHeight="1"/>
    <row r="41" ht="16.5" hidden="1" customHeight="1"/>
    <row r="42" ht="27" hidden="1" customHeight="1"/>
    <row r="43" ht="16.5" hidden="1" customHeight="1"/>
    <row r="44" ht="16.5" hidden="1" customHeight="1"/>
    <row r="45" ht="27" hidden="1" customHeight="1"/>
    <row r="46" ht="16.5" hidden="1" customHeight="1"/>
    <row r="47" ht="21.75" hidden="1" customHeight="1"/>
    <row r="48" ht="21.75" customHeight="1"/>
    <row r="50" ht="18" customHeight="1"/>
    <row r="51" ht="51.75" customHeight="1"/>
    <row r="52" ht="23.25" customHeight="1"/>
    <row r="53" ht="45" customHeight="1"/>
    <row r="54" ht="28.5" customHeight="1"/>
    <row r="55" ht="23.25" customHeight="1"/>
    <row r="56" ht="21" customHeight="1"/>
    <row r="57" ht="21.75" customHeight="1"/>
    <row r="58" ht="21.75" customHeight="1"/>
    <row r="59" ht="34.5" customHeight="1"/>
    <row r="60" ht="16.5" customHeight="1"/>
    <row r="61" ht="21.75" customHeight="1"/>
  </sheetData>
  <mergeCells count="9">
    <mergeCell ref="E8:F8"/>
    <mergeCell ref="A17:A20"/>
    <mergeCell ref="A4:F4"/>
    <mergeCell ref="E5:F5"/>
    <mergeCell ref="A6:B8"/>
    <mergeCell ref="C6:C9"/>
    <mergeCell ref="D6:F6"/>
    <mergeCell ref="D7:F7"/>
    <mergeCell ref="D8:D9"/>
  </mergeCells>
  <pageMargins left="0.7" right="0.7" top="0.75" bottom="0.75" header="0.3" footer="0.3"/>
  <pageSetup scale="53" orientation="landscape" horizontalDpi="4294967294" verticalDpi="4294967294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65"/>
  <sheetViews>
    <sheetView workbookViewId="0">
      <selection activeCell="C14" sqref="C14"/>
    </sheetView>
  </sheetViews>
  <sheetFormatPr defaultRowHeight="13.5"/>
  <cols>
    <col min="1" max="1" width="10.5703125" style="159" customWidth="1"/>
    <col min="2" max="2" width="11.42578125" style="159" customWidth="1"/>
    <col min="3" max="3" width="76.140625" style="195" customWidth="1"/>
    <col min="4" max="4" width="33.85546875" style="195" customWidth="1"/>
    <col min="5" max="5" width="18.42578125" style="195" customWidth="1"/>
    <col min="6" max="16384" width="9.140625" style="159"/>
  </cols>
  <sheetData>
    <row r="1" spans="1:5">
      <c r="A1" s="195"/>
      <c r="B1" s="195"/>
      <c r="D1" s="159"/>
      <c r="E1" s="55" t="s">
        <v>901</v>
      </c>
    </row>
    <row r="2" spans="1:5">
      <c r="A2" s="195"/>
      <c r="B2" s="195"/>
      <c r="D2" s="289" t="s">
        <v>0</v>
      </c>
      <c r="E2" s="289"/>
    </row>
    <row r="3" spans="1:5">
      <c r="A3" s="195"/>
      <c r="B3" s="195"/>
      <c r="D3" s="289" t="s">
        <v>1</v>
      </c>
      <c r="E3" s="289"/>
    </row>
    <row r="4" spans="1:5">
      <c r="A4" s="195"/>
      <c r="B4" s="195"/>
      <c r="D4" s="204"/>
      <c r="E4" s="204"/>
    </row>
    <row r="5" spans="1:5" ht="76.5" customHeight="1">
      <c r="A5" s="290" t="s">
        <v>155</v>
      </c>
      <c r="B5" s="290"/>
      <c r="C5" s="290"/>
      <c r="D5" s="290"/>
      <c r="E5" s="290"/>
    </row>
    <row r="6" spans="1:5" ht="54.75" customHeight="1">
      <c r="A6" s="205"/>
      <c r="B6" s="205"/>
      <c r="C6" s="205"/>
      <c r="D6" s="217" t="s">
        <v>125</v>
      </c>
      <c r="E6" s="205"/>
    </row>
    <row r="7" spans="1:5" ht="48" customHeight="1">
      <c r="A7" s="218"/>
      <c r="B7" s="219"/>
      <c r="C7" s="295" t="s">
        <v>909</v>
      </c>
      <c r="D7" s="294" t="s">
        <v>908</v>
      </c>
    </row>
    <row r="8" spans="1:5" ht="13.5" customHeight="1">
      <c r="A8" s="220"/>
      <c r="B8" s="221"/>
      <c r="C8" s="296"/>
      <c r="D8" s="294"/>
      <c r="E8" s="159"/>
    </row>
    <row r="9" spans="1:5" ht="25.5" customHeight="1">
      <c r="A9" s="291" t="s">
        <v>2</v>
      </c>
      <c r="B9" s="292"/>
      <c r="C9" s="297"/>
      <c r="D9" s="210" t="s">
        <v>30</v>
      </c>
    </row>
    <row r="10" spans="1:5" ht="15">
      <c r="A10" s="232"/>
      <c r="B10" s="232"/>
      <c r="C10" s="233" t="s">
        <v>111</v>
      </c>
      <c r="D10" s="234">
        <v>-1500528.4</v>
      </c>
    </row>
    <row r="11" spans="1:5" ht="15">
      <c r="A11" s="232"/>
      <c r="B11" s="232"/>
      <c r="C11" s="235" t="s">
        <v>422</v>
      </c>
      <c r="D11" s="236">
        <v>-34999.300000000003</v>
      </c>
    </row>
    <row r="12" spans="1:5" ht="15">
      <c r="A12" s="233" t="s">
        <v>420</v>
      </c>
      <c r="B12" s="232"/>
      <c r="C12" s="237" t="s">
        <v>910</v>
      </c>
      <c r="D12" s="234">
        <v>-34999.300000000003</v>
      </c>
    </row>
    <row r="13" spans="1:5" ht="15">
      <c r="A13" s="232"/>
      <c r="B13" s="232"/>
      <c r="C13" s="233" t="s">
        <v>462</v>
      </c>
      <c r="D13" s="233"/>
    </row>
    <row r="14" spans="1:5" ht="15">
      <c r="A14" s="232"/>
      <c r="B14" s="232"/>
      <c r="C14" s="237" t="s">
        <v>911</v>
      </c>
      <c r="D14" s="233"/>
    </row>
    <row r="15" spans="1:5" ht="30">
      <c r="A15" s="232"/>
      <c r="B15" s="232"/>
      <c r="C15" s="233" t="s">
        <v>912</v>
      </c>
      <c r="D15" s="233"/>
    </row>
    <row r="16" spans="1:5" ht="15">
      <c r="A16" s="232"/>
      <c r="B16" s="232"/>
      <c r="C16" s="237" t="s">
        <v>913</v>
      </c>
      <c r="D16" s="233"/>
    </row>
    <row r="17" spans="1:4" ht="30">
      <c r="A17" s="232"/>
      <c r="B17" s="232"/>
      <c r="C17" s="233" t="s">
        <v>914</v>
      </c>
      <c r="D17" s="233"/>
    </row>
    <row r="18" spans="1:4" ht="13.5" customHeight="1">
      <c r="A18" s="293" t="s">
        <v>915</v>
      </c>
      <c r="B18" s="293"/>
      <c r="C18" s="293"/>
      <c r="D18" s="293"/>
    </row>
    <row r="19" spans="1:4" ht="15">
      <c r="A19" s="232"/>
      <c r="B19" s="233" t="s">
        <v>109</v>
      </c>
      <c r="C19" s="237" t="s">
        <v>916</v>
      </c>
      <c r="D19" s="234">
        <v>-34999.300000000003</v>
      </c>
    </row>
    <row r="20" spans="1:4" ht="45">
      <c r="A20" s="232"/>
      <c r="B20" s="232"/>
      <c r="C20" s="233" t="s">
        <v>463</v>
      </c>
      <c r="D20" s="233"/>
    </row>
    <row r="21" spans="1:4" ht="15">
      <c r="A21" s="232"/>
      <c r="B21" s="232"/>
      <c r="C21" s="237" t="s">
        <v>917</v>
      </c>
      <c r="D21" s="233"/>
    </row>
    <row r="22" spans="1:4" ht="60">
      <c r="A22" s="232"/>
      <c r="B22" s="232"/>
      <c r="C22" s="233" t="s">
        <v>918</v>
      </c>
      <c r="D22" s="233"/>
    </row>
    <row r="23" spans="1:4" ht="15">
      <c r="A23" s="232"/>
      <c r="B23" s="232"/>
      <c r="C23" s="237" t="s">
        <v>919</v>
      </c>
      <c r="D23" s="233"/>
    </row>
    <row r="24" spans="1:4" ht="15">
      <c r="A24" s="232"/>
      <c r="B24" s="232"/>
      <c r="C24" s="233" t="s">
        <v>920</v>
      </c>
      <c r="D24" s="233"/>
    </row>
    <row r="25" spans="1:4" ht="15">
      <c r="A25" s="232"/>
      <c r="B25" s="232"/>
      <c r="C25" s="235" t="s">
        <v>8</v>
      </c>
      <c r="D25" s="236">
        <v>-1077063</v>
      </c>
    </row>
    <row r="26" spans="1:4" ht="15">
      <c r="A26" s="233" t="s">
        <v>441</v>
      </c>
      <c r="B26" s="232"/>
      <c r="C26" s="237" t="s">
        <v>910</v>
      </c>
      <c r="D26" s="234">
        <v>-1068493</v>
      </c>
    </row>
    <row r="27" spans="1:4" ht="15">
      <c r="A27" s="232"/>
      <c r="B27" s="232"/>
      <c r="C27" s="233" t="s">
        <v>466</v>
      </c>
      <c r="D27" s="233"/>
    </row>
    <row r="28" spans="1:4" ht="15">
      <c r="A28" s="232"/>
      <c r="B28" s="232"/>
      <c r="C28" s="237" t="s">
        <v>911</v>
      </c>
      <c r="D28" s="233"/>
    </row>
    <row r="29" spans="1:4" ht="30">
      <c r="A29" s="232"/>
      <c r="B29" s="232"/>
      <c r="C29" s="233" t="s">
        <v>921</v>
      </c>
      <c r="D29" s="233"/>
    </row>
    <row r="30" spans="1:4" ht="15">
      <c r="A30" s="232"/>
      <c r="B30" s="232"/>
      <c r="C30" s="237" t="s">
        <v>913</v>
      </c>
      <c r="D30" s="233"/>
    </row>
    <row r="31" spans="1:4" ht="15">
      <c r="A31" s="232"/>
      <c r="B31" s="232"/>
      <c r="C31" s="233" t="s">
        <v>922</v>
      </c>
      <c r="D31" s="233"/>
    </row>
    <row r="32" spans="1:4" ht="13.5" customHeight="1">
      <c r="A32" s="293" t="s">
        <v>915</v>
      </c>
      <c r="B32" s="293"/>
      <c r="C32" s="293"/>
      <c r="D32" s="293"/>
    </row>
    <row r="33" spans="1:4" ht="15">
      <c r="A33" s="232"/>
      <c r="B33" s="233" t="s">
        <v>148</v>
      </c>
      <c r="C33" s="237" t="s">
        <v>916</v>
      </c>
      <c r="D33" s="234">
        <v>-642467.4</v>
      </c>
    </row>
    <row r="34" spans="1:4" ht="45">
      <c r="A34" s="232"/>
      <c r="B34" s="232"/>
      <c r="C34" s="233" t="s">
        <v>467</v>
      </c>
      <c r="D34" s="233"/>
    </row>
    <row r="35" spans="1:4" ht="15">
      <c r="A35" s="232"/>
      <c r="B35" s="232"/>
      <c r="C35" s="237" t="s">
        <v>917</v>
      </c>
      <c r="D35" s="233"/>
    </row>
    <row r="36" spans="1:4" ht="30">
      <c r="A36" s="232"/>
      <c r="B36" s="232"/>
      <c r="C36" s="233" t="s">
        <v>923</v>
      </c>
      <c r="D36" s="233"/>
    </row>
    <row r="37" spans="1:4" ht="15">
      <c r="A37" s="232"/>
      <c r="B37" s="232"/>
      <c r="C37" s="237" t="s">
        <v>919</v>
      </c>
      <c r="D37" s="233"/>
    </row>
    <row r="38" spans="1:4" ht="30">
      <c r="A38" s="232"/>
      <c r="B38" s="232"/>
      <c r="C38" s="233" t="s">
        <v>924</v>
      </c>
      <c r="D38" s="233"/>
    </row>
    <row r="39" spans="1:4" ht="15">
      <c r="A39" s="232"/>
      <c r="B39" s="233" t="s">
        <v>443</v>
      </c>
      <c r="C39" s="237" t="s">
        <v>916</v>
      </c>
      <c r="D39" s="234">
        <v>-426025.6</v>
      </c>
    </row>
    <row r="40" spans="1:4" ht="45">
      <c r="A40" s="232"/>
      <c r="B40" s="232"/>
      <c r="C40" s="233" t="s">
        <v>468</v>
      </c>
      <c r="D40" s="233"/>
    </row>
    <row r="41" spans="1:4" ht="15">
      <c r="A41" s="232"/>
      <c r="B41" s="232"/>
      <c r="C41" s="237" t="s">
        <v>917</v>
      </c>
      <c r="D41" s="233"/>
    </row>
    <row r="42" spans="1:4" ht="30">
      <c r="A42" s="232"/>
      <c r="B42" s="232"/>
      <c r="C42" s="233" t="s">
        <v>923</v>
      </c>
      <c r="D42" s="233"/>
    </row>
    <row r="43" spans="1:4" ht="15">
      <c r="A43" s="232"/>
      <c r="B43" s="232"/>
      <c r="C43" s="237" t="s">
        <v>919</v>
      </c>
      <c r="D43" s="233"/>
    </row>
    <row r="44" spans="1:4" ht="30">
      <c r="A44" s="232"/>
      <c r="B44" s="232"/>
      <c r="C44" s="233" t="s">
        <v>924</v>
      </c>
      <c r="D44" s="233"/>
    </row>
    <row r="45" spans="1:4" ht="15">
      <c r="A45" s="233" t="s">
        <v>389</v>
      </c>
      <c r="B45" s="232"/>
      <c r="C45" s="237" t="s">
        <v>910</v>
      </c>
      <c r="D45" s="234">
        <v>-570</v>
      </c>
    </row>
    <row r="46" spans="1:4" ht="15">
      <c r="A46" s="232"/>
      <c r="B46" s="232"/>
      <c r="C46" s="233" t="s">
        <v>469</v>
      </c>
      <c r="D46" s="233"/>
    </row>
    <row r="47" spans="1:4" ht="15">
      <c r="A47" s="232"/>
      <c r="B47" s="232"/>
      <c r="C47" s="237" t="s">
        <v>911</v>
      </c>
      <c r="D47" s="233"/>
    </row>
    <row r="48" spans="1:4" ht="30">
      <c r="A48" s="232"/>
      <c r="B48" s="232"/>
      <c r="C48" s="233" t="s">
        <v>925</v>
      </c>
      <c r="D48" s="233"/>
    </row>
    <row r="49" spans="1:4" ht="15">
      <c r="A49" s="232"/>
      <c r="B49" s="232"/>
      <c r="C49" s="237" t="s">
        <v>913</v>
      </c>
      <c r="D49" s="233"/>
    </row>
    <row r="50" spans="1:4" ht="30">
      <c r="A50" s="232"/>
      <c r="B50" s="232"/>
      <c r="C50" s="233" t="s">
        <v>926</v>
      </c>
      <c r="D50" s="233"/>
    </row>
    <row r="51" spans="1:4" ht="13.5" customHeight="1">
      <c r="A51" s="293" t="s">
        <v>915</v>
      </c>
      <c r="B51" s="293"/>
      <c r="C51" s="293"/>
      <c r="D51" s="293"/>
    </row>
    <row r="52" spans="1:4" ht="15">
      <c r="A52" s="232"/>
      <c r="B52" s="233" t="s">
        <v>185</v>
      </c>
      <c r="C52" s="237" t="s">
        <v>916</v>
      </c>
      <c r="D52" s="234">
        <v>-570</v>
      </c>
    </row>
    <row r="53" spans="1:4" ht="30">
      <c r="A53" s="232"/>
      <c r="B53" s="232"/>
      <c r="C53" s="233" t="s">
        <v>470</v>
      </c>
      <c r="D53" s="233"/>
    </row>
    <row r="54" spans="1:4" ht="15">
      <c r="A54" s="232"/>
      <c r="B54" s="232"/>
      <c r="C54" s="237" t="s">
        <v>917</v>
      </c>
      <c r="D54" s="233"/>
    </row>
    <row r="55" spans="1:4" ht="45">
      <c r="A55" s="232"/>
      <c r="B55" s="232"/>
      <c r="C55" s="233" t="s">
        <v>927</v>
      </c>
      <c r="D55" s="233"/>
    </row>
    <row r="56" spans="1:4" ht="15">
      <c r="A56" s="232"/>
      <c r="B56" s="232"/>
      <c r="C56" s="237" t="s">
        <v>919</v>
      </c>
      <c r="D56" s="233"/>
    </row>
    <row r="57" spans="1:4" ht="15">
      <c r="A57" s="232"/>
      <c r="B57" s="232"/>
      <c r="C57" s="233" t="s">
        <v>928</v>
      </c>
      <c r="D57" s="233"/>
    </row>
    <row r="58" spans="1:4" ht="15">
      <c r="A58" s="233" t="s">
        <v>380</v>
      </c>
      <c r="B58" s="232"/>
      <c r="C58" s="237" t="s">
        <v>910</v>
      </c>
      <c r="D58" s="234">
        <v>-8000</v>
      </c>
    </row>
    <row r="59" spans="1:4" ht="15">
      <c r="A59" s="232"/>
      <c r="B59" s="232"/>
      <c r="C59" s="233" t="s">
        <v>471</v>
      </c>
      <c r="D59" s="233"/>
    </row>
    <row r="60" spans="1:4" ht="15">
      <c r="A60" s="232"/>
      <c r="B60" s="232"/>
      <c r="C60" s="237" t="s">
        <v>911</v>
      </c>
      <c r="D60" s="233"/>
    </row>
    <row r="61" spans="1:4" ht="15">
      <c r="A61" s="232"/>
      <c r="B61" s="232"/>
      <c r="C61" s="233" t="s">
        <v>929</v>
      </c>
      <c r="D61" s="233"/>
    </row>
    <row r="62" spans="1:4" ht="15">
      <c r="A62" s="232"/>
      <c r="B62" s="232"/>
      <c r="C62" s="237" t="s">
        <v>913</v>
      </c>
      <c r="D62" s="233"/>
    </row>
    <row r="63" spans="1:4" ht="30">
      <c r="A63" s="232"/>
      <c r="B63" s="232"/>
      <c r="C63" s="233" t="s">
        <v>930</v>
      </c>
      <c r="D63" s="233"/>
    </row>
    <row r="64" spans="1:4" ht="13.5" customHeight="1">
      <c r="A64" s="293" t="s">
        <v>915</v>
      </c>
      <c r="B64" s="293"/>
      <c r="C64" s="293"/>
      <c r="D64" s="293"/>
    </row>
    <row r="65" spans="1:4" ht="15">
      <c r="A65" s="232"/>
      <c r="B65" s="233" t="s">
        <v>381</v>
      </c>
      <c r="C65" s="237" t="s">
        <v>916</v>
      </c>
      <c r="D65" s="234">
        <v>-8000</v>
      </c>
    </row>
    <row r="66" spans="1:4" ht="15">
      <c r="A66" s="232"/>
      <c r="B66" s="232"/>
      <c r="C66" s="233" t="s">
        <v>472</v>
      </c>
      <c r="D66" s="233"/>
    </row>
    <row r="67" spans="1:4" ht="15">
      <c r="A67" s="232"/>
      <c r="B67" s="232"/>
      <c r="C67" s="237" t="s">
        <v>917</v>
      </c>
      <c r="D67" s="233"/>
    </row>
    <row r="68" spans="1:4" ht="30">
      <c r="A68" s="232"/>
      <c r="B68" s="232"/>
      <c r="C68" s="233" t="s">
        <v>931</v>
      </c>
      <c r="D68" s="233"/>
    </row>
    <row r="69" spans="1:4" ht="15">
      <c r="A69" s="232"/>
      <c r="B69" s="232"/>
      <c r="C69" s="237" t="s">
        <v>919</v>
      </c>
      <c r="D69" s="233"/>
    </row>
    <row r="70" spans="1:4" ht="15">
      <c r="A70" s="232"/>
      <c r="B70" s="232"/>
      <c r="C70" s="233" t="s">
        <v>928</v>
      </c>
      <c r="D70" s="233"/>
    </row>
    <row r="71" spans="1:4" ht="15">
      <c r="A71" s="232"/>
      <c r="B71" s="232"/>
      <c r="C71" s="235" t="s">
        <v>350</v>
      </c>
      <c r="D71" s="236">
        <v>-104618.3</v>
      </c>
    </row>
    <row r="72" spans="1:4" ht="15">
      <c r="A72" s="233" t="s">
        <v>348</v>
      </c>
      <c r="B72" s="232"/>
      <c r="C72" s="237" t="s">
        <v>910</v>
      </c>
      <c r="D72" s="234">
        <v>-10307.799999999999</v>
      </c>
    </row>
    <row r="73" spans="1:4" ht="30">
      <c r="A73" s="232"/>
      <c r="B73" s="232"/>
      <c r="C73" s="233" t="s">
        <v>473</v>
      </c>
      <c r="D73" s="233"/>
    </row>
    <row r="74" spans="1:4" ht="15">
      <c r="A74" s="232"/>
      <c r="B74" s="232"/>
      <c r="C74" s="237" t="s">
        <v>911</v>
      </c>
      <c r="D74" s="233"/>
    </row>
    <row r="75" spans="1:4" ht="30">
      <c r="A75" s="232"/>
      <c r="B75" s="232"/>
      <c r="C75" s="233" t="s">
        <v>474</v>
      </c>
      <c r="D75" s="233"/>
    </row>
    <row r="76" spans="1:4" ht="15">
      <c r="A76" s="232"/>
      <c r="B76" s="232"/>
      <c r="C76" s="237" t="s">
        <v>913</v>
      </c>
      <c r="D76" s="233"/>
    </row>
    <row r="77" spans="1:4" ht="30">
      <c r="A77" s="232"/>
      <c r="B77" s="232"/>
      <c r="C77" s="233" t="s">
        <v>932</v>
      </c>
      <c r="D77" s="233"/>
    </row>
    <row r="78" spans="1:4" ht="13.5" customHeight="1">
      <c r="A78" s="293" t="s">
        <v>915</v>
      </c>
      <c r="B78" s="293"/>
      <c r="C78" s="293"/>
      <c r="D78" s="293"/>
    </row>
    <row r="79" spans="1:4" ht="15">
      <c r="A79" s="232"/>
      <c r="B79" s="233" t="s">
        <v>109</v>
      </c>
      <c r="C79" s="237" t="s">
        <v>916</v>
      </c>
      <c r="D79" s="234">
        <v>-10307.799999999999</v>
      </c>
    </row>
    <row r="80" spans="1:4" ht="30">
      <c r="A80" s="232"/>
      <c r="B80" s="232"/>
      <c r="C80" s="233" t="s">
        <v>474</v>
      </c>
      <c r="D80" s="233"/>
    </row>
    <row r="81" spans="1:4" ht="15">
      <c r="A81" s="232"/>
      <c r="B81" s="232"/>
      <c r="C81" s="237" t="s">
        <v>917</v>
      </c>
      <c r="D81" s="233"/>
    </row>
    <row r="82" spans="1:4" ht="30">
      <c r="A82" s="232"/>
      <c r="B82" s="232"/>
      <c r="C82" s="233" t="s">
        <v>933</v>
      </c>
      <c r="D82" s="233"/>
    </row>
    <row r="83" spans="1:4" ht="15">
      <c r="A83" s="232"/>
      <c r="B83" s="232"/>
      <c r="C83" s="237" t="s">
        <v>919</v>
      </c>
      <c r="D83" s="233"/>
    </row>
    <row r="84" spans="1:4" ht="15">
      <c r="A84" s="232"/>
      <c r="B84" s="232"/>
      <c r="C84" s="233" t="s">
        <v>920</v>
      </c>
      <c r="D84" s="233"/>
    </row>
    <row r="85" spans="1:4" ht="15">
      <c r="A85" s="233" t="s">
        <v>430</v>
      </c>
      <c r="B85" s="232"/>
      <c r="C85" s="237" t="s">
        <v>910</v>
      </c>
      <c r="D85" s="234">
        <v>-90311</v>
      </c>
    </row>
    <row r="86" spans="1:4" ht="15">
      <c r="A86" s="232"/>
      <c r="B86" s="232"/>
      <c r="C86" s="233" t="s">
        <v>476</v>
      </c>
      <c r="D86" s="233"/>
    </row>
    <row r="87" spans="1:4" ht="15">
      <c r="A87" s="232"/>
      <c r="B87" s="232"/>
      <c r="C87" s="237" t="s">
        <v>911</v>
      </c>
      <c r="D87" s="233"/>
    </row>
    <row r="88" spans="1:4" ht="30">
      <c r="A88" s="232"/>
      <c r="B88" s="232"/>
      <c r="C88" s="233" t="s">
        <v>934</v>
      </c>
      <c r="D88" s="233"/>
    </row>
    <row r="89" spans="1:4" ht="15">
      <c r="A89" s="232"/>
      <c r="B89" s="232"/>
      <c r="C89" s="237" t="s">
        <v>913</v>
      </c>
      <c r="D89" s="233"/>
    </row>
    <row r="90" spans="1:4" ht="15">
      <c r="A90" s="232"/>
      <c r="B90" s="232"/>
      <c r="C90" s="233" t="s">
        <v>935</v>
      </c>
      <c r="D90" s="233"/>
    </row>
    <row r="91" spans="1:4" ht="13.5" customHeight="1">
      <c r="A91" s="293" t="s">
        <v>915</v>
      </c>
      <c r="B91" s="293"/>
      <c r="C91" s="293"/>
      <c r="D91" s="293"/>
    </row>
    <row r="92" spans="1:4" ht="15">
      <c r="A92" s="232"/>
      <c r="B92" s="233" t="s">
        <v>109</v>
      </c>
      <c r="C92" s="237" t="s">
        <v>916</v>
      </c>
      <c r="D92" s="234">
        <v>-86800</v>
      </c>
    </row>
    <row r="93" spans="1:4" ht="15">
      <c r="A93" s="232"/>
      <c r="B93" s="232"/>
      <c r="C93" s="233" t="s">
        <v>476</v>
      </c>
      <c r="D93" s="233"/>
    </row>
    <row r="94" spans="1:4" ht="15">
      <c r="A94" s="232"/>
      <c r="B94" s="232"/>
      <c r="C94" s="237" t="s">
        <v>917</v>
      </c>
      <c r="D94" s="233"/>
    </row>
    <row r="95" spans="1:4" ht="45">
      <c r="A95" s="232"/>
      <c r="B95" s="232"/>
      <c r="C95" s="233" t="s">
        <v>936</v>
      </c>
      <c r="D95" s="233"/>
    </row>
    <row r="96" spans="1:4" ht="15">
      <c r="A96" s="232"/>
      <c r="B96" s="232"/>
      <c r="C96" s="237" t="s">
        <v>919</v>
      </c>
      <c r="D96" s="233"/>
    </row>
    <row r="97" spans="1:4" ht="15">
      <c r="A97" s="232"/>
      <c r="B97" s="232"/>
      <c r="C97" s="233" t="s">
        <v>920</v>
      </c>
      <c r="D97" s="233"/>
    </row>
    <row r="98" spans="1:4" ht="15">
      <c r="A98" s="232"/>
      <c r="B98" s="233" t="s">
        <v>167</v>
      </c>
      <c r="C98" s="237" t="s">
        <v>916</v>
      </c>
      <c r="D98" s="234">
        <v>-3511</v>
      </c>
    </row>
    <row r="99" spans="1:4" ht="15">
      <c r="A99" s="232"/>
      <c r="B99" s="232"/>
      <c r="C99" s="233" t="s">
        <v>479</v>
      </c>
      <c r="D99" s="233"/>
    </row>
    <row r="100" spans="1:4" ht="15">
      <c r="A100" s="232"/>
      <c r="B100" s="232"/>
      <c r="C100" s="237" t="s">
        <v>917</v>
      </c>
      <c r="D100" s="233"/>
    </row>
    <row r="101" spans="1:4" ht="30">
      <c r="A101" s="232"/>
      <c r="B101" s="232"/>
      <c r="C101" s="233" t="s">
        <v>937</v>
      </c>
      <c r="D101" s="233"/>
    </row>
    <row r="102" spans="1:4" ht="15">
      <c r="A102" s="232"/>
      <c r="B102" s="232"/>
      <c r="C102" s="237" t="s">
        <v>919</v>
      </c>
      <c r="D102" s="233"/>
    </row>
    <row r="103" spans="1:4" ht="15">
      <c r="A103" s="232"/>
      <c r="B103" s="232"/>
      <c r="C103" s="233" t="s">
        <v>920</v>
      </c>
      <c r="D103" s="233"/>
    </row>
    <row r="104" spans="1:4" ht="15">
      <c r="A104" s="233" t="s">
        <v>423</v>
      </c>
      <c r="B104" s="232"/>
      <c r="C104" s="237" t="s">
        <v>910</v>
      </c>
      <c r="D104" s="234">
        <v>-3999.5</v>
      </c>
    </row>
    <row r="105" spans="1:4" ht="15">
      <c r="A105" s="232"/>
      <c r="B105" s="232"/>
      <c r="C105" s="233" t="s">
        <v>480</v>
      </c>
      <c r="D105" s="233"/>
    </row>
    <row r="106" spans="1:4" ht="15">
      <c r="A106" s="232"/>
      <c r="B106" s="232"/>
      <c r="C106" s="237" t="s">
        <v>911</v>
      </c>
      <c r="D106" s="233"/>
    </row>
    <row r="107" spans="1:4" ht="15">
      <c r="A107" s="232"/>
      <c r="B107" s="232"/>
      <c r="C107" s="233" t="s">
        <v>938</v>
      </c>
      <c r="D107" s="233"/>
    </row>
    <row r="108" spans="1:4" ht="15">
      <c r="A108" s="232"/>
      <c r="B108" s="232"/>
      <c r="C108" s="237" t="s">
        <v>913</v>
      </c>
      <c r="D108" s="233"/>
    </row>
    <row r="109" spans="1:4" ht="30">
      <c r="A109" s="232"/>
      <c r="B109" s="232"/>
      <c r="C109" s="233" t="s">
        <v>939</v>
      </c>
      <c r="D109" s="233"/>
    </row>
    <row r="110" spans="1:4" ht="13.5" customHeight="1">
      <c r="A110" s="293" t="s">
        <v>915</v>
      </c>
      <c r="B110" s="293"/>
      <c r="C110" s="293"/>
      <c r="D110" s="293"/>
    </row>
    <row r="111" spans="1:4" ht="15">
      <c r="A111" s="232"/>
      <c r="B111" s="233" t="s">
        <v>109</v>
      </c>
      <c r="C111" s="237" t="s">
        <v>916</v>
      </c>
      <c r="D111" s="234">
        <v>-3999.5</v>
      </c>
    </row>
    <row r="112" spans="1:4" ht="30">
      <c r="A112" s="232"/>
      <c r="B112" s="232"/>
      <c r="C112" s="233" t="s">
        <v>481</v>
      </c>
      <c r="D112" s="233"/>
    </row>
    <row r="113" spans="1:4" ht="15">
      <c r="A113" s="232"/>
      <c r="B113" s="232"/>
      <c r="C113" s="237" t="s">
        <v>917</v>
      </c>
      <c r="D113" s="233"/>
    </row>
    <row r="114" spans="1:4" ht="45">
      <c r="A114" s="232"/>
      <c r="B114" s="232"/>
      <c r="C114" s="233" t="s">
        <v>940</v>
      </c>
      <c r="D114" s="233"/>
    </row>
    <row r="115" spans="1:4" ht="15">
      <c r="A115" s="232"/>
      <c r="B115" s="232"/>
      <c r="C115" s="237" t="s">
        <v>919</v>
      </c>
      <c r="D115" s="233"/>
    </row>
    <row r="116" spans="1:4" ht="15">
      <c r="A116" s="232"/>
      <c r="B116" s="232"/>
      <c r="C116" s="233" t="s">
        <v>920</v>
      </c>
      <c r="D116" s="233"/>
    </row>
    <row r="117" spans="1:4" ht="15">
      <c r="A117" s="232"/>
      <c r="B117" s="232"/>
      <c r="C117" s="235" t="s">
        <v>169</v>
      </c>
      <c r="D117" s="236">
        <v>-45000</v>
      </c>
    </row>
    <row r="118" spans="1:4" ht="15">
      <c r="A118" s="233" t="s">
        <v>359</v>
      </c>
      <c r="B118" s="232"/>
      <c r="C118" s="237" t="s">
        <v>910</v>
      </c>
      <c r="D118" s="234">
        <v>-45000</v>
      </c>
    </row>
    <row r="119" spans="1:4" ht="30">
      <c r="A119" s="232"/>
      <c r="B119" s="232"/>
      <c r="C119" s="233" t="s">
        <v>483</v>
      </c>
      <c r="D119" s="233"/>
    </row>
    <row r="120" spans="1:4" ht="15">
      <c r="A120" s="232"/>
      <c r="B120" s="232"/>
      <c r="C120" s="237" t="s">
        <v>911</v>
      </c>
      <c r="D120" s="233"/>
    </row>
    <row r="121" spans="1:4" ht="60">
      <c r="A121" s="232"/>
      <c r="B121" s="232"/>
      <c r="C121" s="233" t="s">
        <v>941</v>
      </c>
      <c r="D121" s="233"/>
    </row>
    <row r="122" spans="1:4" ht="15">
      <c r="A122" s="232"/>
      <c r="B122" s="232"/>
      <c r="C122" s="237" t="s">
        <v>913</v>
      </c>
      <c r="D122" s="233"/>
    </row>
    <row r="123" spans="1:4" ht="75">
      <c r="A123" s="232"/>
      <c r="B123" s="232"/>
      <c r="C123" s="233" t="s">
        <v>942</v>
      </c>
      <c r="D123" s="233"/>
    </row>
    <row r="124" spans="1:4" ht="13.5" customHeight="1">
      <c r="A124" s="293" t="s">
        <v>915</v>
      </c>
      <c r="B124" s="293"/>
      <c r="C124" s="293"/>
      <c r="D124" s="293"/>
    </row>
    <row r="125" spans="1:4" ht="15">
      <c r="A125" s="232"/>
      <c r="B125" s="233" t="s">
        <v>109</v>
      </c>
      <c r="C125" s="237" t="s">
        <v>916</v>
      </c>
      <c r="D125" s="234">
        <v>-45000</v>
      </c>
    </row>
    <row r="126" spans="1:4" ht="30">
      <c r="A126" s="232"/>
      <c r="B126" s="232"/>
      <c r="C126" s="233" t="s">
        <v>484</v>
      </c>
      <c r="D126" s="233"/>
    </row>
    <row r="127" spans="1:4" ht="15">
      <c r="A127" s="232"/>
      <c r="B127" s="232"/>
      <c r="C127" s="237" t="s">
        <v>917</v>
      </c>
      <c r="D127" s="233"/>
    </row>
    <row r="128" spans="1:4" ht="60">
      <c r="A128" s="232"/>
      <c r="B128" s="232"/>
      <c r="C128" s="233" t="s">
        <v>943</v>
      </c>
      <c r="D128" s="233"/>
    </row>
    <row r="129" spans="1:4" ht="15">
      <c r="A129" s="232"/>
      <c r="B129" s="232"/>
      <c r="C129" s="237" t="s">
        <v>919</v>
      </c>
      <c r="D129" s="233"/>
    </row>
    <row r="130" spans="1:4" ht="15">
      <c r="A130" s="232"/>
      <c r="B130" s="232"/>
      <c r="C130" s="233" t="s">
        <v>920</v>
      </c>
      <c r="D130" s="233"/>
    </row>
    <row r="131" spans="1:4" ht="15">
      <c r="A131" s="232"/>
      <c r="B131" s="232"/>
      <c r="C131" s="235" t="s">
        <v>138</v>
      </c>
      <c r="D131" s="236">
        <v>-84500</v>
      </c>
    </row>
    <row r="132" spans="1:4" ht="15">
      <c r="A132" s="233" t="s">
        <v>446</v>
      </c>
      <c r="B132" s="232"/>
      <c r="C132" s="237" t="s">
        <v>910</v>
      </c>
      <c r="D132" s="234">
        <v>-34500</v>
      </c>
    </row>
    <row r="133" spans="1:4" ht="15">
      <c r="A133" s="232"/>
      <c r="B133" s="232"/>
      <c r="C133" s="233" t="s">
        <v>485</v>
      </c>
      <c r="D133" s="233"/>
    </row>
    <row r="134" spans="1:4" ht="15">
      <c r="A134" s="232"/>
      <c r="B134" s="232"/>
      <c r="C134" s="237" t="s">
        <v>911</v>
      </c>
      <c r="D134" s="233"/>
    </row>
    <row r="135" spans="1:4" ht="45">
      <c r="A135" s="232"/>
      <c r="B135" s="232"/>
      <c r="C135" s="233" t="s">
        <v>944</v>
      </c>
      <c r="D135" s="233"/>
    </row>
    <row r="136" spans="1:4" ht="15">
      <c r="A136" s="232"/>
      <c r="B136" s="232"/>
      <c r="C136" s="237" t="s">
        <v>913</v>
      </c>
      <c r="D136" s="233"/>
    </row>
    <row r="137" spans="1:4" ht="15">
      <c r="A137" s="232"/>
      <c r="B137" s="232"/>
      <c r="C137" s="233" t="s">
        <v>945</v>
      </c>
      <c r="D137" s="233"/>
    </row>
    <row r="138" spans="1:4" ht="13.5" customHeight="1">
      <c r="A138" s="293" t="s">
        <v>915</v>
      </c>
      <c r="B138" s="293"/>
      <c r="C138" s="293"/>
      <c r="D138" s="293"/>
    </row>
    <row r="139" spans="1:4" ht="15">
      <c r="A139" s="232"/>
      <c r="B139" s="233" t="s">
        <v>185</v>
      </c>
      <c r="C139" s="237" t="s">
        <v>916</v>
      </c>
      <c r="D139" s="234">
        <v>-34500</v>
      </c>
    </row>
    <row r="140" spans="1:4" ht="15">
      <c r="A140" s="232"/>
      <c r="B140" s="232"/>
      <c r="C140" s="233" t="s">
        <v>486</v>
      </c>
      <c r="D140" s="233"/>
    </row>
    <row r="141" spans="1:4" ht="15">
      <c r="A141" s="232"/>
      <c r="B141" s="232"/>
      <c r="C141" s="237" t="s">
        <v>917</v>
      </c>
      <c r="D141" s="233"/>
    </row>
    <row r="142" spans="1:4" ht="45">
      <c r="A142" s="232"/>
      <c r="B142" s="232"/>
      <c r="C142" s="233" t="s">
        <v>946</v>
      </c>
      <c r="D142" s="233"/>
    </row>
    <row r="143" spans="1:4" ht="15">
      <c r="A143" s="232"/>
      <c r="B143" s="232"/>
      <c r="C143" s="237" t="s">
        <v>919</v>
      </c>
      <c r="D143" s="233"/>
    </row>
    <row r="144" spans="1:4" ht="15">
      <c r="A144" s="232"/>
      <c r="B144" s="232"/>
      <c r="C144" s="233" t="s">
        <v>928</v>
      </c>
      <c r="D144" s="233"/>
    </row>
    <row r="145" spans="1:4" ht="15">
      <c r="A145" s="233" t="s">
        <v>170</v>
      </c>
      <c r="B145" s="232"/>
      <c r="C145" s="237" t="s">
        <v>910</v>
      </c>
      <c r="D145" s="234">
        <v>-50000</v>
      </c>
    </row>
    <row r="146" spans="1:4" ht="30">
      <c r="A146" s="232"/>
      <c r="B146" s="232"/>
      <c r="C146" s="233" t="s">
        <v>135</v>
      </c>
      <c r="D146" s="233"/>
    </row>
    <row r="147" spans="1:4" ht="15">
      <c r="A147" s="232"/>
      <c r="B147" s="232"/>
      <c r="C147" s="237" t="s">
        <v>911</v>
      </c>
      <c r="D147" s="233"/>
    </row>
    <row r="148" spans="1:4" ht="30">
      <c r="A148" s="232"/>
      <c r="B148" s="232"/>
      <c r="C148" s="233" t="s">
        <v>947</v>
      </c>
      <c r="D148" s="233"/>
    </row>
    <row r="149" spans="1:4" ht="15">
      <c r="A149" s="232"/>
      <c r="B149" s="232"/>
      <c r="C149" s="237" t="s">
        <v>913</v>
      </c>
      <c r="D149" s="233"/>
    </row>
    <row r="150" spans="1:4" ht="30">
      <c r="A150" s="232"/>
      <c r="B150" s="232"/>
      <c r="C150" s="233" t="s">
        <v>948</v>
      </c>
      <c r="D150" s="233"/>
    </row>
    <row r="151" spans="1:4" ht="13.5" customHeight="1">
      <c r="A151" s="293" t="s">
        <v>915</v>
      </c>
      <c r="B151" s="293"/>
      <c r="C151" s="293"/>
      <c r="D151" s="293"/>
    </row>
    <row r="152" spans="1:4" ht="15">
      <c r="A152" s="232"/>
      <c r="B152" s="233" t="s">
        <v>109</v>
      </c>
      <c r="C152" s="237" t="s">
        <v>916</v>
      </c>
      <c r="D152" s="234">
        <v>-50000</v>
      </c>
    </row>
    <row r="153" spans="1:4" ht="60">
      <c r="A153" s="232"/>
      <c r="B153" s="232"/>
      <c r="C153" s="233" t="s">
        <v>136</v>
      </c>
      <c r="D153" s="233"/>
    </row>
    <row r="154" spans="1:4" ht="15">
      <c r="A154" s="232"/>
      <c r="B154" s="232"/>
      <c r="C154" s="237" t="s">
        <v>917</v>
      </c>
      <c r="D154" s="233"/>
    </row>
    <row r="155" spans="1:4" ht="60">
      <c r="A155" s="232"/>
      <c r="B155" s="232"/>
      <c r="C155" s="233" t="s">
        <v>949</v>
      </c>
      <c r="D155" s="233"/>
    </row>
    <row r="156" spans="1:4" ht="15">
      <c r="A156" s="232"/>
      <c r="B156" s="232"/>
      <c r="C156" s="237" t="s">
        <v>919</v>
      </c>
      <c r="D156" s="233"/>
    </row>
    <row r="157" spans="1:4" ht="15">
      <c r="A157" s="232"/>
      <c r="B157" s="232"/>
      <c r="C157" s="233" t="s">
        <v>920</v>
      </c>
      <c r="D157" s="233"/>
    </row>
    <row r="158" spans="1:4" ht="15">
      <c r="A158" s="232"/>
      <c r="B158" s="232"/>
      <c r="C158" s="235" t="s">
        <v>387</v>
      </c>
      <c r="D158" s="236">
        <v>-500000</v>
      </c>
    </row>
    <row r="159" spans="1:4" ht="15">
      <c r="A159" s="233" t="s">
        <v>385</v>
      </c>
      <c r="B159" s="232"/>
      <c r="C159" s="237" t="s">
        <v>910</v>
      </c>
      <c r="D159" s="234">
        <v>-500000</v>
      </c>
    </row>
    <row r="160" spans="1:4" ht="30">
      <c r="A160" s="232"/>
      <c r="B160" s="232"/>
      <c r="C160" s="233" t="s">
        <v>490</v>
      </c>
      <c r="D160" s="233"/>
    </row>
    <row r="161" spans="1:4" ht="15">
      <c r="A161" s="232"/>
      <c r="B161" s="232"/>
      <c r="C161" s="237" t="s">
        <v>911</v>
      </c>
      <c r="D161" s="233"/>
    </row>
    <row r="162" spans="1:4" ht="30">
      <c r="A162" s="232"/>
      <c r="B162" s="232"/>
      <c r="C162" s="233" t="s">
        <v>950</v>
      </c>
      <c r="D162" s="233"/>
    </row>
    <row r="163" spans="1:4" ht="15">
      <c r="A163" s="232"/>
      <c r="B163" s="232"/>
      <c r="C163" s="237" t="s">
        <v>913</v>
      </c>
      <c r="D163" s="233"/>
    </row>
    <row r="164" spans="1:4" ht="30">
      <c r="A164" s="232"/>
      <c r="B164" s="232"/>
      <c r="C164" s="233" t="s">
        <v>951</v>
      </c>
      <c r="D164" s="233"/>
    </row>
    <row r="165" spans="1:4" ht="13.5" customHeight="1">
      <c r="A165" s="293" t="s">
        <v>915</v>
      </c>
      <c r="B165" s="293"/>
      <c r="C165" s="293"/>
      <c r="D165" s="293"/>
    </row>
    <row r="166" spans="1:4" ht="15">
      <c r="A166" s="232"/>
      <c r="B166" s="233" t="s">
        <v>109</v>
      </c>
      <c r="C166" s="237" t="s">
        <v>916</v>
      </c>
      <c r="D166" s="234">
        <v>-500000</v>
      </c>
    </row>
    <row r="167" spans="1:4" ht="45">
      <c r="A167" s="232"/>
      <c r="B167" s="232"/>
      <c r="C167" s="233" t="s">
        <v>491</v>
      </c>
      <c r="D167" s="233"/>
    </row>
    <row r="168" spans="1:4" ht="15">
      <c r="A168" s="232"/>
      <c r="B168" s="232"/>
      <c r="C168" s="237" t="s">
        <v>917</v>
      </c>
      <c r="D168" s="233"/>
    </row>
    <row r="169" spans="1:4" ht="30">
      <c r="A169" s="232"/>
      <c r="B169" s="232"/>
      <c r="C169" s="233" t="s">
        <v>952</v>
      </c>
      <c r="D169" s="233"/>
    </row>
    <row r="170" spans="1:4" ht="15">
      <c r="A170" s="232"/>
      <c r="B170" s="232"/>
      <c r="C170" s="237" t="s">
        <v>919</v>
      </c>
      <c r="D170" s="233"/>
    </row>
    <row r="171" spans="1:4" ht="15">
      <c r="A171" s="232"/>
      <c r="B171" s="232"/>
      <c r="C171" s="233" t="s">
        <v>920</v>
      </c>
      <c r="D171" s="233"/>
    </row>
    <row r="172" spans="1:4" ht="15">
      <c r="A172" s="232"/>
      <c r="B172" s="232"/>
      <c r="C172" s="235" t="s">
        <v>415</v>
      </c>
      <c r="D172" s="236">
        <v>-4532.3999999999996</v>
      </c>
    </row>
    <row r="173" spans="1:4" ht="15">
      <c r="A173" s="233" t="s">
        <v>413</v>
      </c>
      <c r="B173" s="232"/>
      <c r="C173" s="237" t="s">
        <v>910</v>
      </c>
      <c r="D173" s="234">
        <v>-1679</v>
      </c>
    </row>
    <row r="174" spans="1:4" ht="15">
      <c r="A174" s="232"/>
      <c r="B174" s="232"/>
      <c r="C174" s="233" t="s">
        <v>492</v>
      </c>
      <c r="D174" s="233"/>
    </row>
    <row r="175" spans="1:4" ht="15">
      <c r="A175" s="232"/>
      <c r="B175" s="232"/>
      <c r="C175" s="237" t="s">
        <v>911</v>
      </c>
      <c r="D175" s="233"/>
    </row>
    <row r="176" spans="1:4" ht="15">
      <c r="A176" s="232"/>
      <c r="B176" s="232"/>
      <c r="C176" s="233" t="s">
        <v>953</v>
      </c>
      <c r="D176" s="233"/>
    </row>
    <row r="177" spans="1:4" ht="15">
      <c r="A177" s="232"/>
      <c r="B177" s="232"/>
      <c r="C177" s="237" t="s">
        <v>913</v>
      </c>
      <c r="D177" s="233"/>
    </row>
    <row r="178" spans="1:4" ht="45">
      <c r="A178" s="232"/>
      <c r="B178" s="232"/>
      <c r="C178" s="233" t="s">
        <v>954</v>
      </c>
      <c r="D178" s="233"/>
    </row>
    <row r="179" spans="1:4" ht="13.5" customHeight="1">
      <c r="A179" s="293" t="s">
        <v>915</v>
      </c>
      <c r="B179" s="293"/>
      <c r="C179" s="293"/>
      <c r="D179" s="293"/>
    </row>
    <row r="180" spans="1:4" ht="15">
      <c r="A180" s="232"/>
      <c r="B180" s="233" t="s">
        <v>109</v>
      </c>
      <c r="C180" s="237" t="s">
        <v>916</v>
      </c>
      <c r="D180" s="234">
        <v>-1679</v>
      </c>
    </row>
    <row r="181" spans="1:4" ht="15">
      <c r="A181" s="232"/>
      <c r="B181" s="232"/>
      <c r="C181" s="233" t="s">
        <v>492</v>
      </c>
      <c r="D181" s="233"/>
    </row>
    <row r="182" spans="1:4" ht="15">
      <c r="A182" s="232"/>
      <c r="B182" s="232"/>
      <c r="C182" s="237" t="s">
        <v>917</v>
      </c>
      <c r="D182" s="233"/>
    </row>
    <row r="183" spans="1:4" ht="30">
      <c r="A183" s="232"/>
      <c r="B183" s="232"/>
      <c r="C183" s="233" t="s">
        <v>955</v>
      </c>
      <c r="D183" s="233"/>
    </row>
    <row r="184" spans="1:4" ht="15">
      <c r="A184" s="232"/>
      <c r="B184" s="232"/>
      <c r="C184" s="237" t="s">
        <v>919</v>
      </c>
      <c r="D184" s="233"/>
    </row>
    <row r="185" spans="1:4" ht="15">
      <c r="A185" s="232"/>
      <c r="B185" s="232"/>
      <c r="C185" s="233" t="s">
        <v>920</v>
      </c>
      <c r="D185" s="233"/>
    </row>
    <row r="186" spans="1:4" ht="15">
      <c r="A186" s="233" t="s">
        <v>416</v>
      </c>
      <c r="B186" s="232"/>
      <c r="C186" s="237" t="s">
        <v>910</v>
      </c>
      <c r="D186" s="234">
        <v>-2853.4</v>
      </c>
    </row>
    <row r="187" spans="1:4" ht="30">
      <c r="A187" s="232"/>
      <c r="B187" s="232"/>
      <c r="C187" s="233" t="s">
        <v>494</v>
      </c>
      <c r="D187" s="233"/>
    </row>
    <row r="188" spans="1:4" ht="15">
      <c r="A188" s="232"/>
      <c r="B188" s="232"/>
      <c r="C188" s="237" t="s">
        <v>911</v>
      </c>
      <c r="D188" s="233"/>
    </row>
    <row r="189" spans="1:4" ht="30">
      <c r="A189" s="232"/>
      <c r="B189" s="232"/>
      <c r="C189" s="233" t="s">
        <v>956</v>
      </c>
      <c r="D189" s="233"/>
    </row>
    <row r="190" spans="1:4" ht="15">
      <c r="A190" s="232"/>
      <c r="B190" s="232"/>
      <c r="C190" s="237" t="s">
        <v>913</v>
      </c>
      <c r="D190" s="233"/>
    </row>
    <row r="191" spans="1:4" ht="30">
      <c r="A191" s="232"/>
      <c r="B191" s="232"/>
      <c r="C191" s="233" t="s">
        <v>957</v>
      </c>
      <c r="D191" s="233"/>
    </row>
    <row r="192" spans="1:4" ht="13.5" customHeight="1">
      <c r="A192" s="293" t="s">
        <v>915</v>
      </c>
      <c r="B192" s="293"/>
      <c r="C192" s="293"/>
      <c r="D192" s="293"/>
    </row>
    <row r="193" spans="1:4" ht="15">
      <c r="A193" s="232"/>
      <c r="B193" s="233" t="s">
        <v>109</v>
      </c>
      <c r="C193" s="237" t="s">
        <v>916</v>
      </c>
      <c r="D193" s="234">
        <v>-2853.4</v>
      </c>
    </row>
    <row r="194" spans="1:4" ht="45">
      <c r="A194" s="232"/>
      <c r="B194" s="232"/>
      <c r="C194" s="233" t="s">
        <v>495</v>
      </c>
      <c r="D194" s="233"/>
    </row>
    <row r="195" spans="1:4" ht="15">
      <c r="A195" s="232"/>
      <c r="B195" s="232"/>
      <c r="C195" s="237" t="s">
        <v>917</v>
      </c>
      <c r="D195" s="233"/>
    </row>
    <row r="196" spans="1:4" ht="45">
      <c r="A196" s="232"/>
      <c r="B196" s="232"/>
      <c r="C196" s="233" t="s">
        <v>495</v>
      </c>
      <c r="D196" s="233"/>
    </row>
    <row r="197" spans="1:4" ht="15">
      <c r="A197" s="232"/>
      <c r="B197" s="232"/>
      <c r="C197" s="237" t="s">
        <v>919</v>
      </c>
      <c r="D197" s="233"/>
    </row>
    <row r="198" spans="1:4" ht="15">
      <c r="A198" s="232"/>
      <c r="B198" s="232"/>
      <c r="C198" s="233" t="s">
        <v>920</v>
      </c>
      <c r="D198" s="233"/>
    </row>
    <row r="199" spans="1:4" ht="15">
      <c r="A199" s="232"/>
      <c r="B199" s="232"/>
      <c r="C199" s="235" t="s">
        <v>365</v>
      </c>
      <c r="D199" s="236">
        <v>-17672.8</v>
      </c>
    </row>
    <row r="200" spans="1:4" ht="15">
      <c r="A200" s="233" t="s">
        <v>363</v>
      </c>
      <c r="B200" s="232"/>
      <c r="C200" s="237" t="s">
        <v>910</v>
      </c>
      <c r="D200" s="234">
        <v>-17672.8</v>
      </c>
    </row>
    <row r="201" spans="1:4" ht="15">
      <c r="A201" s="232"/>
      <c r="B201" s="232"/>
      <c r="C201" s="233" t="s">
        <v>496</v>
      </c>
      <c r="D201" s="233"/>
    </row>
    <row r="202" spans="1:4" ht="15">
      <c r="A202" s="232"/>
      <c r="B202" s="232"/>
      <c r="C202" s="237" t="s">
        <v>911</v>
      </c>
      <c r="D202" s="233"/>
    </row>
    <row r="203" spans="1:4" ht="30">
      <c r="A203" s="232"/>
      <c r="B203" s="232"/>
      <c r="C203" s="233" t="s">
        <v>958</v>
      </c>
      <c r="D203" s="233"/>
    </row>
    <row r="204" spans="1:4" ht="15">
      <c r="A204" s="232"/>
      <c r="B204" s="232"/>
      <c r="C204" s="237" t="s">
        <v>913</v>
      </c>
      <c r="D204" s="233"/>
    </row>
    <row r="205" spans="1:4" ht="45">
      <c r="A205" s="232"/>
      <c r="B205" s="232"/>
      <c r="C205" s="233" t="s">
        <v>959</v>
      </c>
      <c r="D205" s="233"/>
    </row>
    <row r="206" spans="1:4" ht="13.5" customHeight="1">
      <c r="A206" s="293" t="s">
        <v>915</v>
      </c>
      <c r="B206" s="293"/>
      <c r="C206" s="293"/>
      <c r="D206" s="293"/>
    </row>
    <row r="207" spans="1:4" ht="15">
      <c r="A207" s="232"/>
      <c r="B207" s="233" t="s">
        <v>109</v>
      </c>
      <c r="C207" s="237" t="s">
        <v>916</v>
      </c>
      <c r="D207" s="234">
        <v>-11553.2</v>
      </c>
    </row>
    <row r="208" spans="1:4" ht="45">
      <c r="A208" s="232"/>
      <c r="B208" s="232"/>
      <c r="C208" s="233" t="s">
        <v>497</v>
      </c>
      <c r="D208" s="233"/>
    </row>
    <row r="209" spans="1:4" ht="15">
      <c r="A209" s="232"/>
      <c r="B209" s="232"/>
      <c r="C209" s="237" t="s">
        <v>917</v>
      </c>
      <c r="D209" s="233"/>
    </row>
    <row r="210" spans="1:4" ht="75">
      <c r="A210" s="232"/>
      <c r="B210" s="232"/>
      <c r="C210" s="233" t="s">
        <v>960</v>
      </c>
      <c r="D210" s="233"/>
    </row>
    <row r="211" spans="1:4" ht="15">
      <c r="A211" s="232"/>
      <c r="B211" s="232"/>
      <c r="C211" s="237" t="s">
        <v>919</v>
      </c>
      <c r="D211" s="233"/>
    </row>
    <row r="212" spans="1:4" ht="15">
      <c r="A212" s="232"/>
      <c r="B212" s="232"/>
      <c r="C212" s="233" t="s">
        <v>920</v>
      </c>
      <c r="D212" s="233"/>
    </row>
    <row r="213" spans="1:4" ht="15">
      <c r="A213" s="232"/>
      <c r="B213" s="233" t="s">
        <v>167</v>
      </c>
      <c r="C213" s="237" t="s">
        <v>916</v>
      </c>
      <c r="D213" s="234">
        <v>-4721.3999999999996</v>
      </c>
    </row>
    <row r="214" spans="1:4" ht="15">
      <c r="A214" s="232"/>
      <c r="B214" s="232"/>
      <c r="C214" s="233" t="s">
        <v>498</v>
      </c>
      <c r="D214" s="233"/>
    </row>
    <row r="215" spans="1:4" ht="15">
      <c r="A215" s="232"/>
      <c r="B215" s="232"/>
      <c r="C215" s="237" t="s">
        <v>917</v>
      </c>
      <c r="D215" s="233"/>
    </row>
    <row r="216" spans="1:4" ht="60">
      <c r="A216" s="232"/>
      <c r="B216" s="232"/>
      <c r="C216" s="233" t="s">
        <v>961</v>
      </c>
      <c r="D216" s="233"/>
    </row>
    <row r="217" spans="1:4" ht="15">
      <c r="A217" s="232"/>
      <c r="B217" s="232"/>
      <c r="C217" s="237" t="s">
        <v>919</v>
      </c>
      <c r="D217" s="233"/>
    </row>
    <row r="218" spans="1:4" ht="15">
      <c r="A218" s="232"/>
      <c r="B218" s="232"/>
      <c r="C218" s="233" t="s">
        <v>920</v>
      </c>
      <c r="D218" s="233"/>
    </row>
    <row r="219" spans="1:4" ht="15">
      <c r="A219" s="232"/>
      <c r="B219" s="233" t="s">
        <v>168</v>
      </c>
      <c r="C219" s="237" t="s">
        <v>916</v>
      </c>
      <c r="D219" s="234">
        <v>-1398.2</v>
      </c>
    </row>
    <row r="220" spans="1:4" ht="30">
      <c r="A220" s="232"/>
      <c r="B220" s="232"/>
      <c r="C220" s="233" t="s">
        <v>499</v>
      </c>
      <c r="D220" s="233"/>
    </row>
    <row r="221" spans="1:4" ht="15">
      <c r="A221" s="232"/>
      <c r="B221" s="232"/>
      <c r="C221" s="237" t="s">
        <v>917</v>
      </c>
      <c r="D221" s="233"/>
    </row>
    <row r="222" spans="1:4" ht="75">
      <c r="A222" s="232"/>
      <c r="B222" s="232"/>
      <c r="C222" s="233" t="s">
        <v>962</v>
      </c>
      <c r="D222" s="233"/>
    </row>
    <row r="223" spans="1:4" ht="15">
      <c r="A223" s="232"/>
      <c r="B223" s="232"/>
      <c r="C223" s="237" t="s">
        <v>919</v>
      </c>
      <c r="D223" s="233"/>
    </row>
    <row r="224" spans="1:4" ht="15">
      <c r="A224" s="232"/>
      <c r="B224" s="232"/>
      <c r="C224" s="233" t="s">
        <v>920</v>
      </c>
      <c r="D224" s="233"/>
    </row>
    <row r="225" spans="1:4" ht="15">
      <c r="A225" s="232"/>
      <c r="B225" s="232"/>
      <c r="C225" s="235" t="s">
        <v>171</v>
      </c>
      <c r="D225" s="236">
        <v>-206012.4</v>
      </c>
    </row>
    <row r="226" spans="1:4" ht="15">
      <c r="A226" s="233" t="s">
        <v>172</v>
      </c>
      <c r="B226" s="232"/>
      <c r="C226" s="237" t="s">
        <v>910</v>
      </c>
      <c r="D226" s="234">
        <v>-206012.4</v>
      </c>
    </row>
    <row r="227" spans="1:4" ht="30">
      <c r="A227" s="232"/>
      <c r="B227" s="232"/>
      <c r="C227" s="233" t="s">
        <v>173</v>
      </c>
      <c r="D227" s="233"/>
    </row>
    <row r="228" spans="1:4" ht="15">
      <c r="A228" s="232"/>
      <c r="B228" s="232"/>
      <c r="C228" s="237" t="s">
        <v>911</v>
      </c>
      <c r="D228" s="233"/>
    </row>
    <row r="229" spans="1:4" ht="30">
      <c r="A229" s="232"/>
      <c r="B229" s="232"/>
      <c r="C229" s="233" t="s">
        <v>963</v>
      </c>
      <c r="D229" s="233"/>
    </row>
    <row r="230" spans="1:4" ht="15">
      <c r="A230" s="232"/>
      <c r="B230" s="232"/>
      <c r="C230" s="237" t="s">
        <v>913</v>
      </c>
      <c r="D230" s="233"/>
    </row>
    <row r="231" spans="1:4" ht="30">
      <c r="A231" s="232"/>
      <c r="B231" s="232"/>
      <c r="C231" s="233" t="s">
        <v>964</v>
      </c>
      <c r="D231" s="233"/>
    </row>
    <row r="232" spans="1:4" ht="13.5" customHeight="1">
      <c r="A232" s="293" t="s">
        <v>915</v>
      </c>
      <c r="B232" s="293"/>
      <c r="C232" s="293"/>
      <c r="D232" s="293"/>
    </row>
    <row r="233" spans="1:4" ht="15">
      <c r="A233" s="232"/>
      <c r="B233" s="233" t="s">
        <v>109</v>
      </c>
      <c r="C233" s="237" t="s">
        <v>916</v>
      </c>
      <c r="D233" s="234">
        <v>-5400</v>
      </c>
    </row>
    <row r="234" spans="1:4" ht="45">
      <c r="A234" s="232"/>
      <c r="B234" s="232"/>
      <c r="C234" s="233" t="s">
        <v>174</v>
      </c>
      <c r="D234" s="233"/>
    </row>
    <row r="235" spans="1:4" ht="15">
      <c r="A235" s="232"/>
      <c r="B235" s="232"/>
      <c r="C235" s="237" t="s">
        <v>917</v>
      </c>
      <c r="D235" s="233"/>
    </row>
    <row r="236" spans="1:4" ht="60">
      <c r="A236" s="232"/>
      <c r="B236" s="232"/>
      <c r="C236" s="233" t="s">
        <v>965</v>
      </c>
      <c r="D236" s="233"/>
    </row>
    <row r="237" spans="1:4" ht="15">
      <c r="A237" s="232"/>
      <c r="B237" s="232"/>
      <c r="C237" s="237" t="s">
        <v>919</v>
      </c>
      <c r="D237" s="233"/>
    </row>
    <row r="238" spans="1:4" ht="15">
      <c r="A238" s="232"/>
      <c r="B238" s="232"/>
      <c r="C238" s="233" t="s">
        <v>920</v>
      </c>
      <c r="D238" s="233"/>
    </row>
    <row r="239" spans="1:4" ht="15">
      <c r="A239" s="232"/>
      <c r="B239" s="233" t="s">
        <v>373</v>
      </c>
      <c r="C239" s="237" t="s">
        <v>916</v>
      </c>
      <c r="D239" s="234">
        <v>-196939.7</v>
      </c>
    </row>
    <row r="240" spans="1:4" ht="30">
      <c r="A240" s="232"/>
      <c r="B240" s="232"/>
      <c r="C240" s="233" t="s">
        <v>500</v>
      </c>
      <c r="D240" s="233"/>
    </row>
    <row r="241" spans="1:4" ht="15">
      <c r="A241" s="232"/>
      <c r="B241" s="232"/>
      <c r="C241" s="237" t="s">
        <v>917</v>
      </c>
      <c r="D241" s="233"/>
    </row>
    <row r="242" spans="1:4" ht="45">
      <c r="A242" s="232"/>
      <c r="B242" s="232"/>
      <c r="C242" s="233" t="s">
        <v>966</v>
      </c>
      <c r="D242" s="233"/>
    </row>
    <row r="243" spans="1:4" ht="15">
      <c r="A243" s="232"/>
      <c r="B243" s="232"/>
      <c r="C243" s="237" t="s">
        <v>919</v>
      </c>
      <c r="D243" s="233"/>
    </row>
    <row r="244" spans="1:4" ht="15">
      <c r="A244" s="232"/>
      <c r="B244" s="232"/>
      <c r="C244" s="233" t="s">
        <v>920</v>
      </c>
      <c r="D244" s="233"/>
    </row>
    <row r="245" spans="1:4" ht="15">
      <c r="A245" s="232"/>
      <c r="B245" s="233" t="s">
        <v>375</v>
      </c>
      <c r="C245" s="237" t="s">
        <v>916</v>
      </c>
      <c r="D245" s="234">
        <v>-244.9</v>
      </c>
    </row>
    <row r="246" spans="1:4" ht="15">
      <c r="A246" s="232"/>
      <c r="B246" s="232"/>
      <c r="C246" s="233" t="s">
        <v>501</v>
      </c>
      <c r="D246" s="233"/>
    </row>
    <row r="247" spans="1:4" ht="15">
      <c r="A247" s="232"/>
      <c r="B247" s="232"/>
      <c r="C247" s="237" t="s">
        <v>917</v>
      </c>
      <c r="D247" s="233"/>
    </row>
    <row r="248" spans="1:4" ht="15">
      <c r="A248" s="232"/>
      <c r="B248" s="232"/>
      <c r="C248" s="233" t="s">
        <v>501</v>
      </c>
      <c r="D248" s="233"/>
    </row>
    <row r="249" spans="1:4" ht="15">
      <c r="A249" s="232"/>
      <c r="B249" s="232"/>
      <c r="C249" s="237" t="s">
        <v>919</v>
      </c>
      <c r="D249" s="233"/>
    </row>
    <row r="250" spans="1:4" ht="15">
      <c r="A250" s="232"/>
      <c r="B250" s="232"/>
      <c r="C250" s="233" t="s">
        <v>920</v>
      </c>
      <c r="D250" s="233"/>
    </row>
    <row r="251" spans="1:4" ht="15">
      <c r="A251" s="232"/>
      <c r="B251" s="233" t="s">
        <v>377</v>
      </c>
      <c r="C251" s="237" t="s">
        <v>916</v>
      </c>
      <c r="D251" s="234">
        <v>-3427.8</v>
      </c>
    </row>
    <row r="252" spans="1:4" ht="15">
      <c r="A252" s="232"/>
      <c r="B252" s="232"/>
      <c r="C252" s="233" t="s">
        <v>502</v>
      </c>
      <c r="D252" s="233"/>
    </row>
    <row r="253" spans="1:4" ht="15">
      <c r="A253" s="232"/>
      <c r="B253" s="232"/>
      <c r="C253" s="237" t="s">
        <v>917</v>
      </c>
      <c r="D253" s="233"/>
    </row>
    <row r="254" spans="1:4" ht="15">
      <c r="A254" s="232"/>
      <c r="B254" s="232"/>
      <c r="C254" s="233" t="s">
        <v>502</v>
      </c>
      <c r="D254" s="233"/>
    </row>
    <row r="255" spans="1:4" ht="15">
      <c r="A255" s="232"/>
      <c r="B255" s="232"/>
      <c r="C255" s="237" t="s">
        <v>919</v>
      </c>
      <c r="D255" s="233"/>
    </row>
    <row r="256" spans="1:4" ht="15">
      <c r="A256" s="232"/>
      <c r="B256" s="232"/>
      <c r="C256" s="233" t="s">
        <v>920</v>
      </c>
      <c r="D256" s="233"/>
    </row>
    <row r="257" spans="1:4" ht="15">
      <c r="A257" s="232"/>
      <c r="B257" s="232"/>
      <c r="C257" s="235" t="s">
        <v>438</v>
      </c>
      <c r="D257" s="236">
        <v>-51.3</v>
      </c>
    </row>
    <row r="258" spans="1:4" ht="15">
      <c r="A258" s="233" t="s">
        <v>436</v>
      </c>
      <c r="B258" s="232"/>
      <c r="C258" s="237" t="s">
        <v>910</v>
      </c>
      <c r="D258" s="234">
        <v>-51.3</v>
      </c>
    </row>
    <row r="259" spans="1:4" ht="15">
      <c r="A259" s="232"/>
      <c r="B259" s="232"/>
      <c r="C259" s="233" t="s">
        <v>504</v>
      </c>
      <c r="D259" s="233"/>
    </row>
    <row r="260" spans="1:4" ht="15">
      <c r="A260" s="232"/>
      <c r="B260" s="232"/>
      <c r="C260" s="237" t="s">
        <v>911</v>
      </c>
      <c r="D260" s="233"/>
    </row>
    <row r="261" spans="1:4" ht="60">
      <c r="A261" s="232"/>
      <c r="B261" s="232"/>
      <c r="C261" s="233" t="s">
        <v>967</v>
      </c>
      <c r="D261" s="233"/>
    </row>
    <row r="262" spans="1:4" ht="15">
      <c r="A262" s="232"/>
      <c r="B262" s="232"/>
      <c r="C262" s="237" t="s">
        <v>913</v>
      </c>
      <c r="D262" s="233"/>
    </row>
    <row r="263" spans="1:4" ht="60">
      <c r="A263" s="232"/>
      <c r="B263" s="232"/>
      <c r="C263" s="233" t="s">
        <v>968</v>
      </c>
      <c r="D263" s="233"/>
    </row>
    <row r="264" spans="1:4" ht="13.5" customHeight="1">
      <c r="A264" s="293" t="s">
        <v>915</v>
      </c>
      <c r="B264" s="293"/>
      <c r="C264" s="293"/>
      <c r="D264" s="293"/>
    </row>
    <row r="265" spans="1:4" ht="15">
      <c r="A265" s="232"/>
      <c r="B265" s="233" t="s">
        <v>109</v>
      </c>
      <c r="C265" s="237" t="s">
        <v>916</v>
      </c>
      <c r="D265" s="234">
        <v>-51.3</v>
      </c>
    </row>
    <row r="266" spans="1:4" ht="45">
      <c r="A266" s="232"/>
      <c r="B266" s="232"/>
      <c r="C266" s="233" t="s">
        <v>505</v>
      </c>
      <c r="D266" s="233"/>
    </row>
    <row r="267" spans="1:4" ht="15">
      <c r="A267" s="232"/>
      <c r="B267" s="232"/>
      <c r="C267" s="237" t="s">
        <v>917</v>
      </c>
      <c r="D267" s="233"/>
    </row>
    <row r="268" spans="1:4" ht="60">
      <c r="A268" s="232"/>
      <c r="B268" s="232"/>
      <c r="C268" s="233" t="s">
        <v>969</v>
      </c>
      <c r="D268" s="233"/>
    </row>
    <row r="269" spans="1:4" ht="15">
      <c r="A269" s="232"/>
      <c r="B269" s="232"/>
      <c r="C269" s="237" t="s">
        <v>919</v>
      </c>
      <c r="D269" s="233"/>
    </row>
    <row r="270" spans="1:4" ht="15">
      <c r="A270" s="232"/>
      <c r="B270" s="232"/>
      <c r="C270" s="233" t="s">
        <v>920</v>
      </c>
      <c r="D270" s="233"/>
    </row>
    <row r="271" spans="1:4" ht="15">
      <c r="A271" s="232"/>
      <c r="B271" s="232"/>
      <c r="C271" s="235" t="s">
        <v>371</v>
      </c>
      <c r="D271" s="236">
        <v>-5848.5</v>
      </c>
    </row>
    <row r="272" spans="1:4" ht="15">
      <c r="A272" s="233" t="s">
        <v>369</v>
      </c>
      <c r="B272" s="232"/>
      <c r="C272" s="237" t="s">
        <v>910</v>
      </c>
      <c r="D272" s="234">
        <v>-5848.5</v>
      </c>
    </row>
    <row r="273" spans="1:4" ht="30">
      <c r="A273" s="232"/>
      <c r="B273" s="232"/>
      <c r="C273" s="233" t="s">
        <v>506</v>
      </c>
      <c r="D273" s="233"/>
    </row>
    <row r="274" spans="1:4" ht="15">
      <c r="A274" s="232"/>
      <c r="B274" s="232"/>
      <c r="C274" s="237" t="s">
        <v>911</v>
      </c>
      <c r="D274" s="233"/>
    </row>
    <row r="275" spans="1:4" ht="45">
      <c r="A275" s="232"/>
      <c r="B275" s="232"/>
      <c r="C275" s="233" t="s">
        <v>970</v>
      </c>
      <c r="D275" s="233"/>
    </row>
    <row r="276" spans="1:4" ht="15">
      <c r="A276" s="232"/>
      <c r="B276" s="232"/>
      <c r="C276" s="237" t="s">
        <v>913</v>
      </c>
      <c r="D276" s="233"/>
    </row>
    <row r="277" spans="1:4" ht="30">
      <c r="A277" s="232"/>
      <c r="B277" s="232"/>
      <c r="C277" s="233" t="s">
        <v>971</v>
      </c>
      <c r="D277" s="233"/>
    </row>
    <row r="278" spans="1:4" ht="13.5" customHeight="1">
      <c r="A278" s="293" t="s">
        <v>915</v>
      </c>
      <c r="B278" s="293"/>
      <c r="C278" s="293"/>
      <c r="D278" s="293"/>
    </row>
    <row r="279" spans="1:4" ht="15">
      <c r="A279" s="232"/>
      <c r="B279" s="233" t="s">
        <v>109</v>
      </c>
      <c r="C279" s="237" t="s">
        <v>916</v>
      </c>
      <c r="D279" s="234">
        <v>-5848.5</v>
      </c>
    </row>
    <row r="280" spans="1:4" ht="45">
      <c r="A280" s="232"/>
      <c r="B280" s="232"/>
      <c r="C280" s="233" t="s">
        <v>507</v>
      </c>
      <c r="D280" s="233"/>
    </row>
    <row r="281" spans="1:4" ht="15">
      <c r="A281" s="232"/>
      <c r="B281" s="232"/>
      <c r="C281" s="237" t="s">
        <v>917</v>
      </c>
      <c r="D281" s="233"/>
    </row>
    <row r="282" spans="1:4" ht="60">
      <c r="A282" s="232"/>
      <c r="B282" s="232"/>
      <c r="C282" s="233" t="s">
        <v>972</v>
      </c>
      <c r="D282" s="233"/>
    </row>
    <row r="283" spans="1:4" ht="15">
      <c r="A283" s="232"/>
      <c r="B283" s="232"/>
      <c r="C283" s="237" t="s">
        <v>919</v>
      </c>
      <c r="D283" s="233"/>
    </row>
    <row r="284" spans="1:4" ht="15">
      <c r="A284" s="232"/>
      <c r="B284" s="232"/>
      <c r="C284" s="233" t="s">
        <v>920</v>
      </c>
      <c r="D284" s="233"/>
    </row>
    <row r="285" spans="1:4" ht="15">
      <c r="A285" s="232"/>
      <c r="B285" s="232"/>
      <c r="C285" s="235" t="s">
        <v>175</v>
      </c>
      <c r="D285" s="236">
        <v>-432035.4</v>
      </c>
    </row>
    <row r="286" spans="1:4" ht="15">
      <c r="A286" s="233" t="s">
        <v>176</v>
      </c>
      <c r="B286" s="232"/>
      <c r="C286" s="237" t="s">
        <v>910</v>
      </c>
      <c r="D286" s="234">
        <v>-432035.4</v>
      </c>
    </row>
    <row r="287" spans="1:4" ht="15">
      <c r="A287" s="232"/>
      <c r="B287" s="232"/>
      <c r="C287" s="233" t="s">
        <v>133</v>
      </c>
      <c r="D287" s="233"/>
    </row>
    <row r="288" spans="1:4" ht="15">
      <c r="A288" s="232"/>
      <c r="B288" s="232"/>
      <c r="C288" s="237" t="s">
        <v>911</v>
      </c>
      <c r="D288" s="233"/>
    </row>
    <row r="289" spans="1:4" ht="45">
      <c r="A289" s="232"/>
      <c r="B289" s="232"/>
      <c r="C289" s="233" t="s">
        <v>973</v>
      </c>
      <c r="D289" s="233"/>
    </row>
    <row r="290" spans="1:4" ht="15">
      <c r="A290" s="232"/>
      <c r="B290" s="232"/>
      <c r="C290" s="237" t="s">
        <v>913</v>
      </c>
      <c r="D290" s="233"/>
    </row>
    <row r="291" spans="1:4" ht="30">
      <c r="A291" s="232"/>
      <c r="B291" s="232"/>
      <c r="C291" s="233" t="s">
        <v>974</v>
      </c>
      <c r="D291" s="233"/>
    </row>
    <row r="292" spans="1:4" ht="13.5" customHeight="1">
      <c r="A292" s="293" t="s">
        <v>915</v>
      </c>
      <c r="B292" s="293"/>
      <c r="C292" s="293"/>
      <c r="D292" s="293"/>
    </row>
    <row r="293" spans="1:4" ht="15">
      <c r="A293" s="232"/>
      <c r="B293" s="233" t="s">
        <v>177</v>
      </c>
      <c r="C293" s="237" t="s">
        <v>916</v>
      </c>
      <c r="D293" s="234">
        <v>-232790.7</v>
      </c>
    </row>
    <row r="294" spans="1:4" ht="60">
      <c r="A294" s="232"/>
      <c r="B294" s="232"/>
      <c r="C294" s="233" t="s">
        <v>178</v>
      </c>
      <c r="D294" s="233"/>
    </row>
    <row r="295" spans="1:4" ht="15">
      <c r="A295" s="232"/>
      <c r="B295" s="232"/>
      <c r="C295" s="237" t="s">
        <v>917</v>
      </c>
      <c r="D295" s="233"/>
    </row>
    <row r="296" spans="1:4" ht="30">
      <c r="A296" s="232"/>
      <c r="B296" s="232"/>
      <c r="C296" s="233" t="s">
        <v>975</v>
      </c>
      <c r="D296" s="233"/>
    </row>
    <row r="297" spans="1:4" ht="15">
      <c r="A297" s="232"/>
      <c r="B297" s="232"/>
      <c r="C297" s="237" t="s">
        <v>919</v>
      </c>
      <c r="D297" s="233"/>
    </row>
    <row r="298" spans="1:4" ht="30">
      <c r="A298" s="232"/>
      <c r="B298" s="232"/>
      <c r="C298" s="233" t="s">
        <v>976</v>
      </c>
      <c r="D298" s="233"/>
    </row>
    <row r="299" spans="1:4" ht="15">
      <c r="A299" s="232"/>
      <c r="B299" s="233" t="s">
        <v>179</v>
      </c>
      <c r="C299" s="237" t="s">
        <v>916</v>
      </c>
      <c r="D299" s="234">
        <v>-199244.7</v>
      </c>
    </row>
    <row r="300" spans="1:4" ht="60">
      <c r="A300" s="232"/>
      <c r="B300" s="232"/>
      <c r="C300" s="233" t="s">
        <v>180</v>
      </c>
      <c r="D300" s="233"/>
    </row>
    <row r="301" spans="1:4" ht="15">
      <c r="A301" s="232"/>
      <c r="B301" s="232"/>
      <c r="C301" s="237" t="s">
        <v>917</v>
      </c>
      <c r="D301" s="233"/>
    </row>
    <row r="302" spans="1:4" ht="30">
      <c r="A302" s="232"/>
      <c r="B302" s="232"/>
      <c r="C302" s="233" t="s">
        <v>977</v>
      </c>
      <c r="D302" s="233"/>
    </row>
    <row r="303" spans="1:4" ht="15">
      <c r="A303" s="232"/>
      <c r="B303" s="232"/>
      <c r="C303" s="237" t="s">
        <v>919</v>
      </c>
      <c r="D303" s="233"/>
    </row>
    <row r="304" spans="1:4" ht="30">
      <c r="A304" s="232"/>
      <c r="B304" s="232"/>
      <c r="C304" s="233" t="s">
        <v>976</v>
      </c>
      <c r="D304" s="233"/>
    </row>
    <row r="305" spans="1:4" ht="15">
      <c r="A305" s="232"/>
      <c r="B305" s="232"/>
      <c r="C305" s="235" t="s">
        <v>396</v>
      </c>
      <c r="D305" s="236">
        <v>-78485.600000000006</v>
      </c>
    </row>
    <row r="306" spans="1:4" ht="15">
      <c r="A306" s="233" t="s">
        <v>394</v>
      </c>
      <c r="B306" s="232"/>
      <c r="C306" s="237" t="s">
        <v>910</v>
      </c>
      <c r="D306" s="234">
        <v>-78485.600000000006</v>
      </c>
    </row>
    <row r="307" spans="1:4" ht="30">
      <c r="A307" s="232"/>
      <c r="B307" s="232"/>
      <c r="C307" s="233" t="s">
        <v>509</v>
      </c>
      <c r="D307" s="233"/>
    </row>
    <row r="308" spans="1:4" ht="15">
      <c r="A308" s="232"/>
      <c r="B308" s="232"/>
      <c r="C308" s="237" t="s">
        <v>911</v>
      </c>
      <c r="D308" s="233"/>
    </row>
    <row r="309" spans="1:4" ht="45">
      <c r="A309" s="232"/>
      <c r="B309" s="232"/>
      <c r="C309" s="233" t="s">
        <v>978</v>
      </c>
      <c r="D309" s="233"/>
    </row>
    <row r="310" spans="1:4" ht="15">
      <c r="A310" s="232"/>
      <c r="B310" s="232"/>
      <c r="C310" s="237" t="s">
        <v>913</v>
      </c>
      <c r="D310" s="233"/>
    </row>
    <row r="311" spans="1:4" ht="45">
      <c r="A311" s="232"/>
      <c r="B311" s="232"/>
      <c r="C311" s="233" t="s">
        <v>979</v>
      </c>
      <c r="D311" s="233"/>
    </row>
    <row r="312" spans="1:4" ht="13.5" customHeight="1">
      <c r="A312" s="293" t="s">
        <v>915</v>
      </c>
      <c r="B312" s="293"/>
      <c r="C312" s="293"/>
      <c r="D312" s="293"/>
    </row>
    <row r="313" spans="1:4" ht="15">
      <c r="A313" s="232"/>
      <c r="B313" s="233" t="s">
        <v>109</v>
      </c>
      <c r="C313" s="237" t="s">
        <v>916</v>
      </c>
      <c r="D313" s="234">
        <v>-46512.5</v>
      </c>
    </row>
    <row r="314" spans="1:4" ht="45">
      <c r="A314" s="232"/>
      <c r="B314" s="232"/>
      <c r="C314" s="233" t="s">
        <v>510</v>
      </c>
      <c r="D314" s="233"/>
    </row>
    <row r="315" spans="1:4" ht="15">
      <c r="A315" s="232"/>
      <c r="B315" s="232"/>
      <c r="C315" s="237" t="s">
        <v>917</v>
      </c>
      <c r="D315" s="233"/>
    </row>
    <row r="316" spans="1:4" ht="75">
      <c r="A316" s="232"/>
      <c r="B316" s="232"/>
      <c r="C316" s="233" t="s">
        <v>980</v>
      </c>
      <c r="D316" s="233"/>
    </row>
    <row r="317" spans="1:4" ht="15">
      <c r="A317" s="232"/>
      <c r="B317" s="232"/>
      <c r="C317" s="237" t="s">
        <v>919</v>
      </c>
      <c r="D317" s="233"/>
    </row>
    <row r="318" spans="1:4" ht="15">
      <c r="A318" s="232"/>
      <c r="B318" s="232"/>
      <c r="C318" s="233" t="s">
        <v>920</v>
      </c>
      <c r="D318" s="233"/>
    </row>
    <row r="319" spans="1:4" ht="15">
      <c r="A319" s="232"/>
      <c r="B319" s="233" t="s">
        <v>168</v>
      </c>
      <c r="C319" s="237" t="s">
        <v>916</v>
      </c>
      <c r="D319" s="234">
        <v>-5192.7</v>
      </c>
    </row>
    <row r="320" spans="1:4" ht="30">
      <c r="A320" s="232"/>
      <c r="B320" s="232"/>
      <c r="C320" s="233" t="s">
        <v>511</v>
      </c>
      <c r="D320" s="233"/>
    </row>
    <row r="321" spans="1:4" ht="15">
      <c r="A321" s="232"/>
      <c r="B321" s="232"/>
      <c r="C321" s="237" t="s">
        <v>917</v>
      </c>
      <c r="D321" s="233"/>
    </row>
    <row r="322" spans="1:4" ht="45">
      <c r="A322" s="232"/>
      <c r="B322" s="232"/>
      <c r="C322" s="233" t="s">
        <v>981</v>
      </c>
      <c r="D322" s="233"/>
    </row>
    <row r="323" spans="1:4" ht="15">
      <c r="A323" s="232"/>
      <c r="B323" s="232"/>
      <c r="C323" s="237" t="s">
        <v>919</v>
      </c>
      <c r="D323" s="233"/>
    </row>
    <row r="324" spans="1:4" ht="15">
      <c r="A324" s="232"/>
      <c r="B324" s="232"/>
      <c r="C324" s="233" t="s">
        <v>920</v>
      </c>
      <c r="D324" s="233"/>
    </row>
    <row r="325" spans="1:4" ht="15">
      <c r="A325" s="232"/>
      <c r="B325" s="233" t="s">
        <v>373</v>
      </c>
      <c r="C325" s="237" t="s">
        <v>916</v>
      </c>
      <c r="D325" s="234">
        <v>-4786.6000000000004</v>
      </c>
    </row>
    <row r="326" spans="1:4" ht="30">
      <c r="A326" s="232"/>
      <c r="B326" s="232"/>
      <c r="C326" s="233" t="s">
        <v>512</v>
      </c>
      <c r="D326" s="233"/>
    </row>
    <row r="327" spans="1:4" ht="15">
      <c r="A327" s="232"/>
      <c r="B327" s="232"/>
      <c r="C327" s="237" t="s">
        <v>917</v>
      </c>
      <c r="D327" s="233"/>
    </row>
    <row r="328" spans="1:4" ht="30">
      <c r="A328" s="232"/>
      <c r="B328" s="232"/>
      <c r="C328" s="233" t="s">
        <v>982</v>
      </c>
      <c r="D328" s="233"/>
    </row>
    <row r="329" spans="1:4" ht="15">
      <c r="A329" s="232"/>
      <c r="B329" s="232"/>
      <c r="C329" s="237" t="s">
        <v>919</v>
      </c>
      <c r="D329" s="233"/>
    </row>
    <row r="330" spans="1:4" ht="15">
      <c r="A330" s="232"/>
      <c r="B330" s="232"/>
      <c r="C330" s="233" t="s">
        <v>920</v>
      </c>
      <c r="D330" s="233"/>
    </row>
    <row r="331" spans="1:4" ht="15">
      <c r="A331" s="232"/>
      <c r="B331" s="233" t="s">
        <v>375</v>
      </c>
      <c r="C331" s="237" t="s">
        <v>916</v>
      </c>
      <c r="D331" s="234">
        <v>-7915.2</v>
      </c>
    </row>
    <row r="332" spans="1:4" ht="30">
      <c r="A332" s="232"/>
      <c r="B332" s="232"/>
      <c r="C332" s="233" t="s">
        <v>513</v>
      </c>
      <c r="D332" s="233"/>
    </row>
    <row r="333" spans="1:4" ht="15">
      <c r="A333" s="232"/>
      <c r="B333" s="232"/>
      <c r="C333" s="237" t="s">
        <v>917</v>
      </c>
      <c r="D333" s="233"/>
    </row>
    <row r="334" spans="1:4" ht="75">
      <c r="A334" s="232"/>
      <c r="B334" s="232"/>
      <c r="C334" s="233" t="s">
        <v>983</v>
      </c>
      <c r="D334" s="233"/>
    </row>
    <row r="335" spans="1:4" ht="15">
      <c r="A335" s="232"/>
      <c r="B335" s="232"/>
      <c r="C335" s="237" t="s">
        <v>919</v>
      </c>
      <c r="D335" s="233"/>
    </row>
    <row r="336" spans="1:4" ht="15">
      <c r="A336" s="232"/>
      <c r="B336" s="232"/>
      <c r="C336" s="233" t="s">
        <v>920</v>
      </c>
      <c r="D336" s="233"/>
    </row>
    <row r="337" spans="1:4" ht="15">
      <c r="A337" s="232"/>
      <c r="B337" s="233" t="s">
        <v>400</v>
      </c>
      <c r="C337" s="237" t="s">
        <v>916</v>
      </c>
      <c r="D337" s="234">
        <v>-198</v>
      </c>
    </row>
    <row r="338" spans="1:4" ht="15">
      <c r="A338" s="232"/>
      <c r="B338" s="232"/>
      <c r="C338" s="233" t="s">
        <v>514</v>
      </c>
      <c r="D338" s="233"/>
    </row>
    <row r="339" spans="1:4" ht="15">
      <c r="A339" s="232"/>
      <c r="B339" s="232"/>
      <c r="C339" s="237" t="s">
        <v>917</v>
      </c>
      <c r="D339" s="233"/>
    </row>
    <row r="340" spans="1:4" ht="15">
      <c r="A340" s="232"/>
      <c r="B340" s="232"/>
      <c r="C340" s="233" t="s">
        <v>984</v>
      </c>
      <c r="D340" s="233"/>
    </row>
    <row r="341" spans="1:4" ht="15">
      <c r="A341" s="232"/>
      <c r="B341" s="232"/>
      <c r="C341" s="237" t="s">
        <v>919</v>
      </c>
      <c r="D341" s="233"/>
    </row>
    <row r="342" spans="1:4" ht="15">
      <c r="A342" s="232"/>
      <c r="B342" s="232"/>
      <c r="C342" s="233" t="s">
        <v>920</v>
      </c>
      <c r="D342" s="233"/>
    </row>
    <row r="343" spans="1:4" ht="15">
      <c r="A343" s="232"/>
      <c r="B343" s="233" t="s">
        <v>402</v>
      </c>
      <c r="C343" s="237" t="s">
        <v>916</v>
      </c>
      <c r="D343" s="234">
        <v>-1711.6</v>
      </c>
    </row>
    <row r="344" spans="1:4" ht="60">
      <c r="A344" s="232"/>
      <c r="B344" s="232"/>
      <c r="C344" s="233" t="s">
        <v>515</v>
      </c>
      <c r="D344" s="233"/>
    </row>
    <row r="345" spans="1:4" ht="15">
      <c r="A345" s="232"/>
      <c r="B345" s="232"/>
      <c r="C345" s="237" t="s">
        <v>917</v>
      </c>
      <c r="D345" s="233"/>
    </row>
    <row r="346" spans="1:4" ht="60">
      <c r="A346" s="232"/>
      <c r="B346" s="232"/>
      <c r="C346" s="233" t="s">
        <v>985</v>
      </c>
      <c r="D346" s="233"/>
    </row>
    <row r="347" spans="1:4" ht="15">
      <c r="A347" s="232"/>
      <c r="B347" s="232"/>
      <c r="C347" s="237" t="s">
        <v>919</v>
      </c>
      <c r="D347" s="233"/>
    </row>
    <row r="348" spans="1:4" ht="15">
      <c r="A348" s="232"/>
      <c r="B348" s="232"/>
      <c r="C348" s="233" t="s">
        <v>920</v>
      </c>
      <c r="D348" s="233"/>
    </row>
    <row r="349" spans="1:4" ht="15">
      <c r="A349" s="232"/>
      <c r="B349" s="233" t="s">
        <v>404</v>
      </c>
      <c r="C349" s="237" t="s">
        <v>916</v>
      </c>
      <c r="D349" s="234">
        <v>-100.6</v>
      </c>
    </row>
    <row r="350" spans="1:4" ht="15">
      <c r="A350" s="232"/>
      <c r="B350" s="232"/>
      <c r="C350" s="233" t="s">
        <v>516</v>
      </c>
      <c r="D350" s="233"/>
    </row>
    <row r="351" spans="1:4" ht="15">
      <c r="A351" s="232"/>
      <c r="B351" s="232"/>
      <c r="C351" s="237" t="s">
        <v>917</v>
      </c>
      <c r="D351" s="233"/>
    </row>
    <row r="352" spans="1:4" ht="60">
      <c r="A352" s="232"/>
      <c r="B352" s="232"/>
      <c r="C352" s="233" t="s">
        <v>986</v>
      </c>
      <c r="D352" s="233"/>
    </row>
    <row r="353" spans="1:4" ht="15">
      <c r="A353" s="232"/>
      <c r="B353" s="232"/>
      <c r="C353" s="237" t="s">
        <v>919</v>
      </c>
      <c r="D353" s="233"/>
    </row>
    <row r="354" spans="1:4" ht="15">
      <c r="A354" s="232"/>
      <c r="B354" s="232"/>
      <c r="C354" s="233" t="s">
        <v>920</v>
      </c>
      <c r="D354" s="233"/>
    </row>
    <row r="355" spans="1:4" ht="15">
      <c r="A355" s="232"/>
      <c r="B355" s="233" t="s">
        <v>451</v>
      </c>
      <c r="C355" s="237" t="s">
        <v>916</v>
      </c>
      <c r="D355" s="234">
        <v>-680.3</v>
      </c>
    </row>
    <row r="356" spans="1:4" ht="45">
      <c r="A356" s="232"/>
      <c r="B356" s="232"/>
      <c r="C356" s="233" t="s">
        <v>517</v>
      </c>
      <c r="D356" s="233"/>
    </row>
    <row r="357" spans="1:4" ht="15">
      <c r="A357" s="232"/>
      <c r="B357" s="232"/>
      <c r="C357" s="237" t="s">
        <v>917</v>
      </c>
      <c r="D357" s="233"/>
    </row>
    <row r="358" spans="1:4" ht="60">
      <c r="A358" s="232"/>
      <c r="B358" s="232"/>
      <c r="C358" s="233" t="s">
        <v>987</v>
      </c>
      <c r="D358" s="233"/>
    </row>
    <row r="359" spans="1:4" ht="15">
      <c r="A359" s="232"/>
      <c r="B359" s="232"/>
      <c r="C359" s="237" t="s">
        <v>919</v>
      </c>
      <c r="D359" s="233"/>
    </row>
    <row r="360" spans="1:4" ht="15">
      <c r="A360" s="232"/>
      <c r="B360" s="232"/>
      <c r="C360" s="233" t="s">
        <v>920</v>
      </c>
      <c r="D360" s="233"/>
    </row>
    <row r="361" spans="1:4" ht="15">
      <c r="A361" s="232"/>
      <c r="B361" s="233" t="s">
        <v>406</v>
      </c>
      <c r="C361" s="237" t="s">
        <v>916</v>
      </c>
      <c r="D361" s="234">
        <v>-4368.5</v>
      </c>
    </row>
    <row r="362" spans="1:4" ht="30">
      <c r="A362" s="232"/>
      <c r="B362" s="232"/>
      <c r="C362" s="233" t="s">
        <v>518</v>
      </c>
      <c r="D362" s="233"/>
    </row>
    <row r="363" spans="1:4" ht="15">
      <c r="A363" s="232"/>
      <c r="B363" s="232"/>
      <c r="C363" s="237" t="s">
        <v>917</v>
      </c>
      <c r="D363" s="233"/>
    </row>
    <row r="364" spans="1:4" ht="60">
      <c r="A364" s="232"/>
      <c r="B364" s="232"/>
      <c r="C364" s="233" t="s">
        <v>988</v>
      </c>
      <c r="D364" s="233"/>
    </row>
    <row r="365" spans="1:4" ht="15">
      <c r="A365" s="232"/>
      <c r="B365" s="232"/>
      <c r="C365" s="237" t="s">
        <v>919</v>
      </c>
      <c r="D365" s="233"/>
    </row>
    <row r="366" spans="1:4" ht="15">
      <c r="A366" s="232"/>
      <c r="B366" s="232"/>
      <c r="C366" s="233" t="s">
        <v>920</v>
      </c>
      <c r="D366" s="233"/>
    </row>
    <row r="367" spans="1:4" ht="15">
      <c r="A367" s="232"/>
      <c r="B367" s="233" t="s">
        <v>351</v>
      </c>
      <c r="C367" s="237" t="s">
        <v>916</v>
      </c>
      <c r="D367" s="234">
        <v>-6065.1</v>
      </c>
    </row>
    <row r="368" spans="1:4" ht="15">
      <c r="A368" s="232"/>
      <c r="B368" s="232"/>
      <c r="C368" s="233" t="s">
        <v>519</v>
      </c>
      <c r="D368" s="233"/>
    </row>
    <row r="369" spans="1:4" ht="15">
      <c r="A369" s="232"/>
      <c r="B369" s="232"/>
      <c r="C369" s="237" t="s">
        <v>917</v>
      </c>
      <c r="D369" s="233"/>
    </row>
    <row r="370" spans="1:4" ht="15">
      <c r="A370" s="232"/>
      <c r="B370" s="232"/>
      <c r="C370" s="233" t="s">
        <v>989</v>
      </c>
      <c r="D370" s="233"/>
    </row>
    <row r="371" spans="1:4" ht="15">
      <c r="A371" s="232"/>
      <c r="B371" s="232"/>
      <c r="C371" s="237" t="s">
        <v>919</v>
      </c>
      <c r="D371" s="233"/>
    </row>
    <row r="372" spans="1:4" ht="30">
      <c r="A372" s="232"/>
      <c r="B372" s="232"/>
      <c r="C372" s="233" t="s">
        <v>976</v>
      </c>
      <c r="D372" s="233"/>
    </row>
    <row r="373" spans="1:4" ht="15">
      <c r="A373" s="232"/>
      <c r="B373" s="233" t="s">
        <v>166</v>
      </c>
      <c r="C373" s="237" t="s">
        <v>916</v>
      </c>
      <c r="D373" s="234">
        <v>-801.1</v>
      </c>
    </row>
    <row r="374" spans="1:4" ht="30">
      <c r="A374" s="232"/>
      <c r="B374" s="232"/>
      <c r="C374" s="233" t="s">
        <v>520</v>
      </c>
      <c r="D374" s="233"/>
    </row>
    <row r="375" spans="1:4" ht="15">
      <c r="A375" s="232"/>
      <c r="B375" s="232"/>
      <c r="C375" s="237" t="s">
        <v>917</v>
      </c>
      <c r="D375" s="233"/>
    </row>
    <row r="376" spans="1:4" ht="30">
      <c r="A376" s="232"/>
      <c r="B376" s="232"/>
      <c r="C376" s="233" t="s">
        <v>990</v>
      </c>
      <c r="D376" s="233"/>
    </row>
    <row r="377" spans="1:4" ht="15">
      <c r="A377" s="232"/>
      <c r="B377" s="232"/>
      <c r="C377" s="237" t="s">
        <v>919</v>
      </c>
      <c r="D377" s="233"/>
    </row>
    <row r="378" spans="1:4" ht="30">
      <c r="A378" s="232"/>
      <c r="B378" s="232"/>
      <c r="C378" s="233" t="s">
        <v>976</v>
      </c>
      <c r="D378" s="233"/>
    </row>
    <row r="379" spans="1:4" ht="15">
      <c r="A379" s="232"/>
      <c r="B379" s="233" t="s">
        <v>352</v>
      </c>
      <c r="C379" s="237" t="s">
        <v>916</v>
      </c>
      <c r="D379" s="234">
        <v>-153.4</v>
      </c>
    </row>
    <row r="380" spans="1:4" ht="30">
      <c r="A380" s="232"/>
      <c r="B380" s="232"/>
      <c r="C380" s="233" t="s">
        <v>521</v>
      </c>
      <c r="D380" s="233"/>
    </row>
    <row r="381" spans="1:4" ht="15">
      <c r="A381" s="232"/>
      <c r="B381" s="232"/>
      <c r="C381" s="237" t="s">
        <v>917</v>
      </c>
      <c r="D381" s="233"/>
    </row>
    <row r="382" spans="1:4" ht="30">
      <c r="A382" s="232"/>
      <c r="B382" s="232"/>
      <c r="C382" s="233" t="s">
        <v>991</v>
      </c>
      <c r="D382" s="233"/>
    </row>
    <row r="383" spans="1:4" ht="15">
      <c r="A383" s="232"/>
      <c r="B383" s="232"/>
      <c r="C383" s="237" t="s">
        <v>919</v>
      </c>
      <c r="D383" s="233"/>
    </row>
    <row r="384" spans="1:4" ht="30">
      <c r="A384" s="232"/>
      <c r="B384" s="232"/>
      <c r="C384" s="233" t="s">
        <v>976</v>
      </c>
      <c r="D384" s="233"/>
    </row>
    <row r="385" spans="1:4" ht="15">
      <c r="A385" s="232"/>
      <c r="B385" s="232"/>
      <c r="C385" s="235" t="s">
        <v>358</v>
      </c>
      <c r="D385" s="236">
        <v>-8783.9</v>
      </c>
    </row>
    <row r="386" spans="1:4" ht="15">
      <c r="A386" s="233" t="s">
        <v>356</v>
      </c>
      <c r="B386" s="232"/>
      <c r="C386" s="237" t="s">
        <v>910</v>
      </c>
      <c r="D386" s="234">
        <v>-8783.9</v>
      </c>
    </row>
    <row r="387" spans="1:4" ht="15">
      <c r="A387" s="232"/>
      <c r="B387" s="232"/>
      <c r="C387" s="233" t="s">
        <v>522</v>
      </c>
      <c r="D387" s="233"/>
    </row>
    <row r="388" spans="1:4" ht="15">
      <c r="A388" s="232"/>
      <c r="B388" s="232"/>
      <c r="C388" s="237" t="s">
        <v>911</v>
      </c>
      <c r="D388" s="233"/>
    </row>
    <row r="389" spans="1:4" ht="75">
      <c r="A389" s="232"/>
      <c r="B389" s="232"/>
      <c r="C389" s="233" t="s">
        <v>992</v>
      </c>
      <c r="D389" s="233"/>
    </row>
    <row r="390" spans="1:4" ht="15">
      <c r="A390" s="232"/>
      <c r="B390" s="232"/>
      <c r="C390" s="237" t="s">
        <v>913</v>
      </c>
      <c r="D390" s="233"/>
    </row>
    <row r="391" spans="1:4" ht="75">
      <c r="A391" s="232"/>
      <c r="B391" s="232"/>
      <c r="C391" s="233" t="s">
        <v>992</v>
      </c>
      <c r="D391" s="233"/>
    </row>
    <row r="392" spans="1:4" ht="13.5" customHeight="1">
      <c r="A392" s="293" t="s">
        <v>915</v>
      </c>
      <c r="B392" s="293"/>
      <c r="C392" s="293"/>
      <c r="D392" s="293"/>
    </row>
    <row r="393" spans="1:4" ht="15">
      <c r="A393" s="232"/>
      <c r="B393" s="233" t="s">
        <v>109</v>
      </c>
      <c r="C393" s="237" t="s">
        <v>916</v>
      </c>
      <c r="D393" s="234">
        <v>-4500</v>
      </c>
    </row>
    <row r="394" spans="1:4" ht="30">
      <c r="A394" s="232"/>
      <c r="B394" s="232"/>
      <c r="C394" s="233" t="s">
        <v>523</v>
      </c>
      <c r="D394" s="233"/>
    </row>
    <row r="395" spans="1:4" ht="15">
      <c r="A395" s="232"/>
      <c r="B395" s="232"/>
      <c r="C395" s="237" t="s">
        <v>917</v>
      </c>
      <c r="D395" s="233"/>
    </row>
    <row r="396" spans="1:4" ht="30">
      <c r="A396" s="232"/>
      <c r="B396" s="232"/>
      <c r="C396" s="233" t="s">
        <v>523</v>
      </c>
      <c r="D396" s="233"/>
    </row>
    <row r="397" spans="1:4" ht="15">
      <c r="A397" s="232"/>
      <c r="B397" s="232"/>
      <c r="C397" s="237" t="s">
        <v>919</v>
      </c>
      <c r="D397" s="233"/>
    </row>
    <row r="398" spans="1:4" ht="15">
      <c r="A398" s="232"/>
      <c r="B398" s="232"/>
      <c r="C398" s="233" t="s">
        <v>920</v>
      </c>
      <c r="D398" s="233"/>
    </row>
    <row r="399" spans="1:4" ht="15">
      <c r="A399" s="232"/>
      <c r="B399" s="233" t="s">
        <v>402</v>
      </c>
      <c r="C399" s="237" t="s">
        <v>916</v>
      </c>
      <c r="D399" s="234">
        <v>-3251.2</v>
      </c>
    </row>
    <row r="400" spans="1:4" ht="15">
      <c r="A400" s="232"/>
      <c r="B400" s="232"/>
      <c r="C400" s="233" t="s">
        <v>524</v>
      </c>
      <c r="D400" s="233"/>
    </row>
    <row r="401" spans="1:4" ht="15">
      <c r="A401" s="232"/>
      <c r="B401" s="232"/>
      <c r="C401" s="237" t="s">
        <v>917</v>
      </c>
      <c r="D401" s="233"/>
    </row>
    <row r="402" spans="1:4" ht="45">
      <c r="A402" s="232"/>
      <c r="B402" s="232"/>
      <c r="C402" s="233" t="s">
        <v>993</v>
      </c>
      <c r="D402" s="233"/>
    </row>
    <row r="403" spans="1:4" ht="15">
      <c r="A403" s="232"/>
      <c r="B403" s="232"/>
      <c r="C403" s="237" t="s">
        <v>919</v>
      </c>
      <c r="D403" s="233"/>
    </row>
    <row r="404" spans="1:4" ht="15">
      <c r="A404" s="232"/>
      <c r="B404" s="232"/>
      <c r="C404" s="233" t="s">
        <v>920</v>
      </c>
      <c r="D404" s="233"/>
    </row>
    <row r="405" spans="1:4" ht="15">
      <c r="A405" s="232"/>
      <c r="B405" s="233" t="s">
        <v>185</v>
      </c>
      <c r="C405" s="237" t="s">
        <v>916</v>
      </c>
      <c r="D405" s="234">
        <v>-1032.7</v>
      </c>
    </row>
    <row r="406" spans="1:4" ht="15">
      <c r="A406" s="232"/>
      <c r="B406" s="232"/>
      <c r="C406" s="233" t="s">
        <v>525</v>
      </c>
      <c r="D406" s="233"/>
    </row>
    <row r="407" spans="1:4" ht="15">
      <c r="A407" s="232"/>
      <c r="B407" s="232"/>
      <c r="C407" s="237" t="s">
        <v>917</v>
      </c>
      <c r="D407" s="233"/>
    </row>
    <row r="408" spans="1:4" ht="30">
      <c r="A408" s="232"/>
      <c r="B408" s="232"/>
      <c r="C408" s="233" t="s">
        <v>994</v>
      </c>
      <c r="D408" s="233"/>
    </row>
    <row r="409" spans="1:4" ht="15">
      <c r="A409" s="232"/>
      <c r="B409" s="232"/>
      <c r="C409" s="237" t="s">
        <v>919</v>
      </c>
      <c r="D409" s="233"/>
    </row>
    <row r="410" spans="1:4" ht="15">
      <c r="A410" s="232"/>
      <c r="B410" s="232"/>
      <c r="C410" s="233" t="s">
        <v>928</v>
      </c>
      <c r="D410" s="233"/>
    </row>
    <row r="411" spans="1:4" ht="15">
      <c r="A411" s="232"/>
      <c r="B411" s="232"/>
      <c r="C411" s="235" t="s">
        <v>181</v>
      </c>
      <c r="D411" s="236">
        <v>-4440.8999999999996</v>
      </c>
    </row>
    <row r="412" spans="1:4" ht="15">
      <c r="A412" s="233" t="s">
        <v>182</v>
      </c>
      <c r="B412" s="232"/>
      <c r="C412" s="237" t="s">
        <v>910</v>
      </c>
      <c r="D412" s="234">
        <v>-4440.8999999999996</v>
      </c>
    </row>
    <row r="413" spans="1:4" ht="15">
      <c r="A413" s="232"/>
      <c r="B413" s="232"/>
      <c r="C413" s="233" t="s">
        <v>183</v>
      </c>
      <c r="D413" s="233"/>
    </row>
    <row r="414" spans="1:4" ht="15">
      <c r="A414" s="232"/>
      <c r="B414" s="232"/>
      <c r="C414" s="237" t="s">
        <v>911</v>
      </c>
      <c r="D414" s="233"/>
    </row>
    <row r="415" spans="1:4" ht="60">
      <c r="A415" s="232"/>
      <c r="B415" s="232"/>
      <c r="C415" s="233" t="s">
        <v>995</v>
      </c>
      <c r="D415" s="233"/>
    </row>
    <row r="416" spans="1:4" ht="15">
      <c r="A416" s="232"/>
      <c r="B416" s="232"/>
      <c r="C416" s="237" t="s">
        <v>913</v>
      </c>
      <c r="D416" s="233"/>
    </row>
    <row r="417" spans="1:4" ht="60">
      <c r="A417" s="232"/>
      <c r="B417" s="232"/>
      <c r="C417" s="233" t="s">
        <v>996</v>
      </c>
      <c r="D417" s="233"/>
    </row>
    <row r="418" spans="1:4" ht="13.5" customHeight="1">
      <c r="A418" s="293" t="s">
        <v>915</v>
      </c>
      <c r="B418" s="293"/>
      <c r="C418" s="293"/>
      <c r="D418" s="293"/>
    </row>
    <row r="419" spans="1:4" ht="15">
      <c r="A419" s="232"/>
      <c r="B419" s="233" t="s">
        <v>109</v>
      </c>
      <c r="C419" s="237" t="s">
        <v>916</v>
      </c>
      <c r="D419" s="234">
        <v>-4440.8999999999996</v>
      </c>
    </row>
    <row r="420" spans="1:4" ht="30">
      <c r="A420" s="232"/>
      <c r="B420" s="232"/>
      <c r="C420" s="233" t="s">
        <v>184</v>
      </c>
      <c r="D420" s="233"/>
    </row>
    <row r="421" spans="1:4" ht="15">
      <c r="A421" s="232"/>
      <c r="B421" s="232"/>
      <c r="C421" s="237" t="s">
        <v>917</v>
      </c>
      <c r="D421" s="233"/>
    </row>
    <row r="422" spans="1:4" ht="45">
      <c r="A422" s="232"/>
      <c r="B422" s="232"/>
      <c r="C422" s="233" t="s">
        <v>997</v>
      </c>
      <c r="D422" s="233"/>
    </row>
    <row r="423" spans="1:4" ht="15">
      <c r="A423" s="232"/>
      <c r="B423" s="232"/>
      <c r="C423" s="237" t="s">
        <v>919</v>
      </c>
      <c r="D423" s="233"/>
    </row>
    <row r="424" spans="1:4" ht="15">
      <c r="A424" s="232"/>
      <c r="B424" s="232"/>
      <c r="C424" s="233" t="s">
        <v>920</v>
      </c>
      <c r="D424" s="233"/>
    </row>
    <row r="425" spans="1:4" ht="15">
      <c r="A425" s="232"/>
      <c r="B425" s="232"/>
      <c r="C425" s="235" t="s">
        <v>428</v>
      </c>
      <c r="D425" s="236">
        <v>-1900</v>
      </c>
    </row>
    <row r="426" spans="1:4" ht="15">
      <c r="A426" s="233" t="s">
        <v>426</v>
      </c>
      <c r="B426" s="232"/>
      <c r="C426" s="237" t="s">
        <v>910</v>
      </c>
      <c r="D426" s="234">
        <v>-1900</v>
      </c>
    </row>
    <row r="427" spans="1:4" ht="15">
      <c r="A427" s="232"/>
      <c r="B427" s="232"/>
      <c r="C427" s="233" t="s">
        <v>528</v>
      </c>
      <c r="D427" s="233"/>
    </row>
    <row r="428" spans="1:4" ht="15">
      <c r="A428" s="232"/>
      <c r="B428" s="232"/>
      <c r="C428" s="237" t="s">
        <v>911</v>
      </c>
      <c r="D428" s="233"/>
    </row>
    <row r="429" spans="1:4" ht="15">
      <c r="A429" s="232"/>
      <c r="B429" s="232"/>
      <c r="C429" s="233" t="s">
        <v>998</v>
      </c>
      <c r="D429" s="233"/>
    </row>
    <row r="430" spans="1:4" ht="15">
      <c r="A430" s="232"/>
      <c r="B430" s="232"/>
      <c r="C430" s="237" t="s">
        <v>913</v>
      </c>
      <c r="D430" s="233"/>
    </row>
    <row r="431" spans="1:4" ht="30">
      <c r="A431" s="232"/>
      <c r="B431" s="232"/>
      <c r="C431" s="233" t="s">
        <v>999</v>
      </c>
      <c r="D431" s="233"/>
    </row>
    <row r="432" spans="1:4" ht="13.5" customHeight="1">
      <c r="A432" s="293" t="s">
        <v>915</v>
      </c>
      <c r="B432" s="293"/>
      <c r="C432" s="293"/>
      <c r="D432" s="293"/>
    </row>
    <row r="433" spans="1:4" ht="15">
      <c r="A433" s="232"/>
      <c r="B433" s="233" t="s">
        <v>109</v>
      </c>
      <c r="C433" s="237" t="s">
        <v>916</v>
      </c>
      <c r="D433" s="234">
        <v>-1900</v>
      </c>
    </row>
    <row r="434" spans="1:4" ht="30">
      <c r="A434" s="232"/>
      <c r="B434" s="232"/>
      <c r="C434" s="233" t="s">
        <v>529</v>
      </c>
      <c r="D434" s="233"/>
    </row>
    <row r="435" spans="1:4" ht="15">
      <c r="A435" s="232"/>
      <c r="B435" s="232"/>
      <c r="C435" s="237" t="s">
        <v>917</v>
      </c>
      <c r="D435" s="233"/>
    </row>
    <row r="436" spans="1:4" ht="60">
      <c r="A436" s="232"/>
      <c r="B436" s="232"/>
      <c r="C436" s="233" t="s">
        <v>1000</v>
      </c>
      <c r="D436" s="233"/>
    </row>
    <row r="437" spans="1:4" ht="15">
      <c r="A437" s="232"/>
      <c r="B437" s="232"/>
      <c r="C437" s="237" t="s">
        <v>919</v>
      </c>
      <c r="D437" s="233"/>
    </row>
    <row r="438" spans="1:4" ht="15">
      <c r="A438" s="232"/>
      <c r="B438" s="232"/>
      <c r="C438" s="233" t="s">
        <v>920</v>
      </c>
      <c r="D438" s="233"/>
    </row>
    <row r="439" spans="1:4" ht="15">
      <c r="A439" s="232"/>
      <c r="B439" s="232"/>
      <c r="C439" s="235" t="s">
        <v>330</v>
      </c>
      <c r="D439" s="236">
        <v>-3500</v>
      </c>
    </row>
    <row r="440" spans="1:4" ht="15">
      <c r="A440" s="233" t="s">
        <v>328</v>
      </c>
      <c r="B440" s="232"/>
      <c r="C440" s="237" t="s">
        <v>910</v>
      </c>
      <c r="D440" s="234">
        <v>-3500</v>
      </c>
    </row>
    <row r="441" spans="1:4" ht="15">
      <c r="A441" s="232"/>
      <c r="B441" s="232"/>
      <c r="C441" s="233" t="s">
        <v>530</v>
      </c>
      <c r="D441" s="233"/>
    </row>
    <row r="442" spans="1:4" ht="15">
      <c r="A442" s="232"/>
      <c r="B442" s="232"/>
      <c r="C442" s="237" t="s">
        <v>911</v>
      </c>
      <c r="D442" s="233"/>
    </row>
    <row r="443" spans="1:4" ht="30">
      <c r="A443" s="232"/>
      <c r="B443" s="232"/>
      <c r="C443" s="233" t="s">
        <v>1001</v>
      </c>
      <c r="D443" s="233"/>
    </row>
    <row r="444" spans="1:4" ht="15">
      <c r="A444" s="232"/>
      <c r="B444" s="232"/>
      <c r="C444" s="237" t="s">
        <v>913</v>
      </c>
      <c r="D444" s="233"/>
    </row>
    <row r="445" spans="1:4" ht="45">
      <c r="A445" s="232"/>
      <c r="B445" s="232"/>
      <c r="C445" s="233" t="s">
        <v>1002</v>
      </c>
      <c r="D445" s="233"/>
    </row>
    <row r="446" spans="1:4" ht="13.5" customHeight="1">
      <c r="A446" s="293" t="s">
        <v>915</v>
      </c>
      <c r="B446" s="293"/>
      <c r="C446" s="293"/>
      <c r="D446" s="293"/>
    </row>
    <row r="447" spans="1:4" ht="15">
      <c r="A447" s="232"/>
      <c r="B447" s="233" t="s">
        <v>109</v>
      </c>
      <c r="C447" s="237" t="s">
        <v>916</v>
      </c>
      <c r="D447" s="234">
        <v>-3500</v>
      </c>
    </row>
    <row r="448" spans="1:4" ht="30">
      <c r="A448" s="232"/>
      <c r="B448" s="232"/>
      <c r="C448" s="233" t="s">
        <v>531</v>
      </c>
      <c r="D448" s="233"/>
    </row>
    <row r="449" spans="1:4" ht="15">
      <c r="A449" s="232"/>
      <c r="B449" s="232"/>
      <c r="C449" s="237" t="s">
        <v>917</v>
      </c>
      <c r="D449" s="233"/>
    </row>
    <row r="450" spans="1:4" ht="60">
      <c r="A450" s="232"/>
      <c r="B450" s="232"/>
      <c r="C450" s="233" t="s">
        <v>1003</v>
      </c>
      <c r="D450" s="233"/>
    </row>
    <row r="451" spans="1:4" ht="15">
      <c r="A451" s="232"/>
      <c r="B451" s="232"/>
      <c r="C451" s="237" t="s">
        <v>919</v>
      </c>
      <c r="D451" s="233"/>
    </row>
    <row r="452" spans="1:4" ht="15">
      <c r="A452" s="232"/>
      <c r="B452" s="232"/>
      <c r="C452" s="233" t="s">
        <v>920</v>
      </c>
      <c r="D452" s="233"/>
    </row>
    <row r="453" spans="1:4" ht="15">
      <c r="A453" s="232"/>
      <c r="B453" s="232"/>
      <c r="C453" s="235" t="s">
        <v>333</v>
      </c>
      <c r="D453" s="236">
        <v>-15000</v>
      </c>
    </row>
    <row r="454" spans="1:4" ht="15">
      <c r="A454" s="233" t="s">
        <v>331</v>
      </c>
      <c r="B454" s="232"/>
      <c r="C454" s="237" t="s">
        <v>910</v>
      </c>
      <c r="D454" s="234">
        <v>-15000</v>
      </c>
    </row>
    <row r="455" spans="1:4" ht="15">
      <c r="A455" s="232"/>
      <c r="B455" s="232"/>
      <c r="C455" s="233" t="s">
        <v>532</v>
      </c>
      <c r="D455" s="233"/>
    </row>
    <row r="456" spans="1:4" ht="15">
      <c r="A456" s="232"/>
      <c r="B456" s="232"/>
      <c r="C456" s="237" t="s">
        <v>911</v>
      </c>
      <c r="D456" s="233"/>
    </row>
    <row r="457" spans="1:4" ht="30">
      <c r="A457" s="232"/>
      <c r="B457" s="232"/>
      <c r="C457" s="233" t="s">
        <v>1004</v>
      </c>
      <c r="D457" s="233"/>
    </row>
    <row r="458" spans="1:4" ht="15">
      <c r="A458" s="232"/>
      <c r="B458" s="232"/>
      <c r="C458" s="237" t="s">
        <v>913</v>
      </c>
      <c r="D458" s="233"/>
    </row>
    <row r="459" spans="1:4" ht="45">
      <c r="A459" s="232"/>
      <c r="B459" s="232"/>
      <c r="C459" s="233" t="s">
        <v>1005</v>
      </c>
      <c r="D459" s="233"/>
    </row>
    <row r="460" spans="1:4" ht="13.5" customHeight="1">
      <c r="A460" s="293" t="s">
        <v>915</v>
      </c>
      <c r="B460" s="293"/>
      <c r="C460" s="293"/>
      <c r="D460" s="293"/>
    </row>
    <row r="461" spans="1:4" ht="15">
      <c r="A461" s="232"/>
      <c r="B461" s="233" t="s">
        <v>109</v>
      </c>
      <c r="C461" s="237" t="s">
        <v>916</v>
      </c>
      <c r="D461" s="234">
        <v>-15000</v>
      </c>
    </row>
    <row r="462" spans="1:4" ht="30">
      <c r="A462" s="232"/>
      <c r="B462" s="232"/>
      <c r="C462" s="233" t="s">
        <v>533</v>
      </c>
      <c r="D462" s="233"/>
    </row>
    <row r="463" spans="1:4" ht="15">
      <c r="A463" s="232"/>
      <c r="B463" s="232"/>
      <c r="C463" s="237" t="s">
        <v>917</v>
      </c>
      <c r="D463" s="233"/>
    </row>
    <row r="464" spans="1:4" ht="60">
      <c r="A464" s="232"/>
      <c r="B464" s="232"/>
      <c r="C464" s="233" t="s">
        <v>1003</v>
      </c>
      <c r="D464" s="233"/>
    </row>
    <row r="465" spans="1:4" ht="15">
      <c r="A465" s="232"/>
      <c r="B465" s="232"/>
      <c r="C465" s="237" t="s">
        <v>919</v>
      </c>
      <c r="D465" s="233"/>
    </row>
    <row r="466" spans="1:4" ht="15">
      <c r="A466" s="232"/>
      <c r="B466" s="232"/>
      <c r="C466" s="233" t="s">
        <v>920</v>
      </c>
      <c r="D466" s="233"/>
    </row>
    <row r="467" spans="1:4" ht="15">
      <c r="A467" s="232"/>
      <c r="B467" s="232"/>
      <c r="C467" s="235" t="s">
        <v>336</v>
      </c>
      <c r="D467" s="236">
        <v>-9345</v>
      </c>
    </row>
    <row r="468" spans="1:4" ht="15">
      <c r="A468" s="233" t="s">
        <v>334</v>
      </c>
      <c r="B468" s="232"/>
      <c r="C468" s="237" t="s">
        <v>910</v>
      </c>
      <c r="D468" s="234">
        <v>-9345</v>
      </c>
    </row>
    <row r="469" spans="1:4" ht="15">
      <c r="A469" s="232"/>
      <c r="B469" s="232"/>
      <c r="C469" s="233" t="s">
        <v>534</v>
      </c>
      <c r="D469" s="233"/>
    </row>
    <row r="470" spans="1:4" ht="15">
      <c r="A470" s="232"/>
      <c r="B470" s="232"/>
      <c r="C470" s="237" t="s">
        <v>911</v>
      </c>
      <c r="D470" s="233"/>
    </row>
    <row r="471" spans="1:4" ht="30">
      <c r="A471" s="232"/>
      <c r="B471" s="232"/>
      <c r="C471" s="233" t="s">
        <v>1006</v>
      </c>
      <c r="D471" s="233"/>
    </row>
    <row r="472" spans="1:4" ht="15">
      <c r="A472" s="232"/>
      <c r="B472" s="232"/>
      <c r="C472" s="237" t="s">
        <v>913</v>
      </c>
      <c r="D472" s="233"/>
    </row>
    <row r="473" spans="1:4" ht="45">
      <c r="A473" s="232"/>
      <c r="B473" s="232"/>
      <c r="C473" s="233" t="s">
        <v>1007</v>
      </c>
      <c r="D473" s="233"/>
    </row>
    <row r="474" spans="1:4" ht="13.5" customHeight="1">
      <c r="A474" s="293" t="s">
        <v>915</v>
      </c>
      <c r="B474" s="293"/>
      <c r="C474" s="293"/>
      <c r="D474" s="293"/>
    </row>
    <row r="475" spans="1:4" ht="15">
      <c r="A475" s="232"/>
      <c r="B475" s="233" t="s">
        <v>109</v>
      </c>
      <c r="C475" s="237" t="s">
        <v>916</v>
      </c>
      <c r="D475" s="234">
        <v>-9345</v>
      </c>
    </row>
    <row r="476" spans="1:4" ht="30">
      <c r="A476" s="232"/>
      <c r="B476" s="232"/>
      <c r="C476" s="233" t="s">
        <v>535</v>
      </c>
      <c r="D476" s="233"/>
    </row>
    <row r="477" spans="1:4" ht="15">
      <c r="A477" s="232"/>
      <c r="B477" s="232"/>
      <c r="C477" s="237" t="s">
        <v>917</v>
      </c>
      <c r="D477" s="233"/>
    </row>
    <row r="478" spans="1:4" ht="60">
      <c r="A478" s="232"/>
      <c r="B478" s="232"/>
      <c r="C478" s="233" t="s">
        <v>1003</v>
      </c>
      <c r="D478" s="233"/>
    </row>
    <row r="479" spans="1:4" ht="15">
      <c r="A479" s="232"/>
      <c r="B479" s="232"/>
      <c r="C479" s="237" t="s">
        <v>919</v>
      </c>
      <c r="D479" s="233"/>
    </row>
    <row r="480" spans="1:4" ht="15">
      <c r="A480" s="232"/>
      <c r="B480" s="232"/>
      <c r="C480" s="233" t="s">
        <v>920</v>
      </c>
      <c r="D480" s="233"/>
    </row>
    <row r="481" spans="1:4" ht="15">
      <c r="A481" s="232"/>
      <c r="B481" s="232"/>
      <c r="C481" s="235" t="s">
        <v>339</v>
      </c>
      <c r="D481" s="236">
        <v>-7441.9</v>
      </c>
    </row>
    <row r="482" spans="1:4" ht="15">
      <c r="A482" s="233" t="s">
        <v>337</v>
      </c>
      <c r="B482" s="232"/>
      <c r="C482" s="237" t="s">
        <v>910</v>
      </c>
      <c r="D482" s="234">
        <v>-7441.9</v>
      </c>
    </row>
    <row r="483" spans="1:4" ht="15">
      <c r="A483" s="232"/>
      <c r="B483" s="232"/>
      <c r="C483" s="233" t="s">
        <v>536</v>
      </c>
      <c r="D483" s="233"/>
    </row>
    <row r="484" spans="1:4" ht="15">
      <c r="A484" s="232"/>
      <c r="B484" s="232"/>
      <c r="C484" s="237" t="s">
        <v>911</v>
      </c>
      <c r="D484" s="233"/>
    </row>
    <row r="485" spans="1:4" ht="30">
      <c r="A485" s="232"/>
      <c r="B485" s="232"/>
      <c r="C485" s="233" t="s">
        <v>1008</v>
      </c>
      <c r="D485" s="233"/>
    </row>
    <row r="486" spans="1:4" ht="15">
      <c r="A486" s="232"/>
      <c r="B486" s="232"/>
      <c r="C486" s="237" t="s">
        <v>913</v>
      </c>
      <c r="D486" s="233"/>
    </row>
    <row r="487" spans="1:4" ht="45">
      <c r="A487" s="232"/>
      <c r="B487" s="232"/>
      <c r="C487" s="233" t="s">
        <v>1009</v>
      </c>
      <c r="D487" s="233"/>
    </row>
    <row r="488" spans="1:4" ht="13.5" customHeight="1">
      <c r="A488" s="293" t="s">
        <v>915</v>
      </c>
      <c r="B488" s="293"/>
      <c r="C488" s="293"/>
      <c r="D488" s="293"/>
    </row>
    <row r="489" spans="1:4" ht="15">
      <c r="A489" s="232"/>
      <c r="B489" s="233" t="s">
        <v>109</v>
      </c>
      <c r="C489" s="237" t="s">
        <v>916</v>
      </c>
      <c r="D489" s="234">
        <v>-7441.9</v>
      </c>
    </row>
    <row r="490" spans="1:4" ht="30">
      <c r="A490" s="232"/>
      <c r="B490" s="232"/>
      <c r="C490" s="233" t="s">
        <v>537</v>
      </c>
      <c r="D490" s="233"/>
    </row>
    <row r="491" spans="1:4" ht="15">
      <c r="A491" s="232"/>
      <c r="B491" s="232"/>
      <c r="C491" s="237" t="s">
        <v>917</v>
      </c>
      <c r="D491" s="233"/>
    </row>
    <row r="492" spans="1:4" ht="60">
      <c r="A492" s="232"/>
      <c r="B492" s="232"/>
      <c r="C492" s="233" t="s">
        <v>1003</v>
      </c>
      <c r="D492" s="233"/>
    </row>
    <row r="493" spans="1:4" ht="15">
      <c r="A493" s="232"/>
      <c r="B493" s="232"/>
      <c r="C493" s="237" t="s">
        <v>919</v>
      </c>
      <c r="D493" s="233"/>
    </row>
    <row r="494" spans="1:4" ht="15">
      <c r="A494" s="232"/>
      <c r="B494" s="232"/>
      <c r="C494" s="233" t="s">
        <v>920</v>
      </c>
      <c r="D494" s="233"/>
    </row>
    <row r="495" spans="1:4" ht="15">
      <c r="A495" s="232"/>
      <c r="B495" s="232"/>
      <c r="C495" s="235" t="s">
        <v>186</v>
      </c>
      <c r="D495" s="236">
        <v>-300</v>
      </c>
    </row>
    <row r="496" spans="1:4" ht="15">
      <c r="A496" s="233" t="s">
        <v>187</v>
      </c>
      <c r="B496" s="232"/>
      <c r="C496" s="237" t="s">
        <v>910</v>
      </c>
      <c r="D496" s="234">
        <v>-300</v>
      </c>
    </row>
    <row r="497" spans="1:4" ht="15">
      <c r="A497" s="232"/>
      <c r="B497" s="232"/>
      <c r="C497" s="233" t="s">
        <v>188</v>
      </c>
      <c r="D497" s="233"/>
    </row>
    <row r="498" spans="1:4" ht="15">
      <c r="A498" s="232"/>
      <c r="B498" s="232"/>
      <c r="C498" s="237" t="s">
        <v>911</v>
      </c>
      <c r="D498" s="233"/>
    </row>
    <row r="499" spans="1:4" ht="30">
      <c r="A499" s="232"/>
      <c r="B499" s="232"/>
      <c r="C499" s="233" t="s">
        <v>1010</v>
      </c>
      <c r="D499" s="233"/>
    </row>
    <row r="500" spans="1:4" ht="15">
      <c r="A500" s="232"/>
      <c r="B500" s="232"/>
      <c r="C500" s="237" t="s">
        <v>913</v>
      </c>
      <c r="D500" s="233"/>
    </row>
    <row r="501" spans="1:4" ht="30">
      <c r="A501" s="232"/>
      <c r="B501" s="232"/>
      <c r="C501" s="233" t="s">
        <v>1011</v>
      </c>
      <c r="D501" s="233"/>
    </row>
    <row r="502" spans="1:4" ht="13.5" customHeight="1">
      <c r="A502" s="293" t="s">
        <v>915</v>
      </c>
      <c r="B502" s="293"/>
      <c r="C502" s="293"/>
      <c r="D502" s="293"/>
    </row>
    <row r="503" spans="1:4" ht="15">
      <c r="A503" s="232"/>
      <c r="B503" s="233" t="s">
        <v>109</v>
      </c>
      <c r="C503" s="237" t="s">
        <v>916</v>
      </c>
      <c r="D503" s="234">
        <v>-300</v>
      </c>
    </row>
    <row r="504" spans="1:4" ht="30">
      <c r="A504" s="232"/>
      <c r="B504" s="232"/>
      <c r="C504" s="233" t="s">
        <v>189</v>
      </c>
      <c r="D504" s="233"/>
    </row>
    <row r="505" spans="1:4" ht="15">
      <c r="A505" s="232"/>
      <c r="B505" s="232"/>
      <c r="C505" s="237" t="s">
        <v>917</v>
      </c>
      <c r="D505" s="233"/>
    </row>
    <row r="506" spans="1:4" ht="60">
      <c r="A506" s="232"/>
      <c r="B506" s="232"/>
      <c r="C506" s="233" t="s">
        <v>1003</v>
      </c>
      <c r="D506" s="233"/>
    </row>
    <row r="507" spans="1:4" ht="15">
      <c r="A507" s="232"/>
      <c r="B507" s="232"/>
      <c r="C507" s="237" t="s">
        <v>919</v>
      </c>
      <c r="D507" s="233"/>
    </row>
    <row r="508" spans="1:4" ht="15">
      <c r="A508" s="232"/>
      <c r="B508" s="232"/>
      <c r="C508" s="233" t="s">
        <v>920</v>
      </c>
      <c r="D508" s="233"/>
    </row>
    <row r="509" spans="1:4" ht="15">
      <c r="A509" s="232"/>
      <c r="B509" s="232"/>
      <c r="C509" s="235" t="s">
        <v>343</v>
      </c>
      <c r="D509" s="236">
        <v>-8682</v>
      </c>
    </row>
    <row r="510" spans="1:4" ht="15">
      <c r="A510" s="233" t="s">
        <v>341</v>
      </c>
      <c r="B510" s="232"/>
      <c r="C510" s="237" t="s">
        <v>910</v>
      </c>
      <c r="D510" s="234">
        <v>-8682</v>
      </c>
    </row>
    <row r="511" spans="1:4" ht="15">
      <c r="A511" s="232"/>
      <c r="B511" s="232"/>
      <c r="C511" s="233" t="s">
        <v>538</v>
      </c>
      <c r="D511" s="233"/>
    </row>
    <row r="512" spans="1:4" ht="15">
      <c r="A512" s="232"/>
      <c r="B512" s="232"/>
      <c r="C512" s="237" t="s">
        <v>911</v>
      </c>
      <c r="D512" s="233"/>
    </row>
    <row r="513" spans="1:4" ht="30">
      <c r="A513" s="232"/>
      <c r="B513" s="232"/>
      <c r="C513" s="233" t="s">
        <v>1012</v>
      </c>
      <c r="D513" s="233"/>
    </row>
    <row r="514" spans="1:4" ht="15">
      <c r="A514" s="232"/>
      <c r="B514" s="232"/>
      <c r="C514" s="237" t="s">
        <v>913</v>
      </c>
      <c r="D514" s="233"/>
    </row>
    <row r="515" spans="1:4" ht="45">
      <c r="A515" s="232"/>
      <c r="B515" s="232"/>
      <c r="C515" s="233" t="s">
        <v>1013</v>
      </c>
      <c r="D515" s="233"/>
    </row>
    <row r="516" spans="1:4" ht="13.5" customHeight="1">
      <c r="A516" s="293" t="s">
        <v>915</v>
      </c>
      <c r="B516" s="293"/>
      <c r="C516" s="293"/>
      <c r="D516" s="293"/>
    </row>
    <row r="517" spans="1:4" ht="15">
      <c r="A517" s="232"/>
      <c r="B517" s="233" t="s">
        <v>109</v>
      </c>
      <c r="C517" s="237" t="s">
        <v>916</v>
      </c>
      <c r="D517" s="234">
        <v>-8682</v>
      </c>
    </row>
    <row r="518" spans="1:4" ht="30">
      <c r="A518" s="232"/>
      <c r="B518" s="232"/>
      <c r="C518" s="233" t="s">
        <v>539</v>
      </c>
      <c r="D518" s="233"/>
    </row>
    <row r="519" spans="1:4" ht="15">
      <c r="A519" s="232"/>
      <c r="B519" s="232"/>
      <c r="C519" s="237" t="s">
        <v>917</v>
      </c>
      <c r="D519" s="233"/>
    </row>
    <row r="520" spans="1:4" ht="60">
      <c r="A520" s="232"/>
      <c r="B520" s="232"/>
      <c r="C520" s="233" t="s">
        <v>1003</v>
      </c>
      <c r="D520" s="233"/>
    </row>
    <row r="521" spans="1:4" ht="15">
      <c r="A521" s="232"/>
      <c r="B521" s="232"/>
      <c r="C521" s="237" t="s">
        <v>919</v>
      </c>
      <c r="D521" s="233"/>
    </row>
    <row r="522" spans="1:4" ht="15">
      <c r="A522" s="232"/>
      <c r="B522" s="232"/>
      <c r="C522" s="233" t="s">
        <v>920</v>
      </c>
      <c r="D522" s="233"/>
    </row>
    <row r="523" spans="1:4" ht="15">
      <c r="A523" s="232"/>
      <c r="B523" s="232"/>
      <c r="C523" s="235" t="s">
        <v>346</v>
      </c>
      <c r="D523" s="236">
        <v>-15900</v>
      </c>
    </row>
    <row r="524" spans="1:4" ht="15">
      <c r="A524" s="233" t="s">
        <v>344</v>
      </c>
      <c r="B524" s="232"/>
      <c r="C524" s="237" t="s">
        <v>910</v>
      </c>
      <c r="D524" s="234">
        <v>-15900</v>
      </c>
    </row>
    <row r="525" spans="1:4" ht="15">
      <c r="A525" s="232"/>
      <c r="B525" s="232"/>
      <c r="C525" s="233" t="s">
        <v>540</v>
      </c>
      <c r="D525" s="233"/>
    </row>
    <row r="526" spans="1:4" ht="15">
      <c r="A526" s="232"/>
      <c r="B526" s="232"/>
      <c r="C526" s="237" t="s">
        <v>911</v>
      </c>
      <c r="D526" s="233"/>
    </row>
    <row r="527" spans="1:4" ht="30">
      <c r="A527" s="232"/>
      <c r="B527" s="232"/>
      <c r="C527" s="233" t="s">
        <v>1014</v>
      </c>
      <c r="D527" s="233"/>
    </row>
    <row r="528" spans="1:4" ht="15">
      <c r="A528" s="232"/>
      <c r="B528" s="232"/>
      <c r="C528" s="237" t="s">
        <v>913</v>
      </c>
      <c r="D528" s="233"/>
    </row>
    <row r="529" spans="1:4" ht="30">
      <c r="A529" s="232"/>
      <c r="B529" s="232"/>
      <c r="C529" s="233" t="s">
        <v>1014</v>
      </c>
      <c r="D529" s="233"/>
    </row>
    <row r="530" spans="1:4" ht="13.5" customHeight="1">
      <c r="A530" s="293" t="s">
        <v>915</v>
      </c>
      <c r="B530" s="293"/>
      <c r="C530" s="293"/>
      <c r="D530" s="293"/>
    </row>
    <row r="531" spans="1:4" ht="15">
      <c r="A531" s="232"/>
      <c r="B531" s="233" t="s">
        <v>109</v>
      </c>
      <c r="C531" s="237" t="s">
        <v>916</v>
      </c>
      <c r="D531" s="234">
        <v>-15900</v>
      </c>
    </row>
    <row r="532" spans="1:4" ht="30">
      <c r="A532" s="232"/>
      <c r="B532" s="232"/>
      <c r="C532" s="233" t="s">
        <v>541</v>
      </c>
      <c r="D532" s="233"/>
    </row>
    <row r="533" spans="1:4" ht="15">
      <c r="A533" s="232"/>
      <c r="B533" s="232"/>
      <c r="C533" s="237" t="s">
        <v>917</v>
      </c>
      <c r="D533" s="233"/>
    </row>
    <row r="534" spans="1:4" ht="60">
      <c r="A534" s="232"/>
      <c r="B534" s="232"/>
      <c r="C534" s="233" t="s">
        <v>1003</v>
      </c>
      <c r="D534" s="233"/>
    </row>
    <row r="535" spans="1:4" ht="15">
      <c r="A535" s="232"/>
      <c r="B535" s="232"/>
      <c r="C535" s="237" t="s">
        <v>919</v>
      </c>
      <c r="D535" s="233"/>
    </row>
    <row r="536" spans="1:4" ht="15">
      <c r="A536" s="232"/>
      <c r="B536" s="232"/>
      <c r="C536" s="233" t="s">
        <v>920</v>
      </c>
      <c r="D536" s="233"/>
    </row>
    <row r="537" spans="1:4" ht="15">
      <c r="A537" s="232"/>
      <c r="B537" s="232"/>
      <c r="C537" s="235" t="s">
        <v>191</v>
      </c>
      <c r="D537" s="236">
        <v>-3100</v>
      </c>
    </row>
    <row r="538" spans="1:4" ht="15">
      <c r="A538" s="233" t="s">
        <v>192</v>
      </c>
      <c r="B538" s="232"/>
      <c r="C538" s="237" t="s">
        <v>910</v>
      </c>
      <c r="D538" s="234">
        <v>-3100</v>
      </c>
    </row>
    <row r="539" spans="1:4" ht="15">
      <c r="A539" s="232"/>
      <c r="B539" s="232"/>
      <c r="C539" s="233" t="s">
        <v>193</v>
      </c>
      <c r="D539" s="233"/>
    </row>
    <row r="540" spans="1:4" ht="15">
      <c r="A540" s="232"/>
      <c r="B540" s="232"/>
      <c r="C540" s="237" t="s">
        <v>911</v>
      </c>
      <c r="D540" s="233"/>
    </row>
    <row r="541" spans="1:4" ht="30">
      <c r="A541" s="232"/>
      <c r="B541" s="232"/>
      <c r="C541" s="233" t="s">
        <v>1015</v>
      </c>
      <c r="D541" s="233"/>
    </row>
    <row r="542" spans="1:4" ht="15">
      <c r="A542" s="232"/>
      <c r="B542" s="232"/>
      <c r="C542" s="237" t="s">
        <v>913</v>
      </c>
      <c r="D542" s="233"/>
    </row>
    <row r="543" spans="1:4" ht="45">
      <c r="A543" s="232"/>
      <c r="B543" s="232"/>
      <c r="C543" s="233" t="s">
        <v>1016</v>
      </c>
      <c r="D543" s="233"/>
    </row>
    <row r="544" spans="1:4" ht="13.5" customHeight="1">
      <c r="A544" s="293" t="s">
        <v>915</v>
      </c>
      <c r="B544" s="293"/>
      <c r="C544" s="293"/>
      <c r="D544" s="293"/>
    </row>
    <row r="545" spans="1:4" ht="15">
      <c r="A545" s="232"/>
      <c r="B545" s="233" t="s">
        <v>109</v>
      </c>
      <c r="C545" s="237" t="s">
        <v>916</v>
      </c>
      <c r="D545" s="234">
        <v>-3100</v>
      </c>
    </row>
    <row r="546" spans="1:4" ht="30">
      <c r="A546" s="232"/>
      <c r="B546" s="232"/>
      <c r="C546" s="233" t="s">
        <v>194</v>
      </c>
      <c r="D546" s="233"/>
    </row>
    <row r="547" spans="1:4" ht="15">
      <c r="A547" s="232"/>
      <c r="B547" s="232"/>
      <c r="C547" s="237" t="s">
        <v>917</v>
      </c>
      <c r="D547" s="233"/>
    </row>
    <row r="548" spans="1:4" ht="60">
      <c r="A548" s="232"/>
      <c r="B548" s="232"/>
      <c r="C548" s="233" t="s">
        <v>1003</v>
      </c>
      <c r="D548" s="233"/>
    </row>
    <row r="549" spans="1:4" ht="15">
      <c r="A549" s="232"/>
      <c r="B549" s="232"/>
      <c r="C549" s="237" t="s">
        <v>919</v>
      </c>
      <c r="D549" s="233"/>
    </row>
    <row r="550" spans="1:4" ht="15">
      <c r="A550" s="232"/>
      <c r="B550" s="232"/>
      <c r="C550" s="233" t="s">
        <v>920</v>
      </c>
      <c r="D550" s="233"/>
    </row>
    <row r="551" spans="1:4" ht="15">
      <c r="A551" s="232"/>
      <c r="B551" s="232"/>
      <c r="C551" s="235" t="s">
        <v>106</v>
      </c>
      <c r="D551" s="236">
        <v>1168684.3</v>
      </c>
    </row>
    <row r="552" spans="1:4" ht="15">
      <c r="A552" s="233" t="s">
        <v>107</v>
      </c>
      <c r="B552" s="232"/>
      <c r="C552" s="237" t="s">
        <v>910</v>
      </c>
      <c r="D552" s="234">
        <v>1168684.3</v>
      </c>
    </row>
    <row r="553" spans="1:4" ht="15">
      <c r="A553" s="232"/>
      <c r="B553" s="232"/>
      <c r="C553" s="233" t="s">
        <v>108</v>
      </c>
      <c r="D553" s="233"/>
    </row>
    <row r="554" spans="1:4" ht="15">
      <c r="A554" s="232"/>
      <c r="B554" s="232"/>
      <c r="C554" s="237" t="s">
        <v>911</v>
      </c>
      <c r="D554" s="233"/>
    </row>
    <row r="555" spans="1:4" ht="30">
      <c r="A555" s="232"/>
      <c r="B555" s="232"/>
      <c r="C555" s="233" t="s">
        <v>1017</v>
      </c>
      <c r="D555" s="233"/>
    </row>
    <row r="556" spans="1:4" ht="15">
      <c r="A556" s="232"/>
      <c r="B556" s="232"/>
      <c r="C556" s="237" t="s">
        <v>913</v>
      </c>
      <c r="D556" s="233"/>
    </row>
    <row r="557" spans="1:4" ht="30">
      <c r="A557" s="232"/>
      <c r="B557" s="232"/>
      <c r="C557" s="233" t="s">
        <v>1018</v>
      </c>
      <c r="D557" s="233"/>
    </row>
    <row r="558" spans="1:4" ht="13.5" customHeight="1">
      <c r="A558" s="293" t="s">
        <v>915</v>
      </c>
      <c r="B558" s="293"/>
      <c r="C558" s="293"/>
      <c r="D558" s="293"/>
    </row>
    <row r="559" spans="1:4" ht="15">
      <c r="A559" s="232"/>
      <c r="B559" s="233" t="s">
        <v>109</v>
      </c>
      <c r="C559" s="237" t="s">
        <v>916</v>
      </c>
      <c r="D559" s="234">
        <v>1168684.3</v>
      </c>
    </row>
    <row r="560" spans="1:4" ht="15">
      <c r="A560" s="232"/>
      <c r="B560" s="232"/>
      <c r="C560" s="233" t="s">
        <v>108</v>
      </c>
      <c r="D560" s="233"/>
    </row>
    <row r="561" spans="1:4" ht="15">
      <c r="A561" s="232"/>
      <c r="B561" s="232"/>
      <c r="C561" s="237" t="s">
        <v>917</v>
      </c>
      <c r="D561" s="233"/>
    </row>
    <row r="562" spans="1:4" ht="45">
      <c r="A562" s="232"/>
      <c r="B562" s="232"/>
      <c r="C562" s="233" t="s">
        <v>1019</v>
      </c>
      <c r="D562" s="233"/>
    </row>
    <row r="563" spans="1:4" ht="15">
      <c r="A563" s="232"/>
      <c r="B563" s="232"/>
      <c r="C563" s="237" t="s">
        <v>919</v>
      </c>
      <c r="D563" s="233"/>
    </row>
    <row r="564" spans="1:4" ht="15">
      <c r="A564" s="232"/>
      <c r="B564" s="232"/>
      <c r="C564" s="233" t="s">
        <v>920</v>
      </c>
      <c r="D564" s="233"/>
    </row>
    <row r="565" spans="1:4">
      <c r="A565" s="211"/>
      <c r="B565" s="211"/>
      <c r="C565" s="211"/>
      <c r="D565" s="211"/>
    </row>
  </sheetData>
  <mergeCells count="37">
    <mergeCell ref="A502:D502"/>
    <mergeCell ref="A516:D516"/>
    <mergeCell ref="A530:D530"/>
    <mergeCell ref="A544:D544"/>
    <mergeCell ref="A558:D558"/>
    <mergeCell ref="A432:D432"/>
    <mergeCell ref="A446:D446"/>
    <mergeCell ref="A460:D460"/>
    <mergeCell ref="A474:D474"/>
    <mergeCell ref="A488:D488"/>
    <mergeCell ref="A278:D278"/>
    <mergeCell ref="A292:D292"/>
    <mergeCell ref="A312:D312"/>
    <mergeCell ref="A392:D392"/>
    <mergeCell ref="A418:D418"/>
    <mergeCell ref="A179:D179"/>
    <mergeCell ref="A192:D192"/>
    <mergeCell ref="A206:D206"/>
    <mergeCell ref="A232:D232"/>
    <mergeCell ref="A264:D264"/>
    <mergeCell ref="A110:D110"/>
    <mergeCell ref="A124:D124"/>
    <mergeCell ref="A138:D138"/>
    <mergeCell ref="A151:D151"/>
    <mergeCell ref="A165:D165"/>
    <mergeCell ref="A32:D32"/>
    <mergeCell ref="A51:D51"/>
    <mergeCell ref="A64:D64"/>
    <mergeCell ref="A78:D78"/>
    <mergeCell ref="A91:D91"/>
    <mergeCell ref="D2:E2"/>
    <mergeCell ref="D3:E3"/>
    <mergeCell ref="A5:E5"/>
    <mergeCell ref="A9:B9"/>
    <mergeCell ref="A18:D18"/>
    <mergeCell ref="D7:D8"/>
    <mergeCell ref="C7:C9"/>
  </mergeCells>
  <pageMargins left="0.75" right="0.75" top="1" bottom="1" header="0.5" footer="0.5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54"/>
  <sheetViews>
    <sheetView workbookViewId="0">
      <selection activeCell="F29" sqref="F29"/>
    </sheetView>
  </sheetViews>
  <sheetFormatPr defaultRowHeight="13.5"/>
  <cols>
    <col min="1" max="3" width="7.5703125" style="159" customWidth="1"/>
    <col min="4" max="4" width="10.7109375" style="159" customWidth="1"/>
    <col min="5" max="5" width="8.42578125" style="159" bestFit="1" customWidth="1"/>
    <col min="6" max="6" width="76.140625" style="195" customWidth="1"/>
    <col min="7" max="7" width="35.28515625" style="195" customWidth="1"/>
    <col min="8" max="8" width="19.28515625" style="195" customWidth="1"/>
    <col min="9" max="16384" width="9.140625" style="159"/>
  </cols>
  <sheetData>
    <row r="1" spans="1:8">
      <c r="G1" s="222" t="s">
        <v>122</v>
      </c>
    </row>
    <row r="2" spans="1:8">
      <c r="G2" s="61" t="s">
        <v>0</v>
      </c>
    </row>
    <row r="3" spans="1:8">
      <c r="G3" s="61" t="s">
        <v>1</v>
      </c>
    </row>
    <row r="5" spans="1:8" ht="53.25" customHeight="1">
      <c r="A5" s="290" t="s">
        <v>195</v>
      </c>
      <c r="B5" s="290"/>
      <c r="C5" s="290"/>
      <c r="D5" s="290"/>
      <c r="E5" s="290"/>
      <c r="F5" s="290"/>
      <c r="G5" s="290"/>
      <c r="H5" s="290"/>
    </row>
    <row r="7" spans="1:8" ht="26.25" customHeight="1">
      <c r="G7" s="196" t="s">
        <v>1020</v>
      </c>
    </row>
    <row r="8" spans="1:8" ht="15" customHeight="1">
      <c r="A8" s="301" t="s">
        <v>57</v>
      </c>
      <c r="B8" s="302"/>
      <c r="C8" s="303"/>
      <c r="D8" s="301" t="s">
        <v>2</v>
      </c>
      <c r="E8" s="303"/>
      <c r="F8" s="298" t="s">
        <v>324</v>
      </c>
      <c r="G8" s="294" t="s">
        <v>908</v>
      </c>
    </row>
    <row r="9" spans="1:8" ht="46.5" customHeight="1">
      <c r="A9" s="304"/>
      <c r="B9" s="305"/>
      <c r="C9" s="306"/>
      <c r="D9" s="304"/>
      <c r="E9" s="306"/>
      <c r="F9" s="299"/>
      <c r="G9" s="294"/>
    </row>
    <row r="10" spans="1:8" ht="27">
      <c r="A10" s="197" t="s">
        <v>58</v>
      </c>
      <c r="B10" s="197" t="s">
        <v>59</v>
      </c>
      <c r="C10" s="197" t="s">
        <v>60</v>
      </c>
      <c r="D10" s="197" t="s">
        <v>4</v>
      </c>
      <c r="E10" s="231" t="s">
        <v>196</v>
      </c>
      <c r="F10" s="300"/>
      <c r="G10" s="230" t="s">
        <v>30</v>
      </c>
    </row>
    <row r="11" spans="1:8" ht="16.5">
      <c r="A11" s="238"/>
      <c r="B11" s="238"/>
      <c r="C11" s="238"/>
      <c r="D11" s="238"/>
      <c r="E11" s="238"/>
      <c r="F11" s="239" t="s">
        <v>6</v>
      </c>
      <c r="G11" s="240">
        <v>-1500528.4</v>
      </c>
    </row>
    <row r="12" spans="1:8" ht="16.5">
      <c r="A12" s="238"/>
      <c r="B12" s="238"/>
      <c r="C12" s="238"/>
      <c r="D12" s="238"/>
      <c r="E12" s="238"/>
      <c r="F12" s="238" t="s">
        <v>7</v>
      </c>
      <c r="G12" s="238"/>
    </row>
    <row r="13" spans="1:8" ht="16.5">
      <c r="A13" s="241" t="s">
        <v>61</v>
      </c>
      <c r="B13" s="238"/>
      <c r="C13" s="238"/>
      <c r="D13" s="238"/>
      <c r="E13" s="238"/>
      <c r="F13" s="239" t="s">
        <v>325</v>
      </c>
      <c r="G13" s="240">
        <v>-793619.4</v>
      </c>
    </row>
    <row r="14" spans="1:8" ht="16.5">
      <c r="A14" s="238"/>
      <c r="B14" s="238"/>
      <c r="C14" s="238"/>
      <c r="D14" s="238"/>
      <c r="E14" s="238"/>
      <c r="F14" s="238" t="s">
        <v>7</v>
      </c>
      <c r="G14" s="238"/>
    </row>
    <row r="15" spans="1:8" ht="25.5">
      <c r="A15" s="238"/>
      <c r="B15" s="241" t="s">
        <v>61</v>
      </c>
      <c r="C15" s="238"/>
      <c r="D15" s="238"/>
      <c r="E15" s="238"/>
      <c r="F15" s="239" t="s">
        <v>326</v>
      </c>
      <c r="G15" s="240">
        <v>-556085.69999999995</v>
      </c>
    </row>
    <row r="16" spans="1:8" ht="16.5">
      <c r="A16" s="238"/>
      <c r="B16" s="238"/>
      <c r="C16" s="238"/>
      <c r="D16" s="238"/>
      <c r="E16" s="238"/>
      <c r="F16" s="238" t="s">
        <v>7</v>
      </c>
      <c r="G16" s="238"/>
    </row>
    <row r="17" spans="1:7" ht="16.5">
      <c r="A17" s="238"/>
      <c r="B17" s="238"/>
      <c r="C17" s="241" t="s">
        <v>61</v>
      </c>
      <c r="D17" s="238"/>
      <c r="E17" s="238"/>
      <c r="F17" s="239" t="s">
        <v>327</v>
      </c>
      <c r="G17" s="240">
        <v>-78017.600000000006</v>
      </c>
    </row>
    <row r="18" spans="1:7" ht="16.5">
      <c r="A18" s="238"/>
      <c r="B18" s="238"/>
      <c r="C18" s="238"/>
      <c r="D18" s="238"/>
      <c r="E18" s="238"/>
      <c r="F18" s="238" t="s">
        <v>7</v>
      </c>
      <c r="G18" s="238"/>
    </row>
    <row r="19" spans="1:7" ht="16.5">
      <c r="A19" s="238"/>
      <c r="B19" s="238"/>
      <c r="C19" s="238"/>
      <c r="D19" s="242" t="s">
        <v>328</v>
      </c>
      <c r="E19" s="242" t="s">
        <v>109</v>
      </c>
      <c r="F19" s="243" t="s">
        <v>329</v>
      </c>
      <c r="G19" s="244">
        <v>-3500</v>
      </c>
    </row>
    <row r="20" spans="1:7" ht="16.5">
      <c r="A20" s="238"/>
      <c r="B20" s="238"/>
      <c r="C20" s="238"/>
      <c r="D20" s="238"/>
      <c r="E20" s="238"/>
      <c r="F20" s="238" t="s">
        <v>7</v>
      </c>
      <c r="G20" s="238"/>
    </row>
    <row r="21" spans="1:7" ht="16.5">
      <c r="A21" s="238"/>
      <c r="B21" s="238"/>
      <c r="C21" s="238"/>
      <c r="D21" s="238"/>
      <c r="E21" s="238"/>
      <c r="F21" s="238" t="s">
        <v>330</v>
      </c>
      <c r="G21" s="244">
        <v>-3500</v>
      </c>
    </row>
    <row r="22" spans="1:7" ht="16.5">
      <c r="A22" s="238"/>
      <c r="B22" s="238"/>
      <c r="C22" s="238"/>
      <c r="D22" s="242" t="s">
        <v>331</v>
      </c>
      <c r="E22" s="242" t="s">
        <v>109</v>
      </c>
      <c r="F22" s="243" t="s">
        <v>332</v>
      </c>
      <c r="G22" s="244">
        <v>-15000</v>
      </c>
    </row>
    <row r="23" spans="1:7" ht="16.5">
      <c r="A23" s="238"/>
      <c r="B23" s="238"/>
      <c r="C23" s="238"/>
      <c r="D23" s="238"/>
      <c r="E23" s="238"/>
      <c r="F23" s="238" t="s">
        <v>7</v>
      </c>
      <c r="G23" s="238"/>
    </row>
    <row r="24" spans="1:7" ht="16.5">
      <c r="A24" s="238"/>
      <c r="B24" s="238"/>
      <c r="C24" s="238"/>
      <c r="D24" s="238"/>
      <c r="E24" s="238"/>
      <c r="F24" s="238" t="s">
        <v>333</v>
      </c>
      <c r="G24" s="244">
        <v>-15000</v>
      </c>
    </row>
    <row r="25" spans="1:7" ht="16.5">
      <c r="A25" s="238"/>
      <c r="B25" s="238"/>
      <c r="C25" s="238"/>
      <c r="D25" s="242" t="s">
        <v>334</v>
      </c>
      <c r="E25" s="242" t="s">
        <v>109</v>
      </c>
      <c r="F25" s="243" t="s">
        <v>335</v>
      </c>
      <c r="G25" s="244">
        <v>-9345</v>
      </c>
    </row>
    <row r="26" spans="1:7" ht="16.5">
      <c r="A26" s="238"/>
      <c r="B26" s="238"/>
      <c r="C26" s="238"/>
      <c r="D26" s="238"/>
      <c r="E26" s="238"/>
      <c r="F26" s="238" t="s">
        <v>7</v>
      </c>
      <c r="G26" s="238"/>
    </row>
    <row r="27" spans="1:7" ht="16.5">
      <c r="A27" s="238"/>
      <c r="B27" s="238"/>
      <c r="C27" s="238"/>
      <c r="D27" s="238"/>
      <c r="E27" s="238"/>
      <c r="F27" s="238" t="s">
        <v>336</v>
      </c>
      <c r="G27" s="244">
        <v>-9345</v>
      </c>
    </row>
    <row r="28" spans="1:7" ht="16.5">
      <c r="A28" s="238"/>
      <c r="B28" s="238"/>
      <c r="C28" s="238"/>
      <c r="D28" s="242" t="s">
        <v>337</v>
      </c>
      <c r="E28" s="242" t="s">
        <v>109</v>
      </c>
      <c r="F28" s="243" t="s">
        <v>338</v>
      </c>
      <c r="G28" s="244">
        <v>-7441.9</v>
      </c>
    </row>
    <row r="29" spans="1:7" ht="16.5">
      <c r="A29" s="238"/>
      <c r="B29" s="238"/>
      <c r="C29" s="238"/>
      <c r="D29" s="238"/>
      <c r="E29" s="238"/>
      <c r="F29" s="238" t="s">
        <v>7</v>
      </c>
      <c r="G29" s="238"/>
    </row>
    <row r="30" spans="1:7" ht="16.5">
      <c r="A30" s="238"/>
      <c r="B30" s="238"/>
      <c r="C30" s="238"/>
      <c r="D30" s="238"/>
      <c r="E30" s="238"/>
      <c r="F30" s="238" t="s">
        <v>339</v>
      </c>
      <c r="G30" s="244">
        <v>-7441.9</v>
      </c>
    </row>
    <row r="31" spans="1:7" ht="16.5">
      <c r="A31" s="238"/>
      <c r="B31" s="238"/>
      <c r="C31" s="238"/>
      <c r="D31" s="242" t="s">
        <v>187</v>
      </c>
      <c r="E31" s="242" t="s">
        <v>109</v>
      </c>
      <c r="F31" s="243" t="s">
        <v>340</v>
      </c>
      <c r="G31" s="244">
        <v>-300</v>
      </c>
    </row>
    <row r="32" spans="1:7" ht="16.5">
      <c r="A32" s="238"/>
      <c r="B32" s="238"/>
      <c r="C32" s="238"/>
      <c r="D32" s="238"/>
      <c r="E32" s="238"/>
      <c r="F32" s="238" t="s">
        <v>7</v>
      </c>
      <c r="G32" s="238"/>
    </row>
    <row r="33" spans="1:7" ht="16.5">
      <c r="A33" s="238"/>
      <c r="B33" s="238"/>
      <c r="C33" s="238"/>
      <c r="D33" s="238"/>
      <c r="E33" s="238"/>
      <c r="F33" s="238" t="s">
        <v>186</v>
      </c>
      <c r="G33" s="244">
        <v>-300</v>
      </c>
    </row>
    <row r="34" spans="1:7" ht="16.5">
      <c r="A34" s="238"/>
      <c r="B34" s="238"/>
      <c r="C34" s="238"/>
      <c r="D34" s="242" t="s">
        <v>341</v>
      </c>
      <c r="E34" s="242" t="s">
        <v>109</v>
      </c>
      <c r="F34" s="243" t="s">
        <v>342</v>
      </c>
      <c r="G34" s="244">
        <v>-8682</v>
      </c>
    </row>
    <row r="35" spans="1:7" ht="16.5">
      <c r="A35" s="238"/>
      <c r="B35" s="238"/>
      <c r="C35" s="238"/>
      <c r="D35" s="238"/>
      <c r="E35" s="238"/>
      <c r="F35" s="238" t="s">
        <v>7</v>
      </c>
      <c r="G35" s="238"/>
    </row>
    <row r="36" spans="1:7" ht="16.5">
      <c r="A36" s="238"/>
      <c r="B36" s="238"/>
      <c r="C36" s="238"/>
      <c r="D36" s="238"/>
      <c r="E36" s="238"/>
      <c r="F36" s="238" t="s">
        <v>343</v>
      </c>
      <c r="G36" s="244">
        <v>-8682</v>
      </c>
    </row>
    <row r="37" spans="1:7" ht="16.5">
      <c r="A37" s="238"/>
      <c r="B37" s="238"/>
      <c r="C37" s="238"/>
      <c r="D37" s="242" t="s">
        <v>344</v>
      </c>
      <c r="E37" s="242" t="s">
        <v>109</v>
      </c>
      <c r="F37" s="243" t="s">
        <v>345</v>
      </c>
      <c r="G37" s="244">
        <v>-15900</v>
      </c>
    </row>
    <row r="38" spans="1:7" ht="16.5">
      <c r="A38" s="238"/>
      <c r="B38" s="238"/>
      <c r="C38" s="238"/>
      <c r="D38" s="238"/>
      <c r="E38" s="238"/>
      <c r="F38" s="238" t="s">
        <v>7</v>
      </c>
      <c r="G38" s="238"/>
    </row>
    <row r="39" spans="1:7" ht="16.5">
      <c r="A39" s="238"/>
      <c r="B39" s="238"/>
      <c r="C39" s="238"/>
      <c r="D39" s="238"/>
      <c r="E39" s="238"/>
      <c r="F39" s="238" t="s">
        <v>346</v>
      </c>
      <c r="G39" s="244">
        <v>-15900</v>
      </c>
    </row>
    <row r="40" spans="1:7" ht="16.5">
      <c r="A40" s="238"/>
      <c r="B40" s="238"/>
      <c r="C40" s="238"/>
      <c r="D40" s="242" t="s">
        <v>192</v>
      </c>
      <c r="E40" s="242" t="s">
        <v>109</v>
      </c>
      <c r="F40" s="243" t="s">
        <v>347</v>
      </c>
      <c r="G40" s="244">
        <v>-3100</v>
      </c>
    </row>
    <row r="41" spans="1:7" ht="16.5">
      <c r="A41" s="238"/>
      <c r="B41" s="238"/>
      <c r="C41" s="238"/>
      <c r="D41" s="238"/>
      <c r="E41" s="238"/>
      <c r="F41" s="238" t="s">
        <v>7</v>
      </c>
      <c r="G41" s="238"/>
    </row>
    <row r="42" spans="1:7" ht="16.5">
      <c r="A42" s="238"/>
      <c r="B42" s="238"/>
      <c r="C42" s="238"/>
      <c r="D42" s="238"/>
      <c r="E42" s="238"/>
      <c r="F42" s="238" t="s">
        <v>191</v>
      </c>
      <c r="G42" s="244">
        <v>-3100</v>
      </c>
    </row>
    <row r="43" spans="1:7" ht="25.5">
      <c r="A43" s="238"/>
      <c r="B43" s="238"/>
      <c r="C43" s="238"/>
      <c r="D43" s="242" t="s">
        <v>348</v>
      </c>
      <c r="E43" s="242" t="s">
        <v>109</v>
      </c>
      <c r="F43" s="243" t="s">
        <v>349</v>
      </c>
      <c r="G43" s="244">
        <v>-10307.799999999999</v>
      </c>
    </row>
    <row r="44" spans="1:7" ht="16.5">
      <c r="A44" s="238"/>
      <c r="B44" s="238"/>
      <c r="C44" s="238"/>
      <c r="D44" s="238"/>
      <c r="E44" s="238"/>
      <c r="F44" s="238" t="s">
        <v>7</v>
      </c>
      <c r="G44" s="238"/>
    </row>
    <row r="45" spans="1:7" ht="16.5">
      <c r="A45" s="238"/>
      <c r="B45" s="238"/>
      <c r="C45" s="238"/>
      <c r="D45" s="238"/>
      <c r="E45" s="238"/>
      <c r="F45" s="238" t="s">
        <v>350</v>
      </c>
      <c r="G45" s="244">
        <v>-10307.799999999999</v>
      </c>
    </row>
    <row r="46" spans="1:7" ht="16.5">
      <c r="A46" s="238"/>
      <c r="B46" s="238"/>
      <c r="C46" s="238"/>
      <c r="D46" s="242" t="s">
        <v>182</v>
      </c>
      <c r="E46" s="242" t="s">
        <v>109</v>
      </c>
      <c r="F46" s="243" t="s">
        <v>246</v>
      </c>
      <c r="G46" s="244">
        <v>-4440.8999999999996</v>
      </c>
    </row>
    <row r="47" spans="1:7" ht="16.5">
      <c r="A47" s="238"/>
      <c r="B47" s="238"/>
      <c r="C47" s="238"/>
      <c r="D47" s="238"/>
      <c r="E47" s="238"/>
      <c r="F47" s="238" t="s">
        <v>7</v>
      </c>
      <c r="G47" s="238"/>
    </row>
    <row r="48" spans="1:7" ht="16.5">
      <c r="A48" s="238"/>
      <c r="B48" s="238"/>
      <c r="C48" s="238"/>
      <c r="D48" s="238"/>
      <c r="E48" s="238"/>
      <c r="F48" s="238" t="s">
        <v>181</v>
      </c>
      <c r="G48" s="244">
        <v>-4440.8999999999996</v>
      </c>
    </row>
    <row r="49" spans="1:7" ht="16.5">
      <c r="A49" s="238"/>
      <c r="B49" s="238"/>
      <c r="C49" s="241" t="s">
        <v>126</v>
      </c>
      <c r="D49" s="238"/>
      <c r="E49" s="238"/>
      <c r="F49" s="239" t="s">
        <v>247</v>
      </c>
      <c r="G49" s="240">
        <v>-432035.4</v>
      </c>
    </row>
    <row r="50" spans="1:7" ht="16.5">
      <c r="A50" s="238"/>
      <c r="B50" s="238"/>
      <c r="C50" s="238"/>
      <c r="D50" s="238"/>
      <c r="E50" s="238"/>
      <c r="F50" s="238" t="s">
        <v>7</v>
      </c>
      <c r="G50" s="238"/>
    </row>
    <row r="51" spans="1:7" ht="38.25">
      <c r="A51" s="238"/>
      <c r="B51" s="238"/>
      <c r="C51" s="238"/>
      <c r="D51" s="242" t="s">
        <v>176</v>
      </c>
      <c r="E51" s="242" t="s">
        <v>177</v>
      </c>
      <c r="F51" s="243" t="s">
        <v>353</v>
      </c>
      <c r="G51" s="244">
        <v>-232790.7</v>
      </c>
    </row>
    <row r="52" spans="1:7" ht="16.5">
      <c r="A52" s="238"/>
      <c r="B52" s="238"/>
      <c r="C52" s="238"/>
      <c r="D52" s="238"/>
      <c r="E52" s="238"/>
      <c r="F52" s="238" t="s">
        <v>7</v>
      </c>
      <c r="G52" s="238"/>
    </row>
    <row r="53" spans="1:7" ht="16.5">
      <c r="A53" s="238"/>
      <c r="B53" s="238"/>
      <c r="C53" s="238"/>
      <c r="D53" s="238"/>
      <c r="E53" s="238"/>
      <c r="F53" s="238" t="s">
        <v>175</v>
      </c>
      <c r="G53" s="244">
        <v>-232790.7</v>
      </c>
    </row>
    <row r="54" spans="1:7" ht="38.25">
      <c r="A54" s="238"/>
      <c r="B54" s="238"/>
      <c r="C54" s="238"/>
      <c r="D54" s="242" t="s">
        <v>176</v>
      </c>
      <c r="E54" s="242" t="s">
        <v>179</v>
      </c>
      <c r="F54" s="243" t="s">
        <v>354</v>
      </c>
      <c r="G54" s="244">
        <v>-199244.7</v>
      </c>
    </row>
    <row r="55" spans="1:7" ht="16.5">
      <c r="A55" s="238"/>
      <c r="B55" s="238"/>
      <c r="C55" s="238"/>
      <c r="D55" s="238"/>
      <c r="E55" s="238"/>
      <c r="F55" s="238" t="s">
        <v>7</v>
      </c>
      <c r="G55" s="238"/>
    </row>
    <row r="56" spans="1:7" ht="16.5">
      <c r="A56" s="238"/>
      <c r="B56" s="238"/>
      <c r="C56" s="238"/>
      <c r="D56" s="238"/>
      <c r="E56" s="238"/>
      <c r="F56" s="238" t="s">
        <v>175</v>
      </c>
      <c r="G56" s="244">
        <v>-199244.7</v>
      </c>
    </row>
    <row r="57" spans="1:7" ht="16.5">
      <c r="A57" s="238"/>
      <c r="B57" s="238"/>
      <c r="C57" s="241" t="s">
        <v>197</v>
      </c>
      <c r="D57" s="238"/>
      <c r="E57" s="238"/>
      <c r="F57" s="239" t="s">
        <v>355</v>
      </c>
      <c r="G57" s="240">
        <v>-46032.7</v>
      </c>
    </row>
    <row r="58" spans="1:7" ht="16.5">
      <c r="A58" s="238"/>
      <c r="B58" s="238"/>
      <c r="C58" s="238"/>
      <c r="D58" s="238"/>
      <c r="E58" s="238"/>
      <c r="F58" s="238" t="s">
        <v>7</v>
      </c>
      <c r="G58" s="238"/>
    </row>
    <row r="59" spans="1:7" ht="16.5">
      <c r="A59" s="238"/>
      <c r="B59" s="238"/>
      <c r="C59" s="238"/>
      <c r="D59" s="242" t="s">
        <v>356</v>
      </c>
      <c r="E59" s="242" t="s">
        <v>185</v>
      </c>
      <c r="F59" s="243" t="s">
        <v>357</v>
      </c>
      <c r="G59" s="244">
        <v>-1032.7</v>
      </c>
    </row>
    <row r="60" spans="1:7" ht="16.5">
      <c r="A60" s="238"/>
      <c r="B60" s="238"/>
      <c r="C60" s="238"/>
      <c r="D60" s="238"/>
      <c r="E60" s="238"/>
      <c r="F60" s="238" t="s">
        <v>7</v>
      </c>
      <c r="G60" s="238"/>
    </row>
    <row r="61" spans="1:7" ht="16.5">
      <c r="A61" s="238"/>
      <c r="B61" s="238"/>
      <c r="C61" s="238"/>
      <c r="D61" s="238"/>
      <c r="E61" s="238"/>
      <c r="F61" s="238" t="s">
        <v>358</v>
      </c>
      <c r="G61" s="244">
        <v>-1032.7</v>
      </c>
    </row>
    <row r="62" spans="1:7" ht="16.5">
      <c r="A62" s="238"/>
      <c r="B62" s="238"/>
      <c r="C62" s="238"/>
      <c r="D62" s="242" t="s">
        <v>359</v>
      </c>
      <c r="E62" s="242" t="s">
        <v>109</v>
      </c>
      <c r="F62" s="243" t="s">
        <v>360</v>
      </c>
      <c r="G62" s="244">
        <v>-45000</v>
      </c>
    </row>
    <row r="63" spans="1:7" ht="16.5">
      <c r="A63" s="238"/>
      <c r="B63" s="238"/>
      <c r="C63" s="238"/>
      <c r="D63" s="238"/>
      <c r="E63" s="238"/>
      <c r="F63" s="238" t="s">
        <v>7</v>
      </c>
      <c r="G63" s="238"/>
    </row>
    <row r="64" spans="1:7" ht="16.5">
      <c r="A64" s="238"/>
      <c r="B64" s="238"/>
      <c r="C64" s="238"/>
      <c r="D64" s="238"/>
      <c r="E64" s="238"/>
      <c r="F64" s="238" t="s">
        <v>169</v>
      </c>
      <c r="G64" s="244">
        <v>-45000</v>
      </c>
    </row>
    <row r="65" spans="1:7" ht="16.5">
      <c r="A65" s="238"/>
      <c r="B65" s="241" t="s">
        <v>197</v>
      </c>
      <c r="C65" s="238"/>
      <c r="D65" s="238"/>
      <c r="E65" s="238"/>
      <c r="F65" s="239" t="s">
        <v>361</v>
      </c>
      <c r="G65" s="240">
        <v>-17672.8</v>
      </c>
    </row>
    <row r="66" spans="1:7" ht="16.5">
      <c r="A66" s="238"/>
      <c r="B66" s="238"/>
      <c r="C66" s="238"/>
      <c r="D66" s="238"/>
      <c r="E66" s="238"/>
      <c r="F66" s="238" t="s">
        <v>7</v>
      </c>
      <c r="G66" s="238"/>
    </row>
    <row r="67" spans="1:7" ht="16.5">
      <c r="A67" s="238"/>
      <c r="B67" s="238"/>
      <c r="C67" s="241" t="s">
        <v>126</v>
      </c>
      <c r="D67" s="238"/>
      <c r="E67" s="238"/>
      <c r="F67" s="239" t="s">
        <v>362</v>
      </c>
      <c r="G67" s="240">
        <v>-17672.8</v>
      </c>
    </row>
    <row r="68" spans="1:7" ht="16.5">
      <c r="A68" s="238"/>
      <c r="B68" s="238"/>
      <c r="C68" s="238"/>
      <c r="D68" s="238"/>
      <c r="E68" s="238"/>
      <c r="F68" s="238" t="s">
        <v>7</v>
      </c>
      <c r="G68" s="238"/>
    </row>
    <row r="69" spans="1:7" ht="25.5">
      <c r="A69" s="238"/>
      <c r="B69" s="238"/>
      <c r="C69" s="238"/>
      <c r="D69" s="242" t="s">
        <v>363</v>
      </c>
      <c r="E69" s="242" t="s">
        <v>109</v>
      </c>
      <c r="F69" s="243" t="s">
        <v>364</v>
      </c>
      <c r="G69" s="244">
        <v>-11553.2</v>
      </c>
    </row>
    <row r="70" spans="1:7" ht="16.5">
      <c r="A70" s="238"/>
      <c r="B70" s="238"/>
      <c r="C70" s="238"/>
      <c r="D70" s="238"/>
      <c r="E70" s="238"/>
      <c r="F70" s="238" t="s">
        <v>7</v>
      </c>
      <c r="G70" s="238"/>
    </row>
    <row r="71" spans="1:7" ht="16.5">
      <c r="A71" s="238"/>
      <c r="B71" s="238"/>
      <c r="C71" s="238"/>
      <c r="D71" s="238"/>
      <c r="E71" s="238"/>
      <c r="F71" s="238" t="s">
        <v>365</v>
      </c>
      <c r="G71" s="244">
        <v>-11553.2</v>
      </c>
    </row>
    <row r="72" spans="1:7" ht="16.5">
      <c r="A72" s="238"/>
      <c r="B72" s="238"/>
      <c r="C72" s="238"/>
      <c r="D72" s="242" t="s">
        <v>363</v>
      </c>
      <c r="E72" s="242" t="s">
        <v>167</v>
      </c>
      <c r="F72" s="243" t="s">
        <v>366</v>
      </c>
      <c r="G72" s="244">
        <v>-4721.3999999999996</v>
      </c>
    </row>
    <row r="73" spans="1:7" ht="16.5">
      <c r="A73" s="238"/>
      <c r="B73" s="238"/>
      <c r="C73" s="238"/>
      <c r="D73" s="238"/>
      <c r="E73" s="238"/>
      <c r="F73" s="238" t="s">
        <v>7</v>
      </c>
      <c r="G73" s="238"/>
    </row>
    <row r="74" spans="1:7" ht="16.5">
      <c r="A74" s="238"/>
      <c r="B74" s="238"/>
      <c r="C74" s="238"/>
      <c r="D74" s="238"/>
      <c r="E74" s="238"/>
      <c r="F74" s="238" t="s">
        <v>365</v>
      </c>
      <c r="G74" s="244">
        <v>-4721.3999999999996</v>
      </c>
    </row>
    <row r="75" spans="1:7" ht="16.5">
      <c r="A75" s="238"/>
      <c r="B75" s="238"/>
      <c r="C75" s="238"/>
      <c r="D75" s="242" t="s">
        <v>363</v>
      </c>
      <c r="E75" s="242" t="s">
        <v>168</v>
      </c>
      <c r="F75" s="243" t="s">
        <v>367</v>
      </c>
      <c r="G75" s="244">
        <v>-1398.2</v>
      </c>
    </row>
    <row r="76" spans="1:7" ht="16.5">
      <c r="A76" s="238"/>
      <c r="B76" s="238"/>
      <c r="C76" s="238"/>
      <c r="D76" s="238"/>
      <c r="E76" s="238"/>
      <c r="F76" s="238" t="s">
        <v>7</v>
      </c>
      <c r="G76" s="238"/>
    </row>
    <row r="77" spans="1:7" ht="16.5">
      <c r="A77" s="238"/>
      <c r="B77" s="238"/>
      <c r="C77" s="238"/>
      <c r="D77" s="238"/>
      <c r="E77" s="238"/>
      <c r="F77" s="238" t="s">
        <v>365</v>
      </c>
      <c r="G77" s="244">
        <v>-1398.2</v>
      </c>
    </row>
    <row r="78" spans="1:7" ht="16.5">
      <c r="A78" s="238"/>
      <c r="B78" s="241" t="s">
        <v>68</v>
      </c>
      <c r="C78" s="238"/>
      <c r="D78" s="238"/>
      <c r="E78" s="238"/>
      <c r="F78" s="239" t="s">
        <v>368</v>
      </c>
      <c r="G78" s="240">
        <v>-211860.9</v>
      </c>
    </row>
    <row r="79" spans="1:7" ht="16.5">
      <c r="A79" s="238"/>
      <c r="B79" s="238"/>
      <c r="C79" s="238"/>
      <c r="D79" s="238"/>
      <c r="E79" s="238"/>
      <c r="F79" s="238" t="s">
        <v>7</v>
      </c>
      <c r="G79" s="238"/>
    </row>
    <row r="80" spans="1:7" ht="16.5">
      <c r="A80" s="238"/>
      <c r="B80" s="238"/>
      <c r="C80" s="241" t="s">
        <v>61</v>
      </c>
      <c r="D80" s="238"/>
      <c r="E80" s="238"/>
      <c r="F80" s="239" t="s">
        <v>368</v>
      </c>
      <c r="G80" s="240">
        <v>-211860.9</v>
      </c>
    </row>
    <row r="81" spans="1:7" ht="16.5">
      <c r="A81" s="238"/>
      <c r="B81" s="238"/>
      <c r="C81" s="238"/>
      <c r="D81" s="238"/>
      <c r="E81" s="238"/>
      <c r="F81" s="238" t="s">
        <v>7</v>
      </c>
      <c r="G81" s="238"/>
    </row>
    <row r="82" spans="1:7" ht="25.5">
      <c r="A82" s="238"/>
      <c r="B82" s="238"/>
      <c r="C82" s="238"/>
      <c r="D82" s="242" t="s">
        <v>369</v>
      </c>
      <c r="E82" s="242" t="s">
        <v>109</v>
      </c>
      <c r="F82" s="243" t="s">
        <v>370</v>
      </c>
      <c r="G82" s="244">
        <v>-5848.5</v>
      </c>
    </row>
    <row r="83" spans="1:7" ht="16.5">
      <c r="A83" s="238"/>
      <c r="B83" s="238"/>
      <c r="C83" s="238"/>
      <c r="D83" s="238"/>
      <c r="E83" s="238"/>
      <c r="F83" s="238" t="s">
        <v>7</v>
      </c>
      <c r="G83" s="238"/>
    </row>
    <row r="84" spans="1:7" ht="16.5">
      <c r="A84" s="238"/>
      <c r="B84" s="238"/>
      <c r="C84" s="238"/>
      <c r="D84" s="238"/>
      <c r="E84" s="238"/>
      <c r="F84" s="238" t="s">
        <v>371</v>
      </c>
      <c r="G84" s="244">
        <v>-5848.5</v>
      </c>
    </row>
    <row r="85" spans="1:7" ht="25.5">
      <c r="A85" s="238"/>
      <c r="B85" s="238"/>
      <c r="C85" s="238"/>
      <c r="D85" s="242" t="s">
        <v>172</v>
      </c>
      <c r="E85" s="242" t="s">
        <v>109</v>
      </c>
      <c r="F85" s="243" t="s">
        <v>372</v>
      </c>
      <c r="G85" s="244">
        <v>-5400</v>
      </c>
    </row>
    <row r="86" spans="1:7" ht="16.5">
      <c r="A86" s="238"/>
      <c r="B86" s="238"/>
      <c r="C86" s="238"/>
      <c r="D86" s="238"/>
      <c r="E86" s="238"/>
      <c r="F86" s="238" t="s">
        <v>7</v>
      </c>
      <c r="G86" s="238"/>
    </row>
    <row r="87" spans="1:7" ht="16.5">
      <c r="A87" s="238"/>
      <c r="B87" s="238"/>
      <c r="C87" s="238"/>
      <c r="D87" s="238"/>
      <c r="E87" s="238"/>
      <c r="F87" s="238" t="s">
        <v>171</v>
      </c>
      <c r="G87" s="244">
        <v>-5400</v>
      </c>
    </row>
    <row r="88" spans="1:7" ht="25.5">
      <c r="A88" s="238"/>
      <c r="B88" s="238"/>
      <c r="C88" s="238"/>
      <c r="D88" s="242" t="s">
        <v>172</v>
      </c>
      <c r="E88" s="242" t="s">
        <v>373</v>
      </c>
      <c r="F88" s="243" t="s">
        <v>374</v>
      </c>
      <c r="G88" s="244">
        <v>-196939.7</v>
      </c>
    </row>
    <row r="89" spans="1:7" ht="16.5">
      <c r="A89" s="238"/>
      <c r="B89" s="238"/>
      <c r="C89" s="238"/>
      <c r="D89" s="238"/>
      <c r="E89" s="238"/>
      <c r="F89" s="238" t="s">
        <v>7</v>
      </c>
      <c r="G89" s="238"/>
    </row>
    <row r="90" spans="1:7" ht="16.5">
      <c r="A90" s="238"/>
      <c r="B90" s="238"/>
      <c r="C90" s="238"/>
      <c r="D90" s="238"/>
      <c r="E90" s="238"/>
      <c r="F90" s="238" t="s">
        <v>171</v>
      </c>
      <c r="G90" s="244">
        <v>-196939.7</v>
      </c>
    </row>
    <row r="91" spans="1:7" ht="16.5">
      <c r="A91" s="238"/>
      <c r="B91" s="238"/>
      <c r="C91" s="238"/>
      <c r="D91" s="242" t="s">
        <v>172</v>
      </c>
      <c r="E91" s="242" t="s">
        <v>375</v>
      </c>
      <c r="F91" s="243" t="s">
        <v>376</v>
      </c>
      <c r="G91" s="244">
        <v>-244.9</v>
      </c>
    </row>
    <row r="92" spans="1:7" ht="16.5">
      <c r="A92" s="238"/>
      <c r="B92" s="238"/>
      <c r="C92" s="238"/>
      <c r="D92" s="238"/>
      <c r="E92" s="238"/>
      <c r="F92" s="238" t="s">
        <v>7</v>
      </c>
      <c r="G92" s="238"/>
    </row>
    <row r="93" spans="1:7" ht="16.5">
      <c r="A93" s="238"/>
      <c r="B93" s="238"/>
      <c r="C93" s="238"/>
      <c r="D93" s="238"/>
      <c r="E93" s="238"/>
      <c r="F93" s="238" t="s">
        <v>171</v>
      </c>
      <c r="G93" s="244">
        <v>-244.9</v>
      </c>
    </row>
    <row r="94" spans="1:7" ht="16.5">
      <c r="A94" s="238"/>
      <c r="B94" s="238"/>
      <c r="C94" s="238"/>
      <c r="D94" s="242" t="s">
        <v>172</v>
      </c>
      <c r="E94" s="242" t="s">
        <v>377</v>
      </c>
      <c r="F94" s="243" t="s">
        <v>378</v>
      </c>
      <c r="G94" s="244">
        <v>-3427.8</v>
      </c>
    </row>
    <row r="95" spans="1:7" ht="16.5">
      <c r="A95" s="238"/>
      <c r="B95" s="238"/>
      <c r="C95" s="238"/>
      <c r="D95" s="238"/>
      <c r="E95" s="238"/>
      <c r="F95" s="238" t="s">
        <v>7</v>
      </c>
      <c r="G95" s="238"/>
    </row>
    <row r="96" spans="1:7" ht="16.5">
      <c r="A96" s="238"/>
      <c r="B96" s="238"/>
      <c r="C96" s="238"/>
      <c r="D96" s="238"/>
      <c r="E96" s="238"/>
      <c r="F96" s="238" t="s">
        <v>171</v>
      </c>
      <c r="G96" s="244">
        <v>-3427.8</v>
      </c>
    </row>
    <row r="97" spans="1:7" ht="25.5">
      <c r="A97" s="238"/>
      <c r="B97" s="241" t="s">
        <v>200</v>
      </c>
      <c r="C97" s="238"/>
      <c r="D97" s="238"/>
      <c r="E97" s="238"/>
      <c r="F97" s="239" t="s">
        <v>379</v>
      </c>
      <c r="G97" s="240">
        <v>-8000</v>
      </c>
    </row>
    <row r="98" spans="1:7" ht="16.5">
      <c r="A98" s="238"/>
      <c r="B98" s="238"/>
      <c r="C98" s="238"/>
      <c r="D98" s="238"/>
      <c r="E98" s="238"/>
      <c r="F98" s="238" t="s">
        <v>7</v>
      </c>
      <c r="G98" s="238"/>
    </row>
    <row r="99" spans="1:7" ht="25.5">
      <c r="A99" s="238"/>
      <c r="B99" s="238"/>
      <c r="C99" s="241" t="s">
        <v>61</v>
      </c>
      <c r="D99" s="238"/>
      <c r="E99" s="238"/>
      <c r="F99" s="239" t="s">
        <v>379</v>
      </c>
      <c r="G99" s="240">
        <v>-8000</v>
      </c>
    </row>
    <row r="100" spans="1:7" ht="16.5">
      <c r="A100" s="238"/>
      <c r="B100" s="238"/>
      <c r="C100" s="238"/>
      <c r="D100" s="238"/>
      <c r="E100" s="238"/>
      <c r="F100" s="238" t="s">
        <v>7</v>
      </c>
      <c r="G100" s="238"/>
    </row>
    <row r="101" spans="1:7" ht="16.5">
      <c r="A101" s="238"/>
      <c r="B101" s="238"/>
      <c r="C101" s="238"/>
      <c r="D101" s="242" t="s">
        <v>380</v>
      </c>
      <c r="E101" s="242" t="s">
        <v>381</v>
      </c>
      <c r="F101" s="243" t="s">
        <v>382</v>
      </c>
      <c r="G101" s="244">
        <v>-8000</v>
      </c>
    </row>
    <row r="102" spans="1:7" ht="16.5">
      <c r="A102" s="238"/>
      <c r="B102" s="238"/>
      <c r="C102" s="238"/>
      <c r="D102" s="238"/>
      <c r="E102" s="238"/>
      <c r="F102" s="238" t="s">
        <v>7</v>
      </c>
      <c r="G102" s="238"/>
    </row>
    <row r="103" spans="1:7" ht="33">
      <c r="A103" s="238"/>
      <c r="B103" s="238"/>
      <c r="C103" s="238"/>
      <c r="D103" s="238"/>
      <c r="E103" s="238"/>
      <c r="F103" s="238" t="s">
        <v>8</v>
      </c>
      <c r="G103" s="244">
        <v>-8000</v>
      </c>
    </row>
    <row r="104" spans="1:7" ht="16.5">
      <c r="A104" s="241" t="s">
        <v>126</v>
      </c>
      <c r="B104" s="238"/>
      <c r="C104" s="238"/>
      <c r="D104" s="238"/>
      <c r="E104" s="238"/>
      <c r="F104" s="239" t="s">
        <v>383</v>
      </c>
      <c r="G104" s="240">
        <v>-500570</v>
      </c>
    </row>
    <row r="105" spans="1:7" ht="16.5">
      <c r="A105" s="238"/>
      <c r="B105" s="238"/>
      <c r="C105" s="238"/>
      <c r="D105" s="238"/>
      <c r="E105" s="238"/>
      <c r="F105" s="238" t="s">
        <v>7</v>
      </c>
      <c r="G105" s="238"/>
    </row>
    <row r="106" spans="1:7" ht="16.5">
      <c r="A106" s="238"/>
      <c r="B106" s="241" t="s">
        <v>149</v>
      </c>
      <c r="C106" s="238"/>
      <c r="D106" s="238"/>
      <c r="E106" s="238"/>
      <c r="F106" s="239" t="s">
        <v>384</v>
      </c>
      <c r="G106" s="240">
        <v>-500000</v>
      </c>
    </row>
    <row r="107" spans="1:7" ht="16.5">
      <c r="A107" s="238"/>
      <c r="B107" s="238"/>
      <c r="C107" s="238"/>
      <c r="D107" s="238"/>
      <c r="E107" s="238"/>
      <c r="F107" s="238" t="s">
        <v>7</v>
      </c>
      <c r="G107" s="238"/>
    </row>
    <row r="108" spans="1:7" ht="16.5">
      <c r="A108" s="238"/>
      <c r="B108" s="238"/>
      <c r="C108" s="241" t="s">
        <v>61</v>
      </c>
      <c r="D108" s="238"/>
      <c r="E108" s="238"/>
      <c r="F108" s="239" t="s">
        <v>384</v>
      </c>
      <c r="G108" s="240">
        <v>-500000</v>
      </c>
    </row>
    <row r="109" spans="1:7" ht="16.5">
      <c r="A109" s="238"/>
      <c r="B109" s="238"/>
      <c r="C109" s="238"/>
      <c r="D109" s="238"/>
      <c r="E109" s="238"/>
      <c r="F109" s="238" t="s">
        <v>7</v>
      </c>
      <c r="G109" s="238"/>
    </row>
    <row r="110" spans="1:7" ht="38.25">
      <c r="A110" s="238"/>
      <c r="B110" s="238"/>
      <c r="C110" s="238"/>
      <c r="D110" s="242" t="s">
        <v>385</v>
      </c>
      <c r="E110" s="242" t="s">
        <v>109</v>
      </c>
      <c r="F110" s="243" t="s">
        <v>386</v>
      </c>
      <c r="G110" s="244">
        <v>-500000</v>
      </c>
    </row>
    <row r="111" spans="1:7" ht="16.5">
      <c r="A111" s="238"/>
      <c r="B111" s="238"/>
      <c r="C111" s="238"/>
      <c r="D111" s="238"/>
      <c r="E111" s="238"/>
      <c r="F111" s="238" t="s">
        <v>7</v>
      </c>
      <c r="G111" s="238"/>
    </row>
    <row r="112" spans="1:7" ht="16.5">
      <c r="A112" s="238"/>
      <c r="B112" s="238"/>
      <c r="C112" s="238"/>
      <c r="D112" s="238"/>
      <c r="E112" s="238"/>
      <c r="F112" s="238" t="s">
        <v>387</v>
      </c>
      <c r="G112" s="244">
        <v>-500000</v>
      </c>
    </row>
    <row r="113" spans="1:7" ht="16.5">
      <c r="A113" s="238"/>
      <c r="B113" s="241" t="s">
        <v>199</v>
      </c>
      <c r="C113" s="238"/>
      <c r="D113" s="238"/>
      <c r="E113" s="238"/>
      <c r="F113" s="239" t="s">
        <v>388</v>
      </c>
      <c r="G113" s="240">
        <v>-570</v>
      </c>
    </row>
    <row r="114" spans="1:7" ht="16.5">
      <c r="A114" s="238"/>
      <c r="B114" s="238"/>
      <c r="C114" s="238"/>
      <c r="D114" s="238"/>
      <c r="E114" s="238"/>
      <c r="F114" s="238" t="s">
        <v>7</v>
      </c>
      <c r="G114" s="238"/>
    </row>
    <row r="115" spans="1:7" ht="16.5">
      <c r="A115" s="238"/>
      <c r="B115" s="238"/>
      <c r="C115" s="241" t="s">
        <v>61</v>
      </c>
      <c r="D115" s="238"/>
      <c r="E115" s="238"/>
      <c r="F115" s="239" t="s">
        <v>388</v>
      </c>
      <c r="G115" s="240">
        <v>-570</v>
      </c>
    </row>
    <row r="116" spans="1:7" ht="16.5">
      <c r="A116" s="238"/>
      <c r="B116" s="238"/>
      <c r="C116" s="238"/>
      <c r="D116" s="238"/>
      <c r="E116" s="238"/>
      <c r="F116" s="238" t="s">
        <v>7</v>
      </c>
      <c r="G116" s="238"/>
    </row>
    <row r="117" spans="1:7" ht="25.5">
      <c r="A117" s="238"/>
      <c r="B117" s="238"/>
      <c r="C117" s="238"/>
      <c r="D117" s="242" t="s">
        <v>389</v>
      </c>
      <c r="E117" s="242" t="s">
        <v>185</v>
      </c>
      <c r="F117" s="243" t="s">
        <v>390</v>
      </c>
      <c r="G117" s="244">
        <v>-570</v>
      </c>
    </row>
    <row r="118" spans="1:7" ht="16.5">
      <c r="A118" s="238"/>
      <c r="B118" s="238"/>
      <c r="C118" s="238"/>
      <c r="D118" s="238"/>
      <c r="E118" s="238"/>
      <c r="F118" s="238" t="s">
        <v>7</v>
      </c>
      <c r="G118" s="238"/>
    </row>
    <row r="119" spans="1:7" ht="33">
      <c r="A119" s="238"/>
      <c r="B119" s="238"/>
      <c r="C119" s="238"/>
      <c r="D119" s="238"/>
      <c r="E119" s="238"/>
      <c r="F119" s="238" t="s">
        <v>8</v>
      </c>
      <c r="G119" s="244">
        <v>-570</v>
      </c>
    </row>
    <row r="120" spans="1:7" ht="16.5">
      <c r="A120" s="241" t="s">
        <v>197</v>
      </c>
      <c r="B120" s="238"/>
      <c r="C120" s="238"/>
      <c r="D120" s="238"/>
      <c r="E120" s="238"/>
      <c r="F120" s="239" t="s">
        <v>391</v>
      </c>
      <c r="G120" s="240">
        <v>-213547.5</v>
      </c>
    </row>
    <row r="121" spans="1:7" ht="16.5">
      <c r="A121" s="238"/>
      <c r="B121" s="238"/>
      <c r="C121" s="238"/>
      <c r="D121" s="238"/>
      <c r="E121" s="238"/>
      <c r="F121" s="238" t="s">
        <v>7</v>
      </c>
      <c r="G121" s="238"/>
    </row>
    <row r="122" spans="1:7" ht="16.5">
      <c r="A122" s="238"/>
      <c r="B122" s="241" t="s">
        <v>61</v>
      </c>
      <c r="C122" s="238"/>
      <c r="D122" s="238"/>
      <c r="E122" s="238"/>
      <c r="F122" s="239" t="s">
        <v>392</v>
      </c>
      <c r="G122" s="240">
        <v>-77805.3</v>
      </c>
    </row>
    <row r="123" spans="1:7" ht="16.5">
      <c r="A123" s="238"/>
      <c r="B123" s="238"/>
      <c r="C123" s="238"/>
      <c r="D123" s="238"/>
      <c r="E123" s="238"/>
      <c r="F123" s="238" t="s">
        <v>7</v>
      </c>
      <c r="G123" s="238"/>
    </row>
    <row r="124" spans="1:7" ht="16.5">
      <c r="A124" s="238"/>
      <c r="B124" s="238"/>
      <c r="C124" s="241" t="s">
        <v>61</v>
      </c>
      <c r="D124" s="238"/>
      <c r="E124" s="238"/>
      <c r="F124" s="239" t="s">
        <v>393</v>
      </c>
      <c r="G124" s="240">
        <v>-77805.3</v>
      </c>
    </row>
    <row r="125" spans="1:7" ht="16.5">
      <c r="A125" s="238"/>
      <c r="B125" s="238"/>
      <c r="C125" s="238"/>
      <c r="D125" s="238"/>
      <c r="E125" s="238"/>
      <c r="F125" s="238" t="s">
        <v>7</v>
      </c>
      <c r="G125" s="238"/>
    </row>
    <row r="126" spans="1:7" ht="25.5">
      <c r="A126" s="238"/>
      <c r="B126" s="238"/>
      <c r="C126" s="238"/>
      <c r="D126" s="242" t="s">
        <v>394</v>
      </c>
      <c r="E126" s="242" t="s">
        <v>109</v>
      </c>
      <c r="F126" s="243" t="s">
        <v>395</v>
      </c>
      <c r="G126" s="244">
        <v>-46512.5</v>
      </c>
    </row>
    <row r="127" spans="1:7" ht="16.5">
      <c r="A127" s="238"/>
      <c r="B127" s="238"/>
      <c r="C127" s="238"/>
      <c r="D127" s="238"/>
      <c r="E127" s="238"/>
      <c r="F127" s="238" t="s">
        <v>7</v>
      </c>
      <c r="G127" s="238"/>
    </row>
    <row r="128" spans="1:7" ht="16.5">
      <c r="A128" s="238"/>
      <c r="B128" s="238"/>
      <c r="C128" s="238"/>
      <c r="D128" s="238"/>
      <c r="E128" s="238"/>
      <c r="F128" s="238" t="s">
        <v>396</v>
      </c>
      <c r="G128" s="244">
        <v>-46512.5</v>
      </c>
    </row>
    <row r="129" spans="1:7" ht="16.5">
      <c r="A129" s="238"/>
      <c r="B129" s="238"/>
      <c r="C129" s="238"/>
      <c r="D129" s="242" t="s">
        <v>394</v>
      </c>
      <c r="E129" s="242" t="s">
        <v>168</v>
      </c>
      <c r="F129" s="243" t="s">
        <v>397</v>
      </c>
      <c r="G129" s="244">
        <v>-5192.7</v>
      </c>
    </row>
    <row r="130" spans="1:7" ht="16.5">
      <c r="A130" s="238"/>
      <c r="B130" s="238"/>
      <c r="C130" s="238"/>
      <c r="D130" s="238"/>
      <c r="E130" s="238"/>
      <c r="F130" s="238" t="s">
        <v>7</v>
      </c>
      <c r="G130" s="238"/>
    </row>
    <row r="131" spans="1:7" ht="16.5">
      <c r="A131" s="238"/>
      <c r="B131" s="238"/>
      <c r="C131" s="238"/>
      <c r="D131" s="238"/>
      <c r="E131" s="238"/>
      <c r="F131" s="238" t="s">
        <v>396</v>
      </c>
      <c r="G131" s="244">
        <v>-5192.7</v>
      </c>
    </row>
    <row r="132" spans="1:7" ht="25.5">
      <c r="A132" s="238"/>
      <c r="B132" s="238"/>
      <c r="C132" s="238"/>
      <c r="D132" s="242" t="s">
        <v>394</v>
      </c>
      <c r="E132" s="242" t="s">
        <v>373</v>
      </c>
      <c r="F132" s="243" t="s">
        <v>398</v>
      </c>
      <c r="G132" s="244">
        <v>-4786.6000000000004</v>
      </c>
    </row>
    <row r="133" spans="1:7" ht="16.5">
      <c r="A133" s="238"/>
      <c r="B133" s="238"/>
      <c r="C133" s="238"/>
      <c r="D133" s="238"/>
      <c r="E133" s="238"/>
      <c r="F133" s="238" t="s">
        <v>7</v>
      </c>
      <c r="G133" s="238"/>
    </row>
    <row r="134" spans="1:7" ht="16.5">
      <c r="A134" s="238"/>
      <c r="B134" s="238"/>
      <c r="C134" s="238"/>
      <c r="D134" s="238"/>
      <c r="E134" s="238"/>
      <c r="F134" s="238" t="s">
        <v>396</v>
      </c>
      <c r="G134" s="244">
        <v>-4786.6000000000004</v>
      </c>
    </row>
    <row r="135" spans="1:7" ht="25.5">
      <c r="A135" s="238"/>
      <c r="B135" s="238"/>
      <c r="C135" s="238"/>
      <c r="D135" s="242" t="s">
        <v>394</v>
      </c>
      <c r="E135" s="242" t="s">
        <v>375</v>
      </c>
      <c r="F135" s="243" t="s">
        <v>399</v>
      </c>
      <c r="G135" s="244">
        <v>-7915.2</v>
      </c>
    </row>
    <row r="136" spans="1:7" ht="16.5">
      <c r="A136" s="238"/>
      <c r="B136" s="238"/>
      <c r="C136" s="238"/>
      <c r="D136" s="238"/>
      <c r="E136" s="238"/>
      <c r="F136" s="238" t="s">
        <v>7</v>
      </c>
      <c r="G136" s="238"/>
    </row>
    <row r="137" spans="1:7" ht="16.5">
      <c r="A137" s="238"/>
      <c r="B137" s="238"/>
      <c r="C137" s="238"/>
      <c r="D137" s="238"/>
      <c r="E137" s="238"/>
      <c r="F137" s="238" t="s">
        <v>396</v>
      </c>
      <c r="G137" s="244">
        <v>-7915.2</v>
      </c>
    </row>
    <row r="138" spans="1:7" ht="16.5">
      <c r="A138" s="238"/>
      <c r="B138" s="238"/>
      <c r="C138" s="238"/>
      <c r="D138" s="242" t="s">
        <v>394</v>
      </c>
      <c r="E138" s="242" t="s">
        <v>400</v>
      </c>
      <c r="F138" s="243" t="s">
        <v>401</v>
      </c>
      <c r="G138" s="244">
        <v>-198</v>
      </c>
    </row>
    <row r="139" spans="1:7" ht="16.5">
      <c r="A139" s="238"/>
      <c r="B139" s="238"/>
      <c r="C139" s="238"/>
      <c r="D139" s="238"/>
      <c r="E139" s="238"/>
      <c r="F139" s="238" t="s">
        <v>7</v>
      </c>
      <c r="G139" s="238"/>
    </row>
    <row r="140" spans="1:7" ht="16.5">
      <c r="A140" s="238"/>
      <c r="B140" s="238"/>
      <c r="C140" s="238"/>
      <c r="D140" s="238"/>
      <c r="E140" s="238"/>
      <c r="F140" s="238" t="s">
        <v>396</v>
      </c>
      <c r="G140" s="244">
        <v>-198</v>
      </c>
    </row>
    <row r="141" spans="1:7" ht="38.25">
      <c r="A141" s="238"/>
      <c r="B141" s="238"/>
      <c r="C141" s="238"/>
      <c r="D141" s="242" t="s">
        <v>394</v>
      </c>
      <c r="E141" s="242" t="s">
        <v>402</v>
      </c>
      <c r="F141" s="243" t="s">
        <v>403</v>
      </c>
      <c r="G141" s="244">
        <v>-1711.6</v>
      </c>
    </row>
    <row r="142" spans="1:7" ht="16.5">
      <c r="A142" s="238"/>
      <c r="B142" s="238"/>
      <c r="C142" s="238"/>
      <c r="D142" s="238"/>
      <c r="E142" s="238"/>
      <c r="F142" s="238" t="s">
        <v>7</v>
      </c>
      <c r="G142" s="238"/>
    </row>
    <row r="143" spans="1:7" ht="16.5">
      <c r="A143" s="238"/>
      <c r="B143" s="238"/>
      <c r="C143" s="238"/>
      <c r="D143" s="238"/>
      <c r="E143" s="238"/>
      <c r="F143" s="238" t="s">
        <v>396</v>
      </c>
      <c r="G143" s="244">
        <v>-1711.6</v>
      </c>
    </row>
    <row r="144" spans="1:7" ht="16.5">
      <c r="A144" s="238"/>
      <c r="B144" s="238"/>
      <c r="C144" s="238"/>
      <c r="D144" s="242" t="s">
        <v>394</v>
      </c>
      <c r="E144" s="242" t="s">
        <v>404</v>
      </c>
      <c r="F144" s="243" t="s">
        <v>405</v>
      </c>
      <c r="G144" s="244">
        <v>-100.6</v>
      </c>
    </row>
    <row r="145" spans="1:7" ht="16.5">
      <c r="A145" s="238"/>
      <c r="B145" s="238"/>
      <c r="C145" s="238"/>
      <c r="D145" s="238"/>
      <c r="E145" s="238"/>
      <c r="F145" s="238" t="s">
        <v>7</v>
      </c>
      <c r="G145" s="238"/>
    </row>
    <row r="146" spans="1:7" ht="16.5">
      <c r="A146" s="238"/>
      <c r="B146" s="238"/>
      <c r="C146" s="238"/>
      <c r="D146" s="238"/>
      <c r="E146" s="238"/>
      <c r="F146" s="238" t="s">
        <v>396</v>
      </c>
      <c r="G146" s="244">
        <v>-100.6</v>
      </c>
    </row>
    <row r="147" spans="1:7" ht="25.5">
      <c r="A147" s="238"/>
      <c r="B147" s="238"/>
      <c r="C147" s="238"/>
      <c r="D147" s="242" t="s">
        <v>394</v>
      </c>
      <c r="E147" s="242" t="s">
        <v>406</v>
      </c>
      <c r="F147" s="243" t="s">
        <v>407</v>
      </c>
      <c r="G147" s="244">
        <v>-4368.5</v>
      </c>
    </row>
    <row r="148" spans="1:7" ht="16.5">
      <c r="A148" s="238"/>
      <c r="B148" s="238"/>
      <c r="C148" s="238"/>
      <c r="D148" s="238"/>
      <c r="E148" s="238"/>
      <c r="F148" s="238" t="s">
        <v>7</v>
      </c>
      <c r="G148" s="238"/>
    </row>
    <row r="149" spans="1:7" ht="16.5">
      <c r="A149" s="238"/>
      <c r="B149" s="238"/>
      <c r="C149" s="238"/>
      <c r="D149" s="238"/>
      <c r="E149" s="238"/>
      <c r="F149" s="238" t="s">
        <v>396</v>
      </c>
      <c r="G149" s="244">
        <v>-4368.5</v>
      </c>
    </row>
    <row r="150" spans="1:7" ht="16.5">
      <c r="A150" s="238"/>
      <c r="B150" s="238"/>
      <c r="C150" s="238"/>
      <c r="D150" s="242" t="s">
        <v>394</v>
      </c>
      <c r="E150" s="242" t="s">
        <v>351</v>
      </c>
      <c r="F150" s="243" t="s">
        <v>408</v>
      </c>
      <c r="G150" s="244">
        <v>-6065.1</v>
      </c>
    </row>
    <row r="151" spans="1:7" ht="16.5">
      <c r="A151" s="238"/>
      <c r="B151" s="238"/>
      <c r="C151" s="238"/>
      <c r="D151" s="238"/>
      <c r="E151" s="238"/>
      <c r="F151" s="238" t="s">
        <v>7</v>
      </c>
      <c r="G151" s="238"/>
    </row>
    <row r="152" spans="1:7" ht="16.5">
      <c r="A152" s="238"/>
      <c r="B152" s="238"/>
      <c r="C152" s="238"/>
      <c r="D152" s="238"/>
      <c r="E152" s="238"/>
      <c r="F152" s="238" t="s">
        <v>396</v>
      </c>
      <c r="G152" s="244">
        <v>-6065.1</v>
      </c>
    </row>
    <row r="153" spans="1:7" ht="16.5">
      <c r="A153" s="238"/>
      <c r="B153" s="238"/>
      <c r="C153" s="238"/>
      <c r="D153" s="242" t="s">
        <v>394</v>
      </c>
      <c r="E153" s="242" t="s">
        <v>166</v>
      </c>
      <c r="F153" s="243" t="s">
        <v>409</v>
      </c>
      <c r="G153" s="244">
        <v>-801.1</v>
      </c>
    </row>
    <row r="154" spans="1:7" ht="16.5">
      <c r="A154" s="238"/>
      <c r="B154" s="238"/>
      <c r="C154" s="238"/>
      <c r="D154" s="238"/>
      <c r="E154" s="238"/>
      <c r="F154" s="238" t="s">
        <v>7</v>
      </c>
      <c r="G154" s="238"/>
    </row>
    <row r="155" spans="1:7" ht="16.5">
      <c r="A155" s="238"/>
      <c r="B155" s="238"/>
      <c r="C155" s="238"/>
      <c r="D155" s="238"/>
      <c r="E155" s="238"/>
      <c r="F155" s="238" t="s">
        <v>396</v>
      </c>
      <c r="G155" s="244">
        <v>-801.1</v>
      </c>
    </row>
    <row r="156" spans="1:7" ht="16.5">
      <c r="A156" s="238"/>
      <c r="B156" s="238"/>
      <c r="C156" s="238"/>
      <c r="D156" s="242" t="s">
        <v>394</v>
      </c>
      <c r="E156" s="242" t="s">
        <v>352</v>
      </c>
      <c r="F156" s="243" t="s">
        <v>410</v>
      </c>
      <c r="G156" s="244">
        <v>-153.4</v>
      </c>
    </row>
    <row r="157" spans="1:7" ht="16.5">
      <c r="A157" s="238"/>
      <c r="B157" s="238"/>
      <c r="C157" s="238"/>
      <c r="D157" s="238"/>
      <c r="E157" s="238"/>
      <c r="F157" s="238" t="s">
        <v>7</v>
      </c>
      <c r="G157" s="238"/>
    </row>
    <row r="158" spans="1:7" ht="16.5">
      <c r="A158" s="238"/>
      <c r="B158" s="238"/>
      <c r="C158" s="238"/>
      <c r="D158" s="238"/>
      <c r="E158" s="238"/>
      <c r="F158" s="238" t="s">
        <v>396</v>
      </c>
      <c r="G158" s="244">
        <v>-153.4</v>
      </c>
    </row>
    <row r="159" spans="1:7" ht="16.5">
      <c r="A159" s="238"/>
      <c r="B159" s="241" t="s">
        <v>126</v>
      </c>
      <c r="C159" s="238"/>
      <c r="D159" s="238"/>
      <c r="E159" s="238"/>
      <c r="F159" s="239" t="s">
        <v>411</v>
      </c>
      <c r="G159" s="240">
        <v>-4532.3999999999996</v>
      </c>
    </row>
    <row r="160" spans="1:7" ht="16.5">
      <c r="A160" s="238"/>
      <c r="B160" s="238"/>
      <c r="C160" s="238"/>
      <c r="D160" s="238"/>
      <c r="E160" s="238"/>
      <c r="F160" s="238" t="s">
        <v>7</v>
      </c>
      <c r="G160" s="238"/>
    </row>
    <row r="161" spans="1:7" ht="16.5">
      <c r="A161" s="238"/>
      <c r="B161" s="238"/>
      <c r="C161" s="241" t="s">
        <v>61</v>
      </c>
      <c r="D161" s="238"/>
      <c r="E161" s="238"/>
      <c r="F161" s="239" t="s">
        <v>412</v>
      </c>
      <c r="G161" s="240">
        <v>-4532.3999999999996</v>
      </c>
    </row>
    <row r="162" spans="1:7" ht="16.5">
      <c r="A162" s="238"/>
      <c r="B162" s="238"/>
      <c r="C162" s="238"/>
      <c r="D162" s="238"/>
      <c r="E162" s="238"/>
      <c r="F162" s="238" t="s">
        <v>7</v>
      </c>
      <c r="G162" s="238"/>
    </row>
    <row r="163" spans="1:7" ht="16.5">
      <c r="A163" s="238"/>
      <c r="B163" s="238"/>
      <c r="C163" s="238"/>
      <c r="D163" s="242" t="s">
        <v>413</v>
      </c>
      <c r="E163" s="242" t="s">
        <v>109</v>
      </c>
      <c r="F163" s="243" t="s">
        <v>414</v>
      </c>
      <c r="G163" s="244">
        <v>-1679</v>
      </c>
    </row>
    <row r="164" spans="1:7" ht="16.5">
      <c r="A164" s="238"/>
      <c r="B164" s="238"/>
      <c r="C164" s="238"/>
      <c r="D164" s="238"/>
      <c r="E164" s="238"/>
      <c r="F164" s="238" t="s">
        <v>7</v>
      </c>
      <c r="G164" s="238"/>
    </row>
    <row r="165" spans="1:7" ht="16.5">
      <c r="A165" s="238"/>
      <c r="B165" s="238"/>
      <c r="C165" s="238"/>
      <c r="D165" s="238"/>
      <c r="E165" s="238"/>
      <c r="F165" s="238" t="s">
        <v>415</v>
      </c>
      <c r="G165" s="244">
        <v>-1679</v>
      </c>
    </row>
    <row r="166" spans="1:7" ht="25.5">
      <c r="A166" s="238"/>
      <c r="B166" s="238"/>
      <c r="C166" s="238"/>
      <c r="D166" s="242" t="s">
        <v>416</v>
      </c>
      <c r="E166" s="242" t="s">
        <v>109</v>
      </c>
      <c r="F166" s="243" t="s">
        <v>417</v>
      </c>
      <c r="G166" s="244">
        <v>-2853.4</v>
      </c>
    </row>
    <row r="167" spans="1:7" ht="16.5">
      <c r="A167" s="238"/>
      <c r="B167" s="238"/>
      <c r="C167" s="238"/>
      <c r="D167" s="238"/>
      <c r="E167" s="238"/>
      <c r="F167" s="238" t="s">
        <v>7</v>
      </c>
      <c r="G167" s="238"/>
    </row>
    <row r="168" spans="1:7" ht="16.5">
      <c r="A168" s="238"/>
      <c r="B168" s="238"/>
      <c r="C168" s="238"/>
      <c r="D168" s="238"/>
      <c r="E168" s="238"/>
      <c r="F168" s="238" t="s">
        <v>415</v>
      </c>
      <c r="G168" s="244">
        <v>-2853.4</v>
      </c>
    </row>
    <row r="169" spans="1:7" ht="16.5">
      <c r="A169" s="238"/>
      <c r="B169" s="241" t="s">
        <v>197</v>
      </c>
      <c r="C169" s="238"/>
      <c r="D169" s="238"/>
      <c r="E169" s="238"/>
      <c r="F169" s="239" t="s">
        <v>418</v>
      </c>
      <c r="G169" s="240">
        <v>-40898.800000000003</v>
      </c>
    </row>
    <row r="170" spans="1:7" ht="16.5">
      <c r="A170" s="238"/>
      <c r="B170" s="238"/>
      <c r="C170" s="238"/>
      <c r="D170" s="238"/>
      <c r="E170" s="238"/>
      <c r="F170" s="238" t="s">
        <v>7</v>
      </c>
      <c r="G170" s="238"/>
    </row>
    <row r="171" spans="1:7" ht="16.5">
      <c r="A171" s="238"/>
      <c r="B171" s="238"/>
      <c r="C171" s="241" t="s">
        <v>61</v>
      </c>
      <c r="D171" s="238"/>
      <c r="E171" s="238"/>
      <c r="F171" s="239" t="s">
        <v>419</v>
      </c>
      <c r="G171" s="240">
        <v>-38998.800000000003</v>
      </c>
    </row>
    <row r="172" spans="1:7" ht="16.5">
      <c r="A172" s="238"/>
      <c r="B172" s="238"/>
      <c r="C172" s="238"/>
      <c r="D172" s="238"/>
      <c r="E172" s="238"/>
      <c r="F172" s="238" t="s">
        <v>7</v>
      </c>
      <c r="G172" s="238"/>
    </row>
    <row r="173" spans="1:7" ht="38.25">
      <c r="A173" s="238"/>
      <c r="B173" s="238"/>
      <c r="C173" s="238"/>
      <c r="D173" s="242" t="s">
        <v>420</v>
      </c>
      <c r="E173" s="242" t="s">
        <v>109</v>
      </c>
      <c r="F173" s="243" t="s">
        <v>421</v>
      </c>
      <c r="G173" s="244">
        <v>-34999.300000000003</v>
      </c>
    </row>
    <row r="174" spans="1:7" ht="16.5">
      <c r="A174" s="238"/>
      <c r="B174" s="238"/>
      <c r="C174" s="238"/>
      <c r="D174" s="238"/>
      <c r="E174" s="238"/>
      <c r="F174" s="238" t="s">
        <v>7</v>
      </c>
      <c r="G174" s="238"/>
    </row>
    <row r="175" spans="1:7" ht="16.5">
      <c r="A175" s="238"/>
      <c r="B175" s="238"/>
      <c r="C175" s="238"/>
      <c r="D175" s="238"/>
      <c r="E175" s="238"/>
      <c r="F175" s="238" t="s">
        <v>422</v>
      </c>
      <c r="G175" s="244">
        <v>-34999.300000000003</v>
      </c>
    </row>
    <row r="176" spans="1:7" ht="16.5">
      <c r="A176" s="238"/>
      <c r="B176" s="238"/>
      <c r="C176" s="238"/>
      <c r="D176" s="242" t="s">
        <v>423</v>
      </c>
      <c r="E176" s="242" t="s">
        <v>109</v>
      </c>
      <c r="F176" s="243" t="s">
        <v>424</v>
      </c>
      <c r="G176" s="244">
        <v>-3999.5</v>
      </c>
    </row>
    <row r="177" spans="1:7" ht="16.5">
      <c r="A177" s="238"/>
      <c r="B177" s="238"/>
      <c r="C177" s="238"/>
      <c r="D177" s="238"/>
      <c r="E177" s="238"/>
      <c r="F177" s="238" t="s">
        <v>7</v>
      </c>
      <c r="G177" s="238"/>
    </row>
    <row r="178" spans="1:7" ht="16.5">
      <c r="A178" s="238"/>
      <c r="B178" s="238"/>
      <c r="C178" s="238"/>
      <c r="D178" s="238"/>
      <c r="E178" s="238"/>
      <c r="F178" s="238" t="s">
        <v>350</v>
      </c>
      <c r="G178" s="244">
        <v>-3999.5</v>
      </c>
    </row>
    <row r="179" spans="1:7" ht="16.5">
      <c r="A179" s="238"/>
      <c r="B179" s="238"/>
      <c r="C179" s="241" t="s">
        <v>126</v>
      </c>
      <c r="D179" s="238"/>
      <c r="E179" s="238"/>
      <c r="F179" s="239" t="s">
        <v>425</v>
      </c>
      <c r="G179" s="240">
        <v>-1900</v>
      </c>
    </row>
    <row r="180" spans="1:7" ht="16.5">
      <c r="A180" s="238"/>
      <c r="B180" s="238"/>
      <c r="C180" s="238"/>
      <c r="D180" s="238"/>
      <c r="E180" s="238"/>
      <c r="F180" s="238" t="s">
        <v>7</v>
      </c>
      <c r="G180" s="238"/>
    </row>
    <row r="181" spans="1:7" ht="25.5">
      <c r="A181" s="238"/>
      <c r="B181" s="238"/>
      <c r="C181" s="238"/>
      <c r="D181" s="242" t="s">
        <v>426</v>
      </c>
      <c r="E181" s="242" t="s">
        <v>109</v>
      </c>
      <c r="F181" s="243" t="s">
        <v>427</v>
      </c>
      <c r="G181" s="244">
        <v>-1900</v>
      </c>
    </row>
    <row r="182" spans="1:7" ht="16.5">
      <c r="A182" s="238"/>
      <c r="B182" s="238"/>
      <c r="C182" s="238"/>
      <c r="D182" s="238"/>
      <c r="E182" s="238"/>
      <c r="F182" s="238" t="s">
        <v>7</v>
      </c>
      <c r="G182" s="238"/>
    </row>
    <row r="183" spans="1:7" ht="16.5">
      <c r="A183" s="238"/>
      <c r="B183" s="238"/>
      <c r="C183" s="238"/>
      <c r="D183" s="238"/>
      <c r="E183" s="238"/>
      <c r="F183" s="238" t="s">
        <v>428</v>
      </c>
      <c r="G183" s="244">
        <v>-1900</v>
      </c>
    </row>
    <row r="184" spans="1:7" ht="16.5">
      <c r="A184" s="238"/>
      <c r="B184" s="241" t="s">
        <v>199</v>
      </c>
      <c r="C184" s="238"/>
      <c r="D184" s="238"/>
      <c r="E184" s="238"/>
      <c r="F184" s="239" t="s">
        <v>429</v>
      </c>
      <c r="G184" s="240">
        <v>-90311</v>
      </c>
    </row>
    <row r="185" spans="1:7" ht="16.5">
      <c r="A185" s="238"/>
      <c r="B185" s="238"/>
      <c r="C185" s="238"/>
      <c r="D185" s="238"/>
      <c r="E185" s="238"/>
      <c r="F185" s="238" t="s">
        <v>7</v>
      </c>
      <c r="G185" s="238"/>
    </row>
    <row r="186" spans="1:7" ht="16.5">
      <c r="A186" s="238"/>
      <c r="B186" s="238"/>
      <c r="C186" s="241" t="s">
        <v>61</v>
      </c>
      <c r="D186" s="238"/>
      <c r="E186" s="238"/>
      <c r="F186" s="239" t="s">
        <v>429</v>
      </c>
      <c r="G186" s="240">
        <v>-90311</v>
      </c>
    </row>
    <row r="187" spans="1:7" ht="16.5">
      <c r="A187" s="238"/>
      <c r="B187" s="238"/>
      <c r="C187" s="238"/>
      <c r="D187" s="238"/>
      <c r="E187" s="238"/>
      <c r="F187" s="238" t="s">
        <v>7</v>
      </c>
      <c r="G187" s="238"/>
    </row>
    <row r="188" spans="1:7" ht="16.5">
      <c r="A188" s="238"/>
      <c r="B188" s="238"/>
      <c r="C188" s="238"/>
      <c r="D188" s="242" t="s">
        <v>430</v>
      </c>
      <c r="E188" s="242" t="s">
        <v>109</v>
      </c>
      <c r="F188" s="243" t="s">
        <v>431</v>
      </c>
      <c r="G188" s="244">
        <v>-86800</v>
      </c>
    </row>
    <row r="189" spans="1:7" ht="16.5">
      <c r="A189" s="238"/>
      <c r="B189" s="238"/>
      <c r="C189" s="238"/>
      <c r="D189" s="238"/>
      <c r="E189" s="238"/>
      <c r="F189" s="238" t="s">
        <v>7</v>
      </c>
      <c r="G189" s="238"/>
    </row>
    <row r="190" spans="1:7" ht="16.5">
      <c r="A190" s="238"/>
      <c r="B190" s="238"/>
      <c r="C190" s="238"/>
      <c r="D190" s="238"/>
      <c r="E190" s="238"/>
      <c r="F190" s="238" t="s">
        <v>350</v>
      </c>
      <c r="G190" s="244">
        <v>-86800</v>
      </c>
    </row>
    <row r="191" spans="1:7" ht="16.5">
      <c r="A191" s="238"/>
      <c r="B191" s="238"/>
      <c r="C191" s="238"/>
      <c r="D191" s="242" t="s">
        <v>430</v>
      </c>
      <c r="E191" s="242" t="s">
        <v>167</v>
      </c>
      <c r="F191" s="243" t="s">
        <v>432</v>
      </c>
      <c r="G191" s="244">
        <v>-3511</v>
      </c>
    </row>
    <row r="192" spans="1:7" ht="16.5">
      <c r="A192" s="238"/>
      <c r="B192" s="238"/>
      <c r="C192" s="238"/>
      <c r="D192" s="238"/>
      <c r="E192" s="238"/>
      <c r="F192" s="238" t="s">
        <v>7</v>
      </c>
      <c r="G192" s="238"/>
    </row>
    <row r="193" spans="1:7" ht="16.5">
      <c r="A193" s="238"/>
      <c r="B193" s="238"/>
      <c r="C193" s="238"/>
      <c r="D193" s="238"/>
      <c r="E193" s="238"/>
      <c r="F193" s="238" t="s">
        <v>350</v>
      </c>
      <c r="G193" s="244">
        <v>-3511</v>
      </c>
    </row>
    <row r="194" spans="1:7" ht="16.5">
      <c r="A194" s="241" t="s">
        <v>149</v>
      </c>
      <c r="B194" s="238"/>
      <c r="C194" s="238"/>
      <c r="D194" s="238"/>
      <c r="E194" s="238"/>
      <c r="F194" s="239" t="s">
        <v>433</v>
      </c>
      <c r="G194" s="240">
        <v>-51.3</v>
      </c>
    </row>
    <row r="195" spans="1:7" ht="16.5">
      <c r="A195" s="238"/>
      <c r="B195" s="238"/>
      <c r="C195" s="238"/>
      <c r="D195" s="238"/>
      <c r="E195" s="238"/>
      <c r="F195" s="238" t="s">
        <v>7</v>
      </c>
      <c r="G195" s="238"/>
    </row>
    <row r="196" spans="1:7" ht="16.5">
      <c r="A196" s="238"/>
      <c r="B196" s="241" t="s">
        <v>61</v>
      </c>
      <c r="C196" s="238"/>
      <c r="D196" s="238"/>
      <c r="E196" s="238"/>
      <c r="F196" s="239" t="s">
        <v>434</v>
      </c>
      <c r="G196" s="240">
        <v>-51.3</v>
      </c>
    </row>
    <row r="197" spans="1:7" ht="16.5">
      <c r="A197" s="238"/>
      <c r="B197" s="238"/>
      <c r="C197" s="238"/>
      <c r="D197" s="238"/>
      <c r="E197" s="238"/>
      <c r="F197" s="238" t="s">
        <v>7</v>
      </c>
      <c r="G197" s="238"/>
    </row>
    <row r="198" spans="1:7" ht="16.5">
      <c r="A198" s="238"/>
      <c r="B198" s="238"/>
      <c r="C198" s="241" t="s">
        <v>61</v>
      </c>
      <c r="D198" s="238"/>
      <c r="E198" s="238"/>
      <c r="F198" s="239" t="s">
        <v>435</v>
      </c>
      <c r="G198" s="240">
        <v>-51.3</v>
      </c>
    </row>
    <row r="199" spans="1:7" ht="16.5">
      <c r="A199" s="238"/>
      <c r="B199" s="238"/>
      <c r="C199" s="238"/>
      <c r="D199" s="238"/>
      <c r="E199" s="238"/>
      <c r="F199" s="238" t="s">
        <v>7</v>
      </c>
      <c r="G199" s="238"/>
    </row>
    <row r="200" spans="1:7" ht="25.5">
      <c r="A200" s="238"/>
      <c r="B200" s="238"/>
      <c r="C200" s="238"/>
      <c r="D200" s="242" t="s">
        <v>436</v>
      </c>
      <c r="E200" s="242" t="s">
        <v>109</v>
      </c>
      <c r="F200" s="243" t="s">
        <v>437</v>
      </c>
      <c r="G200" s="244">
        <v>-51.3</v>
      </c>
    </row>
    <row r="201" spans="1:7" ht="16.5">
      <c r="A201" s="238"/>
      <c r="B201" s="238"/>
      <c r="C201" s="238"/>
      <c r="D201" s="238"/>
      <c r="E201" s="238"/>
      <c r="F201" s="238" t="s">
        <v>7</v>
      </c>
      <c r="G201" s="238"/>
    </row>
    <row r="202" spans="1:7" ht="16.5">
      <c r="A202" s="238"/>
      <c r="B202" s="238"/>
      <c r="C202" s="238"/>
      <c r="D202" s="238"/>
      <c r="E202" s="238"/>
      <c r="F202" s="238" t="s">
        <v>438</v>
      </c>
      <c r="G202" s="244">
        <v>-51.3</v>
      </c>
    </row>
    <row r="203" spans="1:7" ht="16.5">
      <c r="A203" s="241" t="s">
        <v>199</v>
      </c>
      <c r="B203" s="238"/>
      <c r="C203" s="238"/>
      <c r="D203" s="238"/>
      <c r="E203" s="238"/>
      <c r="F203" s="239" t="s">
        <v>439</v>
      </c>
      <c r="G203" s="240">
        <v>-1152993</v>
      </c>
    </row>
    <row r="204" spans="1:7" ht="16.5">
      <c r="A204" s="238"/>
      <c r="B204" s="238"/>
      <c r="C204" s="238"/>
      <c r="D204" s="238"/>
      <c r="E204" s="238"/>
      <c r="F204" s="238" t="s">
        <v>7</v>
      </c>
      <c r="G204" s="238"/>
    </row>
    <row r="205" spans="1:7" ht="16.5">
      <c r="A205" s="238"/>
      <c r="B205" s="241" t="s">
        <v>61</v>
      </c>
      <c r="C205" s="238"/>
      <c r="D205" s="238"/>
      <c r="E205" s="238"/>
      <c r="F205" s="239" t="s">
        <v>440</v>
      </c>
      <c r="G205" s="240">
        <v>-1068493</v>
      </c>
    </row>
    <row r="206" spans="1:7" ht="16.5">
      <c r="A206" s="238"/>
      <c r="B206" s="238"/>
      <c r="C206" s="238"/>
      <c r="D206" s="238"/>
      <c r="E206" s="238"/>
      <c r="F206" s="238" t="s">
        <v>7</v>
      </c>
      <c r="G206" s="238"/>
    </row>
    <row r="207" spans="1:7" ht="16.5">
      <c r="A207" s="238"/>
      <c r="B207" s="238"/>
      <c r="C207" s="241" t="s">
        <v>61</v>
      </c>
      <c r="D207" s="238"/>
      <c r="E207" s="238"/>
      <c r="F207" s="239" t="s">
        <v>440</v>
      </c>
      <c r="G207" s="240">
        <v>-1068493</v>
      </c>
    </row>
    <row r="208" spans="1:7" ht="16.5">
      <c r="A208" s="238"/>
      <c r="B208" s="238"/>
      <c r="C208" s="238"/>
      <c r="D208" s="238"/>
      <c r="E208" s="238"/>
      <c r="F208" s="238" t="s">
        <v>7</v>
      </c>
      <c r="G208" s="238"/>
    </row>
    <row r="209" spans="1:7" ht="25.5">
      <c r="A209" s="238"/>
      <c r="B209" s="238"/>
      <c r="C209" s="238"/>
      <c r="D209" s="242" t="s">
        <v>441</v>
      </c>
      <c r="E209" s="242" t="s">
        <v>148</v>
      </c>
      <c r="F209" s="243" t="s">
        <v>442</v>
      </c>
      <c r="G209" s="244">
        <v>-642467.4</v>
      </c>
    </row>
    <row r="210" spans="1:7" ht="16.5">
      <c r="A210" s="238"/>
      <c r="B210" s="238"/>
      <c r="C210" s="238"/>
      <c r="D210" s="238"/>
      <c r="E210" s="238"/>
      <c r="F210" s="238" t="s">
        <v>7</v>
      </c>
      <c r="G210" s="238"/>
    </row>
    <row r="211" spans="1:7" ht="33">
      <c r="A211" s="238"/>
      <c r="B211" s="238"/>
      <c r="C211" s="238"/>
      <c r="D211" s="238"/>
      <c r="E211" s="238"/>
      <c r="F211" s="238" t="s">
        <v>8</v>
      </c>
      <c r="G211" s="244">
        <v>-642467.4</v>
      </c>
    </row>
    <row r="212" spans="1:7" ht="38.25">
      <c r="A212" s="238"/>
      <c r="B212" s="238"/>
      <c r="C212" s="238"/>
      <c r="D212" s="242" t="s">
        <v>441</v>
      </c>
      <c r="E212" s="242" t="s">
        <v>443</v>
      </c>
      <c r="F212" s="243" t="s">
        <v>444</v>
      </c>
      <c r="G212" s="244">
        <v>-426025.6</v>
      </c>
    </row>
    <row r="213" spans="1:7" ht="16.5">
      <c r="A213" s="238"/>
      <c r="B213" s="238"/>
      <c r="C213" s="238"/>
      <c r="D213" s="238"/>
      <c r="E213" s="238"/>
      <c r="F213" s="238" t="s">
        <v>7</v>
      </c>
      <c r="G213" s="238"/>
    </row>
    <row r="214" spans="1:7" ht="33">
      <c r="A214" s="238"/>
      <c r="B214" s="238"/>
      <c r="C214" s="238"/>
      <c r="D214" s="238"/>
      <c r="E214" s="238"/>
      <c r="F214" s="238" t="s">
        <v>8</v>
      </c>
      <c r="G214" s="244">
        <v>-426025.6</v>
      </c>
    </row>
    <row r="215" spans="1:7" ht="16.5">
      <c r="A215" s="238"/>
      <c r="B215" s="241" t="s">
        <v>68</v>
      </c>
      <c r="C215" s="238"/>
      <c r="D215" s="238"/>
      <c r="E215" s="238"/>
      <c r="F215" s="239" t="s">
        <v>445</v>
      </c>
      <c r="G215" s="240">
        <v>-84500</v>
      </c>
    </row>
    <row r="216" spans="1:7" ht="16.5">
      <c r="A216" s="238"/>
      <c r="B216" s="238"/>
      <c r="C216" s="238"/>
      <c r="D216" s="238"/>
      <c r="E216" s="238"/>
      <c r="F216" s="238" t="s">
        <v>7</v>
      </c>
      <c r="G216" s="238"/>
    </row>
    <row r="217" spans="1:7" ht="16.5">
      <c r="A217" s="238"/>
      <c r="B217" s="238"/>
      <c r="C217" s="241" t="s">
        <v>61</v>
      </c>
      <c r="D217" s="238"/>
      <c r="E217" s="238"/>
      <c r="F217" s="239" t="s">
        <v>445</v>
      </c>
      <c r="G217" s="240">
        <v>-84500</v>
      </c>
    </row>
    <row r="218" spans="1:7" ht="16.5">
      <c r="A218" s="238"/>
      <c r="B218" s="238"/>
      <c r="C218" s="238"/>
      <c r="D218" s="238"/>
      <c r="E218" s="238"/>
      <c r="F218" s="238" t="s">
        <v>7</v>
      </c>
      <c r="G218" s="238"/>
    </row>
    <row r="219" spans="1:7" ht="16.5">
      <c r="A219" s="238"/>
      <c r="B219" s="238"/>
      <c r="C219" s="238"/>
      <c r="D219" s="242" t="s">
        <v>446</v>
      </c>
      <c r="E219" s="242" t="s">
        <v>185</v>
      </c>
      <c r="F219" s="243" t="s">
        <v>447</v>
      </c>
      <c r="G219" s="244">
        <v>-34500</v>
      </c>
    </row>
    <row r="220" spans="1:7" ht="16.5">
      <c r="A220" s="238"/>
      <c r="B220" s="238"/>
      <c r="C220" s="238"/>
      <c r="D220" s="238"/>
      <c r="E220" s="238"/>
      <c r="F220" s="238" t="s">
        <v>7</v>
      </c>
      <c r="G220" s="238"/>
    </row>
    <row r="221" spans="1:7" ht="16.5">
      <c r="A221" s="238"/>
      <c r="B221" s="238"/>
      <c r="C221" s="238"/>
      <c r="D221" s="238"/>
      <c r="E221" s="238"/>
      <c r="F221" s="238" t="s">
        <v>138</v>
      </c>
      <c r="G221" s="244">
        <v>-34500</v>
      </c>
    </row>
    <row r="222" spans="1:7" ht="38.25">
      <c r="A222" s="238"/>
      <c r="B222" s="238"/>
      <c r="C222" s="238"/>
      <c r="D222" s="242" t="s">
        <v>170</v>
      </c>
      <c r="E222" s="242" t="s">
        <v>109</v>
      </c>
      <c r="F222" s="243" t="s">
        <v>137</v>
      </c>
      <c r="G222" s="244">
        <v>-50000</v>
      </c>
    </row>
    <row r="223" spans="1:7" ht="16.5">
      <c r="A223" s="238"/>
      <c r="B223" s="238"/>
      <c r="C223" s="238"/>
      <c r="D223" s="238"/>
      <c r="E223" s="238"/>
      <c r="F223" s="238" t="s">
        <v>7</v>
      </c>
      <c r="G223" s="238"/>
    </row>
    <row r="224" spans="1:7" ht="16.5">
      <c r="A224" s="238"/>
      <c r="B224" s="238"/>
      <c r="C224" s="238"/>
      <c r="D224" s="238"/>
      <c r="E224" s="238"/>
      <c r="F224" s="238" t="s">
        <v>138</v>
      </c>
      <c r="G224" s="244">
        <v>-50000</v>
      </c>
    </row>
    <row r="225" spans="1:7" ht="16.5">
      <c r="A225" s="241" t="s">
        <v>198</v>
      </c>
      <c r="B225" s="238"/>
      <c r="C225" s="238"/>
      <c r="D225" s="238"/>
      <c r="E225" s="238"/>
      <c r="F225" s="239" t="s">
        <v>448</v>
      </c>
      <c r="G225" s="240">
        <v>-680.3</v>
      </c>
    </row>
    <row r="226" spans="1:7" ht="16.5">
      <c r="A226" s="238"/>
      <c r="B226" s="238"/>
      <c r="C226" s="238"/>
      <c r="D226" s="238"/>
      <c r="E226" s="238"/>
      <c r="F226" s="238" t="s">
        <v>7</v>
      </c>
      <c r="G226" s="238"/>
    </row>
    <row r="227" spans="1:7" ht="16.5">
      <c r="A227" s="238"/>
      <c r="B227" s="241" t="s">
        <v>61</v>
      </c>
      <c r="C227" s="238"/>
      <c r="D227" s="238"/>
      <c r="E227" s="238"/>
      <c r="F227" s="239" t="s">
        <v>449</v>
      </c>
      <c r="G227" s="240">
        <v>-680.3</v>
      </c>
    </row>
    <row r="228" spans="1:7" ht="16.5">
      <c r="A228" s="238"/>
      <c r="B228" s="238"/>
      <c r="C228" s="238"/>
      <c r="D228" s="238"/>
      <c r="E228" s="238"/>
      <c r="F228" s="238" t="s">
        <v>7</v>
      </c>
      <c r="G228" s="238"/>
    </row>
    <row r="229" spans="1:7" ht="16.5">
      <c r="A229" s="238"/>
      <c r="B229" s="238"/>
      <c r="C229" s="241" t="s">
        <v>61</v>
      </c>
      <c r="D229" s="238"/>
      <c r="E229" s="238"/>
      <c r="F229" s="239" t="s">
        <v>450</v>
      </c>
      <c r="G229" s="240">
        <v>-680.3</v>
      </c>
    </row>
    <row r="230" spans="1:7" ht="16.5">
      <c r="A230" s="238"/>
      <c r="B230" s="238"/>
      <c r="C230" s="238"/>
      <c r="D230" s="238"/>
      <c r="E230" s="238"/>
      <c r="F230" s="238" t="s">
        <v>7</v>
      </c>
      <c r="G230" s="238"/>
    </row>
    <row r="231" spans="1:7" ht="38.25">
      <c r="A231" s="238"/>
      <c r="B231" s="238"/>
      <c r="C231" s="238"/>
      <c r="D231" s="242" t="s">
        <v>394</v>
      </c>
      <c r="E231" s="242" t="s">
        <v>451</v>
      </c>
      <c r="F231" s="243" t="s">
        <v>452</v>
      </c>
      <c r="G231" s="244">
        <v>-680.3</v>
      </c>
    </row>
    <row r="232" spans="1:7" ht="16.5">
      <c r="A232" s="238"/>
      <c r="B232" s="238"/>
      <c r="C232" s="238"/>
      <c r="D232" s="238"/>
      <c r="E232" s="238"/>
      <c r="F232" s="238" t="s">
        <v>7</v>
      </c>
      <c r="G232" s="238"/>
    </row>
    <row r="233" spans="1:7" ht="16.5">
      <c r="A233" s="238"/>
      <c r="B233" s="238"/>
      <c r="C233" s="238"/>
      <c r="D233" s="238"/>
      <c r="E233" s="238"/>
      <c r="F233" s="238" t="s">
        <v>396</v>
      </c>
      <c r="G233" s="244">
        <v>-680.3</v>
      </c>
    </row>
    <row r="234" spans="1:7" ht="16.5">
      <c r="A234" s="241" t="s">
        <v>200</v>
      </c>
      <c r="B234" s="238"/>
      <c r="C234" s="238"/>
      <c r="D234" s="238"/>
      <c r="E234" s="238"/>
      <c r="F234" s="239" t="s">
        <v>453</v>
      </c>
      <c r="G234" s="240">
        <v>-7751.2</v>
      </c>
    </row>
    <row r="235" spans="1:7" ht="16.5">
      <c r="A235" s="238"/>
      <c r="B235" s="238"/>
      <c r="C235" s="238"/>
      <c r="D235" s="238"/>
      <c r="E235" s="238"/>
      <c r="F235" s="238" t="s">
        <v>7</v>
      </c>
      <c r="G235" s="238"/>
    </row>
    <row r="236" spans="1:7" ht="16.5">
      <c r="A236" s="238"/>
      <c r="B236" s="241" t="s">
        <v>197</v>
      </c>
      <c r="C236" s="238"/>
      <c r="D236" s="238"/>
      <c r="E236" s="238"/>
      <c r="F236" s="239" t="s">
        <v>454</v>
      </c>
      <c r="G236" s="240">
        <v>-7751.2</v>
      </c>
    </row>
    <row r="237" spans="1:7" ht="16.5">
      <c r="A237" s="238"/>
      <c r="B237" s="238"/>
      <c r="C237" s="238"/>
      <c r="D237" s="238"/>
      <c r="E237" s="238"/>
      <c r="F237" s="238" t="s">
        <v>7</v>
      </c>
      <c r="G237" s="238"/>
    </row>
    <row r="238" spans="1:7" ht="16.5">
      <c r="A238" s="238"/>
      <c r="B238" s="238"/>
      <c r="C238" s="241" t="s">
        <v>61</v>
      </c>
      <c r="D238" s="238"/>
      <c r="E238" s="238"/>
      <c r="F238" s="239" t="s">
        <v>455</v>
      </c>
      <c r="G238" s="240">
        <v>-7751.2</v>
      </c>
    </row>
    <row r="239" spans="1:7" ht="16.5">
      <c r="A239" s="238"/>
      <c r="B239" s="238"/>
      <c r="C239" s="238"/>
      <c r="D239" s="238"/>
      <c r="E239" s="238"/>
      <c r="F239" s="238" t="s">
        <v>7</v>
      </c>
      <c r="G239" s="238"/>
    </row>
    <row r="240" spans="1:7" ht="16.5">
      <c r="A240" s="238"/>
      <c r="B240" s="238"/>
      <c r="C240" s="238"/>
      <c r="D240" s="242" t="s">
        <v>356</v>
      </c>
      <c r="E240" s="242" t="s">
        <v>109</v>
      </c>
      <c r="F240" s="243" t="s">
        <v>456</v>
      </c>
      <c r="G240" s="244">
        <v>-4500</v>
      </c>
    </row>
    <row r="241" spans="1:7" ht="16.5">
      <c r="A241" s="238"/>
      <c r="B241" s="238"/>
      <c r="C241" s="238"/>
      <c r="D241" s="238"/>
      <c r="E241" s="238"/>
      <c r="F241" s="238" t="s">
        <v>7</v>
      </c>
      <c r="G241" s="238"/>
    </row>
    <row r="242" spans="1:7" ht="16.5">
      <c r="A242" s="238"/>
      <c r="B242" s="238"/>
      <c r="C242" s="238"/>
      <c r="D242" s="238"/>
      <c r="E242" s="238"/>
      <c r="F242" s="238" t="s">
        <v>358</v>
      </c>
      <c r="G242" s="244">
        <v>-4500</v>
      </c>
    </row>
    <row r="243" spans="1:7" ht="16.5">
      <c r="A243" s="238"/>
      <c r="B243" s="238"/>
      <c r="C243" s="238"/>
      <c r="D243" s="242" t="s">
        <v>356</v>
      </c>
      <c r="E243" s="242" t="s">
        <v>402</v>
      </c>
      <c r="F243" s="243" t="s">
        <v>457</v>
      </c>
      <c r="G243" s="244">
        <v>-3251.2</v>
      </c>
    </row>
    <row r="244" spans="1:7" ht="16.5">
      <c r="A244" s="238"/>
      <c r="B244" s="238"/>
      <c r="C244" s="238"/>
      <c r="D244" s="238"/>
      <c r="E244" s="238"/>
      <c r="F244" s="238" t="s">
        <v>7</v>
      </c>
      <c r="G244" s="238"/>
    </row>
    <row r="245" spans="1:7" ht="16.5">
      <c r="A245" s="238"/>
      <c r="B245" s="238"/>
      <c r="C245" s="238"/>
      <c r="D245" s="238"/>
      <c r="E245" s="238"/>
      <c r="F245" s="238" t="s">
        <v>358</v>
      </c>
      <c r="G245" s="244">
        <v>-3251.2</v>
      </c>
    </row>
    <row r="246" spans="1:7" ht="16.5">
      <c r="A246" s="241" t="s">
        <v>110</v>
      </c>
      <c r="B246" s="238"/>
      <c r="C246" s="238"/>
      <c r="D246" s="238"/>
      <c r="E246" s="238"/>
      <c r="F246" s="239" t="s">
        <v>458</v>
      </c>
      <c r="G246" s="240">
        <v>1168684.3</v>
      </c>
    </row>
    <row r="247" spans="1:7" ht="16.5">
      <c r="A247" s="238"/>
      <c r="B247" s="238"/>
      <c r="C247" s="238"/>
      <c r="D247" s="238"/>
      <c r="E247" s="238"/>
      <c r="F247" s="238" t="s">
        <v>7</v>
      </c>
      <c r="G247" s="238"/>
    </row>
    <row r="248" spans="1:7" ht="16.5">
      <c r="A248" s="238"/>
      <c r="B248" s="241" t="s">
        <v>61</v>
      </c>
      <c r="C248" s="238"/>
      <c r="D248" s="238"/>
      <c r="E248" s="238"/>
      <c r="F248" s="239" t="s">
        <v>459</v>
      </c>
      <c r="G248" s="240">
        <v>1168684.3</v>
      </c>
    </row>
    <row r="249" spans="1:7" ht="16.5">
      <c r="A249" s="238"/>
      <c r="B249" s="238"/>
      <c r="C249" s="238"/>
      <c r="D249" s="238"/>
      <c r="E249" s="238"/>
      <c r="F249" s="238" t="s">
        <v>7</v>
      </c>
      <c r="G249" s="238"/>
    </row>
    <row r="250" spans="1:7" ht="16.5">
      <c r="A250" s="238"/>
      <c r="B250" s="238"/>
      <c r="C250" s="241" t="s">
        <v>61</v>
      </c>
      <c r="D250" s="238"/>
      <c r="E250" s="238"/>
      <c r="F250" s="239" t="s">
        <v>460</v>
      </c>
      <c r="G250" s="240">
        <v>1168684.3</v>
      </c>
    </row>
    <row r="251" spans="1:7" ht="16.5">
      <c r="A251" s="238"/>
      <c r="B251" s="238"/>
      <c r="C251" s="238"/>
      <c r="D251" s="238"/>
      <c r="E251" s="238"/>
      <c r="F251" s="238" t="s">
        <v>7</v>
      </c>
      <c r="G251" s="238"/>
    </row>
    <row r="252" spans="1:7" ht="16.5">
      <c r="A252" s="238"/>
      <c r="B252" s="238"/>
      <c r="C252" s="238"/>
      <c r="D252" s="242" t="s">
        <v>107</v>
      </c>
      <c r="E252" s="242" t="s">
        <v>109</v>
      </c>
      <c r="F252" s="243" t="s">
        <v>460</v>
      </c>
      <c r="G252" s="244">
        <v>1168684.3</v>
      </c>
    </row>
    <row r="253" spans="1:7" ht="16.5">
      <c r="A253" s="238"/>
      <c r="B253" s="238"/>
      <c r="C253" s="238"/>
      <c r="D253" s="238"/>
      <c r="E253" s="238"/>
      <c r="F253" s="238" t="s">
        <v>7</v>
      </c>
      <c r="G253" s="238"/>
    </row>
    <row r="254" spans="1:7" ht="16.5">
      <c r="A254" s="238"/>
      <c r="B254" s="238"/>
      <c r="C254" s="238"/>
      <c r="D254" s="238"/>
      <c r="E254" s="238"/>
      <c r="F254" s="238" t="s">
        <v>106</v>
      </c>
      <c r="G254" s="244">
        <v>1168684.3</v>
      </c>
    </row>
  </sheetData>
  <mergeCells count="5">
    <mergeCell ref="A5:H5"/>
    <mergeCell ref="G8:G9"/>
    <mergeCell ref="F8:F10"/>
    <mergeCell ref="A8:C9"/>
    <mergeCell ref="D8:E9"/>
  </mergeCells>
  <pageMargins left="0.75" right="0.75" top="1" bottom="1" header="0.5" footer="0.5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51"/>
  <sheetViews>
    <sheetView workbookViewId="0">
      <selection activeCell="D222" sqref="D222"/>
    </sheetView>
  </sheetViews>
  <sheetFormatPr defaultRowHeight="16.5"/>
  <cols>
    <col min="1" max="1" width="10" style="245" customWidth="1"/>
    <col min="2" max="2" width="11.140625" style="245" customWidth="1"/>
    <col min="3" max="3" width="76.140625" style="246" customWidth="1"/>
    <col min="4" max="4" width="25.42578125" style="246" customWidth="1"/>
    <col min="5" max="5" width="15.28515625" style="246" customWidth="1"/>
    <col min="6" max="16384" width="9.140625" style="245"/>
  </cols>
  <sheetData>
    <row r="1" spans="1:5">
      <c r="D1" s="247" t="s">
        <v>113</v>
      </c>
    </row>
    <row r="2" spans="1:5">
      <c r="D2" s="248" t="s">
        <v>0</v>
      </c>
    </row>
    <row r="3" spans="1:5">
      <c r="D3" s="248" t="s">
        <v>1</v>
      </c>
    </row>
    <row r="5" spans="1:5" ht="45.75" customHeight="1">
      <c r="A5" s="307" t="s">
        <v>295</v>
      </c>
      <c r="B5" s="307"/>
      <c r="C5" s="307"/>
      <c r="D5" s="307"/>
      <c r="E5" s="307"/>
    </row>
    <row r="6" spans="1:5" ht="45.75" customHeight="1">
      <c r="A6" s="249"/>
      <c r="B6" s="249"/>
      <c r="C6" s="249"/>
      <c r="D6" s="249"/>
      <c r="E6" s="249"/>
    </row>
    <row r="8" spans="1:5">
      <c r="D8" s="250" t="s">
        <v>249</v>
      </c>
    </row>
    <row r="9" spans="1:5" ht="13.5" customHeight="1">
      <c r="A9" s="308" t="s">
        <v>2</v>
      </c>
      <c r="B9" s="308"/>
      <c r="C9" s="309" t="s">
        <v>461</v>
      </c>
      <c r="D9" s="308" t="s">
        <v>908</v>
      </c>
      <c r="E9" s="245"/>
    </row>
    <row r="10" spans="1:5" ht="87" customHeight="1">
      <c r="A10" s="242" t="s">
        <v>4</v>
      </c>
      <c r="B10" s="242" t="s">
        <v>201</v>
      </c>
      <c r="C10" s="310"/>
      <c r="D10" s="308"/>
      <c r="E10" s="245"/>
    </row>
    <row r="11" spans="1:5" ht="15.75" customHeight="1">
      <c r="A11" s="242"/>
      <c r="B11" s="242"/>
      <c r="C11" s="311"/>
      <c r="D11" s="242" t="s">
        <v>30</v>
      </c>
      <c r="E11" s="245"/>
    </row>
    <row r="12" spans="1:5">
      <c r="A12" s="238"/>
      <c r="B12" s="238"/>
      <c r="C12" s="251" t="s">
        <v>111</v>
      </c>
      <c r="D12" s="252">
        <v>-1500528.4</v>
      </c>
    </row>
    <row r="13" spans="1:5">
      <c r="A13" s="238"/>
      <c r="B13" s="238"/>
      <c r="C13" s="238" t="s">
        <v>7</v>
      </c>
      <c r="D13" s="238"/>
    </row>
    <row r="14" spans="1:5">
      <c r="A14" s="238"/>
      <c r="B14" s="238"/>
      <c r="C14" s="251" t="s">
        <v>422</v>
      </c>
      <c r="D14" s="252">
        <v>-34999.300000000003</v>
      </c>
    </row>
    <row r="15" spans="1:5">
      <c r="A15" s="238"/>
      <c r="B15" s="238"/>
      <c r="C15" s="238" t="s">
        <v>7</v>
      </c>
      <c r="D15" s="238"/>
    </row>
    <row r="16" spans="1:5">
      <c r="A16" s="242" t="s">
        <v>420</v>
      </c>
      <c r="B16" s="238"/>
      <c r="C16" s="238" t="s">
        <v>462</v>
      </c>
      <c r="D16" s="253">
        <v>-34999.300000000003</v>
      </c>
    </row>
    <row r="17" spans="1:4">
      <c r="A17" s="238"/>
      <c r="B17" s="238"/>
      <c r="C17" s="238" t="s">
        <v>7</v>
      </c>
      <c r="D17" s="238"/>
    </row>
    <row r="18" spans="1:4" ht="66">
      <c r="A18" s="238"/>
      <c r="B18" s="242" t="s">
        <v>109</v>
      </c>
      <c r="C18" s="238" t="s">
        <v>463</v>
      </c>
      <c r="D18" s="253">
        <v>-34999.300000000003</v>
      </c>
    </row>
    <row r="19" spans="1:4">
      <c r="A19" s="238"/>
      <c r="B19" s="238"/>
      <c r="C19" s="238" t="s">
        <v>33</v>
      </c>
      <c r="D19" s="238"/>
    </row>
    <row r="20" spans="1:4">
      <c r="A20" s="238"/>
      <c r="B20" s="238"/>
      <c r="C20" s="254" t="s">
        <v>464</v>
      </c>
      <c r="D20" s="255">
        <v>-34999.300000000003</v>
      </c>
    </row>
    <row r="21" spans="1:4" ht="33">
      <c r="A21" s="238"/>
      <c r="B21" s="238"/>
      <c r="C21" s="238" t="s">
        <v>62</v>
      </c>
      <c r="D21" s="238"/>
    </row>
    <row r="22" spans="1:4">
      <c r="A22" s="238"/>
      <c r="B22" s="238"/>
      <c r="C22" s="238" t="s">
        <v>6</v>
      </c>
      <c r="D22" s="253">
        <v>-34999.300000000003</v>
      </c>
    </row>
    <row r="23" spans="1:4">
      <c r="A23" s="238"/>
      <c r="B23" s="238"/>
      <c r="C23" s="238" t="s">
        <v>67</v>
      </c>
      <c r="D23" s="253">
        <v>-34999.300000000003</v>
      </c>
    </row>
    <row r="24" spans="1:4">
      <c r="A24" s="238"/>
      <c r="B24" s="238"/>
      <c r="C24" s="238" t="s">
        <v>204</v>
      </c>
      <c r="D24" s="253">
        <v>-34999.300000000003</v>
      </c>
    </row>
    <row r="25" spans="1:4">
      <c r="A25" s="238"/>
      <c r="B25" s="238"/>
      <c r="C25" s="238" t="s">
        <v>205</v>
      </c>
      <c r="D25" s="253">
        <v>-2678.5</v>
      </c>
    </row>
    <row r="26" spans="1:4">
      <c r="A26" s="238"/>
      <c r="B26" s="238"/>
      <c r="C26" s="238" t="s">
        <v>214</v>
      </c>
      <c r="D26" s="253">
        <v>-2672.5</v>
      </c>
    </row>
    <row r="27" spans="1:4">
      <c r="A27" s="238"/>
      <c r="B27" s="238"/>
      <c r="C27" s="238" t="s">
        <v>215</v>
      </c>
      <c r="D27" s="253">
        <v>-6</v>
      </c>
    </row>
    <row r="28" spans="1:4">
      <c r="A28" s="238"/>
      <c r="B28" s="238"/>
      <c r="C28" s="238" t="s">
        <v>209</v>
      </c>
      <c r="D28" s="253">
        <v>-17485.7</v>
      </c>
    </row>
    <row r="29" spans="1:4">
      <c r="A29" s="238"/>
      <c r="B29" s="238"/>
      <c r="C29" s="238" t="s">
        <v>216</v>
      </c>
      <c r="D29" s="253">
        <v>-615.70000000000005</v>
      </c>
    </row>
    <row r="30" spans="1:4">
      <c r="A30" s="238"/>
      <c r="B30" s="238"/>
      <c r="C30" s="238" t="s">
        <v>230</v>
      </c>
      <c r="D30" s="253">
        <v>-5400</v>
      </c>
    </row>
    <row r="31" spans="1:4">
      <c r="A31" s="238"/>
      <c r="B31" s="238"/>
      <c r="C31" s="238" t="s">
        <v>217</v>
      </c>
      <c r="D31" s="253">
        <v>-11470</v>
      </c>
    </row>
    <row r="32" spans="1:4">
      <c r="A32" s="238"/>
      <c r="B32" s="238"/>
      <c r="C32" s="238" t="s">
        <v>218</v>
      </c>
      <c r="D32" s="253">
        <v>-954.8</v>
      </c>
    </row>
    <row r="33" spans="1:4">
      <c r="A33" s="238"/>
      <c r="B33" s="238"/>
      <c r="C33" s="238" t="s">
        <v>465</v>
      </c>
      <c r="D33" s="253">
        <v>-954.8</v>
      </c>
    </row>
    <row r="34" spans="1:4">
      <c r="A34" s="238"/>
      <c r="B34" s="238"/>
      <c r="C34" s="238" t="s">
        <v>211</v>
      </c>
      <c r="D34" s="253">
        <v>-13880.3</v>
      </c>
    </row>
    <row r="35" spans="1:4">
      <c r="A35" s="238"/>
      <c r="B35" s="238"/>
      <c r="C35" s="238" t="s">
        <v>220</v>
      </c>
      <c r="D35" s="253">
        <v>-10685.2</v>
      </c>
    </row>
    <row r="36" spans="1:4">
      <c r="A36" s="238"/>
      <c r="B36" s="238"/>
      <c r="C36" s="238" t="s">
        <v>236</v>
      </c>
      <c r="D36" s="253">
        <v>-835.5</v>
      </c>
    </row>
    <row r="37" spans="1:4">
      <c r="A37" s="238"/>
      <c r="B37" s="238"/>
      <c r="C37" s="238" t="s">
        <v>237</v>
      </c>
      <c r="D37" s="253">
        <v>-2359.6</v>
      </c>
    </row>
    <row r="38" spans="1:4" ht="33">
      <c r="A38" s="238"/>
      <c r="B38" s="238"/>
      <c r="C38" s="251" t="s">
        <v>8</v>
      </c>
      <c r="D38" s="252">
        <v>-1077063</v>
      </c>
    </row>
    <row r="39" spans="1:4">
      <c r="A39" s="238"/>
      <c r="B39" s="238"/>
      <c r="C39" s="238" t="s">
        <v>7</v>
      </c>
      <c r="D39" s="238"/>
    </row>
    <row r="40" spans="1:4">
      <c r="A40" s="242" t="s">
        <v>441</v>
      </c>
      <c r="B40" s="238"/>
      <c r="C40" s="238" t="s">
        <v>466</v>
      </c>
      <c r="D40" s="253">
        <v>-1068493</v>
      </c>
    </row>
    <row r="41" spans="1:4">
      <c r="A41" s="238"/>
      <c r="B41" s="238"/>
      <c r="C41" s="238" t="s">
        <v>7</v>
      </c>
      <c r="D41" s="238"/>
    </row>
    <row r="42" spans="1:4" ht="49.5">
      <c r="A42" s="238"/>
      <c r="B42" s="242" t="s">
        <v>148</v>
      </c>
      <c r="C42" s="238" t="s">
        <v>467</v>
      </c>
      <c r="D42" s="253">
        <v>-642467.4</v>
      </c>
    </row>
    <row r="43" spans="1:4">
      <c r="A43" s="238"/>
      <c r="B43" s="238"/>
      <c r="C43" s="238" t="s">
        <v>33</v>
      </c>
      <c r="D43" s="238"/>
    </row>
    <row r="44" spans="1:4" ht="33">
      <c r="A44" s="238"/>
      <c r="B44" s="238"/>
      <c r="C44" s="254" t="s">
        <v>8</v>
      </c>
      <c r="D44" s="255">
        <v>-642467.4</v>
      </c>
    </row>
    <row r="45" spans="1:4" ht="33">
      <c r="A45" s="238"/>
      <c r="B45" s="238"/>
      <c r="C45" s="238" t="s">
        <v>62</v>
      </c>
      <c r="D45" s="238"/>
    </row>
    <row r="46" spans="1:4">
      <c r="A46" s="238"/>
      <c r="B46" s="238"/>
      <c r="C46" s="238" t="s">
        <v>6</v>
      </c>
      <c r="D46" s="253">
        <v>-642467.4</v>
      </c>
    </row>
    <row r="47" spans="1:4">
      <c r="A47" s="238"/>
      <c r="B47" s="238"/>
      <c r="C47" s="238" t="s">
        <v>63</v>
      </c>
      <c r="D47" s="253">
        <v>-642467.4</v>
      </c>
    </row>
    <row r="48" spans="1:4">
      <c r="A48" s="238"/>
      <c r="B48" s="238"/>
      <c r="C48" s="238" t="s">
        <v>64</v>
      </c>
      <c r="D48" s="253">
        <v>-642467.4</v>
      </c>
    </row>
    <row r="49" spans="1:4">
      <c r="A49" s="238"/>
      <c r="B49" s="238"/>
      <c r="C49" s="238" t="s">
        <v>65</v>
      </c>
      <c r="D49" s="253">
        <v>-642467.4</v>
      </c>
    </row>
    <row r="50" spans="1:4">
      <c r="A50" s="238"/>
      <c r="B50" s="238"/>
      <c r="C50" s="238" t="s">
        <v>66</v>
      </c>
      <c r="D50" s="253">
        <v>-642467.4</v>
      </c>
    </row>
    <row r="51" spans="1:4" ht="49.5">
      <c r="A51" s="238"/>
      <c r="B51" s="242" t="s">
        <v>443</v>
      </c>
      <c r="C51" s="238" t="s">
        <v>468</v>
      </c>
      <c r="D51" s="253">
        <v>-426025.6</v>
      </c>
    </row>
    <row r="52" spans="1:4">
      <c r="A52" s="238"/>
      <c r="B52" s="238"/>
      <c r="C52" s="238" t="s">
        <v>33</v>
      </c>
      <c r="D52" s="238"/>
    </row>
    <row r="53" spans="1:4" ht="33">
      <c r="A53" s="238"/>
      <c r="B53" s="238"/>
      <c r="C53" s="254" t="s">
        <v>8</v>
      </c>
      <c r="D53" s="255">
        <v>-426025.6</v>
      </c>
    </row>
    <row r="54" spans="1:4" ht="33">
      <c r="A54" s="238"/>
      <c r="B54" s="238"/>
      <c r="C54" s="238" t="s">
        <v>62</v>
      </c>
      <c r="D54" s="238"/>
    </row>
    <row r="55" spans="1:4">
      <c r="A55" s="238"/>
      <c r="B55" s="238"/>
      <c r="C55" s="238" t="s">
        <v>6</v>
      </c>
      <c r="D55" s="253">
        <v>-426025.6</v>
      </c>
    </row>
    <row r="56" spans="1:4">
      <c r="A56" s="238"/>
      <c r="B56" s="238"/>
      <c r="C56" s="238" t="s">
        <v>63</v>
      </c>
      <c r="D56" s="253">
        <v>-426025.6</v>
      </c>
    </row>
    <row r="57" spans="1:4">
      <c r="A57" s="238"/>
      <c r="B57" s="238"/>
      <c r="C57" s="238" t="s">
        <v>64</v>
      </c>
      <c r="D57" s="253">
        <v>-426025.6</v>
      </c>
    </row>
    <row r="58" spans="1:4">
      <c r="A58" s="238"/>
      <c r="B58" s="238"/>
      <c r="C58" s="238" t="s">
        <v>65</v>
      </c>
      <c r="D58" s="253">
        <v>-426025.6</v>
      </c>
    </row>
    <row r="59" spans="1:4">
      <c r="A59" s="238"/>
      <c r="B59" s="238"/>
      <c r="C59" s="238" t="s">
        <v>66</v>
      </c>
      <c r="D59" s="253">
        <v>-426025.6</v>
      </c>
    </row>
    <row r="60" spans="1:4">
      <c r="A60" s="242" t="s">
        <v>389</v>
      </c>
      <c r="B60" s="238"/>
      <c r="C60" s="238" t="s">
        <v>469</v>
      </c>
      <c r="D60" s="253">
        <v>-570</v>
      </c>
    </row>
    <row r="61" spans="1:4">
      <c r="A61" s="238"/>
      <c r="B61" s="238"/>
      <c r="C61" s="238" t="s">
        <v>7</v>
      </c>
      <c r="D61" s="238"/>
    </row>
    <row r="62" spans="1:4" ht="33">
      <c r="A62" s="238"/>
      <c r="B62" s="242" t="s">
        <v>185</v>
      </c>
      <c r="C62" s="238" t="s">
        <v>470</v>
      </c>
      <c r="D62" s="253">
        <v>-570</v>
      </c>
    </row>
    <row r="63" spans="1:4">
      <c r="A63" s="238"/>
      <c r="B63" s="238"/>
      <c r="C63" s="238" t="s">
        <v>33</v>
      </c>
      <c r="D63" s="238"/>
    </row>
    <row r="64" spans="1:4">
      <c r="A64" s="238"/>
      <c r="B64" s="238"/>
      <c r="C64" s="254" t="s">
        <v>336</v>
      </c>
      <c r="D64" s="255">
        <v>-270</v>
      </c>
    </row>
    <row r="65" spans="1:4" ht="33">
      <c r="A65" s="238"/>
      <c r="B65" s="238"/>
      <c r="C65" s="238" t="s">
        <v>62</v>
      </c>
      <c r="D65" s="238"/>
    </row>
    <row r="66" spans="1:4">
      <c r="A66" s="238"/>
      <c r="B66" s="238"/>
      <c r="C66" s="238" t="s">
        <v>6</v>
      </c>
      <c r="D66" s="253">
        <v>-270</v>
      </c>
    </row>
    <row r="67" spans="1:4">
      <c r="A67" s="238"/>
      <c r="B67" s="238"/>
      <c r="C67" s="238" t="s">
        <v>67</v>
      </c>
      <c r="D67" s="253">
        <v>-270</v>
      </c>
    </row>
    <row r="68" spans="1:4">
      <c r="A68" s="238"/>
      <c r="B68" s="238"/>
      <c r="C68" s="238" t="s">
        <v>221</v>
      </c>
      <c r="D68" s="253">
        <v>-270</v>
      </c>
    </row>
    <row r="69" spans="1:4">
      <c r="A69" s="238"/>
      <c r="B69" s="238"/>
      <c r="C69" s="238" t="s">
        <v>222</v>
      </c>
      <c r="D69" s="253">
        <v>-270</v>
      </c>
    </row>
    <row r="70" spans="1:4">
      <c r="A70" s="238"/>
      <c r="B70" s="238"/>
      <c r="C70" s="238" t="s">
        <v>223</v>
      </c>
      <c r="D70" s="253">
        <v>-270</v>
      </c>
    </row>
    <row r="71" spans="1:4">
      <c r="A71" s="238"/>
      <c r="B71" s="238"/>
      <c r="C71" s="254" t="s">
        <v>343</v>
      </c>
      <c r="D71" s="255">
        <v>-270</v>
      </c>
    </row>
    <row r="72" spans="1:4" ht="33">
      <c r="A72" s="238"/>
      <c r="B72" s="238"/>
      <c r="C72" s="238" t="s">
        <v>62</v>
      </c>
      <c r="D72" s="238"/>
    </row>
    <row r="73" spans="1:4">
      <c r="A73" s="238"/>
      <c r="B73" s="238"/>
      <c r="C73" s="238" t="s">
        <v>6</v>
      </c>
      <c r="D73" s="253">
        <v>-270</v>
      </c>
    </row>
    <row r="74" spans="1:4">
      <c r="A74" s="238"/>
      <c r="B74" s="238"/>
      <c r="C74" s="238" t="s">
        <v>67</v>
      </c>
      <c r="D74" s="253">
        <v>-270</v>
      </c>
    </row>
    <row r="75" spans="1:4">
      <c r="A75" s="238"/>
      <c r="B75" s="238"/>
      <c r="C75" s="238" t="s">
        <v>221</v>
      </c>
      <c r="D75" s="253">
        <v>-270</v>
      </c>
    </row>
    <row r="76" spans="1:4">
      <c r="A76" s="238"/>
      <c r="B76" s="238"/>
      <c r="C76" s="238" t="s">
        <v>222</v>
      </c>
      <c r="D76" s="253">
        <v>-270</v>
      </c>
    </row>
    <row r="77" spans="1:4">
      <c r="A77" s="238"/>
      <c r="B77" s="238"/>
      <c r="C77" s="238" t="s">
        <v>223</v>
      </c>
      <c r="D77" s="253">
        <v>-270</v>
      </c>
    </row>
    <row r="78" spans="1:4">
      <c r="A78" s="238"/>
      <c r="B78" s="238"/>
      <c r="C78" s="254" t="s">
        <v>190</v>
      </c>
      <c r="D78" s="255">
        <v>-30</v>
      </c>
    </row>
    <row r="79" spans="1:4" ht="33">
      <c r="A79" s="238"/>
      <c r="B79" s="238"/>
      <c r="C79" s="238" t="s">
        <v>62</v>
      </c>
      <c r="D79" s="238"/>
    </row>
    <row r="80" spans="1:4">
      <c r="A80" s="238"/>
      <c r="B80" s="238"/>
      <c r="C80" s="238" t="s">
        <v>6</v>
      </c>
      <c r="D80" s="253">
        <v>-30</v>
      </c>
    </row>
    <row r="81" spans="1:4">
      <c r="A81" s="238"/>
      <c r="B81" s="238"/>
      <c r="C81" s="238" t="s">
        <v>67</v>
      </c>
      <c r="D81" s="253">
        <v>-30</v>
      </c>
    </row>
    <row r="82" spans="1:4">
      <c r="A82" s="238"/>
      <c r="B82" s="238"/>
      <c r="C82" s="238" t="s">
        <v>221</v>
      </c>
      <c r="D82" s="253">
        <v>-30</v>
      </c>
    </row>
    <row r="83" spans="1:4">
      <c r="A83" s="238"/>
      <c r="B83" s="238"/>
      <c r="C83" s="238" t="s">
        <v>222</v>
      </c>
      <c r="D83" s="253">
        <v>-30</v>
      </c>
    </row>
    <row r="84" spans="1:4">
      <c r="A84" s="238"/>
      <c r="B84" s="238"/>
      <c r="C84" s="238" t="s">
        <v>223</v>
      </c>
      <c r="D84" s="253">
        <v>-30</v>
      </c>
    </row>
    <row r="85" spans="1:4">
      <c r="A85" s="242" t="s">
        <v>380</v>
      </c>
      <c r="B85" s="238"/>
      <c r="C85" s="238" t="s">
        <v>471</v>
      </c>
      <c r="D85" s="253">
        <v>-8000</v>
      </c>
    </row>
    <row r="86" spans="1:4">
      <c r="A86" s="238"/>
      <c r="B86" s="238"/>
      <c r="C86" s="238" t="s">
        <v>7</v>
      </c>
      <c r="D86" s="238"/>
    </row>
    <row r="87" spans="1:4">
      <c r="A87" s="238"/>
      <c r="B87" s="242" t="s">
        <v>381</v>
      </c>
      <c r="C87" s="238" t="s">
        <v>472</v>
      </c>
      <c r="D87" s="253">
        <v>-8000</v>
      </c>
    </row>
    <row r="88" spans="1:4">
      <c r="A88" s="238"/>
      <c r="B88" s="238"/>
      <c r="C88" s="238" t="s">
        <v>33</v>
      </c>
      <c r="D88" s="238"/>
    </row>
    <row r="89" spans="1:4">
      <c r="A89" s="238"/>
      <c r="B89" s="238"/>
      <c r="C89" s="254" t="s">
        <v>333</v>
      </c>
      <c r="D89" s="255">
        <v>-1000</v>
      </c>
    </row>
    <row r="90" spans="1:4" ht="33">
      <c r="A90" s="238"/>
      <c r="B90" s="238"/>
      <c r="C90" s="238" t="s">
        <v>62</v>
      </c>
      <c r="D90" s="238"/>
    </row>
    <row r="91" spans="1:4">
      <c r="A91" s="238"/>
      <c r="B91" s="238"/>
      <c r="C91" s="238" t="s">
        <v>6</v>
      </c>
      <c r="D91" s="253">
        <v>-1000</v>
      </c>
    </row>
    <row r="92" spans="1:4">
      <c r="A92" s="238"/>
      <c r="B92" s="238"/>
      <c r="C92" s="238" t="s">
        <v>67</v>
      </c>
      <c r="D92" s="253">
        <v>-1000</v>
      </c>
    </row>
    <row r="93" spans="1:4">
      <c r="A93" s="238"/>
      <c r="B93" s="238"/>
      <c r="C93" s="238" t="s">
        <v>225</v>
      </c>
      <c r="D93" s="253">
        <v>-1000</v>
      </c>
    </row>
    <row r="94" spans="1:4" ht="33">
      <c r="A94" s="238"/>
      <c r="B94" s="238"/>
      <c r="C94" s="238" t="s">
        <v>226</v>
      </c>
      <c r="D94" s="253">
        <v>-1000</v>
      </c>
    </row>
    <row r="95" spans="1:4">
      <c r="A95" s="238"/>
      <c r="B95" s="238"/>
      <c r="C95" s="238" t="s">
        <v>227</v>
      </c>
      <c r="D95" s="253">
        <v>-1000</v>
      </c>
    </row>
    <row r="96" spans="1:4">
      <c r="A96" s="238"/>
      <c r="B96" s="238"/>
      <c r="C96" s="254" t="s">
        <v>339</v>
      </c>
      <c r="D96" s="255">
        <v>-5500</v>
      </c>
    </row>
    <row r="97" spans="1:4" ht="33">
      <c r="A97" s="238"/>
      <c r="B97" s="238"/>
      <c r="C97" s="238" t="s">
        <v>62</v>
      </c>
      <c r="D97" s="238"/>
    </row>
    <row r="98" spans="1:4">
      <c r="A98" s="238"/>
      <c r="B98" s="238"/>
      <c r="C98" s="238" t="s">
        <v>6</v>
      </c>
      <c r="D98" s="253">
        <v>-5500</v>
      </c>
    </row>
    <row r="99" spans="1:4">
      <c r="A99" s="238"/>
      <c r="B99" s="238"/>
      <c r="C99" s="238" t="s">
        <v>67</v>
      </c>
      <c r="D99" s="253">
        <v>-5500</v>
      </c>
    </row>
    <row r="100" spans="1:4">
      <c r="A100" s="238"/>
      <c r="B100" s="238"/>
      <c r="C100" s="238" t="s">
        <v>225</v>
      </c>
      <c r="D100" s="253">
        <v>-5500</v>
      </c>
    </row>
    <row r="101" spans="1:4" ht="33">
      <c r="A101" s="238"/>
      <c r="B101" s="238"/>
      <c r="C101" s="238" t="s">
        <v>226</v>
      </c>
      <c r="D101" s="253">
        <v>-5500</v>
      </c>
    </row>
    <row r="102" spans="1:4">
      <c r="A102" s="238"/>
      <c r="B102" s="238"/>
      <c r="C102" s="238" t="s">
        <v>227</v>
      </c>
      <c r="D102" s="253">
        <v>-5500</v>
      </c>
    </row>
    <row r="103" spans="1:4">
      <c r="A103" s="238"/>
      <c r="B103" s="238"/>
      <c r="C103" s="254" t="s">
        <v>191</v>
      </c>
      <c r="D103" s="255">
        <v>-1500</v>
      </c>
    </row>
    <row r="104" spans="1:4" ht="33">
      <c r="A104" s="238"/>
      <c r="B104" s="238"/>
      <c r="C104" s="238" t="s">
        <v>62</v>
      </c>
      <c r="D104" s="238"/>
    </row>
    <row r="105" spans="1:4">
      <c r="A105" s="238"/>
      <c r="B105" s="238"/>
      <c r="C105" s="238" t="s">
        <v>6</v>
      </c>
      <c r="D105" s="253">
        <v>-1500</v>
      </c>
    </row>
    <row r="106" spans="1:4">
      <c r="A106" s="238"/>
      <c r="B106" s="238"/>
      <c r="C106" s="238" t="s">
        <v>67</v>
      </c>
      <c r="D106" s="253">
        <v>-1500</v>
      </c>
    </row>
    <row r="107" spans="1:4">
      <c r="A107" s="238"/>
      <c r="B107" s="238"/>
      <c r="C107" s="238" t="s">
        <v>225</v>
      </c>
      <c r="D107" s="253">
        <v>-1500</v>
      </c>
    </row>
    <row r="108" spans="1:4" ht="33">
      <c r="A108" s="238"/>
      <c r="B108" s="238"/>
      <c r="C108" s="238" t="s">
        <v>226</v>
      </c>
      <c r="D108" s="253">
        <v>-1500</v>
      </c>
    </row>
    <row r="109" spans="1:4">
      <c r="A109" s="238"/>
      <c r="B109" s="238"/>
      <c r="C109" s="238" t="s">
        <v>227</v>
      </c>
      <c r="D109" s="253">
        <v>-1500</v>
      </c>
    </row>
    <row r="110" spans="1:4">
      <c r="A110" s="238"/>
      <c r="B110" s="238"/>
      <c r="C110" s="251" t="s">
        <v>350</v>
      </c>
      <c r="D110" s="252">
        <v>-104618.3</v>
      </c>
    </row>
    <row r="111" spans="1:4">
      <c r="A111" s="238"/>
      <c r="B111" s="238"/>
      <c r="C111" s="238" t="s">
        <v>7</v>
      </c>
      <c r="D111" s="238"/>
    </row>
    <row r="112" spans="1:4" ht="33">
      <c r="A112" s="242" t="s">
        <v>348</v>
      </c>
      <c r="B112" s="238"/>
      <c r="C112" s="238" t="s">
        <v>473</v>
      </c>
      <c r="D112" s="253">
        <v>-10307.799999999999</v>
      </c>
    </row>
    <row r="113" spans="1:4">
      <c r="A113" s="238"/>
      <c r="B113" s="238"/>
      <c r="C113" s="238" t="s">
        <v>7</v>
      </c>
      <c r="D113" s="238"/>
    </row>
    <row r="114" spans="1:4" ht="33">
      <c r="A114" s="238"/>
      <c r="B114" s="242" t="s">
        <v>109</v>
      </c>
      <c r="C114" s="238" t="s">
        <v>474</v>
      </c>
      <c r="D114" s="253">
        <v>-10307.799999999999</v>
      </c>
    </row>
    <row r="115" spans="1:4">
      <c r="A115" s="238"/>
      <c r="B115" s="238"/>
      <c r="C115" s="238" t="s">
        <v>33</v>
      </c>
      <c r="D115" s="238"/>
    </row>
    <row r="116" spans="1:4">
      <c r="A116" s="238"/>
      <c r="B116" s="238"/>
      <c r="C116" s="254" t="s">
        <v>350</v>
      </c>
      <c r="D116" s="255">
        <v>-10307.799999999999</v>
      </c>
    </row>
    <row r="117" spans="1:4" ht="33">
      <c r="A117" s="238"/>
      <c r="B117" s="238"/>
      <c r="C117" s="238" t="s">
        <v>62</v>
      </c>
      <c r="D117" s="238"/>
    </row>
    <row r="118" spans="1:4">
      <c r="A118" s="238"/>
      <c r="B118" s="238"/>
      <c r="C118" s="238" t="s">
        <v>6</v>
      </c>
      <c r="D118" s="253">
        <v>-10307.799999999999</v>
      </c>
    </row>
    <row r="119" spans="1:4">
      <c r="A119" s="238"/>
      <c r="B119" s="238"/>
      <c r="C119" s="238" t="s">
        <v>67</v>
      </c>
      <c r="D119" s="253">
        <v>-10307.799999999999</v>
      </c>
    </row>
    <row r="120" spans="1:4">
      <c r="A120" s="238"/>
      <c r="B120" s="238"/>
      <c r="C120" s="238" t="s">
        <v>204</v>
      </c>
      <c r="D120" s="253">
        <v>-10307.799999999999</v>
      </c>
    </row>
    <row r="121" spans="1:4">
      <c r="A121" s="238"/>
      <c r="B121" s="238"/>
      <c r="C121" s="238" t="s">
        <v>209</v>
      </c>
      <c r="D121" s="253">
        <v>-9834.9</v>
      </c>
    </row>
    <row r="122" spans="1:4">
      <c r="A122" s="238"/>
      <c r="B122" s="238"/>
      <c r="C122" s="238" t="s">
        <v>475</v>
      </c>
      <c r="D122" s="253">
        <v>-181</v>
      </c>
    </row>
    <row r="123" spans="1:4">
      <c r="A123" s="238"/>
      <c r="B123" s="238"/>
      <c r="C123" s="238" t="s">
        <v>210</v>
      </c>
      <c r="D123" s="253">
        <v>-9653.9</v>
      </c>
    </row>
    <row r="124" spans="1:4">
      <c r="A124" s="238"/>
      <c r="B124" s="238"/>
      <c r="C124" s="238" t="s">
        <v>211</v>
      </c>
      <c r="D124" s="253">
        <v>-472.9</v>
      </c>
    </row>
    <row r="125" spans="1:4">
      <c r="A125" s="238"/>
      <c r="B125" s="238"/>
      <c r="C125" s="238" t="s">
        <v>220</v>
      </c>
      <c r="D125" s="253">
        <v>-182.4</v>
      </c>
    </row>
    <row r="126" spans="1:4">
      <c r="A126" s="238"/>
      <c r="B126" s="238"/>
      <c r="C126" s="238" t="s">
        <v>212</v>
      </c>
      <c r="D126" s="253">
        <v>-96</v>
      </c>
    </row>
    <row r="127" spans="1:4">
      <c r="A127" s="238"/>
      <c r="B127" s="238"/>
      <c r="C127" s="238" t="s">
        <v>236</v>
      </c>
      <c r="D127" s="253">
        <v>-194.5</v>
      </c>
    </row>
    <row r="128" spans="1:4">
      <c r="A128" s="242" t="s">
        <v>430</v>
      </c>
      <c r="B128" s="238"/>
      <c r="C128" s="238" t="s">
        <v>476</v>
      </c>
      <c r="D128" s="253">
        <v>-90311</v>
      </c>
    </row>
    <row r="129" spans="1:4">
      <c r="A129" s="238"/>
      <c r="B129" s="238"/>
      <c r="C129" s="238" t="s">
        <v>7</v>
      </c>
      <c r="D129" s="238"/>
    </row>
    <row r="130" spans="1:4">
      <c r="A130" s="238"/>
      <c r="B130" s="242" t="s">
        <v>109</v>
      </c>
      <c r="C130" s="238" t="s">
        <v>476</v>
      </c>
      <c r="D130" s="253">
        <v>-86800</v>
      </c>
    </row>
    <row r="131" spans="1:4">
      <c r="A131" s="238"/>
      <c r="B131" s="238"/>
      <c r="C131" s="238" t="s">
        <v>33</v>
      </c>
      <c r="D131" s="238"/>
    </row>
    <row r="132" spans="1:4" ht="33">
      <c r="A132" s="238"/>
      <c r="B132" s="238"/>
      <c r="C132" s="254" t="s">
        <v>477</v>
      </c>
      <c r="D132" s="255">
        <v>-86800</v>
      </c>
    </row>
    <row r="133" spans="1:4" ht="33">
      <c r="A133" s="238"/>
      <c r="B133" s="238"/>
      <c r="C133" s="238" t="s">
        <v>62</v>
      </c>
      <c r="D133" s="238"/>
    </row>
    <row r="134" spans="1:4">
      <c r="A134" s="238"/>
      <c r="B134" s="238"/>
      <c r="C134" s="238" t="s">
        <v>6</v>
      </c>
      <c r="D134" s="253">
        <v>-86800</v>
      </c>
    </row>
    <row r="135" spans="1:4">
      <c r="A135" s="238"/>
      <c r="B135" s="238"/>
      <c r="C135" s="238" t="s">
        <v>67</v>
      </c>
      <c r="D135" s="253">
        <v>-86800</v>
      </c>
    </row>
    <row r="136" spans="1:4">
      <c r="A136" s="238"/>
      <c r="B136" s="238"/>
      <c r="C136" s="238" t="s">
        <v>204</v>
      </c>
      <c r="D136" s="253">
        <v>-86800</v>
      </c>
    </row>
    <row r="137" spans="1:4">
      <c r="A137" s="238"/>
      <c r="B137" s="238"/>
      <c r="C137" s="238" t="s">
        <v>209</v>
      </c>
      <c r="D137" s="253">
        <v>-86800</v>
      </c>
    </row>
    <row r="138" spans="1:4">
      <c r="A138" s="238"/>
      <c r="B138" s="238"/>
      <c r="C138" s="238" t="s">
        <v>478</v>
      </c>
      <c r="D138" s="253">
        <v>-86800</v>
      </c>
    </row>
    <row r="139" spans="1:4">
      <c r="A139" s="238"/>
      <c r="B139" s="242" t="s">
        <v>167</v>
      </c>
      <c r="C139" s="238" t="s">
        <v>479</v>
      </c>
      <c r="D139" s="253">
        <v>-3511</v>
      </c>
    </row>
    <row r="140" spans="1:4">
      <c r="A140" s="238"/>
      <c r="B140" s="238"/>
      <c r="C140" s="238" t="s">
        <v>33</v>
      </c>
      <c r="D140" s="238"/>
    </row>
    <row r="141" spans="1:4">
      <c r="A141" s="238"/>
      <c r="B141" s="238"/>
      <c r="C141" s="254" t="s">
        <v>350</v>
      </c>
      <c r="D141" s="255">
        <v>-3511</v>
      </c>
    </row>
    <row r="142" spans="1:4" ht="33">
      <c r="A142" s="238"/>
      <c r="B142" s="238"/>
      <c r="C142" s="238" t="s">
        <v>62</v>
      </c>
      <c r="D142" s="238"/>
    </row>
    <row r="143" spans="1:4">
      <c r="A143" s="238"/>
      <c r="B143" s="238"/>
      <c r="C143" s="238" t="s">
        <v>6</v>
      </c>
      <c r="D143" s="253">
        <v>-3511</v>
      </c>
    </row>
    <row r="144" spans="1:4">
      <c r="A144" s="238"/>
      <c r="B144" s="238"/>
      <c r="C144" s="238" t="s">
        <v>67</v>
      </c>
      <c r="D144" s="253">
        <v>-3511</v>
      </c>
    </row>
    <row r="145" spans="1:4">
      <c r="A145" s="238"/>
      <c r="B145" s="238"/>
      <c r="C145" s="238" t="s">
        <v>204</v>
      </c>
      <c r="D145" s="253">
        <v>-3511</v>
      </c>
    </row>
    <row r="146" spans="1:4">
      <c r="A146" s="238"/>
      <c r="B146" s="238"/>
      <c r="C146" s="238" t="s">
        <v>209</v>
      </c>
      <c r="D146" s="253">
        <v>-711</v>
      </c>
    </row>
    <row r="147" spans="1:4">
      <c r="A147" s="238"/>
      <c r="B147" s="238"/>
      <c r="C147" s="238" t="s">
        <v>210</v>
      </c>
      <c r="D147" s="253">
        <v>-711</v>
      </c>
    </row>
    <row r="148" spans="1:4">
      <c r="A148" s="238"/>
      <c r="B148" s="238"/>
      <c r="C148" s="238" t="s">
        <v>218</v>
      </c>
      <c r="D148" s="253">
        <v>-733.9</v>
      </c>
    </row>
    <row r="149" spans="1:4">
      <c r="A149" s="238"/>
      <c r="B149" s="238"/>
      <c r="C149" s="238" t="s">
        <v>465</v>
      </c>
      <c r="D149" s="253">
        <v>-433.9</v>
      </c>
    </row>
    <row r="150" spans="1:4">
      <c r="A150" s="238"/>
      <c r="B150" s="238"/>
      <c r="C150" s="238" t="s">
        <v>219</v>
      </c>
      <c r="D150" s="253">
        <v>-300</v>
      </c>
    </row>
    <row r="151" spans="1:4">
      <c r="A151" s="238"/>
      <c r="B151" s="238"/>
      <c r="C151" s="238" t="s">
        <v>211</v>
      </c>
      <c r="D151" s="253">
        <v>-2066.1</v>
      </c>
    </row>
    <row r="152" spans="1:4">
      <c r="A152" s="238"/>
      <c r="B152" s="238"/>
      <c r="C152" s="238" t="s">
        <v>220</v>
      </c>
      <c r="D152" s="253">
        <v>-1017.5</v>
      </c>
    </row>
    <row r="153" spans="1:4">
      <c r="A153" s="238"/>
      <c r="B153" s="238"/>
      <c r="C153" s="238" t="s">
        <v>212</v>
      </c>
      <c r="D153" s="253">
        <v>-1048.5999999999999</v>
      </c>
    </row>
    <row r="154" spans="1:4">
      <c r="A154" s="242" t="s">
        <v>423</v>
      </c>
      <c r="B154" s="238"/>
      <c r="C154" s="238" t="s">
        <v>480</v>
      </c>
      <c r="D154" s="253">
        <v>-3999.5</v>
      </c>
    </row>
    <row r="155" spans="1:4">
      <c r="A155" s="238"/>
      <c r="B155" s="238"/>
      <c r="C155" s="238" t="s">
        <v>7</v>
      </c>
      <c r="D155" s="238"/>
    </row>
    <row r="156" spans="1:4" ht="33">
      <c r="A156" s="238"/>
      <c r="B156" s="242" t="s">
        <v>109</v>
      </c>
      <c r="C156" s="238" t="s">
        <v>481</v>
      </c>
      <c r="D156" s="253">
        <v>-3999.5</v>
      </c>
    </row>
    <row r="157" spans="1:4">
      <c r="A157" s="238"/>
      <c r="B157" s="238"/>
      <c r="C157" s="238" t="s">
        <v>33</v>
      </c>
      <c r="D157" s="238"/>
    </row>
    <row r="158" spans="1:4" ht="33">
      <c r="A158" s="238"/>
      <c r="B158" s="238"/>
      <c r="C158" s="254" t="s">
        <v>482</v>
      </c>
      <c r="D158" s="255">
        <v>-3999.5</v>
      </c>
    </row>
    <row r="159" spans="1:4" ht="33">
      <c r="A159" s="238"/>
      <c r="B159" s="238"/>
      <c r="C159" s="238" t="s">
        <v>62</v>
      </c>
      <c r="D159" s="238"/>
    </row>
    <row r="160" spans="1:4">
      <c r="A160" s="238"/>
      <c r="B160" s="238"/>
      <c r="C160" s="238" t="s">
        <v>6</v>
      </c>
      <c r="D160" s="253">
        <v>-3999.5</v>
      </c>
    </row>
    <row r="161" spans="1:4">
      <c r="A161" s="238"/>
      <c r="B161" s="238"/>
      <c r="C161" s="238" t="s">
        <v>67</v>
      </c>
      <c r="D161" s="253">
        <v>-3999.5</v>
      </c>
    </row>
    <row r="162" spans="1:4">
      <c r="A162" s="238"/>
      <c r="B162" s="238"/>
      <c r="C162" s="238" t="s">
        <v>204</v>
      </c>
      <c r="D162" s="253">
        <v>-3999.5</v>
      </c>
    </row>
    <row r="163" spans="1:4">
      <c r="A163" s="238"/>
      <c r="B163" s="238"/>
      <c r="C163" s="238" t="s">
        <v>209</v>
      </c>
      <c r="D163" s="253">
        <v>-270</v>
      </c>
    </row>
    <row r="164" spans="1:4">
      <c r="A164" s="238"/>
      <c r="B164" s="238"/>
      <c r="C164" s="238" t="s">
        <v>210</v>
      </c>
      <c r="D164" s="253">
        <v>-270</v>
      </c>
    </row>
    <row r="165" spans="1:4">
      <c r="A165" s="238"/>
      <c r="B165" s="238"/>
      <c r="C165" s="238" t="s">
        <v>211</v>
      </c>
      <c r="D165" s="253">
        <v>-3729.5</v>
      </c>
    </row>
    <row r="166" spans="1:4">
      <c r="A166" s="238"/>
      <c r="B166" s="238"/>
      <c r="C166" s="238" t="s">
        <v>220</v>
      </c>
      <c r="D166" s="253">
        <v>-2031.8</v>
      </c>
    </row>
    <row r="167" spans="1:4">
      <c r="A167" s="238"/>
      <c r="B167" s="238"/>
      <c r="C167" s="238" t="s">
        <v>236</v>
      </c>
      <c r="D167" s="253">
        <v>-1697.7</v>
      </c>
    </row>
    <row r="168" spans="1:4">
      <c r="A168" s="238"/>
      <c r="B168" s="238"/>
      <c r="C168" s="251" t="s">
        <v>169</v>
      </c>
      <c r="D168" s="252">
        <v>-45000</v>
      </c>
    </row>
    <row r="169" spans="1:4">
      <c r="A169" s="238"/>
      <c r="B169" s="238"/>
      <c r="C169" s="238" t="s">
        <v>7</v>
      </c>
      <c r="D169" s="238"/>
    </row>
    <row r="170" spans="1:4" ht="33">
      <c r="A170" s="242" t="s">
        <v>359</v>
      </c>
      <c r="B170" s="238"/>
      <c r="C170" s="238" t="s">
        <v>483</v>
      </c>
      <c r="D170" s="253">
        <v>-45000</v>
      </c>
    </row>
    <row r="171" spans="1:4">
      <c r="A171" s="238"/>
      <c r="B171" s="238"/>
      <c r="C171" s="238" t="s">
        <v>7</v>
      </c>
      <c r="D171" s="238"/>
    </row>
    <row r="172" spans="1:4" ht="33">
      <c r="A172" s="238"/>
      <c r="B172" s="242" t="s">
        <v>109</v>
      </c>
      <c r="C172" s="238" t="s">
        <v>484</v>
      </c>
      <c r="D172" s="253">
        <v>-45000</v>
      </c>
    </row>
    <row r="173" spans="1:4">
      <c r="A173" s="238"/>
      <c r="B173" s="238"/>
      <c r="C173" s="238" t="s">
        <v>33</v>
      </c>
      <c r="D173" s="238"/>
    </row>
    <row r="174" spans="1:4">
      <c r="A174" s="238"/>
      <c r="B174" s="238"/>
      <c r="C174" s="254" t="s">
        <v>169</v>
      </c>
      <c r="D174" s="255">
        <v>-45000</v>
      </c>
    </row>
    <row r="175" spans="1:4" ht="33">
      <c r="A175" s="238"/>
      <c r="B175" s="238"/>
      <c r="C175" s="238" t="s">
        <v>62</v>
      </c>
      <c r="D175" s="238"/>
    </row>
    <row r="176" spans="1:4">
      <c r="A176" s="238"/>
      <c r="B176" s="238"/>
      <c r="C176" s="238" t="s">
        <v>6</v>
      </c>
      <c r="D176" s="253">
        <v>-45000</v>
      </c>
    </row>
    <row r="177" spans="1:4">
      <c r="A177" s="238"/>
      <c r="B177" s="238"/>
      <c r="C177" s="238" t="s">
        <v>67</v>
      </c>
      <c r="D177" s="253">
        <v>-45000</v>
      </c>
    </row>
    <row r="178" spans="1:4">
      <c r="A178" s="238"/>
      <c r="B178" s="238"/>
      <c r="C178" s="238" t="s">
        <v>204</v>
      </c>
      <c r="D178" s="253">
        <v>-45000</v>
      </c>
    </row>
    <row r="179" spans="1:4">
      <c r="A179" s="238"/>
      <c r="B179" s="238"/>
      <c r="C179" s="238" t="s">
        <v>207</v>
      </c>
      <c r="D179" s="253">
        <v>-45000</v>
      </c>
    </row>
    <row r="180" spans="1:4">
      <c r="A180" s="238"/>
      <c r="B180" s="238"/>
      <c r="C180" s="238" t="s">
        <v>208</v>
      </c>
      <c r="D180" s="253">
        <v>-45000</v>
      </c>
    </row>
    <row r="181" spans="1:4">
      <c r="A181" s="238"/>
      <c r="B181" s="238"/>
      <c r="C181" s="251" t="s">
        <v>138</v>
      </c>
      <c r="D181" s="252">
        <v>-84500</v>
      </c>
    </row>
    <row r="182" spans="1:4">
      <c r="A182" s="238"/>
      <c r="B182" s="238"/>
      <c r="C182" s="238" t="s">
        <v>7</v>
      </c>
      <c r="D182" s="238"/>
    </row>
    <row r="183" spans="1:4">
      <c r="A183" s="242" t="s">
        <v>446</v>
      </c>
      <c r="B183" s="238"/>
      <c r="C183" s="238" t="s">
        <v>485</v>
      </c>
      <c r="D183" s="253">
        <v>-34500</v>
      </c>
    </row>
    <row r="184" spans="1:4">
      <c r="A184" s="238"/>
      <c r="B184" s="238"/>
      <c r="C184" s="238" t="s">
        <v>7</v>
      </c>
      <c r="D184" s="238"/>
    </row>
    <row r="185" spans="1:4">
      <c r="A185" s="238"/>
      <c r="B185" s="242" t="s">
        <v>185</v>
      </c>
      <c r="C185" s="238" t="s">
        <v>486</v>
      </c>
      <c r="D185" s="253">
        <v>-34500</v>
      </c>
    </row>
    <row r="186" spans="1:4">
      <c r="A186" s="238"/>
      <c r="B186" s="238"/>
      <c r="C186" s="238" t="s">
        <v>33</v>
      </c>
      <c r="D186" s="238"/>
    </row>
    <row r="187" spans="1:4">
      <c r="A187" s="238"/>
      <c r="B187" s="238"/>
      <c r="C187" s="254" t="s">
        <v>138</v>
      </c>
      <c r="D187" s="255">
        <v>-34500</v>
      </c>
    </row>
    <row r="188" spans="1:4" ht="33">
      <c r="A188" s="238"/>
      <c r="B188" s="238"/>
      <c r="C188" s="238" t="s">
        <v>62</v>
      </c>
      <c r="D188" s="238"/>
    </row>
    <row r="189" spans="1:4">
      <c r="A189" s="238"/>
      <c r="B189" s="238"/>
      <c r="C189" s="238" t="s">
        <v>6</v>
      </c>
      <c r="D189" s="253">
        <v>-34500</v>
      </c>
    </row>
    <row r="190" spans="1:4">
      <c r="A190" s="238"/>
      <c r="B190" s="238"/>
      <c r="C190" s="238" t="s">
        <v>67</v>
      </c>
      <c r="D190" s="253">
        <v>-34500</v>
      </c>
    </row>
    <row r="191" spans="1:4">
      <c r="A191" s="238"/>
      <c r="B191" s="238"/>
      <c r="C191" s="238" t="s">
        <v>221</v>
      </c>
      <c r="D191" s="253">
        <v>-34500</v>
      </c>
    </row>
    <row r="192" spans="1:4">
      <c r="A192" s="238"/>
      <c r="B192" s="238"/>
      <c r="C192" s="238" t="s">
        <v>222</v>
      </c>
      <c r="D192" s="253">
        <v>-8500</v>
      </c>
    </row>
    <row r="193" spans="1:4">
      <c r="A193" s="238"/>
      <c r="B193" s="238"/>
      <c r="C193" s="238" t="s">
        <v>487</v>
      </c>
      <c r="D193" s="253">
        <v>-8500</v>
      </c>
    </row>
    <row r="194" spans="1:4">
      <c r="A194" s="238"/>
      <c r="B194" s="238"/>
      <c r="C194" s="238" t="s">
        <v>488</v>
      </c>
      <c r="D194" s="253">
        <v>-26000</v>
      </c>
    </row>
    <row r="195" spans="1:4">
      <c r="A195" s="238"/>
      <c r="B195" s="238"/>
      <c r="C195" s="238" t="s">
        <v>489</v>
      </c>
      <c r="D195" s="253">
        <v>-26000</v>
      </c>
    </row>
    <row r="196" spans="1:4" ht="33">
      <c r="A196" s="242" t="s">
        <v>170</v>
      </c>
      <c r="B196" s="238"/>
      <c r="C196" s="238" t="s">
        <v>135</v>
      </c>
      <c r="D196" s="253">
        <v>-50000</v>
      </c>
    </row>
    <row r="197" spans="1:4">
      <c r="A197" s="238"/>
      <c r="B197" s="238"/>
      <c r="C197" s="238" t="s">
        <v>7</v>
      </c>
      <c r="D197" s="238"/>
    </row>
    <row r="198" spans="1:4" ht="66">
      <c r="A198" s="238"/>
      <c r="B198" s="242" t="s">
        <v>109</v>
      </c>
      <c r="C198" s="238" t="s">
        <v>136</v>
      </c>
      <c r="D198" s="253">
        <v>-50000</v>
      </c>
    </row>
    <row r="199" spans="1:4">
      <c r="A199" s="238"/>
      <c r="B199" s="238"/>
      <c r="C199" s="238" t="s">
        <v>33</v>
      </c>
      <c r="D199" s="238"/>
    </row>
    <row r="200" spans="1:4">
      <c r="A200" s="238"/>
      <c r="B200" s="238"/>
      <c r="C200" s="254" t="s">
        <v>138</v>
      </c>
      <c r="D200" s="255">
        <v>-50000</v>
      </c>
    </row>
    <row r="201" spans="1:4" ht="33">
      <c r="A201" s="238"/>
      <c r="B201" s="238"/>
      <c r="C201" s="238" t="s">
        <v>62</v>
      </c>
      <c r="D201" s="238"/>
    </row>
    <row r="202" spans="1:4">
      <c r="A202" s="238"/>
      <c r="B202" s="238"/>
      <c r="C202" s="238" t="s">
        <v>6</v>
      </c>
      <c r="D202" s="253">
        <v>-50000</v>
      </c>
    </row>
    <row r="203" spans="1:4">
      <c r="A203" s="238"/>
      <c r="B203" s="238"/>
      <c r="C203" s="238" t="s">
        <v>67</v>
      </c>
      <c r="D203" s="253">
        <v>-50000</v>
      </c>
    </row>
    <row r="204" spans="1:4">
      <c r="A204" s="238"/>
      <c r="B204" s="238"/>
      <c r="C204" s="238" t="s">
        <v>114</v>
      </c>
      <c r="D204" s="253">
        <v>-50000</v>
      </c>
    </row>
    <row r="205" spans="1:4">
      <c r="A205" s="238"/>
      <c r="B205" s="238"/>
      <c r="C205" s="238" t="s">
        <v>234</v>
      </c>
      <c r="D205" s="253">
        <v>-50000</v>
      </c>
    </row>
    <row r="206" spans="1:4">
      <c r="A206" s="238"/>
      <c r="B206" s="238"/>
      <c r="C206" s="251" t="s">
        <v>387</v>
      </c>
      <c r="D206" s="252">
        <v>-500000</v>
      </c>
    </row>
    <row r="207" spans="1:4">
      <c r="A207" s="238"/>
      <c r="B207" s="238"/>
      <c r="C207" s="238" t="s">
        <v>7</v>
      </c>
      <c r="D207" s="238"/>
    </row>
    <row r="208" spans="1:4" ht="33">
      <c r="A208" s="242" t="s">
        <v>385</v>
      </c>
      <c r="B208" s="238"/>
      <c r="C208" s="238" t="s">
        <v>490</v>
      </c>
      <c r="D208" s="253">
        <v>-500000</v>
      </c>
    </row>
    <row r="209" spans="1:4">
      <c r="A209" s="238"/>
      <c r="B209" s="238"/>
      <c r="C209" s="238" t="s">
        <v>7</v>
      </c>
      <c r="D209" s="238"/>
    </row>
    <row r="210" spans="1:4" ht="49.5">
      <c r="A210" s="238"/>
      <c r="B210" s="242" t="s">
        <v>109</v>
      </c>
      <c r="C210" s="238" t="s">
        <v>491</v>
      </c>
      <c r="D210" s="253">
        <v>-500000</v>
      </c>
    </row>
    <row r="211" spans="1:4">
      <c r="A211" s="238"/>
      <c r="B211" s="238"/>
      <c r="C211" s="238" t="s">
        <v>33</v>
      </c>
      <c r="D211" s="238"/>
    </row>
    <row r="212" spans="1:4">
      <c r="A212" s="238"/>
      <c r="B212" s="238"/>
      <c r="C212" s="254" t="s">
        <v>387</v>
      </c>
      <c r="D212" s="255">
        <v>-500000</v>
      </c>
    </row>
    <row r="213" spans="1:4" ht="33">
      <c r="A213" s="238"/>
      <c r="B213" s="238"/>
      <c r="C213" s="238" t="s">
        <v>62</v>
      </c>
      <c r="D213" s="238"/>
    </row>
    <row r="214" spans="1:4">
      <c r="A214" s="238"/>
      <c r="B214" s="238"/>
      <c r="C214" s="238" t="s">
        <v>6</v>
      </c>
      <c r="D214" s="253">
        <v>-500000</v>
      </c>
    </row>
    <row r="215" spans="1:4">
      <c r="A215" s="238"/>
      <c r="B215" s="238"/>
      <c r="C215" s="238" t="s">
        <v>67</v>
      </c>
      <c r="D215" s="253">
        <v>-500000</v>
      </c>
    </row>
    <row r="216" spans="1:4">
      <c r="A216" s="238"/>
      <c r="B216" s="238"/>
      <c r="C216" s="238" t="s">
        <v>114</v>
      </c>
      <c r="D216" s="253">
        <v>-500000</v>
      </c>
    </row>
    <row r="217" spans="1:4">
      <c r="A217" s="238"/>
      <c r="B217" s="238"/>
      <c r="C217" s="238" t="s">
        <v>234</v>
      </c>
      <c r="D217" s="253">
        <v>-500000</v>
      </c>
    </row>
    <row r="218" spans="1:4">
      <c r="A218" s="238"/>
      <c r="B218" s="238"/>
      <c r="C218" s="251" t="s">
        <v>415</v>
      </c>
      <c r="D218" s="252">
        <v>-4532.3999999999996</v>
      </c>
    </row>
    <row r="219" spans="1:4">
      <c r="A219" s="238"/>
      <c r="B219" s="238"/>
      <c r="C219" s="238" t="s">
        <v>7</v>
      </c>
      <c r="D219" s="238"/>
    </row>
    <row r="220" spans="1:4">
      <c r="A220" s="242" t="s">
        <v>413</v>
      </c>
      <c r="B220" s="238"/>
      <c r="C220" s="238" t="s">
        <v>492</v>
      </c>
      <c r="D220" s="253">
        <v>-1679</v>
      </c>
    </row>
    <row r="221" spans="1:4">
      <c r="A221" s="238"/>
      <c r="B221" s="238"/>
      <c r="C221" s="238" t="s">
        <v>7</v>
      </c>
      <c r="D221" s="238"/>
    </row>
    <row r="222" spans="1:4">
      <c r="A222" s="238"/>
      <c r="B222" s="242" t="s">
        <v>109</v>
      </c>
      <c r="C222" s="238" t="s">
        <v>492</v>
      </c>
      <c r="D222" s="253">
        <v>-1679</v>
      </c>
    </row>
    <row r="223" spans="1:4">
      <c r="A223" s="238"/>
      <c r="B223" s="238"/>
      <c r="C223" s="238" t="s">
        <v>33</v>
      </c>
      <c r="D223" s="238"/>
    </row>
    <row r="224" spans="1:4">
      <c r="A224" s="238"/>
      <c r="B224" s="238"/>
      <c r="C224" s="254" t="s">
        <v>415</v>
      </c>
      <c r="D224" s="255">
        <v>-1679</v>
      </c>
    </row>
    <row r="225" spans="1:4" ht="33">
      <c r="A225" s="238"/>
      <c r="B225" s="238"/>
      <c r="C225" s="238" t="s">
        <v>62</v>
      </c>
      <c r="D225" s="238"/>
    </row>
    <row r="226" spans="1:4">
      <c r="A226" s="238"/>
      <c r="B226" s="238"/>
      <c r="C226" s="238" t="s">
        <v>6</v>
      </c>
      <c r="D226" s="253">
        <v>-1679</v>
      </c>
    </row>
    <row r="227" spans="1:4">
      <c r="A227" s="238"/>
      <c r="B227" s="238"/>
      <c r="C227" s="238" t="s">
        <v>67</v>
      </c>
      <c r="D227" s="253">
        <v>-1679</v>
      </c>
    </row>
    <row r="228" spans="1:4">
      <c r="A228" s="238"/>
      <c r="B228" s="238"/>
      <c r="C228" s="238" t="s">
        <v>204</v>
      </c>
      <c r="D228" s="253">
        <v>-1679</v>
      </c>
    </row>
    <row r="229" spans="1:4">
      <c r="A229" s="238"/>
      <c r="B229" s="238"/>
      <c r="C229" s="238" t="s">
        <v>205</v>
      </c>
      <c r="D229" s="253">
        <v>-644</v>
      </c>
    </row>
    <row r="230" spans="1:4">
      <c r="A230" s="238"/>
      <c r="B230" s="238"/>
      <c r="C230" s="238" t="s">
        <v>214</v>
      </c>
      <c r="D230" s="253">
        <v>-640</v>
      </c>
    </row>
    <row r="231" spans="1:4">
      <c r="A231" s="238"/>
      <c r="B231" s="238"/>
      <c r="C231" s="238" t="s">
        <v>238</v>
      </c>
      <c r="D231" s="253">
        <v>-4</v>
      </c>
    </row>
    <row r="232" spans="1:4">
      <c r="A232" s="238"/>
      <c r="B232" s="238"/>
      <c r="C232" s="238" t="s">
        <v>209</v>
      </c>
      <c r="D232" s="253">
        <v>-9.1999999999999993</v>
      </c>
    </row>
    <row r="233" spans="1:4">
      <c r="A233" s="238"/>
      <c r="B233" s="238"/>
      <c r="C233" s="238" t="s">
        <v>216</v>
      </c>
      <c r="D233" s="253">
        <v>-9.1999999999999993</v>
      </c>
    </row>
    <row r="234" spans="1:4">
      <c r="A234" s="238"/>
      <c r="B234" s="238"/>
      <c r="C234" s="238" t="s">
        <v>211</v>
      </c>
      <c r="D234" s="253">
        <v>-1025.8</v>
      </c>
    </row>
    <row r="235" spans="1:4">
      <c r="A235" s="238"/>
      <c r="B235" s="238"/>
      <c r="C235" s="238" t="s">
        <v>220</v>
      </c>
      <c r="D235" s="253">
        <v>-625.9</v>
      </c>
    </row>
    <row r="236" spans="1:4">
      <c r="A236" s="238"/>
      <c r="B236" s="238"/>
      <c r="C236" s="238" t="s">
        <v>212</v>
      </c>
      <c r="D236" s="253">
        <v>-211</v>
      </c>
    </row>
    <row r="237" spans="1:4">
      <c r="A237" s="238"/>
      <c r="B237" s="238"/>
      <c r="C237" s="238" t="s">
        <v>493</v>
      </c>
      <c r="D237" s="253">
        <v>-60.4</v>
      </c>
    </row>
    <row r="238" spans="1:4">
      <c r="A238" s="238"/>
      <c r="B238" s="238"/>
      <c r="C238" s="238" t="s">
        <v>236</v>
      </c>
      <c r="D238" s="253">
        <v>-114.3</v>
      </c>
    </row>
    <row r="239" spans="1:4">
      <c r="A239" s="238"/>
      <c r="B239" s="238"/>
      <c r="C239" s="238" t="s">
        <v>237</v>
      </c>
      <c r="D239" s="253">
        <v>-14.2</v>
      </c>
    </row>
    <row r="240" spans="1:4" ht="33">
      <c r="A240" s="242" t="s">
        <v>416</v>
      </c>
      <c r="B240" s="238"/>
      <c r="C240" s="238" t="s">
        <v>494</v>
      </c>
      <c r="D240" s="253">
        <v>-2853.4</v>
      </c>
    </row>
    <row r="241" spans="1:4">
      <c r="A241" s="238"/>
      <c r="B241" s="238"/>
      <c r="C241" s="238" t="s">
        <v>7</v>
      </c>
      <c r="D241" s="238"/>
    </row>
    <row r="242" spans="1:4" ht="49.5">
      <c r="A242" s="238"/>
      <c r="B242" s="242" t="s">
        <v>109</v>
      </c>
      <c r="C242" s="238" t="s">
        <v>495</v>
      </c>
      <c r="D242" s="253">
        <v>-2853.4</v>
      </c>
    </row>
    <row r="243" spans="1:4">
      <c r="A243" s="238"/>
      <c r="B243" s="238"/>
      <c r="C243" s="238" t="s">
        <v>33</v>
      </c>
      <c r="D243" s="238"/>
    </row>
    <row r="244" spans="1:4">
      <c r="A244" s="238"/>
      <c r="B244" s="238"/>
      <c r="C244" s="254" t="s">
        <v>415</v>
      </c>
      <c r="D244" s="255">
        <v>-2853.4</v>
      </c>
    </row>
    <row r="245" spans="1:4" ht="33">
      <c r="A245" s="238"/>
      <c r="B245" s="238"/>
      <c r="C245" s="238" t="s">
        <v>62</v>
      </c>
      <c r="D245" s="238"/>
    </row>
    <row r="246" spans="1:4">
      <c r="A246" s="238"/>
      <c r="B246" s="238"/>
      <c r="C246" s="238" t="s">
        <v>6</v>
      </c>
      <c r="D246" s="253">
        <v>-2853.4</v>
      </c>
    </row>
    <row r="247" spans="1:4">
      <c r="A247" s="238"/>
      <c r="B247" s="238"/>
      <c r="C247" s="238" t="s">
        <v>67</v>
      </c>
      <c r="D247" s="253">
        <v>-2853.4</v>
      </c>
    </row>
    <row r="248" spans="1:4">
      <c r="A248" s="238"/>
      <c r="B248" s="238"/>
      <c r="C248" s="238" t="s">
        <v>204</v>
      </c>
      <c r="D248" s="253">
        <v>-2853.4</v>
      </c>
    </row>
    <row r="249" spans="1:4">
      <c r="A249" s="238"/>
      <c r="B249" s="238"/>
      <c r="C249" s="238" t="s">
        <v>205</v>
      </c>
      <c r="D249" s="253">
        <v>-16.100000000000001</v>
      </c>
    </row>
    <row r="250" spans="1:4">
      <c r="A250" s="238"/>
      <c r="B250" s="238"/>
      <c r="C250" s="238" t="s">
        <v>214</v>
      </c>
      <c r="D250" s="253">
        <v>-16.100000000000001</v>
      </c>
    </row>
    <row r="251" spans="1:4">
      <c r="A251" s="238"/>
      <c r="B251" s="238"/>
      <c r="C251" s="238" t="s">
        <v>209</v>
      </c>
      <c r="D251" s="253">
        <v>-1373.4</v>
      </c>
    </row>
    <row r="252" spans="1:4">
      <c r="A252" s="238"/>
      <c r="B252" s="238"/>
      <c r="C252" s="238" t="s">
        <v>216</v>
      </c>
      <c r="D252" s="253">
        <v>-38.4</v>
      </c>
    </row>
    <row r="253" spans="1:4">
      <c r="A253" s="238"/>
      <c r="B253" s="238"/>
      <c r="C253" s="238" t="s">
        <v>230</v>
      </c>
      <c r="D253" s="253">
        <v>-1000</v>
      </c>
    </row>
    <row r="254" spans="1:4">
      <c r="A254" s="238"/>
      <c r="B254" s="238"/>
      <c r="C254" s="238" t="s">
        <v>217</v>
      </c>
      <c r="D254" s="253">
        <v>-335</v>
      </c>
    </row>
    <row r="255" spans="1:4">
      <c r="A255" s="238"/>
      <c r="B255" s="238"/>
      <c r="C255" s="238" t="s">
        <v>211</v>
      </c>
      <c r="D255" s="253">
        <v>-1463.9</v>
      </c>
    </row>
    <row r="256" spans="1:4">
      <c r="A256" s="238"/>
      <c r="B256" s="238"/>
      <c r="C256" s="238" t="s">
        <v>220</v>
      </c>
      <c r="D256" s="253">
        <v>-636.20000000000005</v>
      </c>
    </row>
    <row r="257" spans="1:4">
      <c r="A257" s="238"/>
      <c r="B257" s="238"/>
      <c r="C257" s="238" t="s">
        <v>212</v>
      </c>
      <c r="D257" s="253">
        <v>-620</v>
      </c>
    </row>
    <row r="258" spans="1:4">
      <c r="A258" s="238"/>
      <c r="B258" s="238"/>
      <c r="C258" s="238" t="s">
        <v>236</v>
      </c>
      <c r="D258" s="253">
        <v>-207.7</v>
      </c>
    </row>
    <row r="259" spans="1:4">
      <c r="A259" s="238"/>
      <c r="B259" s="238"/>
      <c r="C259" s="251" t="s">
        <v>365</v>
      </c>
      <c r="D259" s="252">
        <v>-17672.8</v>
      </c>
    </row>
    <row r="260" spans="1:4">
      <c r="A260" s="238"/>
      <c r="B260" s="238"/>
      <c r="C260" s="238" t="s">
        <v>7</v>
      </c>
      <c r="D260" s="238"/>
    </row>
    <row r="261" spans="1:4">
      <c r="A261" s="242" t="s">
        <v>363</v>
      </c>
      <c r="B261" s="238"/>
      <c r="C261" s="238" t="s">
        <v>496</v>
      </c>
      <c r="D261" s="253">
        <v>-17672.8</v>
      </c>
    </row>
    <row r="262" spans="1:4">
      <c r="A262" s="238"/>
      <c r="B262" s="238"/>
      <c r="C262" s="238" t="s">
        <v>7</v>
      </c>
      <c r="D262" s="238"/>
    </row>
    <row r="263" spans="1:4" ht="49.5">
      <c r="A263" s="238"/>
      <c r="B263" s="242" t="s">
        <v>109</v>
      </c>
      <c r="C263" s="238" t="s">
        <v>497</v>
      </c>
      <c r="D263" s="253">
        <v>-11553.2</v>
      </c>
    </row>
    <row r="264" spans="1:4">
      <c r="A264" s="238"/>
      <c r="B264" s="238"/>
      <c r="C264" s="238" t="s">
        <v>33</v>
      </c>
      <c r="D264" s="238"/>
    </row>
    <row r="265" spans="1:4">
      <c r="A265" s="238"/>
      <c r="B265" s="238"/>
      <c r="C265" s="254" t="s">
        <v>365</v>
      </c>
      <c r="D265" s="255">
        <v>-11553.2</v>
      </c>
    </row>
    <row r="266" spans="1:4" ht="33">
      <c r="A266" s="238"/>
      <c r="B266" s="238"/>
      <c r="C266" s="238" t="s">
        <v>62</v>
      </c>
      <c r="D266" s="238"/>
    </row>
    <row r="267" spans="1:4">
      <c r="A267" s="238"/>
      <c r="B267" s="238"/>
      <c r="C267" s="238" t="s">
        <v>6</v>
      </c>
      <c r="D267" s="253">
        <v>-11553.2</v>
      </c>
    </row>
    <row r="268" spans="1:4">
      <c r="A268" s="238"/>
      <c r="B268" s="238"/>
      <c r="C268" s="238" t="s">
        <v>67</v>
      </c>
      <c r="D268" s="253">
        <v>-11553.2</v>
      </c>
    </row>
    <row r="269" spans="1:4">
      <c r="A269" s="238"/>
      <c r="B269" s="238"/>
      <c r="C269" s="238" t="s">
        <v>204</v>
      </c>
      <c r="D269" s="253">
        <v>-11553.2</v>
      </c>
    </row>
    <row r="270" spans="1:4">
      <c r="A270" s="238"/>
      <c r="B270" s="238"/>
      <c r="C270" s="238" t="s">
        <v>205</v>
      </c>
      <c r="D270" s="253">
        <v>-8000</v>
      </c>
    </row>
    <row r="271" spans="1:4">
      <c r="A271" s="238"/>
      <c r="B271" s="238"/>
      <c r="C271" s="238" t="s">
        <v>206</v>
      </c>
      <c r="D271" s="253">
        <v>-8000</v>
      </c>
    </row>
    <row r="272" spans="1:4">
      <c r="A272" s="238"/>
      <c r="B272" s="238"/>
      <c r="C272" s="238" t="s">
        <v>207</v>
      </c>
      <c r="D272" s="253">
        <v>-3000</v>
      </c>
    </row>
    <row r="273" spans="1:4">
      <c r="A273" s="238"/>
      <c r="B273" s="238"/>
      <c r="C273" s="238" t="s">
        <v>233</v>
      </c>
      <c r="D273" s="253">
        <v>-3000</v>
      </c>
    </row>
    <row r="274" spans="1:4">
      <c r="A274" s="238"/>
      <c r="B274" s="238"/>
      <c r="C274" s="238" t="s">
        <v>209</v>
      </c>
      <c r="D274" s="253">
        <v>-318</v>
      </c>
    </row>
    <row r="275" spans="1:4">
      <c r="A275" s="238"/>
      <c r="B275" s="238"/>
      <c r="C275" s="238" t="s">
        <v>210</v>
      </c>
      <c r="D275" s="253">
        <v>-318</v>
      </c>
    </row>
    <row r="276" spans="1:4">
      <c r="A276" s="238"/>
      <c r="B276" s="238"/>
      <c r="C276" s="238" t="s">
        <v>211</v>
      </c>
      <c r="D276" s="253">
        <v>-235.2</v>
      </c>
    </row>
    <row r="277" spans="1:4">
      <c r="A277" s="238"/>
      <c r="B277" s="238"/>
      <c r="C277" s="238" t="s">
        <v>220</v>
      </c>
      <c r="D277" s="253">
        <v>-235.2</v>
      </c>
    </row>
    <row r="278" spans="1:4">
      <c r="A278" s="238"/>
      <c r="B278" s="242" t="s">
        <v>167</v>
      </c>
      <c r="C278" s="238" t="s">
        <v>498</v>
      </c>
      <c r="D278" s="253">
        <v>-4721.3999999999996</v>
      </c>
    </row>
    <row r="279" spans="1:4">
      <c r="A279" s="238"/>
      <c r="B279" s="238"/>
      <c r="C279" s="238" t="s">
        <v>33</v>
      </c>
      <c r="D279" s="238"/>
    </row>
    <row r="280" spans="1:4">
      <c r="A280" s="238"/>
      <c r="B280" s="238"/>
      <c r="C280" s="254" t="s">
        <v>365</v>
      </c>
      <c r="D280" s="255">
        <v>-4721.3999999999996</v>
      </c>
    </row>
    <row r="281" spans="1:4" ht="33">
      <c r="A281" s="238"/>
      <c r="B281" s="238"/>
      <c r="C281" s="238" t="s">
        <v>62</v>
      </c>
      <c r="D281" s="238"/>
    </row>
    <row r="282" spans="1:4">
      <c r="A282" s="238"/>
      <c r="B282" s="238"/>
      <c r="C282" s="238" t="s">
        <v>6</v>
      </c>
      <c r="D282" s="253">
        <v>-4721.3999999999996</v>
      </c>
    </row>
    <row r="283" spans="1:4">
      <c r="A283" s="238"/>
      <c r="B283" s="238"/>
      <c r="C283" s="238" t="s">
        <v>67</v>
      </c>
      <c r="D283" s="253">
        <v>-4721.3999999999996</v>
      </c>
    </row>
    <row r="284" spans="1:4">
      <c r="A284" s="238"/>
      <c r="B284" s="238"/>
      <c r="C284" s="238" t="s">
        <v>204</v>
      </c>
      <c r="D284" s="253">
        <v>-1265.4000000000001</v>
      </c>
    </row>
    <row r="285" spans="1:4">
      <c r="A285" s="238"/>
      <c r="B285" s="238"/>
      <c r="C285" s="238" t="s">
        <v>209</v>
      </c>
      <c r="D285" s="253">
        <v>-545</v>
      </c>
    </row>
    <row r="286" spans="1:4">
      <c r="A286" s="238"/>
      <c r="B286" s="238"/>
      <c r="C286" s="238" t="s">
        <v>216</v>
      </c>
      <c r="D286" s="253">
        <v>-545</v>
      </c>
    </row>
    <row r="287" spans="1:4">
      <c r="A287" s="238"/>
      <c r="B287" s="238"/>
      <c r="C287" s="238" t="s">
        <v>211</v>
      </c>
      <c r="D287" s="253">
        <v>-720.4</v>
      </c>
    </row>
    <row r="288" spans="1:4">
      <c r="A288" s="238"/>
      <c r="B288" s="238"/>
      <c r="C288" s="238" t="s">
        <v>212</v>
      </c>
      <c r="D288" s="253">
        <v>-720.4</v>
      </c>
    </row>
    <row r="289" spans="1:4">
      <c r="A289" s="238"/>
      <c r="B289" s="238"/>
      <c r="C289" s="238" t="s">
        <v>225</v>
      </c>
      <c r="D289" s="253">
        <v>-3456</v>
      </c>
    </row>
    <row r="290" spans="1:4" ht="33">
      <c r="A290" s="238"/>
      <c r="B290" s="238"/>
      <c r="C290" s="238" t="s">
        <v>226</v>
      </c>
      <c r="D290" s="253">
        <v>-3456</v>
      </c>
    </row>
    <row r="291" spans="1:4">
      <c r="A291" s="238"/>
      <c r="B291" s="238"/>
      <c r="C291" s="238" t="s">
        <v>227</v>
      </c>
      <c r="D291" s="253">
        <v>-3456</v>
      </c>
    </row>
    <row r="292" spans="1:4" ht="33">
      <c r="A292" s="238"/>
      <c r="B292" s="242" t="s">
        <v>168</v>
      </c>
      <c r="C292" s="238" t="s">
        <v>499</v>
      </c>
      <c r="D292" s="253">
        <v>-1398.2</v>
      </c>
    </row>
    <row r="293" spans="1:4">
      <c r="A293" s="238"/>
      <c r="B293" s="238"/>
      <c r="C293" s="238" t="s">
        <v>33</v>
      </c>
      <c r="D293" s="238"/>
    </row>
    <row r="294" spans="1:4">
      <c r="A294" s="238"/>
      <c r="B294" s="238"/>
      <c r="C294" s="254" t="s">
        <v>365</v>
      </c>
      <c r="D294" s="255">
        <v>-1398.2</v>
      </c>
    </row>
    <row r="295" spans="1:4" ht="33">
      <c r="A295" s="238"/>
      <c r="B295" s="238"/>
      <c r="C295" s="238" t="s">
        <v>62</v>
      </c>
      <c r="D295" s="238"/>
    </row>
    <row r="296" spans="1:4">
      <c r="A296" s="238"/>
      <c r="B296" s="238"/>
      <c r="C296" s="238" t="s">
        <v>6</v>
      </c>
      <c r="D296" s="253">
        <v>-1398.2</v>
      </c>
    </row>
    <row r="297" spans="1:4">
      <c r="A297" s="238"/>
      <c r="B297" s="238"/>
      <c r="C297" s="238" t="s">
        <v>67</v>
      </c>
      <c r="D297" s="253">
        <v>-1398.2</v>
      </c>
    </row>
    <row r="298" spans="1:4">
      <c r="A298" s="238"/>
      <c r="B298" s="238"/>
      <c r="C298" s="238" t="s">
        <v>204</v>
      </c>
      <c r="D298" s="253">
        <v>-1398.2</v>
      </c>
    </row>
    <row r="299" spans="1:4">
      <c r="A299" s="238"/>
      <c r="B299" s="238"/>
      <c r="C299" s="238" t="s">
        <v>205</v>
      </c>
      <c r="D299" s="253">
        <v>-1398.2</v>
      </c>
    </row>
    <row r="300" spans="1:4">
      <c r="A300" s="238"/>
      <c r="B300" s="238"/>
      <c r="C300" s="238" t="s">
        <v>206</v>
      </c>
      <c r="D300" s="253">
        <v>-954.2</v>
      </c>
    </row>
    <row r="301" spans="1:4">
      <c r="A301" s="238"/>
      <c r="B301" s="238"/>
      <c r="C301" s="238" t="s">
        <v>215</v>
      </c>
      <c r="D301" s="253">
        <v>-444</v>
      </c>
    </row>
    <row r="302" spans="1:4">
      <c r="A302" s="238"/>
      <c r="B302" s="238"/>
      <c r="C302" s="251" t="s">
        <v>171</v>
      </c>
      <c r="D302" s="252">
        <v>-206012.4</v>
      </c>
    </row>
    <row r="303" spans="1:4">
      <c r="A303" s="238"/>
      <c r="B303" s="238"/>
      <c r="C303" s="238" t="s">
        <v>7</v>
      </c>
      <c r="D303" s="238"/>
    </row>
    <row r="304" spans="1:4" ht="33">
      <c r="A304" s="242" t="s">
        <v>172</v>
      </c>
      <c r="B304" s="238"/>
      <c r="C304" s="238" t="s">
        <v>173</v>
      </c>
      <c r="D304" s="253">
        <v>-206012.4</v>
      </c>
    </row>
    <row r="305" spans="1:4">
      <c r="A305" s="238"/>
      <c r="B305" s="238"/>
      <c r="C305" s="238" t="s">
        <v>7</v>
      </c>
      <c r="D305" s="238"/>
    </row>
    <row r="306" spans="1:4" ht="49.5">
      <c r="A306" s="238"/>
      <c r="B306" s="242" t="s">
        <v>109</v>
      </c>
      <c r="C306" s="238" t="s">
        <v>174</v>
      </c>
      <c r="D306" s="253">
        <v>-5400</v>
      </c>
    </row>
    <row r="307" spans="1:4">
      <c r="A307" s="238"/>
      <c r="B307" s="238"/>
      <c r="C307" s="238" t="s">
        <v>33</v>
      </c>
      <c r="D307" s="238"/>
    </row>
    <row r="308" spans="1:4">
      <c r="A308" s="238"/>
      <c r="B308" s="238"/>
      <c r="C308" s="254" t="s">
        <v>171</v>
      </c>
      <c r="D308" s="255">
        <v>-5400</v>
      </c>
    </row>
    <row r="309" spans="1:4" ht="33">
      <c r="A309" s="238"/>
      <c r="B309" s="238"/>
      <c r="C309" s="238" t="s">
        <v>62</v>
      </c>
      <c r="D309" s="238"/>
    </row>
    <row r="310" spans="1:4">
      <c r="A310" s="238"/>
      <c r="B310" s="238"/>
      <c r="C310" s="238" t="s">
        <v>6</v>
      </c>
      <c r="D310" s="253">
        <v>-5400</v>
      </c>
    </row>
    <row r="311" spans="1:4">
      <c r="A311" s="238"/>
      <c r="B311" s="238"/>
      <c r="C311" s="238" t="s">
        <v>67</v>
      </c>
      <c r="D311" s="253">
        <v>-5400</v>
      </c>
    </row>
    <row r="312" spans="1:4">
      <c r="A312" s="238"/>
      <c r="B312" s="238"/>
      <c r="C312" s="238" t="s">
        <v>204</v>
      </c>
      <c r="D312" s="253">
        <v>-5400</v>
      </c>
    </row>
    <row r="313" spans="1:4">
      <c r="A313" s="238"/>
      <c r="B313" s="238"/>
      <c r="C313" s="238" t="s">
        <v>205</v>
      </c>
      <c r="D313" s="253">
        <v>-2256.8000000000002</v>
      </c>
    </row>
    <row r="314" spans="1:4">
      <c r="A314" s="238"/>
      <c r="B314" s="238"/>
      <c r="C314" s="238" t="s">
        <v>206</v>
      </c>
      <c r="D314" s="253">
        <v>-2200</v>
      </c>
    </row>
    <row r="315" spans="1:4">
      <c r="A315" s="238"/>
      <c r="B315" s="238"/>
      <c r="C315" s="238" t="s">
        <v>235</v>
      </c>
      <c r="D315" s="253">
        <v>-56.8</v>
      </c>
    </row>
    <row r="316" spans="1:4">
      <c r="A316" s="238"/>
      <c r="B316" s="238"/>
      <c r="C316" s="238" t="s">
        <v>207</v>
      </c>
      <c r="D316" s="253">
        <v>-3000.2</v>
      </c>
    </row>
    <row r="317" spans="1:4">
      <c r="A317" s="238"/>
      <c r="B317" s="238"/>
      <c r="C317" s="238" t="s">
        <v>208</v>
      </c>
      <c r="D317" s="253">
        <v>-3000.2</v>
      </c>
    </row>
    <row r="318" spans="1:4">
      <c r="A318" s="238"/>
      <c r="B318" s="238"/>
      <c r="C318" s="238" t="s">
        <v>211</v>
      </c>
      <c r="D318" s="253">
        <v>-143</v>
      </c>
    </row>
    <row r="319" spans="1:4">
      <c r="A319" s="238"/>
      <c r="B319" s="238"/>
      <c r="C319" s="238" t="s">
        <v>212</v>
      </c>
      <c r="D319" s="253">
        <v>-143</v>
      </c>
    </row>
    <row r="320" spans="1:4" ht="33">
      <c r="A320" s="238"/>
      <c r="B320" s="242" t="s">
        <v>373</v>
      </c>
      <c r="C320" s="238" t="s">
        <v>500</v>
      </c>
      <c r="D320" s="253">
        <v>-196939.7</v>
      </c>
    </row>
    <row r="321" spans="1:4">
      <c r="A321" s="238"/>
      <c r="B321" s="238"/>
      <c r="C321" s="238" t="s">
        <v>33</v>
      </c>
      <c r="D321" s="238"/>
    </row>
    <row r="322" spans="1:4">
      <c r="A322" s="238"/>
      <c r="B322" s="238"/>
      <c r="C322" s="254" t="s">
        <v>171</v>
      </c>
      <c r="D322" s="255">
        <v>-196939.7</v>
      </c>
    </row>
    <row r="323" spans="1:4" ht="33">
      <c r="A323" s="238"/>
      <c r="B323" s="238"/>
      <c r="C323" s="238" t="s">
        <v>62</v>
      </c>
      <c r="D323" s="238"/>
    </row>
    <row r="324" spans="1:4">
      <c r="A324" s="238"/>
      <c r="B324" s="238"/>
      <c r="C324" s="238" t="s">
        <v>6</v>
      </c>
      <c r="D324" s="253">
        <v>-196939.7</v>
      </c>
    </row>
    <row r="325" spans="1:4">
      <c r="A325" s="238"/>
      <c r="B325" s="238"/>
      <c r="C325" s="238" t="s">
        <v>67</v>
      </c>
      <c r="D325" s="253">
        <v>-196939.7</v>
      </c>
    </row>
    <row r="326" spans="1:4">
      <c r="A326" s="238"/>
      <c r="B326" s="238"/>
      <c r="C326" s="238" t="s">
        <v>114</v>
      </c>
      <c r="D326" s="253">
        <v>-196939.7</v>
      </c>
    </row>
    <row r="327" spans="1:4">
      <c r="A327" s="238"/>
      <c r="B327" s="238"/>
      <c r="C327" s="238" t="s">
        <v>234</v>
      </c>
      <c r="D327" s="253">
        <v>-196939.7</v>
      </c>
    </row>
    <row r="328" spans="1:4">
      <c r="A328" s="238"/>
      <c r="B328" s="242" t="s">
        <v>375</v>
      </c>
      <c r="C328" s="238" t="s">
        <v>501</v>
      </c>
      <c r="D328" s="253">
        <v>-244.9</v>
      </c>
    </row>
    <row r="329" spans="1:4">
      <c r="A329" s="238"/>
      <c r="B329" s="238"/>
      <c r="C329" s="238" t="s">
        <v>33</v>
      </c>
      <c r="D329" s="238"/>
    </row>
    <row r="330" spans="1:4">
      <c r="A330" s="238"/>
      <c r="B330" s="238"/>
      <c r="C330" s="254" t="s">
        <v>171</v>
      </c>
      <c r="D330" s="255">
        <v>-244.9</v>
      </c>
    </row>
    <row r="331" spans="1:4" ht="33">
      <c r="A331" s="238"/>
      <c r="B331" s="238"/>
      <c r="C331" s="238" t="s">
        <v>62</v>
      </c>
      <c r="D331" s="238"/>
    </row>
    <row r="332" spans="1:4">
      <c r="A332" s="238"/>
      <c r="B332" s="238"/>
      <c r="C332" s="238" t="s">
        <v>6</v>
      </c>
      <c r="D332" s="253">
        <v>-244.9</v>
      </c>
    </row>
    <row r="333" spans="1:4">
      <c r="A333" s="238"/>
      <c r="B333" s="238"/>
      <c r="C333" s="238" t="s">
        <v>67</v>
      </c>
      <c r="D333" s="253">
        <v>-244.9</v>
      </c>
    </row>
    <row r="334" spans="1:4">
      <c r="A334" s="238"/>
      <c r="B334" s="238"/>
      <c r="C334" s="238" t="s">
        <v>204</v>
      </c>
      <c r="D334" s="253">
        <v>-244.9</v>
      </c>
    </row>
    <row r="335" spans="1:4">
      <c r="A335" s="238"/>
      <c r="B335" s="238"/>
      <c r="C335" s="238" t="s">
        <v>207</v>
      </c>
      <c r="D335" s="253">
        <v>-244.9</v>
      </c>
    </row>
    <row r="336" spans="1:4">
      <c r="A336" s="238"/>
      <c r="B336" s="238"/>
      <c r="C336" s="238" t="s">
        <v>208</v>
      </c>
      <c r="D336" s="253">
        <v>-244.9</v>
      </c>
    </row>
    <row r="337" spans="1:4">
      <c r="A337" s="238"/>
      <c r="B337" s="242" t="s">
        <v>377</v>
      </c>
      <c r="C337" s="238" t="s">
        <v>502</v>
      </c>
      <c r="D337" s="253">
        <v>-3427.8</v>
      </c>
    </row>
    <row r="338" spans="1:4">
      <c r="A338" s="238"/>
      <c r="B338" s="238"/>
      <c r="C338" s="238" t="s">
        <v>33</v>
      </c>
      <c r="D338" s="238"/>
    </row>
    <row r="339" spans="1:4">
      <c r="A339" s="238"/>
      <c r="B339" s="238"/>
      <c r="C339" s="254" t="s">
        <v>171</v>
      </c>
      <c r="D339" s="255">
        <v>-3427.8</v>
      </c>
    </row>
    <row r="340" spans="1:4" ht="33">
      <c r="A340" s="238"/>
      <c r="B340" s="238"/>
      <c r="C340" s="238" t="s">
        <v>62</v>
      </c>
      <c r="D340" s="238"/>
    </row>
    <row r="341" spans="1:4">
      <c r="A341" s="238"/>
      <c r="B341" s="238"/>
      <c r="C341" s="238" t="s">
        <v>6</v>
      </c>
      <c r="D341" s="253">
        <v>-3427.8</v>
      </c>
    </row>
    <row r="342" spans="1:4">
      <c r="A342" s="238"/>
      <c r="B342" s="238"/>
      <c r="C342" s="238" t="s">
        <v>67</v>
      </c>
      <c r="D342" s="253">
        <v>-3427.8</v>
      </c>
    </row>
    <row r="343" spans="1:4">
      <c r="A343" s="238"/>
      <c r="B343" s="238"/>
      <c r="C343" s="238" t="s">
        <v>204</v>
      </c>
      <c r="D343" s="253">
        <v>-3427.8</v>
      </c>
    </row>
    <row r="344" spans="1:4">
      <c r="A344" s="238"/>
      <c r="B344" s="238"/>
      <c r="C344" s="238" t="s">
        <v>209</v>
      </c>
      <c r="D344" s="253">
        <v>-3427.8</v>
      </c>
    </row>
    <row r="345" spans="1:4">
      <c r="A345" s="238"/>
      <c r="B345" s="238"/>
      <c r="C345" s="238" t="s">
        <v>503</v>
      </c>
      <c r="D345" s="253">
        <v>-3427.8</v>
      </c>
    </row>
    <row r="346" spans="1:4">
      <c r="A346" s="238"/>
      <c r="B346" s="238"/>
      <c r="C346" s="251" t="s">
        <v>438</v>
      </c>
      <c r="D346" s="252">
        <v>-51.3</v>
      </c>
    </row>
    <row r="347" spans="1:4">
      <c r="A347" s="238"/>
      <c r="B347" s="238"/>
      <c r="C347" s="238" t="s">
        <v>7</v>
      </c>
      <c r="D347" s="238"/>
    </row>
    <row r="348" spans="1:4">
      <c r="A348" s="242" t="s">
        <v>436</v>
      </c>
      <c r="B348" s="238"/>
      <c r="C348" s="238" t="s">
        <v>504</v>
      </c>
      <c r="D348" s="253">
        <v>-51.3</v>
      </c>
    </row>
    <row r="349" spans="1:4">
      <c r="A349" s="238"/>
      <c r="B349" s="238"/>
      <c r="C349" s="238" t="s">
        <v>7</v>
      </c>
      <c r="D349" s="238"/>
    </row>
    <row r="350" spans="1:4" ht="49.5">
      <c r="A350" s="238"/>
      <c r="B350" s="242" t="s">
        <v>109</v>
      </c>
      <c r="C350" s="238" t="s">
        <v>505</v>
      </c>
      <c r="D350" s="253">
        <v>-51.3</v>
      </c>
    </row>
    <row r="351" spans="1:4">
      <c r="A351" s="238"/>
      <c r="B351" s="238"/>
      <c r="C351" s="238" t="s">
        <v>33</v>
      </c>
      <c r="D351" s="238"/>
    </row>
    <row r="352" spans="1:4">
      <c r="A352" s="238"/>
      <c r="B352" s="238"/>
      <c r="C352" s="254" t="s">
        <v>438</v>
      </c>
      <c r="D352" s="255">
        <v>-51.3</v>
      </c>
    </row>
    <row r="353" spans="1:4" ht="33">
      <c r="A353" s="238"/>
      <c r="B353" s="238"/>
      <c r="C353" s="238" t="s">
        <v>62</v>
      </c>
      <c r="D353" s="238"/>
    </row>
    <row r="354" spans="1:4">
      <c r="A354" s="238"/>
      <c r="B354" s="238"/>
      <c r="C354" s="238" t="s">
        <v>6</v>
      </c>
      <c r="D354" s="253">
        <v>-51.3</v>
      </c>
    </row>
    <row r="355" spans="1:4">
      <c r="A355" s="238"/>
      <c r="B355" s="238"/>
      <c r="C355" s="238" t="s">
        <v>67</v>
      </c>
      <c r="D355" s="253">
        <v>-51.3</v>
      </c>
    </row>
    <row r="356" spans="1:4">
      <c r="A356" s="238"/>
      <c r="B356" s="238"/>
      <c r="C356" s="238" t="s">
        <v>204</v>
      </c>
      <c r="D356" s="253">
        <v>-51.3</v>
      </c>
    </row>
    <row r="357" spans="1:4">
      <c r="A357" s="238"/>
      <c r="B357" s="238"/>
      <c r="C357" s="238" t="s">
        <v>205</v>
      </c>
      <c r="D357" s="253">
        <v>-51.3</v>
      </c>
    </row>
    <row r="358" spans="1:4">
      <c r="A358" s="238"/>
      <c r="B358" s="238"/>
      <c r="C358" s="238" t="s">
        <v>215</v>
      </c>
      <c r="D358" s="253">
        <v>-51.3</v>
      </c>
    </row>
    <row r="359" spans="1:4">
      <c r="A359" s="238"/>
      <c r="B359" s="238"/>
      <c r="C359" s="251" t="s">
        <v>371</v>
      </c>
      <c r="D359" s="252">
        <v>-5848.5</v>
      </c>
    </row>
    <row r="360" spans="1:4">
      <c r="A360" s="238"/>
      <c r="B360" s="238"/>
      <c r="C360" s="238" t="s">
        <v>7</v>
      </c>
      <c r="D360" s="238"/>
    </row>
    <row r="361" spans="1:4" ht="33">
      <c r="A361" s="242" t="s">
        <v>369</v>
      </c>
      <c r="B361" s="238"/>
      <c r="C361" s="238" t="s">
        <v>506</v>
      </c>
      <c r="D361" s="253">
        <v>-5848.5</v>
      </c>
    </row>
    <row r="362" spans="1:4">
      <c r="A362" s="238"/>
      <c r="B362" s="238"/>
      <c r="C362" s="238" t="s">
        <v>7</v>
      </c>
      <c r="D362" s="238"/>
    </row>
    <row r="363" spans="1:4" ht="49.5">
      <c r="A363" s="238"/>
      <c r="B363" s="242" t="s">
        <v>109</v>
      </c>
      <c r="C363" s="238" t="s">
        <v>507</v>
      </c>
      <c r="D363" s="253">
        <v>-5848.5</v>
      </c>
    </row>
    <row r="364" spans="1:4">
      <c r="A364" s="238"/>
      <c r="B364" s="238"/>
      <c r="C364" s="238" t="s">
        <v>33</v>
      </c>
      <c r="D364" s="238"/>
    </row>
    <row r="365" spans="1:4">
      <c r="A365" s="238"/>
      <c r="B365" s="238"/>
      <c r="C365" s="254" t="s">
        <v>371</v>
      </c>
      <c r="D365" s="255">
        <v>-5848.5</v>
      </c>
    </row>
    <row r="366" spans="1:4" ht="33">
      <c r="A366" s="238"/>
      <c r="B366" s="238"/>
      <c r="C366" s="238" t="s">
        <v>62</v>
      </c>
      <c r="D366" s="238"/>
    </row>
    <row r="367" spans="1:4">
      <c r="A367" s="238"/>
      <c r="B367" s="238"/>
      <c r="C367" s="238" t="s">
        <v>6</v>
      </c>
      <c r="D367" s="253">
        <v>-5848.5</v>
      </c>
    </row>
    <row r="368" spans="1:4">
      <c r="A368" s="238"/>
      <c r="B368" s="238"/>
      <c r="C368" s="238" t="s">
        <v>67</v>
      </c>
      <c r="D368" s="253">
        <v>-5848.5</v>
      </c>
    </row>
    <row r="369" spans="1:4">
      <c r="A369" s="238"/>
      <c r="B369" s="238"/>
      <c r="C369" s="238" t="s">
        <v>204</v>
      </c>
      <c r="D369" s="253">
        <v>-5848.5</v>
      </c>
    </row>
    <row r="370" spans="1:4">
      <c r="A370" s="238"/>
      <c r="B370" s="238"/>
      <c r="C370" s="238" t="s">
        <v>228</v>
      </c>
      <c r="D370" s="253">
        <v>-5848.5</v>
      </c>
    </row>
    <row r="371" spans="1:4">
      <c r="A371" s="238"/>
      <c r="B371" s="238"/>
      <c r="C371" s="238" t="s">
        <v>229</v>
      </c>
      <c r="D371" s="253">
        <v>-5848.5</v>
      </c>
    </row>
    <row r="372" spans="1:4">
      <c r="A372" s="238"/>
      <c r="B372" s="238"/>
      <c r="C372" s="251" t="s">
        <v>175</v>
      </c>
      <c r="D372" s="252">
        <v>-432035.4</v>
      </c>
    </row>
    <row r="373" spans="1:4">
      <c r="A373" s="238"/>
      <c r="B373" s="238"/>
      <c r="C373" s="238" t="s">
        <v>7</v>
      </c>
      <c r="D373" s="238"/>
    </row>
    <row r="374" spans="1:4">
      <c r="A374" s="242" t="s">
        <v>176</v>
      </c>
      <c r="B374" s="238"/>
      <c r="C374" s="238" t="s">
        <v>133</v>
      </c>
      <c r="D374" s="253">
        <v>-432035.4</v>
      </c>
    </row>
    <row r="375" spans="1:4">
      <c r="A375" s="238"/>
      <c r="B375" s="238"/>
      <c r="C375" s="238" t="s">
        <v>7</v>
      </c>
      <c r="D375" s="238"/>
    </row>
    <row r="376" spans="1:4" ht="66">
      <c r="A376" s="238"/>
      <c r="B376" s="242" t="s">
        <v>177</v>
      </c>
      <c r="C376" s="238" t="s">
        <v>178</v>
      </c>
      <c r="D376" s="253">
        <v>-232790.7</v>
      </c>
    </row>
    <row r="377" spans="1:4">
      <c r="A377" s="238"/>
      <c r="B377" s="238"/>
      <c r="C377" s="238" t="s">
        <v>33</v>
      </c>
      <c r="D377" s="238"/>
    </row>
    <row r="378" spans="1:4">
      <c r="A378" s="238"/>
      <c r="B378" s="238"/>
      <c r="C378" s="254" t="s">
        <v>175</v>
      </c>
      <c r="D378" s="255">
        <v>-232790.7</v>
      </c>
    </row>
    <row r="379" spans="1:4" ht="33">
      <c r="A379" s="238"/>
      <c r="B379" s="238"/>
      <c r="C379" s="238" t="s">
        <v>62</v>
      </c>
      <c r="D379" s="238"/>
    </row>
    <row r="380" spans="1:4">
      <c r="A380" s="238"/>
      <c r="B380" s="238"/>
      <c r="C380" s="238" t="s">
        <v>6</v>
      </c>
      <c r="D380" s="253">
        <v>-232790.7</v>
      </c>
    </row>
    <row r="381" spans="1:4">
      <c r="A381" s="238"/>
      <c r="B381" s="238"/>
      <c r="C381" s="238" t="s">
        <v>63</v>
      </c>
      <c r="D381" s="253">
        <v>-232790.7</v>
      </c>
    </row>
    <row r="382" spans="1:4">
      <c r="A382" s="238"/>
      <c r="B382" s="238"/>
      <c r="C382" s="238" t="s">
        <v>64</v>
      </c>
      <c r="D382" s="253">
        <v>-232790.7</v>
      </c>
    </row>
    <row r="383" spans="1:4">
      <c r="A383" s="238"/>
      <c r="B383" s="238"/>
      <c r="C383" s="238" t="s">
        <v>65</v>
      </c>
      <c r="D383" s="253">
        <v>-232790.7</v>
      </c>
    </row>
    <row r="384" spans="1:4">
      <c r="A384" s="238"/>
      <c r="B384" s="238"/>
      <c r="C384" s="238" t="s">
        <v>66</v>
      </c>
      <c r="D384" s="253">
        <v>-232790.7</v>
      </c>
    </row>
    <row r="385" spans="1:4" ht="66">
      <c r="A385" s="238"/>
      <c r="B385" s="242" t="s">
        <v>179</v>
      </c>
      <c r="C385" s="238" t="s">
        <v>180</v>
      </c>
      <c r="D385" s="253">
        <v>-199244.7</v>
      </c>
    </row>
    <row r="386" spans="1:4">
      <c r="A386" s="238"/>
      <c r="B386" s="238"/>
      <c r="C386" s="238" t="s">
        <v>33</v>
      </c>
      <c r="D386" s="238"/>
    </row>
    <row r="387" spans="1:4">
      <c r="A387" s="238"/>
      <c r="B387" s="238"/>
      <c r="C387" s="254" t="s">
        <v>175</v>
      </c>
      <c r="D387" s="255">
        <v>-199244.7</v>
      </c>
    </row>
    <row r="388" spans="1:4" ht="33">
      <c r="A388" s="238"/>
      <c r="B388" s="238"/>
      <c r="C388" s="238" t="s">
        <v>62</v>
      </c>
      <c r="D388" s="238"/>
    </row>
    <row r="389" spans="1:4">
      <c r="A389" s="238"/>
      <c r="B389" s="238"/>
      <c r="C389" s="238" t="s">
        <v>6</v>
      </c>
      <c r="D389" s="253">
        <v>-199244.7</v>
      </c>
    </row>
    <row r="390" spans="1:4">
      <c r="A390" s="238"/>
      <c r="B390" s="238"/>
      <c r="C390" s="238" t="s">
        <v>63</v>
      </c>
      <c r="D390" s="253">
        <v>-199244.7</v>
      </c>
    </row>
    <row r="391" spans="1:4">
      <c r="A391" s="238"/>
      <c r="B391" s="238"/>
      <c r="C391" s="238" t="s">
        <v>64</v>
      </c>
      <c r="D391" s="253">
        <v>-199244.7</v>
      </c>
    </row>
    <row r="392" spans="1:4">
      <c r="A392" s="238"/>
      <c r="B392" s="238"/>
      <c r="C392" s="238" t="s">
        <v>65</v>
      </c>
      <c r="D392" s="253">
        <v>-199244.7</v>
      </c>
    </row>
    <row r="393" spans="1:4">
      <c r="A393" s="238"/>
      <c r="B393" s="238"/>
      <c r="C393" s="238" t="s">
        <v>66</v>
      </c>
      <c r="D393" s="253">
        <v>-199244.7</v>
      </c>
    </row>
    <row r="394" spans="1:4">
      <c r="A394" s="238"/>
      <c r="B394" s="238"/>
      <c r="C394" s="251" t="s">
        <v>396</v>
      </c>
      <c r="D394" s="252">
        <v>-78485.600000000006</v>
      </c>
    </row>
    <row r="395" spans="1:4">
      <c r="A395" s="238"/>
      <c r="B395" s="238"/>
      <c r="C395" s="238" t="s">
        <v>7</v>
      </c>
      <c r="D395" s="238"/>
    </row>
    <row r="396" spans="1:4" ht="33">
      <c r="A396" s="242" t="s">
        <v>394</v>
      </c>
      <c r="B396" s="238"/>
      <c r="C396" s="238" t="s">
        <v>509</v>
      </c>
      <c r="D396" s="253">
        <v>-78485.600000000006</v>
      </c>
    </row>
    <row r="397" spans="1:4">
      <c r="A397" s="238"/>
      <c r="B397" s="238"/>
      <c r="C397" s="238" t="s">
        <v>7</v>
      </c>
      <c r="D397" s="238"/>
    </row>
    <row r="398" spans="1:4" ht="49.5">
      <c r="A398" s="238"/>
      <c r="B398" s="242" t="s">
        <v>109</v>
      </c>
      <c r="C398" s="238" t="s">
        <v>510</v>
      </c>
      <c r="D398" s="253">
        <v>-46512.5</v>
      </c>
    </row>
    <row r="399" spans="1:4">
      <c r="A399" s="238"/>
      <c r="B399" s="238"/>
      <c r="C399" s="238" t="s">
        <v>33</v>
      </c>
      <c r="D399" s="238"/>
    </row>
    <row r="400" spans="1:4">
      <c r="A400" s="238"/>
      <c r="B400" s="238"/>
      <c r="C400" s="254" t="s">
        <v>396</v>
      </c>
      <c r="D400" s="255">
        <v>-46512.5</v>
      </c>
    </row>
    <row r="401" spans="1:4" ht="33">
      <c r="A401" s="238"/>
      <c r="B401" s="238"/>
      <c r="C401" s="238" t="s">
        <v>62</v>
      </c>
      <c r="D401" s="238"/>
    </row>
    <row r="402" spans="1:4">
      <c r="A402" s="238"/>
      <c r="B402" s="238"/>
      <c r="C402" s="238" t="s">
        <v>6</v>
      </c>
      <c r="D402" s="253">
        <v>-46512.5</v>
      </c>
    </row>
    <row r="403" spans="1:4">
      <c r="A403" s="238"/>
      <c r="B403" s="238"/>
      <c r="C403" s="238" t="s">
        <v>67</v>
      </c>
      <c r="D403" s="253">
        <v>-46512.5</v>
      </c>
    </row>
    <row r="404" spans="1:4">
      <c r="A404" s="238"/>
      <c r="B404" s="238"/>
      <c r="C404" s="238" t="s">
        <v>204</v>
      </c>
      <c r="D404" s="253">
        <v>-46209.5</v>
      </c>
    </row>
    <row r="405" spans="1:4">
      <c r="A405" s="238"/>
      <c r="B405" s="238"/>
      <c r="C405" s="238" t="s">
        <v>205</v>
      </c>
      <c r="D405" s="253">
        <v>-657</v>
      </c>
    </row>
    <row r="406" spans="1:4">
      <c r="A406" s="238"/>
      <c r="B406" s="238"/>
      <c r="C406" s="238" t="s">
        <v>214</v>
      </c>
      <c r="D406" s="253">
        <v>-526</v>
      </c>
    </row>
    <row r="407" spans="1:4">
      <c r="A407" s="238"/>
      <c r="B407" s="238"/>
      <c r="C407" s="238" t="s">
        <v>215</v>
      </c>
      <c r="D407" s="253">
        <v>-131</v>
      </c>
    </row>
    <row r="408" spans="1:4">
      <c r="A408" s="238"/>
      <c r="B408" s="238"/>
      <c r="C408" s="238" t="s">
        <v>209</v>
      </c>
      <c r="D408" s="253">
        <v>-705</v>
      </c>
    </row>
    <row r="409" spans="1:4">
      <c r="A409" s="238"/>
      <c r="B409" s="238"/>
      <c r="C409" s="238" t="s">
        <v>230</v>
      </c>
      <c r="D409" s="253">
        <v>-705</v>
      </c>
    </row>
    <row r="410" spans="1:4">
      <c r="A410" s="238"/>
      <c r="B410" s="238"/>
      <c r="C410" s="238" t="s">
        <v>218</v>
      </c>
      <c r="D410" s="253">
        <v>-479.6</v>
      </c>
    </row>
    <row r="411" spans="1:4">
      <c r="A411" s="238"/>
      <c r="B411" s="238"/>
      <c r="C411" s="238" t="s">
        <v>465</v>
      </c>
      <c r="D411" s="253">
        <v>-479.6</v>
      </c>
    </row>
    <row r="412" spans="1:4">
      <c r="A412" s="238"/>
      <c r="B412" s="238"/>
      <c r="C412" s="238" t="s">
        <v>211</v>
      </c>
      <c r="D412" s="253">
        <v>-44367.9</v>
      </c>
    </row>
    <row r="413" spans="1:4">
      <c r="A413" s="238"/>
      <c r="B413" s="238"/>
      <c r="C413" s="238" t="s">
        <v>220</v>
      </c>
      <c r="D413" s="253">
        <v>-6918.3</v>
      </c>
    </row>
    <row r="414" spans="1:4">
      <c r="A414" s="238"/>
      <c r="B414" s="238"/>
      <c r="C414" s="238" t="s">
        <v>212</v>
      </c>
      <c r="D414" s="253">
        <v>-34206.199999999997</v>
      </c>
    </row>
    <row r="415" spans="1:4">
      <c r="A415" s="238"/>
      <c r="B415" s="238"/>
      <c r="C415" s="238" t="s">
        <v>236</v>
      </c>
      <c r="D415" s="253">
        <v>-1358.9</v>
      </c>
    </row>
    <row r="416" spans="1:4">
      <c r="A416" s="238"/>
      <c r="B416" s="238"/>
      <c r="C416" s="238" t="s">
        <v>237</v>
      </c>
      <c r="D416" s="253">
        <v>-1884.5</v>
      </c>
    </row>
    <row r="417" spans="1:4">
      <c r="A417" s="238"/>
      <c r="B417" s="238"/>
      <c r="C417" s="238" t="s">
        <v>114</v>
      </c>
      <c r="D417" s="253">
        <v>-303</v>
      </c>
    </row>
    <row r="418" spans="1:4">
      <c r="A418" s="238"/>
      <c r="B418" s="238"/>
      <c r="C418" s="238" t="s">
        <v>234</v>
      </c>
      <c r="D418" s="253">
        <v>-303</v>
      </c>
    </row>
    <row r="419" spans="1:4" ht="33">
      <c r="A419" s="238"/>
      <c r="B419" s="242" t="s">
        <v>168</v>
      </c>
      <c r="C419" s="238" t="s">
        <v>511</v>
      </c>
      <c r="D419" s="253">
        <v>-5192.7</v>
      </c>
    </row>
    <row r="420" spans="1:4">
      <c r="A420" s="238"/>
      <c r="B420" s="238"/>
      <c r="C420" s="238" t="s">
        <v>33</v>
      </c>
      <c r="D420" s="238"/>
    </row>
    <row r="421" spans="1:4">
      <c r="A421" s="238"/>
      <c r="B421" s="238"/>
      <c r="C421" s="254" t="s">
        <v>396</v>
      </c>
      <c r="D421" s="255">
        <v>-5192.7</v>
      </c>
    </row>
    <row r="422" spans="1:4" ht="33">
      <c r="A422" s="238"/>
      <c r="B422" s="238"/>
      <c r="C422" s="238" t="s">
        <v>62</v>
      </c>
      <c r="D422" s="238"/>
    </row>
    <row r="423" spans="1:4">
      <c r="A423" s="238"/>
      <c r="B423" s="238"/>
      <c r="C423" s="238" t="s">
        <v>6</v>
      </c>
      <c r="D423" s="253">
        <v>-5192.7</v>
      </c>
    </row>
    <row r="424" spans="1:4">
      <c r="A424" s="238"/>
      <c r="B424" s="238"/>
      <c r="C424" s="238" t="s">
        <v>67</v>
      </c>
      <c r="D424" s="253">
        <v>-5192.7</v>
      </c>
    </row>
    <row r="425" spans="1:4">
      <c r="A425" s="238"/>
      <c r="B425" s="238"/>
      <c r="C425" s="238" t="s">
        <v>204</v>
      </c>
      <c r="D425" s="253">
        <v>-5192.7</v>
      </c>
    </row>
    <row r="426" spans="1:4">
      <c r="A426" s="238"/>
      <c r="B426" s="238"/>
      <c r="C426" s="238" t="s">
        <v>211</v>
      </c>
      <c r="D426" s="253">
        <v>-5192.7</v>
      </c>
    </row>
    <row r="427" spans="1:4">
      <c r="A427" s="238"/>
      <c r="B427" s="238"/>
      <c r="C427" s="238" t="s">
        <v>220</v>
      </c>
      <c r="D427" s="253">
        <v>-5192.7</v>
      </c>
    </row>
    <row r="428" spans="1:4" ht="33">
      <c r="A428" s="238"/>
      <c r="B428" s="242" t="s">
        <v>373</v>
      </c>
      <c r="C428" s="238" t="s">
        <v>512</v>
      </c>
      <c r="D428" s="253">
        <v>-4786.6000000000004</v>
      </c>
    </row>
    <row r="429" spans="1:4">
      <c r="A429" s="238"/>
      <c r="B429" s="238"/>
      <c r="C429" s="238" t="s">
        <v>33</v>
      </c>
      <c r="D429" s="238"/>
    </row>
    <row r="430" spans="1:4">
      <c r="A430" s="238"/>
      <c r="B430" s="238"/>
      <c r="C430" s="254" t="s">
        <v>396</v>
      </c>
      <c r="D430" s="255">
        <v>-4786.6000000000004</v>
      </c>
    </row>
    <row r="431" spans="1:4" ht="33">
      <c r="A431" s="238"/>
      <c r="B431" s="238"/>
      <c r="C431" s="238" t="s">
        <v>62</v>
      </c>
      <c r="D431" s="238"/>
    </row>
    <row r="432" spans="1:4">
      <c r="A432" s="238"/>
      <c r="B432" s="238"/>
      <c r="C432" s="238" t="s">
        <v>6</v>
      </c>
      <c r="D432" s="253">
        <v>-4786.6000000000004</v>
      </c>
    </row>
    <row r="433" spans="1:4">
      <c r="A433" s="238"/>
      <c r="B433" s="238"/>
      <c r="C433" s="238" t="s">
        <v>67</v>
      </c>
      <c r="D433" s="253">
        <v>-4786.6000000000004</v>
      </c>
    </row>
    <row r="434" spans="1:4">
      <c r="A434" s="238"/>
      <c r="B434" s="238"/>
      <c r="C434" s="238" t="s">
        <v>204</v>
      </c>
      <c r="D434" s="253">
        <v>-4786.6000000000004</v>
      </c>
    </row>
    <row r="435" spans="1:4">
      <c r="A435" s="238"/>
      <c r="B435" s="238"/>
      <c r="C435" s="238" t="s">
        <v>205</v>
      </c>
      <c r="D435" s="253">
        <v>-1069.2</v>
      </c>
    </row>
    <row r="436" spans="1:4">
      <c r="A436" s="238"/>
      <c r="B436" s="238"/>
      <c r="C436" s="238" t="s">
        <v>206</v>
      </c>
      <c r="D436" s="253">
        <v>-205.2</v>
      </c>
    </row>
    <row r="437" spans="1:4">
      <c r="A437" s="238"/>
      <c r="B437" s="238"/>
      <c r="C437" s="238" t="s">
        <v>214</v>
      </c>
      <c r="D437" s="253">
        <v>-500</v>
      </c>
    </row>
    <row r="438" spans="1:4">
      <c r="A438" s="238"/>
      <c r="B438" s="238"/>
      <c r="C438" s="238" t="s">
        <v>215</v>
      </c>
      <c r="D438" s="253">
        <v>-364</v>
      </c>
    </row>
    <row r="439" spans="1:4">
      <c r="A439" s="238"/>
      <c r="B439" s="238"/>
      <c r="C439" s="238" t="s">
        <v>209</v>
      </c>
      <c r="D439" s="253">
        <v>-155</v>
      </c>
    </row>
    <row r="440" spans="1:4">
      <c r="A440" s="238"/>
      <c r="B440" s="238"/>
      <c r="C440" s="238" t="s">
        <v>475</v>
      </c>
      <c r="D440" s="253">
        <v>-155</v>
      </c>
    </row>
    <row r="441" spans="1:4">
      <c r="A441" s="238"/>
      <c r="B441" s="238"/>
      <c r="C441" s="238" t="s">
        <v>211</v>
      </c>
      <c r="D441" s="253">
        <v>-3562.4</v>
      </c>
    </row>
    <row r="442" spans="1:4">
      <c r="A442" s="238"/>
      <c r="B442" s="238"/>
      <c r="C442" s="238" t="s">
        <v>220</v>
      </c>
      <c r="D442" s="253">
        <v>-2935.5</v>
      </c>
    </row>
    <row r="443" spans="1:4">
      <c r="A443" s="238"/>
      <c r="B443" s="238"/>
      <c r="C443" s="238" t="s">
        <v>493</v>
      </c>
      <c r="D443" s="253">
        <v>-104.9</v>
      </c>
    </row>
    <row r="444" spans="1:4">
      <c r="A444" s="238"/>
      <c r="B444" s="238"/>
      <c r="C444" s="238" t="s">
        <v>236</v>
      </c>
      <c r="D444" s="253">
        <v>-513</v>
      </c>
    </row>
    <row r="445" spans="1:4">
      <c r="A445" s="238"/>
      <c r="B445" s="238"/>
      <c r="C445" s="238" t="s">
        <v>237</v>
      </c>
      <c r="D445" s="253">
        <v>-9</v>
      </c>
    </row>
    <row r="446" spans="1:4" ht="33">
      <c r="A446" s="238"/>
      <c r="B446" s="242" t="s">
        <v>375</v>
      </c>
      <c r="C446" s="238" t="s">
        <v>513</v>
      </c>
      <c r="D446" s="253">
        <v>-7915.2</v>
      </c>
    </row>
    <row r="447" spans="1:4">
      <c r="A447" s="238"/>
      <c r="B447" s="238"/>
      <c r="C447" s="238" t="s">
        <v>33</v>
      </c>
      <c r="D447" s="238"/>
    </row>
    <row r="448" spans="1:4">
      <c r="A448" s="238"/>
      <c r="B448" s="238"/>
      <c r="C448" s="254" t="s">
        <v>396</v>
      </c>
      <c r="D448" s="255">
        <v>-7915.2</v>
      </c>
    </row>
    <row r="449" spans="1:4" ht="33">
      <c r="A449" s="238"/>
      <c r="B449" s="238"/>
      <c r="C449" s="238" t="s">
        <v>62</v>
      </c>
      <c r="D449" s="238"/>
    </row>
    <row r="450" spans="1:4">
      <c r="A450" s="238"/>
      <c r="B450" s="238"/>
      <c r="C450" s="238" t="s">
        <v>6</v>
      </c>
      <c r="D450" s="253">
        <v>-7915.2</v>
      </c>
    </row>
    <row r="451" spans="1:4">
      <c r="A451" s="238"/>
      <c r="B451" s="238"/>
      <c r="C451" s="238" t="s">
        <v>67</v>
      </c>
      <c r="D451" s="253">
        <v>-7915.2</v>
      </c>
    </row>
    <row r="452" spans="1:4">
      <c r="A452" s="238"/>
      <c r="B452" s="238"/>
      <c r="C452" s="238" t="s">
        <v>204</v>
      </c>
      <c r="D452" s="253">
        <v>-7915.2</v>
      </c>
    </row>
    <row r="453" spans="1:4">
      <c r="A453" s="238"/>
      <c r="B453" s="238"/>
      <c r="C453" s="238" t="s">
        <v>209</v>
      </c>
      <c r="D453" s="253">
        <v>-2474.1999999999998</v>
      </c>
    </row>
    <row r="454" spans="1:4">
      <c r="A454" s="238"/>
      <c r="B454" s="238"/>
      <c r="C454" s="238" t="s">
        <v>475</v>
      </c>
      <c r="D454" s="253">
        <v>-372.8</v>
      </c>
    </row>
    <row r="455" spans="1:4">
      <c r="A455" s="238"/>
      <c r="B455" s="238"/>
      <c r="C455" s="238" t="s">
        <v>217</v>
      </c>
      <c r="D455" s="253">
        <v>-2101.4</v>
      </c>
    </row>
    <row r="456" spans="1:4">
      <c r="A456" s="238"/>
      <c r="B456" s="238"/>
      <c r="C456" s="238" t="s">
        <v>218</v>
      </c>
      <c r="D456" s="253">
        <v>-255.1</v>
      </c>
    </row>
    <row r="457" spans="1:4">
      <c r="A457" s="238"/>
      <c r="B457" s="238"/>
      <c r="C457" s="238" t="s">
        <v>465</v>
      </c>
      <c r="D457" s="253">
        <v>-255.1</v>
      </c>
    </row>
    <row r="458" spans="1:4">
      <c r="A458" s="238"/>
      <c r="B458" s="238"/>
      <c r="C458" s="238" t="s">
        <v>211</v>
      </c>
      <c r="D458" s="253">
        <v>-5185.8999999999996</v>
      </c>
    </row>
    <row r="459" spans="1:4">
      <c r="A459" s="238"/>
      <c r="B459" s="238"/>
      <c r="C459" s="238" t="s">
        <v>220</v>
      </c>
      <c r="D459" s="253">
        <v>-2935.4</v>
      </c>
    </row>
    <row r="460" spans="1:4">
      <c r="A460" s="238"/>
      <c r="B460" s="238"/>
      <c r="C460" s="238" t="s">
        <v>212</v>
      </c>
      <c r="D460" s="253">
        <v>-1859.3</v>
      </c>
    </row>
    <row r="461" spans="1:4">
      <c r="A461" s="238"/>
      <c r="B461" s="238"/>
      <c r="C461" s="238" t="s">
        <v>236</v>
      </c>
      <c r="D461" s="253">
        <v>-391.2</v>
      </c>
    </row>
    <row r="462" spans="1:4">
      <c r="A462" s="238"/>
      <c r="B462" s="242" t="s">
        <v>400</v>
      </c>
      <c r="C462" s="238" t="s">
        <v>514</v>
      </c>
      <c r="D462" s="253">
        <v>-198</v>
      </c>
    </row>
    <row r="463" spans="1:4">
      <c r="A463" s="238"/>
      <c r="B463" s="238"/>
      <c r="C463" s="238" t="s">
        <v>33</v>
      </c>
      <c r="D463" s="238"/>
    </row>
    <row r="464" spans="1:4">
      <c r="A464" s="238"/>
      <c r="B464" s="238"/>
      <c r="C464" s="254" t="s">
        <v>396</v>
      </c>
      <c r="D464" s="255">
        <v>-198</v>
      </c>
    </row>
    <row r="465" spans="1:4" ht="33">
      <c r="A465" s="238"/>
      <c r="B465" s="238"/>
      <c r="C465" s="238" t="s">
        <v>62</v>
      </c>
      <c r="D465" s="238"/>
    </row>
    <row r="466" spans="1:4">
      <c r="A466" s="238"/>
      <c r="B466" s="238"/>
      <c r="C466" s="238" t="s">
        <v>6</v>
      </c>
      <c r="D466" s="253">
        <v>-198</v>
      </c>
    </row>
    <row r="467" spans="1:4">
      <c r="A467" s="238"/>
      <c r="B467" s="238"/>
      <c r="C467" s="238" t="s">
        <v>67</v>
      </c>
      <c r="D467" s="253">
        <v>-198</v>
      </c>
    </row>
    <row r="468" spans="1:4">
      <c r="A468" s="238"/>
      <c r="B468" s="238"/>
      <c r="C468" s="238" t="s">
        <v>204</v>
      </c>
      <c r="D468" s="253">
        <v>-198</v>
      </c>
    </row>
    <row r="469" spans="1:4">
      <c r="A469" s="238"/>
      <c r="B469" s="238"/>
      <c r="C469" s="238" t="s">
        <v>211</v>
      </c>
      <c r="D469" s="253">
        <v>-198</v>
      </c>
    </row>
    <row r="470" spans="1:4">
      <c r="A470" s="238"/>
      <c r="B470" s="238"/>
      <c r="C470" s="238" t="s">
        <v>237</v>
      </c>
      <c r="D470" s="253">
        <v>-198</v>
      </c>
    </row>
    <row r="471" spans="1:4" ht="66">
      <c r="A471" s="238"/>
      <c r="B471" s="242" t="s">
        <v>402</v>
      </c>
      <c r="C471" s="238" t="s">
        <v>515</v>
      </c>
      <c r="D471" s="253">
        <v>-1711.6</v>
      </c>
    </row>
    <row r="472" spans="1:4">
      <c r="A472" s="238"/>
      <c r="B472" s="238"/>
      <c r="C472" s="238" t="s">
        <v>33</v>
      </c>
      <c r="D472" s="238"/>
    </row>
    <row r="473" spans="1:4">
      <c r="A473" s="238"/>
      <c r="B473" s="238"/>
      <c r="C473" s="254" t="s">
        <v>396</v>
      </c>
      <c r="D473" s="255">
        <v>-1711.6</v>
      </c>
    </row>
    <row r="474" spans="1:4" ht="33">
      <c r="A474" s="238"/>
      <c r="B474" s="238"/>
      <c r="C474" s="238" t="s">
        <v>62</v>
      </c>
      <c r="D474" s="238"/>
    </row>
    <row r="475" spans="1:4">
      <c r="A475" s="238"/>
      <c r="B475" s="238"/>
      <c r="C475" s="238" t="s">
        <v>6</v>
      </c>
      <c r="D475" s="253">
        <v>-1711.6</v>
      </c>
    </row>
    <row r="476" spans="1:4">
      <c r="A476" s="238"/>
      <c r="B476" s="238"/>
      <c r="C476" s="238" t="s">
        <v>67</v>
      </c>
      <c r="D476" s="253">
        <v>-1711.6</v>
      </c>
    </row>
    <row r="477" spans="1:4">
      <c r="A477" s="238"/>
      <c r="B477" s="238"/>
      <c r="C477" s="238" t="s">
        <v>204</v>
      </c>
      <c r="D477" s="253">
        <v>-1711.6</v>
      </c>
    </row>
    <row r="478" spans="1:4">
      <c r="A478" s="238"/>
      <c r="B478" s="238"/>
      <c r="C478" s="238" t="s">
        <v>205</v>
      </c>
      <c r="D478" s="253">
        <v>-18</v>
      </c>
    </row>
    <row r="479" spans="1:4">
      <c r="A479" s="238"/>
      <c r="B479" s="238"/>
      <c r="C479" s="238" t="s">
        <v>215</v>
      </c>
      <c r="D479" s="253">
        <v>-18</v>
      </c>
    </row>
    <row r="480" spans="1:4">
      <c r="A480" s="238"/>
      <c r="B480" s="238"/>
      <c r="C480" s="238" t="s">
        <v>209</v>
      </c>
      <c r="D480" s="253">
        <v>-233.1</v>
      </c>
    </row>
    <row r="481" spans="1:4">
      <c r="A481" s="238"/>
      <c r="B481" s="238"/>
      <c r="C481" s="238" t="s">
        <v>210</v>
      </c>
      <c r="D481" s="253">
        <v>-13.1</v>
      </c>
    </row>
    <row r="482" spans="1:4">
      <c r="A482" s="238"/>
      <c r="B482" s="238"/>
      <c r="C482" s="238" t="s">
        <v>217</v>
      </c>
      <c r="D482" s="253">
        <v>-220</v>
      </c>
    </row>
    <row r="483" spans="1:4">
      <c r="A483" s="238"/>
      <c r="B483" s="238"/>
      <c r="C483" s="238" t="s">
        <v>211</v>
      </c>
      <c r="D483" s="253">
        <v>-1460.5</v>
      </c>
    </row>
    <row r="484" spans="1:4">
      <c r="A484" s="238"/>
      <c r="B484" s="238"/>
      <c r="C484" s="238" t="s">
        <v>220</v>
      </c>
      <c r="D484" s="253">
        <v>-1341.1</v>
      </c>
    </row>
    <row r="485" spans="1:4">
      <c r="A485" s="238"/>
      <c r="B485" s="238"/>
      <c r="C485" s="238" t="s">
        <v>236</v>
      </c>
      <c r="D485" s="253">
        <v>-119.4</v>
      </c>
    </row>
    <row r="486" spans="1:4">
      <c r="A486" s="238"/>
      <c r="B486" s="242" t="s">
        <v>404</v>
      </c>
      <c r="C486" s="238" t="s">
        <v>516</v>
      </c>
      <c r="D486" s="253">
        <v>-100.6</v>
      </c>
    </row>
    <row r="487" spans="1:4">
      <c r="A487" s="238"/>
      <c r="B487" s="238"/>
      <c r="C487" s="238" t="s">
        <v>33</v>
      </c>
      <c r="D487" s="238"/>
    </row>
    <row r="488" spans="1:4">
      <c r="A488" s="238"/>
      <c r="B488" s="238"/>
      <c r="C488" s="254" t="s">
        <v>396</v>
      </c>
      <c r="D488" s="255">
        <v>-100.6</v>
      </c>
    </row>
    <row r="489" spans="1:4" ht="33">
      <c r="A489" s="238"/>
      <c r="B489" s="238"/>
      <c r="C489" s="238" t="s">
        <v>62</v>
      </c>
      <c r="D489" s="238"/>
    </row>
    <row r="490" spans="1:4">
      <c r="A490" s="238"/>
      <c r="B490" s="238"/>
      <c r="C490" s="238" t="s">
        <v>6</v>
      </c>
      <c r="D490" s="253">
        <v>-100.6</v>
      </c>
    </row>
    <row r="491" spans="1:4">
      <c r="A491" s="238"/>
      <c r="B491" s="238"/>
      <c r="C491" s="238" t="s">
        <v>67</v>
      </c>
      <c r="D491" s="253">
        <v>-100.6</v>
      </c>
    </row>
    <row r="492" spans="1:4">
      <c r="A492" s="238"/>
      <c r="B492" s="238"/>
      <c r="C492" s="238" t="s">
        <v>204</v>
      </c>
      <c r="D492" s="253">
        <v>-100.6</v>
      </c>
    </row>
    <row r="493" spans="1:4">
      <c r="A493" s="238"/>
      <c r="B493" s="238"/>
      <c r="C493" s="238" t="s">
        <v>205</v>
      </c>
      <c r="D493" s="253">
        <v>-56</v>
      </c>
    </row>
    <row r="494" spans="1:4">
      <c r="A494" s="238"/>
      <c r="B494" s="238"/>
      <c r="C494" s="238" t="s">
        <v>214</v>
      </c>
      <c r="D494" s="253">
        <v>-56</v>
      </c>
    </row>
    <row r="495" spans="1:4">
      <c r="A495" s="238"/>
      <c r="B495" s="238"/>
      <c r="C495" s="238" t="s">
        <v>211</v>
      </c>
      <c r="D495" s="253">
        <v>-44.6</v>
      </c>
    </row>
    <row r="496" spans="1:4">
      <c r="A496" s="238"/>
      <c r="B496" s="238"/>
      <c r="C496" s="238" t="s">
        <v>220</v>
      </c>
      <c r="D496" s="253">
        <v>-32.5</v>
      </c>
    </row>
    <row r="497" spans="1:4">
      <c r="A497" s="238"/>
      <c r="B497" s="238"/>
      <c r="C497" s="238" t="s">
        <v>236</v>
      </c>
      <c r="D497" s="253">
        <v>-12.1</v>
      </c>
    </row>
    <row r="498" spans="1:4" ht="49.5">
      <c r="A498" s="238"/>
      <c r="B498" s="242" t="s">
        <v>451</v>
      </c>
      <c r="C498" s="238" t="s">
        <v>517</v>
      </c>
      <c r="D498" s="253">
        <v>-680.3</v>
      </c>
    </row>
    <row r="499" spans="1:4">
      <c r="A499" s="238"/>
      <c r="B499" s="238"/>
      <c r="C499" s="238" t="s">
        <v>33</v>
      </c>
      <c r="D499" s="238"/>
    </row>
    <row r="500" spans="1:4">
      <c r="A500" s="238"/>
      <c r="B500" s="238"/>
      <c r="C500" s="254" t="s">
        <v>396</v>
      </c>
      <c r="D500" s="255">
        <v>-680.3</v>
      </c>
    </row>
    <row r="501" spans="1:4" ht="33">
      <c r="A501" s="238"/>
      <c r="B501" s="238"/>
      <c r="C501" s="238" t="s">
        <v>62</v>
      </c>
      <c r="D501" s="238"/>
    </row>
    <row r="502" spans="1:4">
      <c r="A502" s="238"/>
      <c r="B502" s="238"/>
      <c r="C502" s="238" t="s">
        <v>6</v>
      </c>
      <c r="D502" s="253">
        <v>-680.3</v>
      </c>
    </row>
    <row r="503" spans="1:4">
      <c r="A503" s="238"/>
      <c r="B503" s="238"/>
      <c r="C503" s="238" t="s">
        <v>67</v>
      </c>
      <c r="D503" s="253">
        <v>-680.3</v>
      </c>
    </row>
    <row r="504" spans="1:4">
      <c r="A504" s="238"/>
      <c r="B504" s="238"/>
      <c r="C504" s="238" t="s">
        <v>204</v>
      </c>
      <c r="D504" s="253">
        <v>-680.3</v>
      </c>
    </row>
    <row r="505" spans="1:4">
      <c r="A505" s="238"/>
      <c r="B505" s="238"/>
      <c r="C505" s="238" t="s">
        <v>211</v>
      </c>
      <c r="D505" s="253">
        <v>-680.3</v>
      </c>
    </row>
    <row r="506" spans="1:4">
      <c r="A506" s="238"/>
      <c r="B506" s="238"/>
      <c r="C506" s="238" t="s">
        <v>493</v>
      </c>
      <c r="D506" s="253">
        <v>-680.3</v>
      </c>
    </row>
    <row r="507" spans="1:4" ht="33">
      <c r="A507" s="238"/>
      <c r="B507" s="242" t="s">
        <v>406</v>
      </c>
      <c r="C507" s="238" t="s">
        <v>518</v>
      </c>
      <c r="D507" s="253">
        <v>-4368.5</v>
      </c>
    </row>
    <row r="508" spans="1:4">
      <c r="A508" s="238"/>
      <c r="B508" s="238"/>
      <c r="C508" s="238" t="s">
        <v>33</v>
      </c>
      <c r="D508" s="238"/>
    </row>
    <row r="509" spans="1:4">
      <c r="A509" s="238"/>
      <c r="B509" s="238"/>
      <c r="C509" s="254" t="s">
        <v>396</v>
      </c>
      <c r="D509" s="255">
        <v>-4368.5</v>
      </c>
    </row>
    <row r="510" spans="1:4" ht="33">
      <c r="A510" s="238"/>
      <c r="B510" s="238"/>
      <c r="C510" s="238" t="s">
        <v>62</v>
      </c>
      <c r="D510" s="238"/>
    </row>
    <row r="511" spans="1:4">
      <c r="A511" s="238"/>
      <c r="B511" s="238"/>
      <c r="C511" s="238" t="s">
        <v>6</v>
      </c>
      <c r="D511" s="253">
        <v>-4368.5</v>
      </c>
    </row>
    <row r="512" spans="1:4">
      <c r="A512" s="238"/>
      <c r="B512" s="238"/>
      <c r="C512" s="238" t="s">
        <v>67</v>
      </c>
      <c r="D512" s="253">
        <v>-4368.5</v>
      </c>
    </row>
    <row r="513" spans="1:4">
      <c r="A513" s="238"/>
      <c r="B513" s="238"/>
      <c r="C513" s="238" t="s">
        <v>204</v>
      </c>
      <c r="D513" s="253">
        <v>-4368.5</v>
      </c>
    </row>
    <row r="514" spans="1:4">
      <c r="A514" s="238"/>
      <c r="B514" s="238"/>
      <c r="C514" s="238" t="s">
        <v>205</v>
      </c>
      <c r="D514" s="253">
        <v>-280</v>
      </c>
    </row>
    <row r="515" spans="1:4">
      <c r="A515" s="238"/>
      <c r="B515" s="238"/>
      <c r="C515" s="238" t="s">
        <v>214</v>
      </c>
      <c r="D515" s="253">
        <v>-280</v>
      </c>
    </row>
    <row r="516" spans="1:4">
      <c r="A516" s="238"/>
      <c r="B516" s="238"/>
      <c r="C516" s="238" t="s">
        <v>228</v>
      </c>
      <c r="D516" s="253">
        <v>-5</v>
      </c>
    </row>
    <row r="517" spans="1:4">
      <c r="A517" s="238"/>
      <c r="B517" s="238"/>
      <c r="C517" s="238" t="s">
        <v>229</v>
      </c>
      <c r="D517" s="253">
        <v>-5</v>
      </c>
    </row>
    <row r="518" spans="1:4">
      <c r="A518" s="238"/>
      <c r="B518" s="238"/>
      <c r="C518" s="238" t="s">
        <v>218</v>
      </c>
      <c r="D518" s="253">
        <v>-1206.2</v>
      </c>
    </row>
    <row r="519" spans="1:4">
      <c r="A519" s="238"/>
      <c r="B519" s="238"/>
      <c r="C519" s="238" t="s">
        <v>465</v>
      </c>
      <c r="D519" s="253">
        <v>-1206.2</v>
      </c>
    </row>
    <row r="520" spans="1:4">
      <c r="A520" s="238"/>
      <c r="B520" s="238"/>
      <c r="C520" s="238" t="s">
        <v>211</v>
      </c>
      <c r="D520" s="253">
        <v>-2877.3</v>
      </c>
    </row>
    <row r="521" spans="1:4">
      <c r="A521" s="238"/>
      <c r="B521" s="238"/>
      <c r="C521" s="238" t="s">
        <v>220</v>
      </c>
      <c r="D521" s="253">
        <v>-1573.7</v>
      </c>
    </row>
    <row r="522" spans="1:4">
      <c r="A522" s="238"/>
      <c r="B522" s="238"/>
      <c r="C522" s="238" t="s">
        <v>212</v>
      </c>
      <c r="D522" s="253">
        <v>-943.7</v>
      </c>
    </row>
    <row r="523" spans="1:4">
      <c r="A523" s="238"/>
      <c r="B523" s="238"/>
      <c r="C523" s="238" t="s">
        <v>236</v>
      </c>
      <c r="D523" s="253">
        <v>-354.7</v>
      </c>
    </row>
    <row r="524" spans="1:4">
      <c r="A524" s="238"/>
      <c r="B524" s="238"/>
      <c r="C524" s="238" t="s">
        <v>237</v>
      </c>
      <c r="D524" s="253">
        <v>-5.2</v>
      </c>
    </row>
    <row r="525" spans="1:4">
      <c r="A525" s="238"/>
      <c r="B525" s="242" t="s">
        <v>351</v>
      </c>
      <c r="C525" s="238" t="s">
        <v>519</v>
      </c>
      <c r="D525" s="253">
        <v>-6065.1</v>
      </c>
    </row>
    <row r="526" spans="1:4">
      <c r="A526" s="238"/>
      <c r="B526" s="238"/>
      <c r="C526" s="238" t="s">
        <v>33</v>
      </c>
      <c r="D526" s="238"/>
    </row>
    <row r="527" spans="1:4">
      <c r="A527" s="238"/>
      <c r="B527" s="238"/>
      <c r="C527" s="254" t="s">
        <v>396</v>
      </c>
      <c r="D527" s="255">
        <v>-6065.1</v>
      </c>
    </row>
    <row r="528" spans="1:4" ht="33">
      <c r="A528" s="238"/>
      <c r="B528" s="238"/>
      <c r="C528" s="238" t="s">
        <v>62</v>
      </c>
      <c r="D528" s="238"/>
    </row>
    <row r="529" spans="1:4">
      <c r="A529" s="238"/>
      <c r="B529" s="238"/>
      <c r="C529" s="238" t="s">
        <v>6</v>
      </c>
      <c r="D529" s="253">
        <v>-6065.1</v>
      </c>
    </row>
    <row r="530" spans="1:4">
      <c r="A530" s="238"/>
      <c r="B530" s="238"/>
      <c r="C530" s="238" t="s">
        <v>63</v>
      </c>
      <c r="D530" s="253">
        <v>-6065.1</v>
      </c>
    </row>
    <row r="531" spans="1:4">
      <c r="A531" s="238"/>
      <c r="B531" s="238"/>
      <c r="C531" s="238" t="s">
        <v>64</v>
      </c>
      <c r="D531" s="253">
        <v>-6065.1</v>
      </c>
    </row>
    <row r="532" spans="1:4">
      <c r="A532" s="238"/>
      <c r="B532" s="238"/>
      <c r="C532" s="238" t="s">
        <v>231</v>
      </c>
      <c r="D532" s="253">
        <v>-6065.1</v>
      </c>
    </row>
    <row r="533" spans="1:4">
      <c r="A533" s="238"/>
      <c r="B533" s="238"/>
      <c r="C533" s="238" t="s">
        <v>508</v>
      </c>
      <c r="D533" s="253">
        <v>-5704.1</v>
      </c>
    </row>
    <row r="534" spans="1:4">
      <c r="A534" s="238"/>
      <c r="B534" s="238"/>
      <c r="C534" s="238" t="s">
        <v>232</v>
      </c>
      <c r="D534" s="253">
        <v>-361</v>
      </c>
    </row>
    <row r="535" spans="1:4" ht="33">
      <c r="A535" s="238"/>
      <c r="B535" s="242" t="s">
        <v>166</v>
      </c>
      <c r="C535" s="238" t="s">
        <v>520</v>
      </c>
      <c r="D535" s="253">
        <v>-801.1</v>
      </c>
    </row>
    <row r="536" spans="1:4">
      <c r="A536" s="238"/>
      <c r="B536" s="238"/>
      <c r="C536" s="238" t="s">
        <v>33</v>
      </c>
      <c r="D536" s="238"/>
    </row>
    <row r="537" spans="1:4">
      <c r="A537" s="238"/>
      <c r="B537" s="238"/>
      <c r="C537" s="254" t="s">
        <v>396</v>
      </c>
      <c r="D537" s="255">
        <v>-801.1</v>
      </c>
    </row>
    <row r="538" spans="1:4" ht="33">
      <c r="A538" s="238"/>
      <c r="B538" s="238"/>
      <c r="C538" s="238" t="s">
        <v>62</v>
      </c>
      <c r="D538" s="238"/>
    </row>
    <row r="539" spans="1:4">
      <c r="A539" s="238"/>
      <c r="B539" s="238"/>
      <c r="C539" s="238" t="s">
        <v>6</v>
      </c>
      <c r="D539" s="253">
        <v>-801.1</v>
      </c>
    </row>
    <row r="540" spans="1:4">
      <c r="A540" s="238"/>
      <c r="B540" s="238"/>
      <c r="C540" s="238" t="s">
        <v>63</v>
      </c>
      <c r="D540" s="253">
        <v>-801.1</v>
      </c>
    </row>
    <row r="541" spans="1:4">
      <c r="A541" s="238"/>
      <c r="B541" s="238"/>
      <c r="C541" s="238" t="s">
        <v>64</v>
      </c>
      <c r="D541" s="253">
        <v>-801.1</v>
      </c>
    </row>
    <row r="542" spans="1:4">
      <c r="A542" s="238"/>
      <c r="B542" s="238"/>
      <c r="C542" s="238" t="s">
        <v>231</v>
      </c>
      <c r="D542" s="253">
        <v>-801.1</v>
      </c>
    </row>
    <row r="543" spans="1:4">
      <c r="A543" s="238"/>
      <c r="B543" s="238"/>
      <c r="C543" s="238" t="s">
        <v>508</v>
      </c>
      <c r="D543" s="253">
        <v>-801.1</v>
      </c>
    </row>
    <row r="544" spans="1:4" ht="33">
      <c r="A544" s="238"/>
      <c r="B544" s="242" t="s">
        <v>352</v>
      </c>
      <c r="C544" s="238" t="s">
        <v>521</v>
      </c>
      <c r="D544" s="253">
        <v>-153.4</v>
      </c>
    </row>
    <row r="545" spans="1:4">
      <c r="A545" s="238"/>
      <c r="B545" s="238"/>
      <c r="C545" s="238" t="s">
        <v>33</v>
      </c>
      <c r="D545" s="238"/>
    </row>
    <row r="546" spans="1:4">
      <c r="A546" s="238"/>
      <c r="B546" s="238"/>
      <c r="C546" s="254" t="s">
        <v>396</v>
      </c>
      <c r="D546" s="255">
        <v>-153.4</v>
      </c>
    </row>
    <row r="547" spans="1:4" ht="33">
      <c r="A547" s="238"/>
      <c r="B547" s="238"/>
      <c r="C547" s="238" t="s">
        <v>62</v>
      </c>
      <c r="D547" s="238"/>
    </row>
    <row r="548" spans="1:4">
      <c r="A548" s="238"/>
      <c r="B548" s="238"/>
      <c r="C548" s="238" t="s">
        <v>6</v>
      </c>
      <c r="D548" s="253">
        <v>-153.4</v>
      </c>
    </row>
    <row r="549" spans="1:4">
      <c r="A549" s="238"/>
      <c r="B549" s="238"/>
      <c r="C549" s="238" t="s">
        <v>63</v>
      </c>
      <c r="D549" s="253">
        <v>-153.4</v>
      </c>
    </row>
    <row r="550" spans="1:4">
      <c r="A550" s="238"/>
      <c r="B550" s="238"/>
      <c r="C550" s="238" t="s">
        <v>64</v>
      </c>
      <c r="D550" s="253">
        <v>-153.4</v>
      </c>
    </row>
    <row r="551" spans="1:4">
      <c r="A551" s="238"/>
      <c r="B551" s="238"/>
      <c r="C551" s="238" t="s">
        <v>231</v>
      </c>
      <c r="D551" s="253">
        <v>-153.4</v>
      </c>
    </row>
    <row r="552" spans="1:4">
      <c r="A552" s="238"/>
      <c r="B552" s="238"/>
      <c r="C552" s="238" t="s">
        <v>508</v>
      </c>
      <c r="D552" s="253">
        <v>-153.4</v>
      </c>
    </row>
    <row r="553" spans="1:4">
      <c r="A553" s="238"/>
      <c r="B553" s="238"/>
      <c r="C553" s="251" t="s">
        <v>358</v>
      </c>
      <c r="D553" s="252">
        <v>-8783.9</v>
      </c>
    </row>
    <row r="554" spans="1:4">
      <c r="A554" s="238"/>
      <c r="B554" s="238"/>
      <c r="C554" s="238" t="s">
        <v>7</v>
      </c>
      <c r="D554" s="238"/>
    </row>
    <row r="555" spans="1:4">
      <c r="A555" s="242" t="s">
        <v>356</v>
      </c>
      <c r="B555" s="238"/>
      <c r="C555" s="238" t="s">
        <v>522</v>
      </c>
      <c r="D555" s="253">
        <v>-8783.9</v>
      </c>
    </row>
    <row r="556" spans="1:4">
      <c r="A556" s="238"/>
      <c r="B556" s="238"/>
      <c r="C556" s="238" t="s">
        <v>7</v>
      </c>
      <c r="D556" s="238"/>
    </row>
    <row r="557" spans="1:4" ht="33">
      <c r="A557" s="238"/>
      <c r="B557" s="242" t="s">
        <v>109</v>
      </c>
      <c r="C557" s="238" t="s">
        <v>523</v>
      </c>
      <c r="D557" s="253">
        <v>-4500</v>
      </c>
    </row>
    <row r="558" spans="1:4">
      <c r="A558" s="238"/>
      <c r="B558" s="238"/>
      <c r="C558" s="238" t="s">
        <v>33</v>
      </c>
      <c r="D558" s="238"/>
    </row>
    <row r="559" spans="1:4">
      <c r="A559" s="238"/>
      <c r="B559" s="238"/>
      <c r="C559" s="254" t="s">
        <v>358</v>
      </c>
      <c r="D559" s="255">
        <v>-4500</v>
      </c>
    </row>
    <row r="560" spans="1:4" ht="33">
      <c r="A560" s="238"/>
      <c r="B560" s="238"/>
      <c r="C560" s="238" t="s">
        <v>62</v>
      </c>
      <c r="D560" s="238"/>
    </row>
    <row r="561" spans="1:4">
      <c r="A561" s="238"/>
      <c r="B561" s="238"/>
      <c r="C561" s="238" t="s">
        <v>6</v>
      </c>
      <c r="D561" s="253">
        <v>-4500</v>
      </c>
    </row>
    <row r="562" spans="1:4">
      <c r="A562" s="238"/>
      <c r="B562" s="238"/>
      <c r="C562" s="238" t="s">
        <v>67</v>
      </c>
      <c r="D562" s="253">
        <v>-4500</v>
      </c>
    </row>
    <row r="563" spans="1:4">
      <c r="A563" s="238"/>
      <c r="B563" s="238"/>
      <c r="C563" s="238" t="s">
        <v>202</v>
      </c>
      <c r="D563" s="253">
        <v>-4500</v>
      </c>
    </row>
    <row r="564" spans="1:4">
      <c r="A564" s="238"/>
      <c r="B564" s="238"/>
      <c r="C564" s="238" t="s">
        <v>203</v>
      </c>
      <c r="D564" s="253">
        <v>-4500</v>
      </c>
    </row>
    <row r="565" spans="1:4">
      <c r="A565" s="238"/>
      <c r="B565" s="238"/>
      <c r="C565" s="238" t="s">
        <v>213</v>
      </c>
      <c r="D565" s="253">
        <v>-3500</v>
      </c>
    </row>
    <row r="566" spans="1:4">
      <c r="A566" s="238"/>
      <c r="B566" s="238"/>
      <c r="C566" s="238" t="s">
        <v>224</v>
      </c>
      <c r="D566" s="253">
        <v>-1000</v>
      </c>
    </row>
    <row r="567" spans="1:4">
      <c r="A567" s="238"/>
      <c r="B567" s="242" t="s">
        <v>402</v>
      </c>
      <c r="C567" s="238" t="s">
        <v>524</v>
      </c>
      <c r="D567" s="253">
        <v>-3251.2</v>
      </c>
    </row>
    <row r="568" spans="1:4">
      <c r="A568" s="238"/>
      <c r="B568" s="238"/>
      <c r="C568" s="238" t="s">
        <v>33</v>
      </c>
      <c r="D568" s="238"/>
    </row>
    <row r="569" spans="1:4">
      <c r="A569" s="238"/>
      <c r="B569" s="238"/>
      <c r="C569" s="254" t="s">
        <v>358</v>
      </c>
      <c r="D569" s="255">
        <v>-3251.2</v>
      </c>
    </row>
    <row r="570" spans="1:4" ht="33">
      <c r="A570" s="238"/>
      <c r="B570" s="238"/>
      <c r="C570" s="238" t="s">
        <v>62</v>
      </c>
      <c r="D570" s="238"/>
    </row>
    <row r="571" spans="1:4">
      <c r="A571" s="238"/>
      <c r="B571" s="238"/>
      <c r="C571" s="238" t="s">
        <v>6</v>
      </c>
      <c r="D571" s="253">
        <v>-3251.2</v>
      </c>
    </row>
    <row r="572" spans="1:4">
      <c r="A572" s="238"/>
      <c r="B572" s="238"/>
      <c r="C572" s="238" t="s">
        <v>67</v>
      </c>
      <c r="D572" s="253">
        <v>-3251.2</v>
      </c>
    </row>
    <row r="573" spans="1:4">
      <c r="A573" s="238"/>
      <c r="B573" s="238"/>
      <c r="C573" s="238" t="s">
        <v>204</v>
      </c>
      <c r="D573" s="253">
        <v>-3251.2</v>
      </c>
    </row>
    <row r="574" spans="1:4">
      <c r="A574" s="238"/>
      <c r="B574" s="238"/>
      <c r="C574" s="238" t="s">
        <v>209</v>
      </c>
      <c r="D574" s="253">
        <v>-3251.2</v>
      </c>
    </row>
    <row r="575" spans="1:4">
      <c r="A575" s="238"/>
      <c r="B575" s="238"/>
      <c r="C575" s="238" t="s">
        <v>230</v>
      </c>
      <c r="D575" s="253">
        <v>-3251.2</v>
      </c>
    </row>
    <row r="576" spans="1:4">
      <c r="A576" s="238"/>
      <c r="B576" s="242" t="s">
        <v>185</v>
      </c>
      <c r="C576" s="238" t="s">
        <v>525</v>
      </c>
      <c r="D576" s="253">
        <v>-1032.7</v>
      </c>
    </row>
    <row r="577" spans="1:4">
      <c r="A577" s="238"/>
      <c r="B577" s="238"/>
      <c r="C577" s="238" t="s">
        <v>33</v>
      </c>
      <c r="D577" s="238"/>
    </row>
    <row r="578" spans="1:4">
      <c r="A578" s="238"/>
      <c r="B578" s="238"/>
      <c r="C578" s="254" t="s">
        <v>358</v>
      </c>
      <c r="D578" s="255">
        <v>-1032.7</v>
      </c>
    </row>
    <row r="579" spans="1:4" ht="33">
      <c r="A579" s="238"/>
      <c r="B579" s="238"/>
      <c r="C579" s="238" t="s">
        <v>62</v>
      </c>
      <c r="D579" s="238"/>
    </row>
    <row r="580" spans="1:4">
      <c r="A580" s="238"/>
      <c r="B580" s="238"/>
      <c r="C580" s="238" t="s">
        <v>6</v>
      </c>
      <c r="D580" s="253">
        <v>-1032.7</v>
      </c>
    </row>
    <row r="581" spans="1:4">
      <c r="A581" s="238"/>
      <c r="B581" s="238"/>
      <c r="C581" s="238" t="s">
        <v>67</v>
      </c>
      <c r="D581" s="253">
        <v>-1032.7</v>
      </c>
    </row>
    <row r="582" spans="1:4">
      <c r="A582" s="238"/>
      <c r="B582" s="238"/>
      <c r="C582" s="238" t="s">
        <v>221</v>
      </c>
      <c r="D582" s="253">
        <v>-1032.7</v>
      </c>
    </row>
    <row r="583" spans="1:4">
      <c r="A583" s="238"/>
      <c r="B583" s="238"/>
      <c r="C583" s="238" t="s">
        <v>526</v>
      </c>
      <c r="D583" s="253">
        <v>-1032.7</v>
      </c>
    </row>
    <row r="584" spans="1:4">
      <c r="A584" s="238"/>
      <c r="B584" s="238"/>
      <c r="C584" s="238" t="s">
        <v>527</v>
      </c>
      <c r="D584" s="253">
        <v>-1032.7</v>
      </c>
    </row>
    <row r="585" spans="1:4">
      <c r="A585" s="238"/>
      <c r="B585" s="238"/>
      <c r="C585" s="251" t="s">
        <v>181</v>
      </c>
      <c r="D585" s="252">
        <v>-4440.8999999999996</v>
      </c>
    </row>
    <row r="586" spans="1:4">
      <c r="A586" s="238"/>
      <c r="B586" s="238"/>
      <c r="C586" s="238" t="s">
        <v>7</v>
      </c>
      <c r="D586" s="238"/>
    </row>
    <row r="587" spans="1:4">
      <c r="A587" s="242" t="s">
        <v>182</v>
      </c>
      <c r="B587" s="238"/>
      <c r="C587" s="238" t="s">
        <v>183</v>
      </c>
      <c r="D587" s="253">
        <v>-4440.8999999999996</v>
      </c>
    </row>
    <row r="588" spans="1:4">
      <c r="A588" s="238"/>
      <c r="B588" s="238"/>
      <c r="C588" s="238" t="s">
        <v>7</v>
      </c>
      <c r="D588" s="238"/>
    </row>
    <row r="589" spans="1:4" ht="33">
      <c r="A589" s="238"/>
      <c r="B589" s="242" t="s">
        <v>109</v>
      </c>
      <c r="C589" s="238" t="s">
        <v>184</v>
      </c>
      <c r="D589" s="253">
        <v>-4440.8999999999996</v>
      </c>
    </row>
    <row r="590" spans="1:4">
      <c r="A590" s="238"/>
      <c r="B590" s="238"/>
      <c r="C590" s="238" t="s">
        <v>33</v>
      </c>
      <c r="D590" s="238"/>
    </row>
    <row r="591" spans="1:4">
      <c r="A591" s="238"/>
      <c r="B591" s="238"/>
      <c r="C591" s="254" t="s">
        <v>181</v>
      </c>
      <c r="D591" s="255">
        <v>-4440.8999999999996</v>
      </c>
    </row>
    <row r="592" spans="1:4" ht="33">
      <c r="A592" s="238"/>
      <c r="B592" s="238"/>
      <c r="C592" s="238" t="s">
        <v>62</v>
      </c>
      <c r="D592" s="238"/>
    </row>
    <row r="593" spans="1:4">
      <c r="A593" s="238"/>
      <c r="B593" s="238"/>
      <c r="C593" s="238" t="s">
        <v>6</v>
      </c>
      <c r="D593" s="253">
        <v>-4440.8999999999996</v>
      </c>
    </row>
    <row r="594" spans="1:4">
      <c r="A594" s="238"/>
      <c r="B594" s="238"/>
      <c r="C594" s="238" t="s">
        <v>67</v>
      </c>
      <c r="D594" s="253">
        <v>-4440.8999999999996</v>
      </c>
    </row>
    <row r="595" spans="1:4">
      <c r="A595" s="238"/>
      <c r="B595" s="238"/>
      <c r="C595" s="238" t="s">
        <v>204</v>
      </c>
      <c r="D595" s="253">
        <v>-4440.8999999999996</v>
      </c>
    </row>
    <row r="596" spans="1:4">
      <c r="A596" s="238"/>
      <c r="B596" s="238"/>
      <c r="C596" s="238" t="s">
        <v>207</v>
      </c>
      <c r="D596" s="253">
        <v>-4440.8999999999996</v>
      </c>
    </row>
    <row r="597" spans="1:4">
      <c r="A597" s="238"/>
      <c r="B597" s="238"/>
      <c r="C597" s="238" t="s">
        <v>208</v>
      </c>
      <c r="D597" s="253">
        <v>-4440.8999999999996</v>
      </c>
    </row>
    <row r="598" spans="1:4">
      <c r="A598" s="238"/>
      <c r="B598" s="238"/>
      <c r="C598" s="251" t="s">
        <v>428</v>
      </c>
      <c r="D598" s="252">
        <v>-1900</v>
      </c>
    </row>
    <row r="599" spans="1:4">
      <c r="A599" s="238"/>
      <c r="B599" s="238"/>
      <c r="C599" s="238" t="s">
        <v>7</v>
      </c>
      <c r="D599" s="238"/>
    </row>
    <row r="600" spans="1:4">
      <c r="A600" s="242" t="s">
        <v>426</v>
      </c>
      <c r="B600" s="238"/>
      <c r="C600" s="238" t="s">
        <v>528</v>
      </c>
      <c r="D600" s="253">
        <v>-1900</v>
      </c>
    </row>
    <row r="601" spans="1:4">
      <c r="A601" s="238"/>
      <c r="B601" s="238"/>
      <c r="C601" s="238" t="s">
        <v>7</v>
      </c>
      <c r="D601" s="238"/>
    </row>
    <row r="602" spans="1:4" ht="33">
      <c r="A602" s="238"/>
      <c r="B602" s="242" t="s">
        <v>109</v>
      </c>
      <c r="C602" s="238" t="s">
        <v>529</v>
      </c>
      <c r="D602" s="253">
        <v>-1900</v>
      </c>
    </row>
    <row r="603" spans="1:4">
      <c r="A603" s="238"/>
      <c r="B603" s="238"/>
      <c r="C603" s="238" t="s">
        <v>33</v>
      </c>
      <c r="D603" s="238"/>
    </row>
    <row r="604" spans="1:4">
      <c r="A604" s="238"/>
      <c r="B604" s="238"/>
      <c r="C604" s="254" t="s">
        <v>428</v>
      </c>
      <c r="D604" s="255">
        <v>-1900</v>
      </c>
    </row>
    <row r="605" spans="1:4" ht="33">
      <c r="A605" s="238"/>
      <c r="B605" s="238"/>
      <c r="C605" s="238" t="s">
        <v>62</v>
      </c>
      <c r="D605" s="238"/>
    </row>
    <row r="606" spans="1:4">
      <c r="A606" s="238"/>
      <c r="B606" s="238"/>
      <c r="C606" s="238" t="s">
        <v>6</v>
      </c>
      <c r="D606" s="253">
        <v>-1900</v>
      </c>
    </row>
    <row r="607" spans="1:4">
      <c r="A607" s="238"/>
      <c r="B607" s="238"/>
      <c r="C607" s="238" t="s">
        <v>67</v>
      </c>
      <c r="D607" s="253">
        <v>-1900</v>
      </c>
    </row>
    <row r="608" spans="1:4">
      <c r="A608" s="238"/>
      <c r="B608" s="238"/>
      <c r="C608" s="238" t="s">
        <v>204</v>
      </c>
      <c r="D608" s="253">
        <v>-1900</v>
      </c>
    </row>
    <row r="609" spans="1:4">
      <c r="A609" s="238"/>
      <c r="B609" s="238"/>
      <c r="C609" s="238" t="s">
        <v>205</v>
      </c>
      <c r="D609" s="253">
        <v>-800</v>
      </c>
    </row>
    <row r="610" spans="1:4">
      <c r="A610" s="238"/>
      <c r="B610" s="238"/>
      <c r="C610" s="238" t="s">
        <v>206</v>
      </c>
      <c r="D610" s="253">
        <v>-300</v>
      </c>
    </row>
    <row r="611" spans="1:4">
      <c r="A611" s="238"/>
      <c r="B611" s="238"/>
      <c r="C611" s="238" t="s">
        <v>215</v>
      </c>
      <c r="D611" s="253">
        <v>-200</v>
      </c>
    </row>
    <row r="612" spans="1:4">
      <c r="A612" s="238"/>
      <c r="B612" s="238"/>
      <c r="C612" s="238" t="s">
        <v>238</v>
      </c>
      <c r="D612" s="253">
        <v>-300</v>
      </c>
    </row>
    <row r="613" spans="1:4">
      <c r="A613" s="238"/>
      <c r="B613" s="238"/>
      <c r="C613" s="238" t="s">
        <v>207</v>
      </c>
      <c r="D613" s="253">
        <v>-800</v>
      </c>
    </row>
    <row r="614" spans="1:4">
      <c r="A614" s="238"/>
      <c r="B614" s="238"/>
      <c r="C614" s="238" t="s">
        <v>233</v>
      </c>
      <c r="D614" s="253">
        <v>-400</v>
      </c>
    </row>
    <row r="615" spans="1:4">
      <c r="A615" s="238"/>
      <c r="B615" s="238"/>
      <c r="C615" s="238" t="s">
        <v>208</v>
      </c>
      <c r="D615" s="253">
        <v>-400</v>
      </c>
    </row>
    <row r="616" spans="1:4">
      <c r="A616" s="238"/>
      <c r="B616" s="238"/>
      <c r="C616" s="238" t="s">
        <v>209</v>
      </c>
      <c r="D616" s="253">
        <v>-300</v>
      </c>
    </row>
    <row r="617" spans="1:4">
      <c r="A617" s="238"/>
      <c r="B617" s="238"/>
      <c r="C617" s="238" t="s">
        <v>210</v>
      </c>
      <c r="D617" s="253">
        <v>-300</v>
      </c>
    </row>
    <row r="618" spans="1:4">
      <c r="A618" s="238"/>
      <c r="B618" s="238"/>
      <c r="C618" s="251" t="s">
        <v>330</v>
      </c>
      <c r="D618" s="252">
        <v>-3500</v>
      </c>
    </row>
    <row r="619" spans="1:4">
      <c r="A619" s="238"/>
      <c r="B619" s="238"/>
      <c r="C619" s="238" t="s">
        <v>7</v>
      </c>
      <c r="D619" s="238"/>
    </row>
    <row r="620" spans="1:4">
      <c r="A620" s="242" t="s">
        <v>328</v>
      </c>
      <c r="B620" s="238"/>
      <c r="C620" s="238" t="s">
        <v>530</v>
      </c>
      <c r="D620" s="253">
        <v>-3500</v>
      </c>
    </row>
    <row r="621" spans="1:4">
      <c r="A621" s="238"/>
      <c r="B621" s="238"/>
      <c r="C621" s="238" t="s">
        <v>7</v>
      </c>
      <c r="D621" s="238"/>
    </row>
    <row r="622" spans="1:4" ht="33">
      <c r="A622" s="238"/>
      <c r="B622" s="242" t="s">
        <v>109</v>
      </c>
      <c r="C622" s="238" t="s">
        <v>531</v>
      </c>
      <c r="D622" s="253">
        <v>-3500</v>
      </c>
    </row>
    <row r="623" spans="1:4">
      <c r="A623" s="238"/>
      <c r="B623" s="238"/>
      <c r="C623" s="238" t="s">
        <v>33</v>
      </c>
      <c r="D623" s="238"/>
    </row>
    <row r="624" spans="1:4">
      <c r="A624" s="238"/>
      <c r="B624" s="238"/>
      <c r="C624" s="254" t="s">
        <v>330</v>
      </c>
      <c r="D624" s="255">
        <v>-3500</v>
      </c>
    </row>
    <row r="625" spans="1:4" ht="33">
      <c r="A625" s="238"/>
      <c r="B625" s="238"/>
      <c r="C625" s="238" t="s">
        <v>62</v>
      </c>
      <c r="D625" s="238"/>
    </row>
    <row r="626" spans="1:4">
      <c r="A626" s="238"/>
      <c r="B626" s="238"/>
      <c r="C626" s="238" t="s">
        <v>6</v>
      </c>
      <c r="D626" s="253">
        <v>-3500</v>
      </c>
    </row>
    <row r="627" spans="1:4">
      <c r="A627" s="238"/>
      <c r="B627" s="238"/>
      <c r="C627" s="238" t="s">
        <v>67</v>
      </c>
      <c r="D627" s="253">
        <v>-3500</v>
      </c>
    </row>
    <row r="628" spans="1:4">
      <c r="A628" s="238"/>
      <c r="B628" s="238"/>
      <c r="C628" s="238" t="s">
        <v>202</v>
      </c>
      <c r="D628" s="253">
        <v>-3500</v>
      </c>
    </row>
    <row r="629" spans="1:4">
      <c r="A629" s="238"/>
      <c r="B629" s="238"/>
      <c r="C629" s="238" t="s">
        <v>203</v>
      </c>
      <c r="D629" s="253">
        <v>-3500</v>
      </c>
    </row>
    <row r="630" spans="1:4">
      <c r="A630" s="238"/>
      <c r="B630" s="238"/>
      <c r="C630" s="238" t="s">
        <v>213</v>
      </c>
      <c r="D630" s="253">
        <v>-3500</v>
      </c>
    </row>
    <row r="631" spans="1:4">
      <c r="A631" s="238"/>
      <c r="B631" s="238"/>
      <c r="C631" s="251" t="s">
        <v>333</v>
      </c>
      <c r="D631" s="252">
        <v>-15000</v>
      </c>
    </row>
    <row r="632" spans="1:4">
      <c r="A632" s="238"/>
      <c r="B632" s="238"/>
      <c r="C632" s="238" t="s">
        <v>7</v>
      </c>
      <c r="D632" s="238"/>
    </row>
    <row r="633" spans="1:4">
      <c r="A633" s="242" t="s">
        <v>331</v>
      </c>
      <c r="B633" s="238"/>
      <c r="C633" s="238" t="s">
        <v>532</v>
      </c>
      <c r="D633" s="253">
        <v>-15000</v>
      </c>
    </row>
    <row r="634" spans="1:4">
      <c r="A634" s="238"/>
      <c r="B634" s="238"/>
      <c r="C634" s="238" t="s">
        <v>7</v>
      </c>
      <c r="D634" s="238"/>
    </row>
    <row r="635" spans="1:4" ht="33">
      <c r="A635" s="238"/>
      <c r="B635" s="242" t="s">
        <v>109</v>
      </c>
      <c r="C635" s="238" t="s">
        <v>533</v>
      </c>
      <c r="D635" s="253">
        <v>-15000</v>
      </c>
    </row>
    <row r="636" spans="1:4">
      <c r="A636" s="238"/>
      <c r="B636" s="238"/>
      <c r="C636" s="238" t="s">
        <v>33</v>
      </c>
      <c r="D636" s="238"/>
    </row>
    <row r="637" spans="1:4">
      <c r="A637" s="238"/>
      <c r="B637" s="238"/>
      <c r="C637" s="254" t="s">
        <v>333</v>
      </c>
      <c r="D637" s="255">
        <v>-15000</v>
      </c>
    </row>
    <row r="638" spans="1:4" ht="33">
      <c r="A638" s="238"/>
      <c r="B638" s="238"/>
      <c r="C638" s="238" t="s">
        <v>62</v>
      </c>
      <c r="D638" s="238"/>
    </row>
    <row r="639" spans="1:4">
      <c r="A639" s="238"/>
      <c r="B639" s="238"/>
      <c r="C639" s="238" t="s">
        <v>6</v>
      </c>
      <c r="D639" s="253">
        <v>-15000</v>
      </c>
    </row>
    <row r="640" spans="1:4">
      <c r="A640" s="238"/>
      <c r="B640" s="238"/>
      <c r="C640" s="238" t="s">
        <v>67</v>
      </c>
      <c r="D640" s="253">
        <v>-15000</v>
      </c>
    </row>
    <row r="641" spans="1:4">
      <c r="A641" s="238"/>
      <c r="B641" s="238"/>
      <c r="C641" s="238" t="s">
        <v>202</v>
      </c>
      <c r="D641" s="253">
        <v>-15000</v>
      </c>
    </row>
    <row r="642" spans="1:4">
      <c r="A642" s="238"/>
      <c r="B642" s="238"/>
      <c r="C642" s="238" t="s">
        <v>203</v>
      </c>
      <c r="D642" s="253">
        <v>-15000</v>
      </c>
    </row>
    <row r="643" spans="1:4">
      <c r="A643" s="238"/>
      <c r="B643" s="238"/>
      <c r="C643" s="238" t="s">
        <v>213</v>
      </c>
      <c r="D643" s="253">
        <v>-15000</v>
      </c>
    </row>
    <row r="644" spans="1:4">
      <c r="A644" s="238"/>
      <c r="B644" s="238"/>
      <c r="C644" s="251" t="s">
        <v>336</v>
      </c>
      <c r="D644" s="252">
        <v>-9345</v>
      </c>
    </row>
    <row r="645" spans="1:4">
      <c r="A645" s="238"/>
      <c r="B645" s="238"/>
      <c r="C645" s="238" t="s">
        <v>7</v>
      </c>
      <c r="D645" s="238"/>
    </row>
    <row r="646" spans="1:4">
      <c r="A646" s="242" t="s">
        <v>334</v>
      </c>
      <c r="B646" s="238"/>
      <c r="C646" s="238" t="s">
        <v>534</v>
      </c>
      <c r="D646" s="253">
        <v>-9345</v>
      </c>
    </row>
    <row r="647" spans="1:4">
      <c r="A647" s="238"/>
      <c r="B647" s="238"/>
      <c r="C647" s="238" t="s">
        <v>7</v>
      </c>
      <c r="D647" s="238"/>
    </row>
    <row r="648" spans="1:4" ht="33">
      <c r="A648" s="238"/>
      <c r="B648" s="242" t="s">
        <v>109</v>
      </c>
      <c r="C648" s="238" t="s">
        <v>535</v>
      </c>
      <c r="D648" s="253">
        <v>-9345</v>
      </c>
    </row>
    <row r="649" spans="1:4">
      <c r="A649" s="238"/>
      <c r="B649" s="238"/>
      <c r="C649" s="238" t="s">
        <v>33</v>
      </c>
      <c r="D649" s="238"/>
    </row>
    <row r="650" spans="1:4">
      <c r="A650" s="238"/>
      <c r="B650" s="238"/>
      <c r="C650" s="254" t="s">
        <v>336</v>
      </c>
      <c r="D650" s="255">
        <v>-9345</v>
      </c>
    </row>
    <row r="651" spans="1:4" ht="33">
      <c r="A651" s="238"/>
      <c r="B651" s="238"/>
      <c r="C651" s="238" t="s">
        <v>62</v>
      </c>
      <c r="D651" s="238"/>
    </row>
    <row r="652" spans="1:4">
      <c r="A652" s="238"/>
      <c r="B652" s="238"/>
      <c r="C652" s="238" t="s">
        <v>6</v>
      </c>
      <c r="D652" s="253">
        <v>-9345</v>
      </c>
    </row>
    <row r="653" spans="1:4">
      <c r="A653" s="238"/>
      <c r="B653" s="238"/>
      <c r="C653" s="238" t="s">
        <v>67</v>
      </c>
      <c r="D653" s="253">
        <v>-9345</v>
      </c>
    </row>
    <row r="654" spans="1:4">
      <c r="A654" s="238"/>
      <c r="B654" s="238"/>
      <c r="C654" s="238" t="s">
        <v>202</v>
      </c>
      <c r="D654" s="253">
        <v>-9345</v>
      </c>
    </row>
    <row r="655" spans="1:4">
      <c r="A655" s="238"/>
      <c r="B655" s="238"/>
      <c r="C655" s="238" t="s">
        <v>203</v>
      </c>
      <c r="D655" s="253">
        <v>-9345</v>
      </c>
    </row>
    <row r="656" spans="1:4">
      <c r="A656" s="238"/>
      <c r="B656" s="238"/>
      <c r="C656" s="238" t="s">
        <v>213</v>
      </c>
      <c r="D656" s="253">
        <v>-9345</v>
      </c>
    </row>
    <row r="657" spans="1:4">
      <c r="A657" s="238"/>
      <c r="B657" s="238"/>
      <c r="C657" s="251" t="s">
        <v>339</v>
      </c>
      <c r="D657" s="252">
        <v>-7441.9</v>
      </c>
    </row>
    <row r="658" spans="1:4">
      <c r="A658" s="238"/>
      <c r="B658" s="238"/>
      <c r="C658" s="238" t="s">
        <v>7</v>
      </c>
      <c r="D658" s="238"/>
    </row>
    <row r="659" spans="1:4">
      <c r="A659" s="242" t="s">
        <v>337</v>
      </c>
      <c r="B659" s="238"/>
      <c r="C659" s="238" t="s">
        <v>536</v>
      </c>
      <c r="D659" s="253">
        <v>-7441.9</v>
      </c>
    </row>
    <row r="660" spans="1:4">
      <c r="A660" s="238"/>
      <c r="B660" s="238"/>
      <c r="C660" s="238" t="s">
        <v>7</v>
      </c>
      <c r="D660" s="238"/>
    </row>
    <row r="661" spans="1:4" ht="33">
      <c r="A661" s="238"/>
      <c r="B661" s="242" t="s">
        <v>109</v>
      </c>
      <c r="C661" s="238" t="s">
        <v>537</v>
      </c>
      <c r="D661" s="253">
        <v>-7441.9</v>
      </c>
    </row>
    <row r="662" spans="1:4">
      <c r="A662" s="238"/>
      <c r="B662" s="238"/>
      <c r="C662" s="238" t="s">
        <v>33</v>
      </c>
      <c r="D662" s="238"/>
    </row>
    <row r="663" spans="1:4">
      <c r="A663" s="238"/>
      <c r="B663" s="238"/>
      <c r="C663" s="254" t="s">
        <v>339</v>
      </c>
      <c r="D663" s="255">
        <v>-7441.9</v>
      </c>
    </row>
    <row r="664" spans="1:4" ht="33">
      <c r="A664" s="238"/>
      <c r="B664" s="238"/>
      <c r="C664" s="238" t="s">
        <v>62</v>
      </c>
      <c r="D664" s="238"/>
    </row>
    <row r="665" spans="1:4">
      <c r="A665" s="238"/>
      <c r="B665" s="238"/>
      <c r="C665" s="238" t="s">
        <v>6</v>
      </c>
      <c r="D665" s="253">
        <v>-7441.9</v>
      </c>
    </row>
    <row r="666" spans="1:4">
      <c r="A666" s="238"/>
      <c r="B666" s="238"/>
      <c r="C666" s="238" t="s">
        <v>67</v>
      </c>
      <c r="D666" s="253">
        <v>-7441.9</v>
      </c>
    </row>
    <row r="667" spans="1:4">
      <c r="A667" s="238"/>
      <c r="B667" s="238"/>
      <c r="C667" s="238" t="s">
        <v>202</v>
      </c>
      <c r="D667" s="253">
        <v>-6691.9</v>
      </c>
    </row>
    <row r="668" spans="1:4">
      <c r="A668" s="238"/>
      <c r="B668" s="238"/>
      <c r="C668" s="238" t="s">
        <v>203</v>
      </c>
      <c r="D668" s="253">
        <v>-6691.9</v>
      </c>
    </row>
    <row r="669" spans="1:4">
      <c r="A669" s="238"/>
      <c r="B669" s="238"/>
      <c r="C669" s="238" t="s">
        <v>213</v>
      </c>
      <c r="D669" s="253">
        <v>-6691.9</v>
      </c>
    </row>
    <row r="670" spans="1:4">
      <c r="A670" s="238"/>
      <c r="B670" s="238"/>
      <c r="C670" s="238" t="s">
        <v>204</v>
      </c>
      <c r="D670" s="253">
        <v>-750</v>
      </c>
    </row>
    <row r="671" spans="1:4">
      <c r="A671" s="238"/>
      <c r="B671" s="238"/>
      <c r="C671" s="238" t="s">
        <v>209</v>
      </c>
      <c r="D671" s="253">
        <v>-150</v>
      </c>
    </row>
    <row r="672" spans="1:4">
      <c r="A672" s="238"/>
      <c r="B672" s="238"/>
      <c r="C672" s="238" t="s">
        <v>216</v>
      </c>
      <c r="D672" s="253">
        <v>-150</v>
      </c>
    </row>
    <row r="673" spans="1:4">
      <c r="A673" s="238"/>
      <c r="B673" s="238"/>
      <c r="C673" s="238" t="s">
        <v>211</v>
      </c>
      <c r="D673" s="253">
        <v>-600</v>
      </c>
    </row>
    <row r="674" spans="1:4">
      <c r="A674" s="238"/>
      <c r="B674" s="238"/>
      <c r="C674" s="238" t="s">
        <v>220</v>
      </c>
      <c r="D674" s="253">
        <v>-400</v>
      </c>
    </row>
    <row r="675" spans="1:4">
      <c r="A675" s="238"/>
      <c r="B675" s="238"/>
      <c r="C675" s="238" t="s">
        <v>236</v>
      </c>
      <c r="D675" s="253">
        <v>-200</v>
      </c>
    </row>
    <row r="676" spans="1:4">
      <c r="A676" s="238"/>
      <c r="B676" s="238"/>
      <c r="C676" s="251" t="s">
        <v>186</v>
      </c>
      <c r="D676" s="252">
        <v>-300</v>
      </c>
    </row>
    <row r="677" spans="1:4">
      <c r="A677" s="238"/>
      <c r="B677" s="238"/>
      <c r="C677" s="238" t="s">
        <v>7</v>
      </c>
      <c r="D677" s="238"/>
    </row>
    <row r="678" spans="1:4">
      <c r="A678" s="242" t="s">
        <v>187</v>
      </c>
      <c r="B678" s="238"/>
      <c r="C678" s="238" t="s">
        <v>188</v>
      </c>
      <c r="D678" s="253">
        <v>-300</v>
      </c>
    </row>
    <row r="679" spans="1:4">
      <c r="A679" s="238"/>
      <c r="B679" s="238"/>
      <c r="C679" s="238" t="s">
        <v>7</v>
      </c>
      <c r="D679" s="238"/>
    </row>
    <row r="680" spans="1:4" ht="33">
      <c r="A680" s="238"/>
      <c r="B680" s="242" t="s">
        <v>109</v>
      </c>
      <c r="C680" s="238" t="s">
        <v>189</v>
      </c>
      <c r="D680" s="253">
        <v>-300</v>
      </c>
    </row>
    <row r="681" spans="1:4">
      <c r="A681" s="238"/>
      <c r="B681" s="238"/>
      <c r="C681" s="238" t="s">
        <v>33</v>
      </c>
      <c r="D681" s="238"/>
    </row>
    <row r="682" spans="1:4">
      <c r="A682" s="238"/>
      <c r="B682" s="238"/>
      <c r="C682" s="254" t="s">
        <v>186</v>
      </c>
      <c r="D682" s="255">
        <v>-300</v>
      </c>
    </row>
    <row r="683" spans="1:4" ht="33">
      <c r="A683" s="238"/>
      <c r="B683" s="238"/>
      <c r="C683" s="238" t="s">
        <v>62</v>
      </c>
      <c r="D683" s="238"/>
    </row>
    <row r="684" spans="1:4">
      <c r="A684" s="238"/>
      <c r="B684" s="238"/>
      <c r="C684" s="238" t="s">
        <v>6</v>
      </c>
      <c r="D684" s="253">
        <v>-300</v>
      </c>
    </row>
    <row r="685" spans="1:4">
      <c r="A685" s="238"/>
      <c r="B685" s="238"/>
      <c r="C685" s="238" t="s">
        <v>67</v>
      </c>
      <c r="D685" s="253">
        <v>-300</v>
      </c>
    </row>
    <row r="686" spans="1:4">
      <c r="A686" s="238"/>
      <c r="B686" s="238"/>
      <c r="C686" s="238" t="s">
        <v>204</v>
      </c>
      <c r="D686" s="253">
        <v>-300</v>
      </c>
    </row>
    <row r="687" spans="1:4">
      <c r="A687" s="238"/>
      <c r="B687" s="238"/>
      <c r="C687" s="238" t="s">
        <v>205</v>
      </c>
      <c r="D687" s="253">
        <v>-300</v>
      </c>
    </row>
    <row r="688" spans="1:4">
      <c r="A688" s="238"/>
      <c r="B688" s="238"/>
      <c r="C688" s="238" t="s">
        <v>215</v>
      </c>
      <c r="D688" s="253">
        <v>-300</v>
      </c>
    </row>
    <row r="689" spans="1:4">
      <c r="A689" s="238"/>
      <c r="B689" s="238"/>
      <c r="C689" s="251" t="s">
        <v>343</v>
      </c>
      <c r="D689" s="252">
        <v>-8682</v>
      </c>
    </row>
    <row r="690" spans="1:4">
      <c r="A690" s="238"/>
      <c r="B690" s="238"/>
      <c r="C690" s="238" t="s">
        <v>7</v>
      </c>
      <c r="D690" s="238"/>
    </row>
    <row r="691" spans="1:4">
      <c r="A691" s="242" t="s">
        <v>341</v>
      </c>
      <c r="B691" s="238"/>
      <c r="C691" s="238" t="s">
        <v>538</v>
      </c>
      <c r="D691" s="253">
        <v>-8682</v>
      </c>
    </row>
    <row r="692" spans="1:4">
      <c r="A692" s="238"/>
      <c r="B692" s="238"/>
      <c r="C692" s="238" t="s">
        <v>7</v>
      </c>
      <c r="D692" s="238"/>
    </row>
    <row r="693" spans="1:4" ht="33">
      <c r="A693" s="238"/>
      <c r="B693" s="242" t="s">
        <v>109</v>
      </c>
      <c r="C693" s="238" t="s">
        <v>539</v>
      </c>
      <c r="D693" s="253">
        <v>-8682</v>
      </c>
    </row>
    <row r="694" spans="1:4">
      <c r="A694" s="238"/>
      <c r="B694" s="238"/>
      <c r="C694" s="238" t="s">
        <v>33</v>
      </c>
      <c r="D694" s="238"/>
    </row>
    <row r="695" spans="1:4">
      <c r="A695" s="238"/>
      <c r="B695" s="238"/>
      <c r="C695" s="254" t="s">
        <v>343</v>
      </c>
      <c r="D695" s="255">
        <v>-8682</v>
      </c>
    </row>
    <row r="696" spans="1:4" ht="33">
      <c r="A696" s="238"/>
      <c r="B696" s="238"/>
      <c r="C696" s="238" t="s">
        <v>62</v>
      </c>
      <c r="D696" s="238"/>
    </row>
    <row r="697" spans="1:4">
      <c r="A697" s="238"/>
      <c r="B697" s="238"/>
      <c r="C697" s="238" t="s">
        <v>6</v>
      </c>
      <c r="D697" s="253">
        <v>-8682</v>
      </c>
    </row>
    <row r="698" spans="1:4">
      <c r="A698" s="238"/>
      <c r="B698" s="238"/>
      <c r="C698" s="238" t="s">
        <v>67</v>
      </c>
      <c r="D698" s="253">
        <v>-8682</v>
      </c>
    </row>
    <row r="699" spans="1:4">
      <c r="A699" s="238"/>
      <c r="B699" s="238"/>
      <c r="C699" s="238" t="s">
        <v>202</v>
      </c>
      <c r="D699" s="253">
        <v>-1450</v>
      </c>
    </row>
    <row r="700" spans="1:4">
      <c r="A700" s="238"/>
      <c r="B700" s="238"/>
      <c r="C700" s="238" t="s">
        <v>203</v>
      </c>
      <c r="D700" s="253">
        <v>-1450</v>
      </c>
    </row>
    <row r="701" spans="1:4">
      <c r="A701" s="238"/>
      <c r="B701" s="238"/>
      <c r="C701" s="238" t="s">
        <v>213</v>
      </c>
      <c r="D701" s="253">
        <v>-1450</v>
      </c>
    </row>
    <row r="702" spans="1:4">
      <c r="A702" s="238"/>
      <c r="B702" s="238"/>
      <c r="C702" s="238" t="s">
        <v>204</v>
      </c>
      <c r="D702" s="253">
        <v>-7232</v>
      </c>
    </row>
    <row r="703" spans="1:4">
      <c r="A703" s="238"/>
      <c r="B703" s="238"/>
      <c r="C703" s="238" t="s">
        <v>205</v>
      </c>
      <c r="D703" s="253">
        <v>-377</v>
      </c>
    </row>
    <row r="704" spans="1:4">
      <c r="A704" s="238"/>
      <c r="B704" s="238"/>
      <c r="C704" s="238" t="s">
        <v>215</v>
      </c>
      <c r="D704" s="253">
        <v>-377</v>
      </c>
    </row>
    <row r="705" spans="1:4">
      <c r="A705" s="238"/>
      <c r="B705" s="238"/>
      <c r="C705" s="238" t="s">
        <v>207</v>
      </c>
      <c r="D705" s="253">
        <v>-1000</v>
      </c>
    </row>
    <row r="706" spans="1:4">
      <c r="A706" s="238"/>
      <c r="B706" s="238"/>
      <c r="C706" s="238" t="s">
        <v>233</v>
      </c>
      <c r="D706" s="253">
        <v>-1000</v>
      </c>
    </row>
    <row r="707" spans="1:4">
      <c r="A707" s="238"/>
      <c r="B707" s="238"/>
      <c r="C707" s="238" t="s">
        <v>209</v>
      </c>
      <c r="D707" s="253">
        <v>-5855</v>
      </c>
    </row>
    <row r="708" spans="1:4">
      <c r="A708" s="238"/>
      <c r="B708" s="238"/>
      <c r="C708" s="238" t="s">
        <v>230</v>
      </c>
      <c r="D708" s="253">
        <v>-5855</v>
      </c>
    </row>
    <row r="709" spans="1:4">
      <c r="A709" s="238"/>
      <c r="B709" s="238"/>
      <c r="C709" s="251" t="s">
        <v>346</v>
      </c>
      <c r="D709" s="252">
        <v>-15900</v>
      </c>
    </row>
    <row r="710" spans="1:4">
      <c r="A710" s="238"/>
      <c r="B710" s="238"/>
      <c r="C710" s="238" t="s">
        <v>7</v>
      </c>
      <c r="D710" s="238"/>
    </row>
    <row r="711" spans="1:4">
      <c r="A711" s="242" t="s">
        <v>344</v>
      </c>
      <c r="B711" s="238"/>
      <c r="C711" s="238" t="s">
        <v>540</v>
      </c>
      <c r="D711" s="253">
        <v>-15900</v>
      </c>
    </row>
    <row r="712" spans="1:4">
      <c r="A712" s="238"/>
      <c r="B712" s="238"/>
      <c r="C712" s="238" t="s">
        <v>7</v>
      </c>
      <c r="D712" s="238"/>
    </row>
    <row r="713" spans="1:4" ht="33">
      <c r="A713" s="238"/>
      <c r="B713" s="242" t="s">
        <v>109</v>
      </c>
      <c r="C713" s="238" t="s">
        <v>541</v>
      </c>
      <c r="D713" s="253">
        <v>-15900</v>
      </c>
    </row>
    <row r="714" spans="1:4">
      <c r="A714" s="238"/>
      <c r="B714" s="238"/>
      <c r="C714" s="238" t="s">
        <v>33</v>
      </c>
      <c r="D714" s="238"/>
    </row>
    <row r="715" spans="1:4">
      <c r="A715" s="238"/>
      <c r="B715" s="238"/>
      <c r="C715" s="254" t="s">
        <v>346</v>
      </c>
      <c r="D715" s="255">
        <v>-15900</v>
      </c>
    </row>
    <row r="716" spans="1:4" ht="33">
      <c r="A716" s="238"/>
      <c r="B716" s="238"/>
      <c r="C716" s="238" t="s">
        <v>62</v>
      </c>
      <c r="D716" s="238"/>
    </row>
    <row r="717" spans="1:4">
      <c r="A717" s="238"/>
      <c r="B717" s="238"/>
      <c r="C717" s="238" t="s">
        <v>6</v>
      </c>
      <c r="D717" s="253">
        <v>-15900</v>
      </c>
    </row>
    <row r="718" spans="1:4">
      <c r="A718" s="238"/>
      <c r="B718" s="238"/>
      <c r="C718" s="238" t="s">
        <v>67</v>
      </c>
      <c r="D718" s="253">
        <v>-15900</v>
      </c>
    </row>
    <row r="719" spans="1:4">
      <c r="A719" s="238"/>
      <c r="B719" s="238"/>
      <c r="C719" s="238" t="s">
        <v>204</v>
      </c>
      <c r="D719" s="253">
        <v>-15900</v>
      </c>
    </row>
    <row r="720" spans="1:4">
      <c r="A720" s="238"/>
      <c r="B720" s="238"/>
      <c r="C720" s="238" t="s">
        <v>209</v>
      </c>
      <c r="D720" s="253">
        <v>-15900</v>
      </c>
    </row>
    <row r="721" spans="1:4">
      <c r="A721" s="238"/>
      <c r="B721" s="238"/>
      <c r="C721" s="238" t="s">
        <v>230</v>
      </c>
      <c r="D721" s="253">
        <v>-15900</v>
      </c>
    </row>
    <row r="722" spans="1:4">
      <c r="A722" s="238"/>
      <c r="B722" s="238"/>
      <c r="C722" s="251" t="s">
        <v>191</v>
      </c>
      <c r="D722" s="252">
        <v>-3100</v>
      </c>
    </row>
    <row r="723" spans="1:4">
      <c r="A723" s="238"/>
      <c r="B723" s="238"/>
      <c r="C723" s="238" t="s">
        <v>7</v>
      </c>
      <c r="D723" s="238"/>
    </row>
    <row r="724" spans="1:4">
      <c r="A724" s="242" t="s">
        <v>192</v>
      </c>
      <c r="B724" s="238"/>
      <c r="C724" s="238" t="s">
        <v>193</v>
      </c>
      <c r="D724" s="253">
        <v>-3100</v>
      </c>
    </row>
    <row r="725" spans="1:4">
      <c r="A725" s="238"/>
      <c r="B725" s="238"/>
      <c r="C725" s="238" t="s">
        <v>7</v>
      </c>
      <c r="D725" s="238"/>
    </row>
    <row r="726" spans="1:4" ht="33">
      <c r="A726" s="238"/>
      <c r="B726" s="242" t="s">
        <v>109</v>
      </c>
      <c r="C726" s="238" t="s">
        <v>194</v>
      </c>
      <c r="D726" s="253">
        <v>-3100</v>
      </c>
    </row>
    <row r="727" spans="1:4">
      <c r="A727" s="238"/>
      <c r="B727" s="238"/>
      <c r="C727" s="238" t="s">
        <v>33</v>
      </c>
      <c r="D727" s="238"/>
    </row>
    <row r="728" spans="1:4">
      <c r="A728" s="238"/>
      <c r="B728" s="238"/>
      <c r="C728" s="254" t="s">
        <v>191</v>
      </c>
      <c r="D728" s="255">
        <v>-3100</v>
      </c>
    </row>
    <row r="729" spans="1:4" ht="33">
      <c r="A729" s="238"/>
      <c r="B729" s="238"/>
      <c r="C729" s="238" t="s">
        <v>62</v>
      </c>
      <c r="D729" s="238"/>
    </row>
    <row r="730" spans="1:4">
      <c r="A730" s="238"/>
      <c r="B730" s="238"/>
      <c r="C730" s="238" t="s">
        <v>6</v>
      </c>
      <c r="D730" s="253">
        <v>-3100</v>
      </c>
    </row>
    <row r="731" spans="1:4">
      <c r="A731" s="238"/>
      <c r="B731" s="238"/>
      <c r="C731" s="238" t="s">
        <v>67</v>
      </c>
      <c r="D731" s="253">
        <v>-3100</v>
      </c>
    </row>
    <row r="732" spans="1:4">
      <c r="A732" s="238"/>
      <c r="B732" s="238"/>
      <c r="C732" s="238" t="s">
        <v>204</v>
      </c>
      <c r="D732" s="253">
        <v>-3100</v>
      </c>
    </row>
    <row r="733" spans="1:4">
      <c r="A733" s="238"/>
      <c r="B733" s="238"/>
      <c r="C733" s="238" t="s">
        <v>205</v>
      </c>
      <c r="D733" s="253">
        <v>-1500</v>
      </c>
    </row>
    <row r="734" spans="1:4">
      <c r="A734" s="238"/>
      <c r="B734" s="238"/>
      <c r="C734" s="238" t="s">
        <v>206</v>
      </c>
      <c r="D734" s="253">
        <v>-500</v>
      </c>
    </row>
    <row r="735" spans="1:4">
      <c r="A735" s="238"/>
      <c r="B735" s="238"/>
      <c r="C735" s="238" t="s">
        <v>215</v>
      </c>
      <c r="D735" s="253">
        <v>-1000</v>
      </c>
    </row>
    <row r="736" spans="1:4">
      <c r="A736" s="238"/>
      <c r="B736" s="238"/>
      <c r="C736" s="238" t="s">
        <v>207</v>
      </c>
      <c r="D736" s="253">
        <v>-1000</v>
      </c>
    </row>
    <row r="737" spans="1:4">
      <c r="A737" s="238"/>
      <c r="B737" s="238"/>
      <c r="C737" s="238" t="s">
        <v>233</v>
      </c>
      <c r="D737" s="253">
        <v>-1000</v>
      </c>
    </row>
    <row r="738" spans="1:4">
      <c r="A738" s="238"/>
      <c r="B738" s="238"/>
      <c r="C738" s="238" t="s">
        <v>209</v>
      </c>
      <c r="D738" s="253">
        <v>-600</v>
      </c>
    </row>
    <row r="739" spans="1:4">
      <c r="A739" s="238"/>
      <c r="B739" s="238"/>
      <c r="C739" s="238" t="s">
        <v>210</v>
      </c>
      <c r="D739" s="253">
        <v>-600</v>
      </c>
    </row>
    <row r="740" spans="1:4">
      <c r="A740" s="238"/>
      <c r="B740" s="238"/>
      <c r="C740" s="251" t="s">
        <v>106</v>
      </c>
      <c r="D740" s="252">
        <v>1168684.3</v>
      </c>
    </row>
    <row r="741" spans="1:4">
      <c r="A741" s="238"/>
      <c r="B741" s="238"/>
      <c r="C741" s="238" t="s">
        <v>7</v>
      </c>
      <c r="D741" s="238"/>
    </row>
    <row r="742" spans="1:4">
      <c r="A742" s="242" t="s">
        <v>107</v>
      </c>
      <c r="B742" s="238"/>
      <c r="C742" s="238" t="s">
        <v>108</v>
      </c>
      <c r="D742" s="253">
        <v>1168684.3</v>
      </c>
    </row>
    <row r="743" spans="1:4">
      <c r="A743" s="238"/>
      <c r="B743" s="238"/>
      <c r="C743" s="238" t="s">
        <v>7</v>
      </c>
      <c r="D743" s="238"/>
    </row>
    <row r="744" spans="1:4">
      <c r="A744" s="238"/>
      <c r="B744" s="242" t="s">
        <v>109</v>
      </c>
      <c r="C744" s="238" t="s">
        <v>108</v>
      </c>
      <c r="D744" s="253">
        <v>1168684.3</v>
      </c>
    </row>
    <row r="745" spans="1:4">
      <c r="A745" s="238"/>
      <c r="B745" s="238"/>
      <c r="C745" s="238" t="s">
        <v>33</v>
      </c>
      <c r="D745" s="238"/>
    </row>
    <row r="746" spans="1:4">
      <c r="A746" s="238"/>
      <c r="B746" s="238"/>
      <c r="C746" s="254" t="s">
        <v>106</v>
      </c>
      <c r="D746" s="255">
        <v>1168684.3</v>
      </c>
    </row>
    <row r="747" spans="1:4" ht="33">
      <c r="A747" s="238"/>
      <c r="B747" s="238"/>
      <c r="C747" s="238" t="s">
        <v>62</v>
      </c>
      <c r="D747" s="238"/>
    </row>
    <row r="748" spans="1:4">
      <c r="A748" s="238"/>
      <c r="B748" s="238"/>
      <c r="C748" s="238" t="s">
        <v>6</v>
      </c>
      <c r="D748" s="253">
        <v>1168684.3</v>
      </c>
    </row>
    <row r="749" spans="1:4">
      <c r="A749" s="238"/>
      <c r="B749" s="238"/>
      <c r="C749" s="238" t="s">
        <v>67</v>
      </c>
      <c r="D749" s="253">
        <v>1168684.3</v>
      </c>
    </row>
    <row r="750" spans="1:4">
      <c r="A750" s="238"/>
      <c r="B750" s="238"/>
      <c r="C750" s="238" t="s">
        <v>114</v>
      </c>
      <c r="D750" s="253">
        <v>1168684.3</v>
      </c>
    </row>
    <row r="751" spans="1:4">
      <c r="A751" s="238"/>
      <c r="B751" s="238"/>
      <c r="C751" s="238" t="s">
        <v>115</v>
      </c>
      <c r="D751" s="253">
        <v>1168684.3</v>
      </c>
    </row>
  </sheetData>
  <mergeCells count="4">
    <mergeCell ref="A5:E5"/>
    <mergeCell ref="A9:B9"/>
    <mergeCell ref="D9:D10"/>
    <mergeCell ref="C9:C11"/>
  </mergeCells>
  <pageMargins left="0.75" right="0.75" top="1" bottom="1" header="0.5" footer="0.5"/>
  <pageSetup paperSize="9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3"/>
  <sheetViews>
    <sheetView zoomScaleNormal="100" zoomScaleSheetLayoutView="80" workbookViewId="0">
      <selection activeCell="C8" sqref="C8:C11"/>
    </sheetView>
  </sheetViews>
  <sheetFormatPr defaultColWidth="9.140625" defaultRowHeight="13.5"/>
  <cols>
    <col min="1" max="1" width="8.7109375" style="18" customWidth="1"/>
    <col min="2" max="2" width="11.7109375" style="19" customWidth="1"/>
    <col min="3" max="3" width="58" style="20" customWidth="1"/>
    <col min="4" max="5" width="15.7109375" style="6" bestFit="1" customWidth="1"/>
    <col min="6" max="6" width="15.42578125" style="6" bestFit="1" customWidth="1"/>
    <col min="7" max="8" width="15.7109375" style="6" bestFit="1" customWidth="1"/>
    <col min="9" max="9" width="15.42578125" style="6" bestFit="1" customWidth="1"/>
    <col min="10" max="10" width="15.5703125" style="6" customWidth="1"/>
    <col min="11" max="11" width="19.140625" style="6" bestFit="1" customWidth="1"/>
    <col min="12" max="12" width="20" style="6" bestFit="1" customWidth="1"/>
    <col min="13" max="13" width="20.28515625" style="6" bestFit="1" customWidth="1"/>
    <col min="14" max="16384" width="9.140625" style="6"/>
  </cols>
  <sheetData>
    <row r="1" spans="1:9" s="1" customFormat="1">
      <c r="I1" s="1" t="s">
        <v>305</v>
      </c>
    </row>
    <row r="2" spans="1:9" s="3" customFormat="1" ht="16.5">
      <c r="A2" s="2"/>
      <c r="B2" s="2"/>
      <c r="C2" s="2"/>
      <c r="I2" s="4" t="s">
        <v>9</v>
      </c>
    </row>
    <row r="3" spans="1:9" s="3" customFormat="1" ht="15.75" customHeight="1">
      <c r="A3" s="2"/>
      <c r="B3" s="2"/>
      <c r="C3" s="2"/>
      <c r="I3" s="5" t="s">
        <v>10</v>
      </c>
    </row>
    <row r="4" spans="1:9" s="3" customFormat="1" ht="15.75" customHeight="1">
      <c r="A4" s="2"/>
      <c r="B4" s="2"/>
      <c r="C4" s="2"/>
    </row>
    <row r="5" spans="1:9" ht="64.5" customHeight="1">
      <c r="A5" s="312" t="s">
        <v>28</v>
      </c>
      <c r="B5" s="312"/>
      <c r="C5" s="312"/>
      <c r="D5" s="312"/>
      <c r="E5" s="312"/>
      <c r="F5" s="312"/>
      <c r="G5" s="312"/>
      <c r="H5" s="312"/>
      <c r="I5" s="312"/>
    </row>
    <row r="6" spans="1:9" ht="18" customHeight="1">
      <c r="A6" s="7"/>
      <c r="B6" s="8"/>
      <c r="C6" s="9"/>
    </row>
    <row r="7" spans="1:9">
      <c r="F7" s="10" t="s">
        <v>125</v>
      </c>
    </row>
    <row r="8" spans="1:9" ht="54" customHeight="1">
      <c r="A8" s="314" t="s">
        <v>11</v>
      </c>
      <c r="B8" s="315"/>
      <c r="C8" s="318" t="s">
        <v>12</v>
      </c>
      <c r="D8" s="284" t="s">
        <v>112</v>
      </c>
      <c r="E8" s="285"/>
      <c r="F8" s="286"/>
    </row>
    <row r="9" spans="1:9">
      <c r="A9" s="316"/>
      <c r="B9" s="317"/>
      <c r="C9" s="318"/>
      <c r="D9" s="319" t="s">
        <v>13</v>
      </c>
      <c r="E9" s="320"/>
      <c r="F9" s="321"/>
    </row>
    <row r="10" spans="1:9">
      <c r="A10" s="318" t="s">
        <v>14</v>
      </c>
      <c r="B10" s="318" t="s">
        <v>25</v>
      </c>
      <c r="C10" s="318"/>
      <c r="D10" s="288" t="s">
        <v>15</v>
      </c>
      <c r="E10" s="288" t="s">
        <v>16</v>
      </c>
      <c r="F10" s="288"/>
    </row>
    <row r="11" spans="1:9" ht="27">
      <c r="A11" s="318"/>
      <c r="B11" s="318"/>
      <c r="C11" s="318"/>
      <c r="D11" s="288"/>
      <c r="E11" s="94" t="s">
        <v>542</v>
      </c>
      <c r="F11" s="94" t="s">
        <v>27</v>
      </c>
    </row>
    <row r="12" spans="1:9" ht="27">
      <c r="A12" s="313"/>
      <c r="B12" s="313"/>
      <c r="C12" s="95" t="s">
        <v>17</v>
      </c>
      <c r="D12" s="14">
        <f>+E12+F12</f>
        <v>-199244.7</v>
      </c>
      <c r="E12" s="14">
        <f>+E14</f>
        <v>-199244.7</v>
      </c>
      <c r="F12" s="14">
        <f>+F14</f>
        <v>0</v>
      </c>
    </row>
    <row r="13" spans="1:9" ht="16.5">
      <c r="A13" s="313"/>
      <c r="B13" s="313"/>
      <c r="C13" s="21" t="s">
        <v>18</v>
      </c>
      <c r="D13" s="208">
        <f t="shared" ref="D13:D16" si="0">+E13+F13</f>
        <v>0</v>
      </c>
      <c r="E13" s="208">
        <v>0</v>
      </c>
      <c r="F13" s="208">
        <v>0</v>
      </c>
    </row>
    <row r="14" spans="1:9" ht="16.5">
      <c r="A14" s="313"/>
      <c r="B14" s="313"/>
      <c r="C14" s="21" t="s">
        <v>19</v>
      </c>
      <c r="D14" s="14">
        <f t="shared" si="0"/>
        <v>-199244.7</v>
      </c>
      <c r="E14" s="14">
        <f>+E22</f>
        <v>-199244.7</v>
      </c>
      <c r="F14" s="14">
        <f>+F22</f>
        <v>0</v>
      </c>
    </row>
    <row r="15" spans="1:9" ht="33">
      <c r="A15" s="22"/>
      <c r="B15" s="96"/>
      <c r="C15" s="22" t="s">
        <v>543</v>
      </c>
      <c r="D15" s="14">
        <f t="shared" si="0"/>
        <v>-199244.7</v>
      </c>
      <c r="E15" s="11">
        <f>+E16</f>
        <v>-199244.7</v>
      </c>
      <c r="F15" s="11">
        <f>+F16</f>
        <v>0</v>
      </c>
    </row>
    <row r="16" spans="1:9" ht="16.5">
      <c r="A16" s="13" t="s">
        <v>129</v>
      </c>
      <c r="B16" s="96"/>
      <c r="C16" s="22" t="s">
        <v>130</v>
      </c>
      <c r="D16" s="14">
        <f t="shared" si="0"/>
        <v>-199244.7</v>
      </c>
      <c r="E16" s="11">
        <f>+E18</f>
        <v>-199244.7</v>
      </c>
      <c r="F16" s="11">
        <f>+F18</f>
        <v>0</v>
      </c>
    </row>
    <row r="17" spans="1:6" ht="16.5">
      <c r="A17" s="22"/>
      <c r="B17" s="96"/>
      <c r="C17" s="23" t="s">
        <v>20</v>
      </c>
      <c r="D17" s="24"/>
      <c r="E17" s="24"/>
      <c r="F17" s="24"/>
    </row>
    <row r="18" spans="1:6" ht="82.5">
      <c r="A18" s="22"/>
      <c r="B18" s="13" t="s">
        <v>132</v>
      </c>
      <c r="C18" s="22" t="s">
        <v>354</v>
      </c>
      <c r="D18" s="14">
        <f>+E18+F18</f>
        <v>-199244.7</v>
      </c>
      <c r="E18" s="14">
        <f>+E22</f>
        <v>-199244.7</v>
      </c>
      <c r="F18" s="14">
        <f>+F22</f>
        <v>0</v>
      </c>
    </row>
    <row r="19" spans="1:6" ht="16.5">
      <c r="A19" s="22"/>
      <c r="B19" s="96"/>
      <c r="C19" s="23" t="s">
        <v>21</v>
      </c>
      <c r="D19" s="15"/>
      <c r="E19" s="15"/>
      <c r="F19" s="15"/>
    </row>
    <row r="20" spans="1:6" ht="33">
      <c r="A20" s="22"/>
      <c r="B20" s="96"/>
      <c r="C20" s="25" t="s">
        <v>543</v>
      </c>
      <c r="D20" s="16">
        <f>+D18</f>
        <v>-199244.7</v>
      </c>
      <c r="E20" s="16">
        <f t="shared" ref="E20:F20" si="1">+E18</f>
        <v>-199244.7</v>
      </c>
      <c r="F20" s="16">
        <f t="shared" si="1"/>
        <v>0</v>
      </c>
    </row>
    <row r="21" spans="1:6" ht="27">
      <c r="A21" s="22"/>
      <c r="B21" s="96"/>
      <c r="C21" s="23" t="s">
        <v>22</v>
      </c>
      <c r="D21" s="15"/>
      <c r="E21" s="15"/>
      <c r="F21" s="15"/>
    </row>
    <row r="22" spans="1:6" ht="16.5">
      <c r="A22" s="22"/>
      <c r="B22" s="96"/>
      <c r="C22" s="22" t="s">
        <v>23</v>
      </c>
      <c r="D22" s="11">
        <f>+E22+F22</f>
        <v>-199244.7</v>
      </c>
      <c r="E22" s="11">
        <f>+E23</f>
        <v>-199244.7</v>
      </c>
      <c r="F22" s="11">
        <f>+F23</f>
        <v>0</v>
      </c>
    </row>
    <row r="23" spans="1:6" ht="16.5">
      <c r="A23" s="22"/>
      <c r="B23" s="96"/>
      <c r="C23" s="17" t="s">
        <v>24</v>
      </c>
      <c r="D23" s="11">
        <f t="shared" ref="D23" si="2">+E23+F23</f>
        <v>-199244.7</v>
      </c>
      <c r="E23" s="12">
        <v>-199244.7</v>
      </c>
      <c r="F23" s="12">
        <v>0</v>
      </c>
    </row>
  </sheetData>
  <mergeCells count="11">
    <mergeCell ref="A5:I5"/>
    <mergeCell ref="A12:A14"/>
    <mergeCell ref="B12:B14"/>
    <mergeCell ref="A8:B9"/>
    <mergeCell ref="C8:C11"/>
    <mergeCell ref="D8:F8"/>
    <mergeCell ref="D9:F9"/>
    <mergeCell ref="A10:A11"/>
    <mergeCell ref="B10:B11"/>
    <mergeCell ref="D10:D11"/>
    <mergeCell ref="E10:F10"/>
  </mergeCells>
  <printOptions horizontalCentered="1"/>
  <pageMargins left="0" right="0" top="0" bottom="0.35433070866141736" header="0" footer="0"/>
  <pageSetup scale="50" firstPageNumber="1034" fitToWidth="0" fitToHeight="0" orientation="landscape" useFirstPageNumber="1" horizontalDpi="300" verticalDpi="300" r:id="rId1"/>
  <headerFooter>
    <oddFooter>&amp;C&amp;P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5"/>
  <sheetViews>
    <sheetView zoomScaleNormal="100" zoomScaleSheetLayoutView="80" workbookViewId="0">
      <selection activeCell="D14" sqref="D14"/>
    </sheetView>
  </sheetViews>
  <sheetFormatPr defaultColWidth="9.140625" defaultRowHeight="13.5"/>
  <cols>
    <col min="1" max="1" width="8.7109375" style="18" customWidth="1"/>
    <col min="2" max="2" width="11.7109375" style="19" customWidth="1"/>
    <col min="3" max="3" width="58" style="20" customWidth="1"/>
    <col min="4" max="5" width="15.7109375" style="6" bestFit="1" customWidth="1"/>
    <col min="6" max="6" width="15.42578125" style="6" bestFit="1" customWidth="1"/>
    <col min="7" max="8" width="15.7109375" style="6" bestFit="1" customWidth="1"/>
    <col min="9" max="9" width="15.42578125" style="6" bestFit="1" customWidth="1"/>
    <col min="10" max="10" width="14.140625" style="6" customWidth="1"/>
    <col min="11" max="11" width="14.42578125" style="6" bestFit="1" customWidth="1"/>
    <col min="12" max="12" width="13.140625" style="6" bestFit="1" customWidth="1"/>
    <col min="13" max="13" width="11.42578125" style="6" customWidth="1"/>
    <col min="14" max="16384" width="9.140625" style="6"/>
  </cols>
  <sheetData>
    <row r="1" spans="1:9" s="1" customFormat="1">
      <c r="I1" s="1" t="s">
        <v>239</v>
      </c>
    </row>
    <row r="2" spans="1:9" s="3" customFormat="1" ht="16.5">
      <c r="A2" s="2"/>
      <c r="B2" s="2"/>
      <c r="C2" s="2"/>
      <c r="I2" s="4" t="s">
        <v>9</v>
      </c>
    </row>
    <row r="3" spans="1:9" s="3" customFormat="1" ht="15.75" customHeight="1">
      <c r="A3" s="2"/>
      <c r="B3" s="2"/>
      <c r="C3" s="2"/>
      <c r="I3" s="5" t="s">
        <v>10</v>
      </c>
    </row>
    <row r="4" spans="1:9" s="3" customFormat="1" ht="15.75" customHeight="1">
      <c r="A4" s="2"/>
      <c r="B4" s="2"/>
      <c r="C4" s="2"/>
    </row>
    <row r="5" spans="1:9" ht="64.5" customHeight="1">
      <c r="A5" s="312" t="s">
        <v>29</v>
      </c>
      <c r="B5" s="312"/>
      <c r="C5" s="312"/>
      <c r="D5" s="312"/>
      <c r="E5" s="312"/>
      <c r="F5" s="312"/>
      <c r="G5" s="312"/>
      <c r="H5" s="312"/>
      <c r="I5" s="312"/>
    </row>
    <row r="6" spans="1:9" ht="18" customHeight="1">
      <c r="A6" s="7"/>
      <c r="B6" s="8"/>
      <c r="C6" s="9"/>
      <c r="F6" s="10" t="s">
        <v>125</v>
      </c>
    </row>
    <row r="7" spans="1:9" ht="40.5" customHeight="1">
      <c r="A7" s="314" t="s">
        <v>11</v>
      </c>
      <c r="B7" s="315"/>
      <c r="C7" s="318" t="s">
        <v>12</v>
      </c>
      <c r="D7" s="284" t="s">
        <v>112</v>
      </c>
      <c r="E7" s="285"/>
      <c r="F7" s="286"/>
    </row>
    <row r="8" spans="1:9" ht="27.75" customHeight="1">
      <c r="A8" s="316"/>
      <c r="B8" s="317"/>
      <c r="C8" s="318"/>
      <c r="D8" s="319" t="s">
        <v>13</v>
      </c>
      <c r="E8" s="320"/>
      <c r="F8" s="321"/>
    </row>
    <row r="9" spans="1:9">
      <c r="A9" s="318" t="s">
        <v>14</v>
      </c>
      <c r="B9" s="318" t="s">
        <v>25</v>
      </c>
      <c r="C9" s="318"/>
      <c r="D9" s="288" t="s">
        <v>15</v>
      </c>
      <c r="E9" s="288" t="s">
        <v>16</v>
      </c>
      <c r="F9" s="288"/>
    </row>
    <row r="10" spans="1:9" ht="27">
      <c r="A10" s="318"/>
      <c r="B10" s="318"/>
      <c r="C10" s="318"/>
      <c r="D10" s="288"/>
      <c r="E10" s="94" t="s">
        <v>26</v>
      </c>
      <c r="F10" s="94" t="s">
        <v>27</v>
      </c>
    </row>
    <row r="11" spans="1:9" ht="27">
      <c r="A11" s="313"/>
      <c r="B11" s="313"/>
      <c r="C11" s="95" t="s">
        <v>17</v>
      </c>
      <c r="D11" s="14">
        <f>+E11+F11</f>
        <v>-1351283.7000000002</v>
      </c>
      <c r="E11" s="14">
        <f>+E12+E13</f>
        <v>-1301283.7000000002</v>
      </c>
      <c r="F11" s="14">
        <f>+F12+F13</f>
        <v>-50000</v>
      </c>
    </row>
    <row r="12" spans="1:9" ht="16.5">
      <c r="A12" s="313"/>
      <c r="B12" s="313"/>
      <c r="C12" s="21" t="s">
        <v>18</v>
      </c>
      <c r="D12" s="14">
        <f t="shared" ref="D12:D24" si="0">+E12+F12</f>
        <v>-50000</v>
      </c>
      <c r="E12" s="14">
        <f>+E44</f>
        <v>0</v>
      </c>
      <c r="F12" s="14">
        <f>+F44</f>
        <v>-50000</v>
      </c>
    </row>
    <row r="13" spans="1:9" ht="16.5">
      <c r="A13" s="313"/>
      <c r="B13" s="313"/>
      <c r="C13" s="21" t="s">
        <v>19</v>
      </c>
      <c r="D13" s="14">
        <f t="shared" si="0"/>
        <v>-1301283.7000000002</v>
      </c>
      <c r="E13" s="14">
        <f>E21+E30+E36</f>
        <v>-1301283.7000000002</v>
      </c>
      <c r="F13" s="14">
        <f>F21+F30+F36</f>
        <v>0</v>
      </c>
    </row>
    <row r="14" spans="1:9" ht="33">
      <c r="A14" s="22"/>
      <c r="B14" s="96"/>
      <c r="C14" s="22" t="s">
        <v>543</v>
      </c>
      <c r="D14" s="14">
        <f t="shared" si="0"/>
        <v>-232790.7</v>
      </c>
      <c r="E14" s="11">
        <f>+E15</f>
        <v>-232790.7</v>
      </c>
      <c r="F14" s="11">
        <f>+F15</f>
        <v>0</v>
      </c>
    </row>
    <row r="15" spans="1:9" ht="16.5">
      <c r="A15" s="13" t="s">
        <v>129</v>
      </c>
      <c r="B15" s="96"/>
      <c r="C15" s="22" t="s">
        <v>130</v>
      </c>
      <c r="D15" s="14">
        <f t="shared" si="0"/>
        <v>-232790.7</v>
      </c>
      <c r="E15" s="11">
        <f>+E17</f>
        <v>-232790.7</v>
      </c>
      <c r="F15" s="11">
        <f>+F17</f>
        <v>0</v>
      </c>
    </row>
    <row r="16" spans="1:9" ht="16.5">
      <c r="A16" s="22"/>
      <c r="B16" s="96"/>
      <c r="C16" s="23" t="s">
        <v>20</v>
      </c>
      <c r="D16" s="24"/>
      <c r="E16" s="24"/>
      <c r="F16" s="24"/>
    </row>
    <row r="17" spans="1:6" ht="82.5">
      <c r="A17" s="22"/>
      <c r="B17" s="13" t="s">
        <v>131</v>
      </c>
      <c r="C17" s="22" t="s">
        <v>353</v>
      </c>
      <c r="D17" s="14">
        <f>+E17+F17</f>
        <v>-232790.7</v>
      </c>
      <c r="E17" s="14">
        <f>+E21</f>
        <v>-232790.7</v>
      </c>
      <c r="F17" s="14">
        <f>+F21</f>
        <v>0</v>
      </c>
    </row>
    <row r="18" spans="1:6" ht="16.5">
      <c r="A18" s="22"/>
      <c r="B18" s="96"/>
      <c r="C18" s="23" t="s">
        <v>21</v>
      </c>
      <c r="D18" s="15"/>
      <c r="E18" s="15"/>
      <c r="F18" s="15"/>
    </row>
    <row r="19" spans="1:6" ht="33">
      <c r="A19" s="22"/>
      <c r="B19" s="96"/>
      <c r="C19" s="25" t="s">
        <v>543</v>
      </c>
      <c r="D19" s="16">
        <f>+D17</f>
        <v>-232790.7</v>
      </c>
      <c r="E19" s="16">
        <f t="shared" ref="E19:F19" si="1">+E17</f>
        <v>-232790.7</v>
      </c>
      <c r="F19" s="16">
        <f t="shared" si="1"/>
        <v>0</v>
      </c>
    </row>
    <row r="20" spans="1:6" ht="27">
      <c r="A20" s="22"/>
      <c r="B20" s="96"/>
      <c r="C20" s="23" t="s">
        <v>22</v>
      </c>
      <c r="D20" s="15"/>
      <c r="E20" s="15"/>
      <c r="F20" s="15"/>
    </row>
    <row r="21" spans="1:6" ht="16.5">
      <c r="A21" s="22"/>
      <c r="B21" s="96"/>
      <c r="C21" s="22" t="s">
        <v>23</v>
      </c>
      <c r="D21" s="11">
        <f>+E21+F21</f>
        <v>-232790.7</v>
      </c>
      <c r="E21" s="11">
        <f>+E22</f>
        <v>-232790.7</v>
      </c>
      <c r="F21" s="11">
        <f>+F22</f>
        <v>0</v>
      </c>
    </row>
    <row r="22" spans="1:6" ht="16.5">
      <c r="A22" s="22"/>
      <c r="B22" s="96"/>
      <c r="C22" s="17" t="s">
        <v>24</v>
      </c>
      <c r="D22" s="11">
        <f t="shared" ref="D22" si="2">+E22+F22</f>
        <v>-232790.7</v>
      </c>
      <c r="E22" s="12">
        <v>-232790.7</v>
      </c>
      <c r="F22" s="12">
        <v>0</v>
      </c>
    </row>
    <row r="23" spans="1:6" ht="49.5">
      <c r="A23" s="22"/>
      <c r="B23" s="96"/>
      <c r="C23" s="22" t="s">
        <v>151</v>
      </c>
      <c r="D23" s="14">
        <f t="shared" si="0"/>
        <v>-1068493</v>
      </c>
      <c r="E23" s="11">
        <f>+E24</f>
        <v>-1068493</v>
      </c>
      <c r="F23" s="11">
        <f>+F24</f>
        <v>0</v>
      </c>
    </row>
    <row r="24" spans="1:6" ht="16.5">
      <c r="A24" s="13">
        <v>1040</v>
      </c>
      <c r="B24" s="96"/>
      <c r="C24" s="22" t="s">
        <v>319</v>
      </c>
      <c r="D24" s="14">
        <f t="shared" si="0"/>
        <v>-1068493</v>
      </c>
      <c r="E24" s="11">
        <f>+E26+E32</f>
        <v>-1068493</v>
      </c>
      <c r="F24" s="11">
        <f>+F26+F32</f>
        <v>0</v>
      </c>
    </row>
    <row r="25" spans="1:6" ht="16.5">
      <c r="A25" s="22"/>
      <c r="B25" s="96"/>
      <c r="C25" s="23" t="s">
        <v>20</v>
      </c>
      <c r="D25" s="24"/>
      <c r="E25" s="24"/>
      <c r="F25" s="24"/>
    </row>
    <row r="26" spans="1:6" ht="49.5">
      <c r="A26" s="22"/>
      <c r="B26" s="13">
        <v>32006</v>
      </c>
      <c r="C26" s="22" t="s">
        <v>544</v>
      </c>
      <c r="D26" s="14">
        <f>+E26+F26</f>
        <v>-642467.4</v>
      </c>
      <c r="E26" s="14">
        <f>+E30</f>
        <v>-642467.4</v>
      </c>
      <c r="F26" s="14">
        <f>+F30</f>
        <v>0</v>
      </c>
    </row>
    <row r="27" spans="1:6" ht="16.5">
      <c r="A27" s="22"/>
      <c r="B27" s="96"/>
      <c r="C27" s="23" t="s">
        <v>21</v>
      </c>
      <c r="D27" s="15"/>
      <c r="E27" s="15"/>
      <c r="F27" s="15"/>
    </row>
    <row r="28" spans="1:6" ht="33">
      <c r="A28" s="22"/>
      <c r="B28" s="96"/>
      <c r="C28" s="25" t="s">
        <v>150</v>
      </c>
      <c r="D28" s="16">
        <f>+D26</f>
        <v>-642467.4</v>
      </c>
      <c r="E28" s="16">
        <f t="shared" ref="E28:F28" si="3">+E26</f>
        <v>-642467.4</v>
      </c>
      <c r="F28" s="16">
        <f t="shared" si="3"/>
        <v>0</v>
      </c>
    </row>
    <row r="29" spans="1:6" ht="27">
      <c r="A29" s="22"/>
      <c r="B29" s="96"/>
      <c r="C29" s="23" t="s">
        <v>22</v>
      </c>
      <c r="D29" s="15"/>
      <c r="E29" s="15"/>
      <c r="F29" s="15"/>
    </row>
    <row r="30" spans="1:6" ht="16.5">
      <c r="A30" s="22"/>
      <c r="B30" s="96"/>
      <c r="C30" s="22" t="s">
        <v>23</v>
      </c>
      <c r="D30" s="11">
        <f>+E30+F30</f>
        <v>-642467.4</v>
      </c>
      <c r="E30" s="11">
        <f>+E31</f>
        <v>-642467.4</v>
      </c>
      <c r="F30" s="11">
        <f>+F31</f>
        <v>0</v>
      </c>
    </row>
    <row r="31" spans="1:6" ht="16.5">
      <c r="A31" s="22"/>
      <c r="B31" s="96"/>
      <c r="C31" s="17" t="s">
        <v>24</v>
      </c>
      <c r="D31" s="11">
        <f t="shared" ref="D31:D38" si="4">+E31+F31</f>
        <v>-642467.4</v>
      </c>
      <c r="E31" s="12">
        <v>-642467.4</v>
      </c>
      <c r="F31" s="12"/>
    </row>
    <row r="32" spans="1:6" ht="66">
      <c r="A32" s="22"/>
      <c r="B32" s="13" t="s">
        <v>545</v>
      </c>
      <c r="C32" s="22" t="s">
        <v>546</v>
      </c>
      <c r="D32" s="11">
        <f t="shared" si="4"/>
        <v>-426025.6</v>
      </c>
      <c r="E32" s="14">
        <f>+E36</f>
        <v>-426025.6</v>
      </c>
      <c r="F32" s="14">
        <f>+F36</f>
        <v>0</v>
      </c>
    </row>
    <row r="33" spans="1:6" ht="16.5">
      <c r="A33" s="22"/>
      <c r="B33" s="96"/>
      <c r="C33" s="23" t="s">
        <v>21</v>
      </c>
      <c r="D33" s="11">
        <f t="shared" si="4"/>
        <v>0</v>
      </c>
      <c r="E33" s="15"/>
      <c r="F33" s="15"/>
    </row>
    <row r="34" spans="1:6" ht="33">
      <c r="A34" s="22"/>
      <c r="B34" s="96"/>
      <c r="C34" s="25" t="s">
        <v>150</v>
      </c>
      <c r="D34" s="11">
        <f t="shared" si="4"/>
        <v>-426025.6</v>
      </c>
      <c r="E34" s="16">
        <f t="shared" ref="E34:F34" si="5">+E32</f>
        <v>-426025.6</v>
      </c>
      <c r="F34" s="16">
        <f t="shared" si="5"/>
        <v>0</v>
      </c>
    </row>
    <row r="35" spans="1:6" ht="27">
      <c r="A35" s="22"/>
      <c r="B35" s="96"/>
      <c r="C35" s="23" t="s">
        <v>22</v>
      </c>
      <c r="D35" s="11">
        <f t="shared" si="4"/>
        <v>0</v>
      </c>
      <c r="E35" s="15"/>
      <c r="F35" s="15"/>
    </row>
    <row r="36" spans="1:6" ht="16.5">
      <c r="A36" s="22"/>
      <c r="B36" s="96"/>
      <c r="C36" s="22" t="s">
        <v>23</v>
      </c>
      <c r="D36" s="11">
        <f t="shared" si="4"/>
        <v>-426025.6</v>
      </c>
      <c r="E36" s="11">
        <f>+E37</f>
        <v>-426025.6</v>
      </c>
      <c r="F36" s="11">
        <f>+F37</f>
        <v>0</v>
      </c>
    </row>
    <row r="37" spans="1:6" ht="16.5">
      <c r="A37" s="22"/>
      <c r="B37" s="96"/>
      <c r="C37" s="17" t="s">
        <v>24</v>
      </c>
      <c r="D37" s="11">
        <f t="shared" si="4"/>
        <v>-426025.6</v>
      </c>
      <c r="E37" s="12">
        <v>-426025.6</v>
      </c>
      <c r="F37" s="12"/>
    </row>
    <row r="38" spans="1:6" ht="33">
      <c r="A38" s="13" t="s">
        <v>139</v>
      </c>
      <c r="B38" s="96"/>
      <c r="C38" s="22" t="s">
        <v>547</v>
      </c>
      <c r="D38" s="14">
        <f t="shared" si="4"/>
        <v>-50000</v>
      </c>
      <c r="E38" s="11">
        <f>+E40+E46</f>
        <v>0</v>
      </c>
      <c r="F38" s="11">
        <f>+F40+F46</f>
        <v>-50000</v>
      </c>
    </row>
    <row r="39" spans="1:6" ht="16.5">
      <c r="A39" s="22"/>
      <c r="B39" s="96"/>
      <c r="C39" s="23" t="s">
        <v>20</v>
      </c>
      <c r="D39" s="24"/>
      <c r="E39" s="24"/>
      <c r="F39" s="24"/>
    </row>
    <row r="40" spans="1:6" ht="82.5">
      <c r="A40" s="22"/>
      <c r="B40" s="13" t="s">
        <v>140</v>
      </c>
      <c r="C40" s="22" t="s">
        <v>137</v>
      </c>
      <c r="D40" s="14">
        <f>+E40+F40</f>
        <v>-50000</v>
      </c>
      <c r="E40" s="14">
        <f>+E44</f>
        <v>0</v>
      </c>
      <c r="F40" s="14">
        <f>+F44</f>
        <v>-50000</v>
      </c>
    </row>
    <row r="41" spans="1:6" ht="16.5">
      <c r="A41" s="22"/>
      <c r="B41" s="96"/>
      <c r="C41" s="23" t="s">
        <v>21</v>
      </c>
      <c r="D41" s="15"/>
      <c r="E41" s="15"/>
      <c r="F41" s="15"/>
    </row>
    <row r="42" spans="1:6" ht="16.5">
      <c r="A42" s="22"/>
      <c r="B42" s="96"/>
      <c r="C42" s="25" t="s">
        <v>134</v>
      </c>
      <c r="D42" s="16">
        <f>+D40</f>
        <v>-50000</v>
      </c>
      <c r="E42" s="16">
        <f t="shared" ref="E42:F42" si="6">+E40</f>
        <v>0</v>
      </c>
      <c r="F42" s="16">
        <f t="shared" si="6"/>
        <v>-50000</v>
      </c>
    </row>
    <row r="43" spans="1:6" ht="27">
      <c r="A43" s="22"/>
      <c r="B43" s="96"/>
      <c r="C43" s="23" t="s">
        <v>22</v>
      </c>
      <c r="D43" s="15"/>
      <c r="E43" s="15"/>
      <c r="F43" s="15"/>
    </row>
    <row r="44" spans="1:6" ht="16.5">
      <c r="A44" s="22"/>
      <c r="B44" s="96"/>
      <c r="C44" s="124" t="s">
        <v>141</v>
      </c>
      <c r="D44" s="11">
        <f>+E44+F44</f>
        <v>-50000</v>
      </c>
      <c r="E44" s="11">
        <f>+E45</f>
        <v>0</v>
      </c>
      <c r="F44" s="11">
        <f>+F45</f>
        <v>-50000</v>
      </c>
    </row>
    <row r="45" spans="1:6" ht="16.5">
      <c r="A45" s="22"/>
      <c r="B45" s="96"/>
      <c r="C45" s="124" t="s">
        <v>548</v>
      </c>
      <c r="D45" s="11">
        <f t="shared" ref="D45" si="7">+E45+F45</f>
        <v>-50000</v>
      </c>
      <c r="E45" s="12">
        <v>0</v>
      </c>
      <c r="F45" s="12">
        <v>-50000</v>
      </c>
    </row>
  </sheetData>
  <mergeCells count="11">
    <mergeCell ref="A5:I5"/>
    <mergeCell ref="A11:A13"/>
    <mergeCell ref="B11:B13"/>
    <mergeCell ref="A7:B8"/>
    <mergeCell ref="C7:C10"/>
    <mergeCell ref="D7:F7"/>
    <mergeCell ref="D8:F8"/>
    <mergeCell ref="A9:A10"/>
    <mergeCell ref="B9:B10"/>
    <mergeCell ref="D9:D10"/>
    <mergeCell ref="E9:F9"/>
  </mergeCells>
  <printOptions horizontalCentered="1"/>
  <pageMargins left="0" right="0" top="0" bottom="0.35433070866141736" header="0" footer="0"/>
  <pageSetup scale="50" firstPageNumber="1034" fitToWidth="0" fitToHeight="0" orientation="landscape" useFirstPageNumber="1" horizontalDpi="300" verticalDpi="300" r:id="rId1"/>
  <headerFooter>
    <oddFooter>&amp;C&amp;P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28"/>
  <sheetViews>
    <sheetView zoomScale="87" zoomScaleNormal="87" zoomScaleSheetLayoutView="100" workbookViewId="0">
      <selection activeCell="A14" sqref="A14:C14"/>
    </sheetView>
  </sheetViews>
  <sheetFormatPr defaultColWidth="9.140625" defaultRowHeight="16.5"/>
  <cols>
    <col min="1" max="1" width="11.28515625" style="227" customWidth="1"/>
    <col min="2" max="2" width="22.42578125" style="227" customWidth="1"/>
    <col min="3" max="3" width="52.7109375" style="228" customWidth="1"/>
    <col min="4" max="4" width="40.85546875" style="228" customWidth="1"/>
    <col min="5" max="5" width="26.28515625" style="227" customWidth="1"/>
    <col min="6" max="8" width="9.140625" style="227"/>
    <col min="9" max="9" width="12.140625" style="227" customWidth="1"/>
    <col min="10" max="16384" width="9.140625" style="227"/>
  </cols>
  <sheetData>
    <row r="1" spans="1:41" s="223" customFormat="1" ht="24" customHeight="1">
      <c r="D1" s="224" t="s">
        <v>1021</v>
      </c>
      <c r="Z1" s="325"/>
      <c r="AA1" s="325"/>
      <c r="AB1" s="325"/>
    </row>
    <row r="2" spans="1:41" s="223" customFormat="1">
      <c r="A2" s="225"/>
      <c r="B2" s="225"/>
      <c r="C2" s="225"/>
      <c r="D2" s="224" t="s">
        <v>248</v>
      </c>
      <c r="W2" s="225"/>
      <c r="X2" s="225"/>
      <c r="Y2" s="325"/>
      <c r="Z2" s="325"/>
      <c r="AA2" s="325"/>
      <c r="AB2" s="325"/>
      <c r="AC2" s="226"/>
      <c r="AD2" s="226"/>
      <c r="AE2" s="226"/>
      <c r="AF2" s="226"/>
      <c r="AG2" s="226"/>
      <c r="AH2" s="226"/>
      <c r="AI2" s="226"/>
      <c r="AJ2" s="226"/>
      <c r="AK2" s="226"/>
      <c r="AL2" s="226"/>
      <c r="AM2" s="226"/>
      <c r="AN2" s="226"/>
      <c r="AO2" s="226"/>
    </row>
    <row r="3" spans="1:41" s="223" customFormat="1" ht="15.75" customHeight="1">
      <c r="A3" s="225"/>
      <c r="B3" s="225"/>
      <c r="C3" s="225"/>
      <c r="D3" s="224" t="s">
        <v>1</v>
      </c>
      <c r="W3" s="325"/>
      <c r="X3" s="325"/>
      <c r="Y3" s="325"/>
      <c r="Z3" s="325"/>
      <c r="AA3" s="325"/>
      <c r="AB3" s="325"/>
      <c r="AC3" s="226"/>
      <c r="AD3" s="226"/>
      <c r="AE3" s="226"/>
      <c r="AF3" s="226"/>
      <c r="AG3" s="226"/>
      <c r="AH3" s="226"/>
      <c r="AI3" s="226"/>
      <c r="AJ3" s="226"/>
      <c r="AK3" s="226"/>
      <c r="AL3" s="226"/>
      <c r="AM3" s="226"/>
      <c r="AN3" s="226"/>
      <c r="AO3" s="226"/>
    </row>
    <row r="4" spans="1:41" s="223" customFormat="1">
      <c r="D4" s="224"/>
      <c r="E4" s="224"/>
      <c r="F4" s="224"/>
    </row>
    <row r="5" spans="1:41" s="223" customFormat="1" ht="15.75" customHeight="1">
      <c r="D5" s="224"/>
      <c r="E5" s="224"/>
      <c r="F5" s="224"/>
    </row>
    <row r="6" spans="1:41" s="125" customFormat="1" ht="60" customHeight="1">
      <c r="A6" s="328" t="s">
        <v>902</v>
      </c>
      <c r="B6" s="328"/>
      <c r="C6" s="328"/>
      <c r="D6" s="328"/>
    </row>
    <row r="7" spans="1:41" s="125" customFormat="1" ht="44.25" customHeight="1">
      <c r="A7" s="126"/>
      <c r="B7" s="126"/>
      <c r="C7" s="126"/>
      <c r="D7" s="229" t="s">
        <v>549</v>
      </c>
    </row>
    <row r="8" spans="1:41" s="60" customFormat="1" ht="44.25" customHeight="1">
      <c r="A8" s="326" t="s">
        <v>11</v>
      </c>
      <c r="B8" s="326"/>
      <c r="C8" s="327" t="s">
        <v>550</v>
      </c>
      <c r="D8" s="327" t="s">
        <v>551</v>
      </c>
    </row>
    <row r="9" spans="1:41" s="60" customFormat="1" ht="44.25" customHeight="1">
      <c r="A9" s="127" t="s">
        <v>14</v>
      </c>
      <c r="B9" s="127" t="s">
        <v>31</v>
      </c>
      <c r="C9" s="327"/>
      <c r="D9" s="327"/>
    </row>
    <row r="10" spans="1:41" s="60" customFormat="1" ht="44.25" customHeight="1">
      <c r="A10" s="127"/>
      <c r="B10" s="127"/>
      <c r="C10" s="207"/>
      <c r="D10" s="207" t="s">
        <v>552</v>
      </c>
    </row>
    <row r="11" spans="1:41" s="125" customFormat="1" ht="44.25" customHeight="1">
      <c r="A11" s="128"/>
      <c r="B11" s="128"/>
      <c r="C11" s="128" t="s">
        <v>32</v>
      </c>
      <c r="D11" s="129">
        <f>+D13+D21</f>
        <v>-34500</v>
      </c>
      <c r="G11" s="130"/>
    </row>
    <row r="12" spans="1:41" s="125" customFormat="1" ht="44.25" customHeight="1">
      <c r="A12" s="323" t="s">
        <v>7</v>
      </c>
      <c r="B12" s="323"/>
      <c r="C12" s="323"/>
      <c r="D12" s="323"/>
    </row>
    <row r="13" spans="1:41" s="125" customFormat="1" ht="44.25" customHeight="1">
      <c r="A13" s="322" t="s">
        <v>553</v>
      </c>
      <c r="B13" s="322"/>
      <c r="C13" s="322"/>
      <c r="D13" s="131">
        <f>D15</f>
        <v>-8500</v>
      </c>
    </row>
    <row r="14" spans="1:41" s="125" customFormat="1" ht="44.25" customHeight="1">
      <c r="A14" s="323" t="s">
        <v>7</v>
      </c>
      <c r="B14" s="323"/>
      <c r="C14" s="323"/>
      <c r="D14" s="132"/>
    </row>
    <row r="15" spans="1:41" s="125" customFormat="1" ht="44.25" customHeight="1">
      <c r="A15" s="329" t="s">
        <v>138</v>
      </c>
      <c r="B15" s="330"/>
      <c r="C15" s="331"/>
      <c r="D15" s="129">
        <f>D16</f>
        <v>-8500</v>
      </c>
    </row>
    <row r="16" spans="1:41" s="125" customFormat="1" ht="44.25" customHeight="1">
      <c r="A16" s="133" t="s">
        <v>446</v>
      </c>
      <c r="B16" s="133"/>
      <c r="C16" s="133" t="s">
        <v>485</v>
      </c>
      <c r="D16" s="131">
        <f>+D18</f>
        <v>-8500</v>
      </c>
    </row>
    <row r="17" spans="1:4" s="125" customFormat="1" ht="44.25" customHeight="1">
      <c r="A17" s="133"/>
      <c r="B17" s="133"/>
      <c r="C17" s="206" t="s">
        <v>7</v>
      </c>
      <c r="D17" s="133"/>
    </row>
    <row r="18" spans="1:4" s="125" customFormat="1" ht="44.25" customHeight="1">
      <c r="A18" s="133"/>
      <c r="B18" s="133" t="s">
        <v>185</v>
      </c>
      <c r="C18" s="133" t="s">
        <v>486</v>
      </c>
      <c r="D18" s="131">
        <f>+D20</f>
        <v>-8500</v>
      </c>
    </row>
    <row r="19" spans="1:4" s="125" customFormat="1" ht="44.25" customHeight="1">
      <c r="A19" s="133"/>
      <c r="B19" s="133"/>
      <c r="C19" s="206" t="s">
        <v>33</v>
      </c>
      <c r="D19" s="133"/>
    </row>
    <row r="20" spans="1:4" s="125" customFormat="1" ht="44.25" customHeight="1">
      <c r="A20" s="133"/>
      <c r="B20" s="133"/>
      <c r="C20" s="134" t="s">
        <v>138</v>
      </c>
      <c r="D20" s="135">
        <v>-8500</v>
      </c>
    </row>
    <row r="21" spans="1:4" s="125" customFormat="1" ht="44.25" customHeight="1">
      <c r="A21" s="322" t="s">
        <v>554</v>
      </c>
      <c r="B21" s="322"/>
      <c r="C21" s="322"/>
      <c r="D21" s="136">
        <f>D23</f>
        <v>-26000</v>
      </c>
    </row>
    <row r="22" spans="1:4" s="125" customFormat="1" ht="44.25" customHeight="1">
      <c r="A22" s="323" t="s">
        <v>7</v>
      </c>
      <c r="B22" s="323"/>
      <c r="C22" s="323"/>
      <c r="D22" s="132"/>
    </row>
    <row r="23" spans="1:4" s="125" customFormat="1" ht="44.25" customHeight="1">
      <c r="A23" s="324" t="s">
        <v>138</v>
      </c>
      <c r="B23" s="324"/>
      <c r="C23" s="324"/>
      <c r="D23" s="129">
        <f>+D24</f>
        <v>-26000</v>
      </c>
    </row>
    <row r="24" spans="1:4" s="125" customFormat="1" ht="44.25" customHeight="1">
      <c r="A24" s="133" t="s">
        <v>446</v>
      </c>
      <c r="B24" s="133"/>
      <c r="C24" s="133" t="s">
        <v>485</v>
      </c>
      <c r="D24" s="131">
        <f>+D26</f>
        <v>-26000</v>
      </c>
    </row>
    <row r="25" spans="1:4" s="125" customFormat="1" ht="44.25" customHeight="1">
      <c r="A25" s="133"/>
      <c r="B25" s="133"/>
      <c r="C25" s="206" t="s">
        <v>7</v>
      </c>
      <c r="D25" s="133"/>
    </row>
    <row r="26" spans="1:4" s="125" customFormat="1" ht="44.25" customHeight="1">
      <c r="A26" s="133"/>
      <c r="B26" s="133" t="s">
        <v>185</v>
      </c>
      <c r="C26" s="133" t="s">
        <v>486</v>
      </c>
      <c r="D26" s="131">
        <f>+D28</f>
        <v>-26000</v>
      </c>
    </row>
    <row r="27" spans="1:4" s="125" customFormat="1" ht="44.25" customHeight="1">
      <c r="A27" s="133"/>
      <c r="B27" s="133"/>
      <c r="C27" s="206" t="s">
        <v>33</v>
      </c>
      <c r="D27" s="133"/>
    </row>
    <row r="28" spans="1:4" s="125" customFormat="1" ht="44.25" customHeight="1">
      <c r="A28" s="133"/>
      <c r="B28" s="133"/>
      <c r="C28" s="134" t="s">
        <v>138</v>
      </c>
      <c r="D28" s="135">
        <v>-26000</v>
      </c>
    </row>
  </sheetData>
  <mergeCells count="14">
    <mergeCell ref="A21:C21"/>
    <mergeCell ref="A22:C22"/>
    <mergeCell ref="A23:C23"/>
    <mergeCell ref="Z1:AB1"/>
    <mergeCell ref="Y2:AB2"/>
    <mergeCell ref="W3:AB3"/>
    <mergeCell ref="A8:B8"/>
    <mergeCell ref="C8:C9"/>
    <mergeCell ref="D8:D9"/>
    <mergeCell ref="A6:D6"/>
    <mergeCell ref="A12:D12"/>
    <mergeCell ref="A13:C13"/>
    <mergeCell ref="A14:C14"/>
    <mergeCell ref="A15:C15"/>
  </mergeCells>
  <pageMargins left="0.70866141732283472" right="0.70866141732283472" top="0.74803149606299213" bottom="0.74803149606299213" header="0.31496062992125984" footer="0.31496062992125984"/>
  <pageSetup paperSize="9" scale="70" orientation="landscape" r:id="rId1"/>
  <colBreaks count="1" manualBreakCount="1">
    <brk id="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"/>
  <sheetViews>
    <sheetView workbookViewId="0">
      <selection activeCell="A4" sqref="A4:E4"/>
    </sheetView>
  </sheetViews>
  <sheetFormatPr defaultRowHeight="51" customHeight="1"/>
  <cols>
    <col min="1" max="1" width="6.42578125" style="165" customWidth="1"/>
    <col min="2" max="2" width="41.7109375" style="166" customWidth="1"/>
    <col min="3" max="3" width="16" style="166" customWidth="1"/>
    <col min="4" max="4" width="19.5703125" style="166" customWidth="1"/>
    <col min="5" max="5" width="21.5703125" style="166" customWidth="1"/>
    <col min="6" max="6" width="12.85546875" style="166" bestFit="1" customWidth="1"/>
    <col min="7" max="16384" width="9.140625" style="166"/>
  </cols>
  <sheetData>
    <row r="1" spans="1:6" ht="14.25">
      <c r="E1" s="167" t="s">
        <v>1022</v>
      </c>
    </row>
    <row r="2" spans="1:6" ht="16.5">
      <c r="D2" s="137" t="s">
        <v>240</v>
      </c>
      <c r="E2" s="137"/>
    </row>
    <row r="3" spans="1:6" ht="16.5">
      <c r="D3" s="137"/>
      <c r="E3" s="137" t="s">
        <v>241</v>
      </c>
    </row>
    <row r="4" spans="1:6" ht="98.25" customHeight="1">
      <c r="A4" s="332" t="s">
        <v>903</v>
      </c>
      <c r="B4" s="332"/>
      <c r="C4" s="332"/>
      <c r="D4" s="332"/>
      <c r="E4" s="332"/>
      <c r="F4" s="168"/>
    </row>
    <row r="5" spans="1:6" ht="51" customHeight="1">
      <c r="B5" s="169"/>
      <c r="E5" s="170" t="s">
        <v>549</v>
      </c>
    </row>
    <row r="6" spans="1:6" ht="51" customHeight="1">
      <c r="A6" s="333" t="s">
        <v>882</v>
      </c>
      <c r="B6" s="334" t="s">
        <v>883</v>
      </c>
      <c r="C6" s="335" t="s">
        <v>884</v>
      </c>
      <c r="D6" s="336" t="s">
        <v>885</v>
      </c>
      <c r="E6" s="337"/>
    </row>
    <row r="7" spans="1:6" s="171" customFormat="1" ht="51" customHeight="1">
      <c r="A7" s="333"/>
      <c r="B7" s="334"/>
      <c r="C7" s="335"/>
      <c r="D7" s="338" t="s">
        <v>886</v>
      </c>
      <c r="E7" s="338"/>
    </row>
    <row r="8" spans="1:6" s="171" customFormat="1" ht="51" customHeight="1">
      <c r="A8" s="333"/>
      <c r="B8" s="334"/>
      <c r="C8" s="335"/>
      <c r="D8" s="172" t="s">
        <v>887</v>
      </c>
      <c r="E8" s="172" t="s">
        <v>888</v>
      </c>
    </row>
    <row r="9" spans="1:6" s="171" customFormat="1" ht="16.5">
      <c r="A9" s="173"/>
      <c r="B9" s="174">
        <v>1</v>
      </c>
      <c r="C9" s="174">
        <v>2</v>
      </c>
      <c r="D9" s="174">
        <v>3</v>
      </c>
      <c r="E9" s="174">
        <v>4</v>
      </c>
    </row>
    <row r="10" spans="1:6" s="179" customFormat="1" ht="16.5">
      <c r="A10" s="175"/>
      <c r="B10" s="176" t="s">
        <v>242</v>
      </c>
      <c r="C10" s="177">
        <f t="shared" ref="C10:D10" si="0">C12</f>
        <v>-34500</v>
      </c>
      <c r="D10" s="177">
        <f t="shared" si="0"/>
        <v>-8500</v>
      </c>
      <c r="E10" s="177">
        <f>E12</f>
        <v>-26000</v>
      </c>
      <c r="F10" s="178"/>
    </row>
    <row r="11" spans="1:6" s="179" customFormat="1" ht="16.5">
      <c r="A11" s="175"/>
      <c r="B11" s="180" t="s">
        <v>20</v>
      </c>
      <c r="C11" s="177"/>
      <c r="D11" s="177"/>
      <c r="E11" s="177"/>
    </row>
    <row r="12" spans="1:6" ht="14.25">
      <c r="A12" s="181">
        <v>1</v>
      </c>
      <c r="B12" s="182" t="s">
        <v>889</v>
      </c>
      <c r="C12" s="177">
        <f>C14+C17</f>
        <v>-34500</v>
      </c>
      <c r="D12" s="177">
        <f>D14+D17</f>
        <v>-8500</v>
      </c>
      <c r="E12" s="177">
        <f>E14+E17</f>
        <v>-26000</v>
      </c>
    </row>
    <row r="13" spans="1:6" ht="13.5">
      <c r="A13" s="183"/>
      <c r="B13" s="180" t="s">
        <v>20</v>
      </c>
      <c r="C13" s="184"/>
      <c r="D13" s="184"/>
      <c r="E13" s="184"/>
    </row>
    <row r="14" spans="1:6" s="186" customFormat="1" ht="14.25">
      <c r="A14" s="185">
        <v>1.1000000000000001</v>
      </c>
      <c r="B14" s="182" t="s">
        <v>890</v>
      </c>
      <c r="C14" s="177">
        <f>D14+E14</f>
        <v>-26000</v>
      </c>
      <c r="D14" s="177">
        <f>D16</f>
        <v>0</v>
      </c>
      <c r="E14" s="177">
        <f>E16</f>
        <v>-26000</v>
      </c>
    </row>
    <row r="15" spans="1:6" ht="13.5">
      <c r="A15" s="183"/>
      <c r="B15" s="187" t="s">
        <v>20</v>
      </c>
      <c r="C15" s="184"/>
      <c r="D15" s="184"/>
      <c r="E15" s="184"/>
    </row>
    <row r="16" spans="1:6" ht="40.5">
      <c r="A16" s="183"/>
      <c r="B16" s="187" t="s">
        <v>891</v>
      </c>
      <c r="C16" s="184">
        <f>D16+E16</f>
        <v>-26000</v>
      </c>
      <c r="D16" s="184"/>
      <c r="E16" s="184">
        <v>-26000</v>
      </c>
    </row>
    <row r="17" spans="1:5" s="186" customFormat="1" ht="14.25">
      <c r="A17" s="185">
        <v>1.2</v>
      </c>
      <c r="B17" s="182" t="s">
        <v>892</v>
      </c>
      <c r="C17" s="177">
        <f>D17+E17</f>
        <v>-8500</v>
      </c>
      <c r="D17" s="177">
        <f>D19</f>
        <v>-8500</v>
      </c>
      <c r="E17" s="177">
        <f>E19</f>
        <v>0</v>
      </c>
    </row>
    <row r="18" spans="1:5" ht="13.5">
      <c r="A18" s="183"/>
      <c r="B18" s="187" t="s">
        <v>20</v>
      </c>
      <c r="C18" s="184"/>
      <c r="D18" s="184"/>
      <c r="E18" s="184"/>
    </row>
    <row r="19" spans="1:5" ht="40.5">
      <c r="A19" s="183"/>
      <c r="B19" s="187" t="s">
        <v>893</v>
      </c>
      <c r="C19" s="184">
        <f>D19+E19</f>
        <v>-8500</v>
      </c>
      <c r="D19" s="184">
        <v>-8500</v>
      </c>
      <c r="E19" s="184">
        <v>0</v>
      </c>
    </row>
  </sheetData>
  <mergeCells count="6">
    <mergeCell ref="A4:E4"/>
    <mergeCell ref="A6:A8"/>
    <mergeCell ref="B6:B8"/>
    <mergeCell ref="C6:C8"/>
    <mergeCell ref="D6:E6"/>
    <mergeCell ref="D7:E7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880"/>
  <sheetViews>
    <sheetView topLeftCell="A270" workbookViewId="0">
      <selection activeCell="C287" sqref="C287"/>
    </sheetView>
  </sheetViews>
  <sheetFormatPr defaultRowHeight="13.5"/>
  <cols>
    <col min="1" max="1" width="36.28515625" style="86" customWidth="1"/>
    <col min="2" max="2" width="57.140625" style="86" customWidth="1"/>
    <col min="3" max="3" width="21.85546875" style="92" customWidth="1"/>
    <col min="4" max="4" width="15.28515625" style="92" customWidth="1"/>
    <col min="5" max="16384" width="9.140625" style="86"/>
  </cols>
  <sheetData>
    <row r="2" spans="1:4">
      <c r="A2" s="85"/>
      <c r="B2" s="85"/>
      <c r="C2" s="93" t="s">
        <v>906</v>
      </c>
    </row>
    <row r="3" spans="1:4">
      <c r="A3" s="85"/>
      <c r="B3" s="85"/>
      <c r="C3" s="93" t="s">
        <v>0</v>
      </c>
    </row>
    <row r="4" spans="1:4">
      <c r="A4" s="85"/>
      <c r="B4" s="85"/>
      <c r="C4" s="93" t="s">
        <v>1</v>
      </c>
    </row>
    <row r="5" spans="1:4" ht="108" customHeight="1">
      <c r="A5" s="339" t="s">
        <v>904</v>
      </c>
      <c r="B5" s="339"/>
      <c r="C5" s="339"/>
      <c r="D5" s="339"/>
    </row>
    <row r="6" spans="1:4">
      <c r="A6" s="340"/>
      <c r="B6" s="340"/>
      <c r="C6" s="340"/>
    </row>
    <row r="8" spans="1:4" ht="15">
      <c r="A8" s="138"/>
      <c r="B8" s="138"/>
      <c r="C8" s="139" t="s">
        <v>555</v>
      </c>
    </row>
    <row r="9" spans="1:4" ht="20.25">
      <c r="A9" s="347" t="s">
        <v>556</v>
      </c>
      <c r="B9" s="348"/>
      <c r="C9" s="348"/>
    </row>
    <row r="10" spans="1:4" ht="29.25" customHeight="1">
      <c r="A10" s="341" t="s">
        <v>69</v>
      </c>
      <c r="B10" s="342"/>
      <c r="C10" s="342"/>
    </row>
    <row r="11" spans="1:4" ht="15">
      <c r="A11" s="138"/>
      <c r="B11" s="138"/>
      <c r="C11" s="140"/>
    </row>
    <row r="12" spans="1:4">
      <c r="A12" s="141" t="s">
        <v>70</v>
      </c>
      <c r="B12" s="341" t="s">
        <v>71</v>
      </c>
      <c r="C12" s="342"/>
    </row>
    <row r="13" spans="1:4" ht="51">
      <c r="A13" s="142" t="s">
        <v>557</v>
      </c>
      <c r="B13" s="148" t="s">
        <v>558</v>
      </c>
      <c r="C13" s="164" t="s">
        <v>304</v>
      </c>
    </row>
    <row r="14" spans="1:4" ht="15" customHeight="1">
      <c r="A14" s="138"/>
      <c r="B14" s="138"/>
      <c r="C14" s="140"/>
    </row>
    <row r="15" spans="1:4" ht="13.5" customHeight="1">
      <c r="A15" s="149" t="s">
        <v>72</v>
      </c>
      <c r="B15" s="150"/>
      <c r="C15" s="150"/>
    </row>
    <row r="16" spans="1:4" ht="15" customHeight="1">
      <c r="A16" s="138"/>
      <c r="B16" s="138"/>
      <c r="C16" s="140"/>
    </row>
    <row r="17" spans="1:3" ht="15" customHeight="1">
      <c r="A17" s="140" t="s">
        <v>73</v>
      </c>
      <c r="B17" s="142" t="s">
        <v>557</v>
      </c>
      <c r="C17" s="143"/>
    </row>
    <row r="18" spans="1:3" ht="15" customHeight="1">
      <c r="A18" s="140" t="s">
        <v>74</v>
      </c>
      <c r="B18" s="142" t="s">
        <v>119</v>
      </c>
      <c r="C18" s="144" t="s">
        <v>559</v>
      </c>
    </row>
    <row r="19" spans="1:3" ht="51" customHeight="1">
      <c r="A19" s="140" t="s">
        <v>75</v>
      </c>
      <c r="B19" s="142" t="s">
        <v>560</v>
      </c>
      <c r="C19" s="140"/>
    </row>
    <row r="20" spans="1:3" ht="76.5" customHeight="1">
      <c r="A20" s="140" t="s">
        <v>76</v>
      </c>
      <c r="B20" s="142" t="s">
        <v>561</v>
      </c>
      <c r="C20" s="140"/>
    </row>
    <row r="21" spans="1:3" ht="15" customHeight="1">
      <c r="A21" s="140" t="s">
        <v>77</v>
      </c>
      <c r="B21" s="142" t="s">
        <v>121</v>
      </c>
      <c r="C21" s="140"/>
    </row>
    <row r="22" spans="1:3" ht="45" customHeight="1">
      <c r="A22" s="140" t="s">
        <v>258</v>
      </c>
      <c r="B22" s="142" t="s">
        <v>562</v>
      </c>
      <c r="C22" s="140"/>
    </row>
    <row r="23" spans="1:3" ht="15" customHeight="1">
      <c r="A23" s="151" t="s">
        <v>79</v>
      </c>
      <c r="B23" s="152"/>
      <c r="C23" s="140"/>
    </row>
    <row r="24" spans="1:3" ht="15" customHeight="1">
      <c r="A24" s="151" t="s">
        <v>81</v>
      </c>
      <c r="B24" s="152"/>
      <c r="C24" s="145">
        <v>-34999.300000000003</v>
      </c>
    </row>
    <row r="25" spans="1:3" ht="15" customHeight="1">
      <c r="A25" s="138"/>
      <c r="B25" s="138"/>
      <c r="C25" s="140"/>
    </row>
    <row r="26" spans="1:3" ht="15" customHeight="1">
      <c r="A26" s="138"/>
      <c r="B26" s="138"/>
      <c r="C26" s="140"/>
    </row>
    <row r="27" spans="1:3" ht="15" customHeight="1">
      <c r="A27" s="138"/>
      <c r="B27" s="138"/>
      <c r="C27" s="140" t="s">
        <v>563</v>
      </c>
    </row>
    <row r="28" spans="1:3" ht="20.25" customHeight="1">
      <c r="A28" s="153" t="s">
        <v>152</v>
      </c>
      <c r="B28" s="154"/>
      <c r="C28" s="154"/>
    </row>
    <row r="29" spans="1:3" ht="13.5" customHeight="1">
      <c r="A29" s="149" t="s">
        <v>69</v>
      </c>
      <c r="B29" s="150"/>
      <c r="C29" s="150"/>
    </row>
    <row r="30" spans="1:3" ht="15" customHeight="1">
      <c r="A30" s="138"/>
      <c r="B30" s="138"/>
      <c r="C30" s="140"/>
    </row>
    <row r="31" spans="1:3" ht="13.5" customHeight="1">
      <c r="A31" s="141" t="s">
        <v>70</v>
      </c>
      <c r="B31" s="149" t="s">
        <v>71</v>
      </c>
      <c r="C31" s="150"/>
    </row>
    <row r="32" spans="1:3" ht="51">
      <c r="A32" s="142" t="s">
        <v>564</v>
      </c>
      <c r="B32" s="148" t="s">
        <v>565</v>
      </c>
      <c r="C32" s="164" t="s">
        <v>304</v>
      </c>
    </row>
    <row r="33" spans="1:3" ht="15" customHeight="1">
      <c r="A33" s="138"/>
      <c r="B33" s="138"/>
      <c r="C33" s="140"/>
    </row>
    <row r="34" spans="1:3" ht="13.5" customHeight="1">
      <c r="A34" s="149" t="s">
        <v>72</v>
      </c>
      <c r="B34" s="150"/>
      <c r="C34" s="150"/>
    </row>
    <row r="35" spans="1:3" ht="15" customHeight="1">
      <c r="A35" s="138"/>
      <c r="B35" s="138"/>
      <c r="C35" s="140"/>
    </row>
    <row r="36" spans="1:3" ht="15" customHeight="1">
      <c r="A36" s="140" t="s">
        <v>73</v>
      </c>
      <c r="B36" s="142" t="s">
        <v>564</v>
      </c>
      <c r="C36" s="143"/>
    </row>
    <row r="37" spans="1:3" ht="15" customHeight="1">
      <c r="A37" s="140" t="s">
        <v>74</v>
      </c>
      <c r="B37" s="142" t="s">
        <v>153</v>
      </c>
      <c r="C37" s="144" t="s">
        <v>559</v>
      </c>
    </row>
    <row r="38" spans="1:3" ht="38.25" customHeight="1">
      <c r="A38" s="140" t="s">
        <v>75</v>
      </c>
      <c r="B38" s="142" t="s">
        <v>566</v>
      </c>
      <c r="C38" s="140"/>
    </row>
    <row r="39" spans="1:3" ht="25.5" customHeight="1">
      <c r="A39" s="140" t="s">
        <v>76</v>
      </c>
      <c r="B39" s="142" t="s">
        <v>567</v>
      </c>
      <c r="C39" s="140"/>
    </row>
    <row r="40" spans="1:3" ht="25.5" customHeight="1">
      <c r="A40" s="140" t="s">
        <v>77</v>
      </c>
      <c r="B40" s="142" t="s">
        <v>154</v>
      </c>
      <c r="C40" s="140"/>
    </row>
    <row r="41" spans="1:3" ht="30" customHeight="1">
      <c r="A41" s="140" t="s">
        <v>78</v>
      </c>
      <c r="B41" s="142" t="s">
        <v>568</v>
      </c>
      <c r="C41" s="140"/>
    </row>
    <row r="42" spans="1:3" ht="15" customHeight="1">
      <c r="A42" s="151" t="s">
        <v>79</v>
      </c>
      <c r="B42" s="152"/>
      <c r="C42" s="140"/>
    </row>
    <row r="43" spans="1:3" ht="40.5" customHeight="1">
      <c r="A43" s="148" t="s">
        <v>569</v>
      </c>
      <c r="B43" s="155"/>
      <c r="C43" s="146">
        <v>-10</v>
      </c>
    </row>
    <row r="44" spans="1:3" ht="15" customHeight="1">
      <c r="A44" s="151" t="s">
        <v>81</v>
      </c>
      <c r="B44" s="152"/>
      <c r="C44" s="145">
        <v>-642467.4</v>
      </c>
    </row>
    <row r="45" spans="1:3" ht="15" customHeight="1">
      <c r="A45" s="138"/>
      <c r="B45" s="138"/>
      <c r="C45" s="140"/>
    </row>
    <row r="46" spans="1:3" ht="15" customHeight="1">
      <c r="A46" s="140" t="s">
        <v>73</v>
      </c>
      <c r="B46" s="142" t="s">
        <v>564</v>
      </c>
      <c r="C46" s="143"/>
    </row>
    <row r="47" spans="1:3" ht="15" customHeight="1">
      <c r="A47" s="140" t="s">
        <v>74</v>
      </c>
      <c r="B47" s="142" t="s">
        <v>570</v>
      </c>
      <c r="C47" s="144" t="s">
        <v>559</v>
      </c>
    </row>
    <row r="48" spans="1:3" ht="51" customHeight="1">
      <c r="A48" s="140" t="s">
        <v>75</v>
      </c>
      <c r="B48" s="142" t="s">
        <v>571</v>
      </c>
      <c r="C48" s="140"/>
    </row>
    <row r="49" spans="1:3" ht="25.5" customHeight="1">
      <c r="A49" s="140" t="s">
        <v>76</v>
      </c>
      <c r="B49" s="142" t="s">
        <v>567</v>
      </c>
      <c r="C49" s="140"/>
    </row>
    <row r="50" spans="1:3" ht="25.5" customHeight="1">
      <c r="A50" s="140" t="s">
        <v>77</v>
      </c>
      <c r="B50" s="142" t="s">
        <v>154</v>
      </c>
      <c r="C50" s="140"/>
    </row>
    <row r="51" spans="1:3" ht="30" customHeight="1">
      <c r="A51" s="140" t="s">
        <v>78</v>
      </c>
      <c r="B51" s="142" t="s">
        <v>568</v>
      </c>
      <c r="C51" s="140"/>
    </row>
    <row r="52" spans="1:3" ht="15" customHeight="1">
      <c r="A52" s="151" t="s">
        <v>79</v>
      </c>
      <c r="B52" s="152"/>
      <c r="C52" s="140"/>
    </row>
    <row r="53" spans="1:3" ht="13.5" customHeight="1">
      <c r="A53" s="148" t="s">
        <v>569</v>
      </c>
      <c r="B53" s="155"/>
      <c r="C53" s="146">
        <v>-40</v>
      </c>
    </row>
    <row r="54" spans="1:3" ht="13.5" customHeight="1">
      <c r="A54" s="148" t="s">
        <v>572</v>
      </c>
      <c r="B54" s="155"/>
      <c r="C54" s="146">
        <v>-2</v>
      </c>
    </row>
    <row r="55" spans="1:3" ht="13.5" customHeight="1">
      <c r="A55" s="148" t="s">
        <v>573</v>
      </c>
      <c r="B55" s="155"/>
      <c r="C55" s="146">
        <v>-1</v>
      </c>
    </row>
    <row r="56" spans="1:3" ht="13.5" customHeight="1">
      <c r="A56" s="148" t="s">
        <v>574</v>
      </c>
      <c r="B56" s="155"/>
      <c r="C56" s="146">
        <v>-80</v>
      </c>
    </row>
    <row r="57" spans="1:3" ht="13.5" customHeight="1">
      <c r="A57" s="148" t="s">
        <v>575</v>
      </c>
      <c r="B57" s="155"/>
      <c r="C57" s="146">
        <v>-150</v>
      </c>
    </row>
    <row r="58" spans="1:3" ht="13.5" customHeight="1">
      <c r="A58" s="148" t="s">
        <v>576</v>
      </c>
      <c r="B58" s="155"/>
      <c r="C58" s="146">
        <v>-80</v>
      </c>
    </row>
    <row r="59" spans="1:3" ht="15" customHeight="1">
      <c r="A59" s="151" t="s">
        <v>81</v>
      </c>
      <c r="B59" s="152"/>
      <c r="C59" s="145">
        <v>-426025.6</v>
      </c>
    </row>
    <row r="60" spans="1:3" ht="15" customHeight="1">
      <c r="A60" s="138"/>
      <c r="B60" s="138"/>
      <c r="C60" s="140"/>
    </row>
    <row r="61" spans="1:3" ht="15" customHeight="1">
      <c r="A61" s="138"/>
      <c r="B61" s="138"/>
      <c r="C61" s="140"/>
    </row>
    <row r="62" spans="1:3" ht="13.5" customHeight="1">
      <c r="A62" s="141" t="s">
        <v>70</v>
      </c>
      <c r="B62" s="149" t="s">
        <v>71</v>
      </c>
      <c r="C62" s="150"/>
    </row>
    <row r="63" spans="1:3" ht="51">
      <c r="A63" s="142" t="s">
        <v>577</v>
      </c>
      <c r="B63" s="148" t="s">
        <v>578</v>
      </c>
      <c r="C63" s="164" t="s">
        <v>304</v>
      </c>
    </row>
    <row r="64" spans="1:3" ht="15" customHeight="1">
      <c r="A64" s="138"/>
      <c r="B64" s="138"/>
      <c r="C64" s="140"/>
    </row>
    <row r="65" spans="1:3" ht="13.5" customHeight="1">
      <c r="A65" s="149" t="s">
        <v>72</v>
      </c>
      <c r="B65" s="150"/>
      <c r="C65" s="150"/>
    </row>
    <row r="66" spans="1:3" ht="15" customHeight="1">
      <c r="A66" s="138"/>
      <c r="B66" s="138"/>
      <c r="C66" s="140"/>
    </row>
    <row r="67" spans="1:3" ht="15" customHeight="1">
      <c r="A67" s="140" t="s">
        <v>73</v>
      </c>
      <c r="B67" s="142" t="s">
        <v>577</v>
      </c>
      <c r="C67" s="143"/>
    </row>
    <row r="68" spans="1:3" ht="15" customHeight="1">
      <c r="A68" s="140" t="s">
        <v>74</v>
      </c>
      <c r="B68" s="142" t="s">
        <v>283</v>
      </c>
      <c r="C68" s="144" t="s">
        <v>559</v>
      </c>
    </row>
    <row r="69" spans="1:3" ht="38.25" customHeight="1">
      <c r="A69" s="140" t="s">
        <v>75</v>
      </c>
      <c r="B69" s="142" t="s">
        <v>579</v>
      </c>
      <c r="C69" s="140"/>
    </row>
    <row r="70" spans="1:3" ht="51" customHeight="1">
      <c r="A70" s="140" t="s">
        <v>76</v>
      </c>
      <c r="B70" s="142" t="s">
        <v>580</v>
      </c>
      <c r="C70" s="140"/>
    </row>
    <row r="71" spans="1:3" ht="15" customHeight="1">
      <c r="A71" s="140" t="s">
        <v>77</v>
      </c>
      <c r="B71" s="142" t="s">
        <v>284</v>
      </c>
      <c r="C71" s="140"/>
    </row>
    <row r="72" spans="1:3" ht="38.25" customHeight="1">
      <c r="A72" s="140" t="s">
        <v>581</v>
      </c>
      <c r="B72" s="142" t="s">
        <v>582</v>
      </c>
      <c r="C72" s="140"/>
    </row>
    <row r="73" spans="1:3" ht="15" customHeight="1">
      <c r="A73" s="151" t="s">
        <v>79</v>
      </c>
      <c r="B73" s="152"/>
      <c r="C73" s="140"/>
    </row>
    <row r="74" spans="1:3" ht="13.5" customHeight="1">
      <c r="A74" s="148" t="s">
        <v>583</v>
      </c>
      <c r="B74" s="155"/>
      <c r="C74" s="157" t="s">
        <v>80</v>
      </c>
    </row>
    <row r="75" spans="1:3" ht="15" customHeight="1">
      <c r="A75" s="151" t="s">
        <v>81</v>
      </c>
      <c r="B75" s="152"/>
      <c r="C75" s="145">
        <v>-30</v>
      </c>
    </row>
    <row r="76" spans="1:3" ht="15" customHeight="1">
      <c r="A76" s="138"/>
      <c r="B76" s="138"/>
      <c r="C76" s="140"/>
    </row>
    <row r="77" spans="1:3" ht="13.5" customHeight="1">
      <c r="A77" s="148" t="s">
        <v>583</v>
      </c>
      <c r="B77" s="155"/>
      <c r="C77" s="157" t="s">
        <v>80</v>
      </c>
    </row>
    <row r="78" spans="1:3" ht="15" customHeight="1">
      <c r="A78" s="151" t="s">
        <v>81</v>
      </c>
      <c r="B78" s="152"/>
      <c r="C78" s="145">
        <v>-270</v>
      </c>
    </row>
    <row r="79" spans="1:3" ht="15" customHeight="1">
      <c r="A79" s="138"/>
      <c r="B79" s="138"/>
      <c r="C79" s="140"/>
    </row>
    <row r="80" spans="1:3" ht="13.5" customHeight="1">
      <c r="A80" s="148" t="s">
        <v>583</v>
      </c>
      <c r="B80" s="155"/>
      <c r="C80" s="157" t="s">
        <v>80</v>
      </c>
    </row>
    <row r="81" spans="1:3" ht="15" customHeight="1">
      <c r="A81" s="151" t="s">
        <v>81</v>
      </c>
      <c r="B81" s="152"/>
      <c r="C81" s="145">
        <v>-270</v>
      </c>
    </row>
    <row r="82" spans="1:3" ht="15" customHeight="1">
      <c r="A82" s="138"/>
      <c r="B82" s="138"/>
      <c r="C82" s="140"/>
    </row>
    <row r="83" spans="1:3" ht="15" customHeight="1">
      <c r="A83" s="140" t="s">
        <v>73</v>
      </c>
      <c r="B83" s="142" t="s">
        <v>577</v>
      </c>
      <c r="C83" s="143"/>
    </row>
    <row r="84" spans="1:3" ht="15" customHeight="1">
      <c r="A84" s="140" t="s">
        <v>74</v>
      </c>
      <c r="B84" s="142" t="s">
        <v>283</v>
      </c>
      <c r="C84" s="144" t="s">
        <v>559</v>
      </c>
    </row>
    <row r="85" spans="1:3" ht="38.25" customHeight="1">
      <c r="A85" s="140" t="s">
        <v>75</v>
      </c>
      <c r="B85" s="142" t="s">
        <v>579</v>
      </c>
      <c r="C85" s="140"/>
    </row>
    <row r="86" spans="1:3" ht="51" customHeight="1">
      <c r="A86" s="140" t="s">
        <v>76</v>
      </c>
      <c r="B86" s="142" t="s">
        <v>580</v>
      </c>
      <c r="C86" s="140"/>
    </row>
    <row r="87" spans="1:3" ht="15" customHeight="1">
      <c r="A87" s="140" t="s">
        <v>77</v>
      </c>
      <c r="B87" s="142" t="s">
        <v>284</v>
      </c>
      <c r="C87" s="140"/>
    </row>
    <row r="88" spans="1:3" ht="38.25" customHeight="1">
      <c r="A88" s="140" t="s">
        <v>581</v>
      </c>
      <c r="B88" s="142" t="s">
        <v>584</v>
      </c>
      <c r="C88" s="140"/>
    </row>
    <row r="89" spans="1:3" ht="15" customHeight="1">
      <c r="A89" s="151" t="s">
        <v>79</v>
      </c>
      <c r="B89" s="152"/>
      <c r="C89" s="140"/>
    </row>
    <row r="90" spans="1:3" ht="13.5" customHeight="1">
      <c r="A90" s="148" t="s">
        <v>583</v>
      </c>
      <c r="B90" s="155"/>
      <c r="C90" s="157" t="s">
        <v>80</v>
      </c>
    </row>
    <row r="91" spans="1:3" ht="15" customHeight="1">
      <c r="A91" s="151" t="s">
        <v>81</v>
      </c>
      <c r="B91" s="152"/>
      <c r="C91" s="145">
        <v>-30</v>
      </c>
    </row>
    <row r="92" spans="1:3" ht="15" customHeight="1">
      <c r="A92" s="138"/>
      <c r="B92" s="138"/>
      <c r="C92" s="140"/>
    </row>
    <row r="93" spans="1:3" ht="13.5" customHeight="1">
      <c r="A93" s="148" t="s">
        <v>583</v>
      </c>
      <c r="B93" s="155"/>
      <c r="C93" s="157" t="s">
        <v>80</v>
      </c>
    </row>
    <row r="94" spans="1:3" ht="15" customHeight="1">
      <c r="A94" s="151" t="s">
        <v>81</v>
      </c>
      <c r="B94" s="152"/>
      <c r="C94" s="145">
        <v>-270</v>
      </c>
    </row>
    <row r="95" spans="1:3" ht="15" customHeight="1">
      <c r="A95" s="138"/>
      <c r="B95" s="138"/>
      <c r="C95" s="140"/>
    </row>
    <row r="96" spans="1:3" ht="13.5" customHeight="1">
      <c r="A96" s="148" t="s">
        <v>583</v>
      </c>
      <c r="B96" s="155"/>
      <c r="C96" s="157" t="s">
        <v>80</v>
      </c>
    </row>
    <row r="97" spans="1:3" ht="15" customHeight="1">
      <c r="A97" s="151" t="s">
        <v>81</v>
      </c>
      <c r="B97" s="152"/>
      <c r="C97" s="145">
        <v>-270</v>
      </c>
    </row>
    <row r="98" spans="1:3" ht="15" customHeight="1">
      <c r="A98" s="138"/>
      <c r="B98" s="138"/>
      <c r="C98" s="140"/>
    </row>
    <row r="99" spans="1:3" ht="15" customHeight="1">
      <c r="A99" s="140" t="s">
        <v>73</v>
      </c>
      <c r="B99" s="142" t="s">
        <v>577</v>
      </c>
      <c r="C99" s="143"/>
    </row>
    <row r="100" spans="1:3" ht="15" customHeight="1">
      <c r="A100" s="140" t="s">
        <v>74</v>
      </c>
      <c r="B100" s="142" t="s">
        <v>283</v>
      </c>
      <c r="C100" s="144" t="s">
        <v>559</v>
      </c>
    </row>
    <row r="101" spans="1:3" ht="38.25" customHeight="1">
      <c r="A101" s="140" t="s">
        <v>75</v>
      </c>
      <c r="B101" s="142" t="s">
        <v>579</v>
      </c>
      <c r="C101" s="140"/>
    </row>
    <row r="102" spans="1:3" ht="51" customHeight="1">
      <c r="A102" s="140" t="s">
        <v>76</v>
      </c>
      <c r="B102" s="142" t="s">
        <v>580</v>
      </c>
      <c r="C102" s="140"/>
    </row>
    <row r="103" spans="1:3" ht="15" customHeight="1">
      <c r="A103" s="140" t="s">
        <v>77</v>
      </c>
      <c r="B103" s="142" t="s">
        <v>284</v>
      </c>
      <c r="C103" s="140"/>
    </row>
    <row r="104" spans="1:3" ht="38.25" customHeight="1">
      <c r="A104" s="140" t="s">
        <v>581</v>
      </c>
      <c r="B104" s="142" t="s">
        <v>584</v>
      </c>
      <c r="C104" s="140"/>
    </row>
    <row r="105" spans="1:3" ht="15" customHeight="1">
      <c r="A105" s="151" t="s">
        <v>79</v>
      </c>
      <c r="B105" s="152"/>
      <c r="C105" s="140"/>
    </row>
    <row r="106" spans="1:3" ht="13.5" customHeight="1">
      <c r="A106" s="148" t="s">
        <v>583</v>
      </c>
      <c r="B106" s="155"/>
      <c r="C106" s="157" t="s">
        <v>80</v>
      </c>
    </row>
    <row r="107" spans="1:3" ht="15" customHeight="1">
      <c r="A107" s="151" t="s">
        <v>81</v>
      </c>
      <c r="B107" s="152"/>
      <c r="C107" s="145">
        <v>-30</v>
      </c>
    </row>
    <row r="108" spans="1:3" ht="15" customHeight="1">
      <c r="A108" s="138"/>
      <c r="B108" s="138"/>
      <c r="C108" s="140"/>
    </row>
    <row r="109" spans="1:3" ht="13.5" customHeight="1">
      <c r="A109" s="148" t="s">
        <v>583</v>
      </c>
      <c r="B109" s="155"/>
      <c r="C109" s="157" t="s">
        <v>80</v>
      </c>
    </row>
    <row r="110" spans="1:3" ht="15" customHeight="1">
      <c r="A110" s="151" t="s">
        <v>81</v>
      </c>
      <c r="B110" s="152"/>
      <c r="C110" s="145">
        <v>-270</v>
      </c>
    </row>
    <row r="111" spans="1:3" ht="15" customHeight="1">
      <c r="A111" s="138"/>
      <c r="B111" s="138"/>
      <c r="C111" s="140"/>
    </row>
    <row r="112" spans="1:3" ht="13.5" customHeight="1">
      <c r="A112" s="148" t="s">
        <v>583</v>
      </c>
      <c r="B112" s="155"/>
      <c r="C112" s="157" t="s">
        <v>80</v>
      </c>
    </row>
    <row r="113" spans="1:3" ht="15" customHeight="1">
      <c r="A113" s="151" t="s">
        <v>81</v>
      </c>
      <c r="B113" s="152"/>
      <c r="C113" s="145">
        <v>-270</v>
      </c>
    </row>
    <row r="114" spans="1:3" ht="15" customHeight="1">
      <c r="A114" s="138"/>
      <c r="B114" s="138"/>
      <c r="C114" s="140"/>
    </row>
    <row r="115" spans="1:3" ht="15" customHeight="1">
      <c r="A115" s="138"/>
      <c r="B115" s="138"/>
      <c r="C115" s="140"/>
    </row>
    <row r="116" spans="1:3" ht="15" customHeight="1">
      <c r="A116" s="138"/>
      <c r="B116" s="138"/>
      <c r="C116" s="140" t="s">
        <v>585</v>
      </c>
    </row>
    <row r="117" spans="1:3" ht="20.25" customHeight="1">
      <c r="A117" s="153" t="s">
        <v>586</v>
      </c>
      <c r="B117" s="154"/>
      <c r="C117" s="154"/>
    </row>
    <row r="118" spans="1:3" ht="13.5" customHeight="1">
      <c r="A118" s="149" t="s">
        <v>69</v>
      </c>
      <c r="B118" s="150"/>
      <c r="C118" s="150"/>
    </row>
    <row r="119" spans="1:3" ht="15" customHeight="1">
      <c r="A119" s="138"/>
      <c r="B119" s="138"/>
      <c r="C119" s="140"/>
    </row>
    <row r="120" spans="1:3" ht="13.5" customHeight="1">
      <c r="A120" s="141" t="s">
        <v>70</v>
      </c>
      <c r="B120" s="149" t="s">
        <v>71</v>
      </c>
      <c r="C120" s="150"/>
    </row>
    <row r="121" spans="1:3" ht="51">
      <c r="A121" s="142" t="s">
        <v>587</v>
      </c>
      <c r="B121" s="148" t="s">
        <v>588</v>
      </c>
      <c r="C121" s="164" t="s">
        <v>304</v>
      </c>
    </row>
    <row r="122" spans="1:3" ht="15" customHeight="1">
      <c r="A122" s="138"/>
      <c r="B122" s="138"/>
      <c r="C122" s="140"/>
    </row>
    <row r="123" spans="1:3" ht="13.5" customHeight="1">
      <c r="A123" s="149" t="s">
        <v>72</v>
      </c>
      <c r="B123" s="150"/>
      <c r="C123" s="150"/>
    </row>
    <row r="124" spans="1:3" ht="15" customHeight="1">
      <c r="A124" s="138"/>
      <c r="B124" s="138"/>
      <c r="C124" s="140"/>
    </row>
    <row r="125" spans="1:3" ht="15" customHeight="1">
      <c r="A125" s="140" t="s">
        <v>73</v>
      </c>
      <c r="B125" s="142" t="s">
        <v>587</v>
      </c>
      <c r="C125" s="143"/>
    </row>
    <row r="126" spans="1:3" ht="15" customHeight="1">
      <c r="A126" s="140" t="s">
        <v>74</v>
      </c>
      <c r="B126" s="142" t="s">
        <v>119</v>
      </c>
      <c r="C126" s="144" t="s">
        <v>559</v>
      </c>
    </row>
    <row r="127" spans="1:3" ht="38.25" customHeight="1">
      <c r="A127" s="140" t="s">
        <v>75</v>
      </c>
      <c r="B127" s="142" t="s">
        <v>589</v>
      </c>
      <c r="C127" s="140"/>
    </row>
    <row r="128" spans="1:3" ht="38.25" customHeight="1">
      <c r="A128" s="140" t="s">
        <v>76</v>
      </c>
      <c r="B128" s="142" t="s">
        <v>590</v>
      </c>
      <c r="C128" s="140"/>
    </row>
    <row r="129" spans="1:3" ht="15" customHeight="1">
      <c r="A129" s="140" t="s">
        <v>77</v>
      </c>
      <c r="B129" s="142" t="s">
        <v>121</v>
      </c>
      <c r="C129" s="140"/>
    </row>
    <row r="130" spans="1:3" ht="45" customHeight="1">
      <c r="A130" s="140" t="s">
        <v>261</v>
      </c>
      <c r="B130" s="142" t="s">
        <v>591</v>
      </c>
      <c r="C130" s="140"/>
    </row>
    <row r="131" spans="1:3" ht="15" customHeight="1">
      <c r="A131" s="151" t="s">
        <v>79</v>
      </c>
      <c r="B131" s="152"/>
      <c r="C131" s="140"/>
    </row>
    <row r="132" spans="1:3" ht="15" customHeight="1">
      <c r="A132" s="151" t="s">
        <v>81</v>
      </c>
      <c r="B132" s="152"/>
      <c r="C132" s="145">
        <v>-10307.799999999999</v>
      </c>
    </row>
    <row r="133" spans="1:3" ht="15" customHeight="1">
      <c r="A133" s="138"/>
      <c r="B133" s="138"/>
      <c r="C133" s="140"/>
    </row>
    <row r="134" spans="1:3" ht="15" customHeight="1">
      <c r="A134" s="138"/>
      <c r="B134" s="138"/>
      <c r="C134" s="140"/>
    </row>
    <row r="135" spans="1:3" ht="13.5" customHeight="1">
      <c r="A135" s="141" t="s">
        <v>70</v>
      </c>
      <c r="B135" s="149" t="s">
        <v>71</v>
      </c>
      <c r="C135" s="150"/>
    </row>
    <row r="136" spans="1:3" ht="51">
      <c r="A136" s="142" t="s">
        <v>592</v>
      </c>
      <c r="B136" s="148" t="s">
        <v>593</v>
      </c>
      <c r="C136" s="164" t="s">
        <v>304</v>
      </c>
    </row>
    <row r="137" spans="1:3" ht="15" customHeight="1">
      <c r="A137" s="138"/>
      <c r="B137" s="138"/>
      <c r="C137" s="140"/>
    </row>
    <row r="138" spans="1:3" ht="13.5" customHeight="1">
      <c r="A138" s="149" t="s">
        <v>72</v>
      </c>
      <c r="B138" s="150"/>
      <c r="C138" s="150"/>
    </row>
    <row r="139" spans="1:3" ht="15" customHeight="1">
      <c r="A139" s="138"/>
      <c r="B139" s="138"/>
      <c r="C139" s="140"/>
    </row>
    <row r="140" spans="1:3" ht="15" customHeight="1">
      <c r="A140" s="140" t="s">
        <v>73</v>
      </c>
      <c r="B140" s="142" t="s">
        <v>592</v>
      </c>
      <c r="C140" s="143"/>
    </row>
    <row r="141" spans="1:3" ht="15" customHeight="1">
      <c r="A141" s="140" t="s">
        <v>74</v>
      </c>
      <c r="B141" s="142" t="s">
        <v>119</v>
      </c>
      <c r="C141" s="144" t="s">
        <v>559</v>
      </c>
    </row>
    <row r="142" spans="1:3" ht="15" customHeight="1">
      <c r="A142" s="140" t="s">
        <v>75</v>
      </c>
      <c r="B142" s="142" t="s">
        <v>593</v>
      </c>
      <c r="C142" s="140"/>
    </row>
    <row r="143" spans="1:3" ht="51" customHeight="1">
      <c r="A143" s="140" t="s">
        <v>76</v>
      </c>
      <c r="B143" s="142" t="s">
        <v>594</v>
      </c>
      <c r="C143" s="140"/>
    </row>
    <row r="144" spans="1:3" ht="15" customHeight="1">
      <c r="A144" s="140" t="s">
        <v>77</v>
      </c>
      <c r="B144" s="142" t="s">
        <v>121</v>
      </c>
      <c r="C144" s="140"/>
    </row>
    <row r="145" spans="1:3" ht="30" customHeight="1">
      <c r="A145" s="140" t="s">
        <v>263</v>
      </c>
      <c r="B145" s="142" t="s">
        <v>595</v>
      </c>
      <c r="C145" s="140"/>
    </row>
    <row r="146" spans="1:3" ht="15" customHeight="1">
      <c r="A146" s="151" t="s">
        <v>79</v>
      </c>
      <c r="B146" s="152"/>
      <c r="C146" s="140"/>
    </row>
    <row r="147" spans="1:3" ht="13.5" customHeight="1">
      <c r="A147" s="148" t="s">
        <v>607</v>
      </c>
      <c r="B147" s="155"/>
      <c r="C147" s="157" t="s">
        <v>80</v>
      </c>
    </row>
    <row r="148" spans="1:3" ht="15" customHeight="1">
      <c r="A148" s="151" t="s">
        <v>81</v>
      </c>
      <c r="B148" s="152"/>
      <c r="C148" s="145">
        <v>-86800</v>
      </c>
    </row>
    <row r="149" spans="1:3" ht="15" customHeight="1">
      <c r="A149" s="138"/>
      <c r="B149" s="138"/>
      <c r="C149" s="140"/>
    </row>
    <row r="150" spans="1:3" ht="15" customHeight="1">
      <c r="A150" s="140" t="s">
        <v>73</v>
      </c>
      <c r="B150" s="142" t="s">
        <v>592</v>
      </c>
      <c r="C150" s="143"/>
    </row>
    <row r="151" spans="1:3" ht="15" customHeight="1">
      <c r="A151" s="140" t="s">
        <v>74</v>
      </c>
      <c r="B151" s="142" t="s">
        <v>259</v>
      </c>
      <c r="C151" s="144" t="s">
        <v>559</v>
      </c>
    </row>
    <row r="152" spans="1:3" ht="15" customHeight="1">
      <c r="A152" s="140" t="s">
        <v>75</v>
      </c>
      <c r="B152" s="142" t="s">
        <v>610</v>
      </c>
      <c r="C152" s="140"/>
    </row>
    <row r="153" spans="1:3" ht="38.25" customHeight="1">
      <c r="A153" s="140" t="s">
        <v>76</v>
      </c>
      <c r="B153" s="142" t="s">
        <v>611</v>
      </c>
      <c r="C153" s="140"/>
    </row>
    <row r="154" spans="1:3" ht="15" customHeight="1">
      <c r="A154" s="140" t="s">
        <v>77</v>
      </c>
      <c r="B154" s="142" t="s">
        <v>121</v>
      </c>
      <c r="C154" s="140"/>
    </row>
    <row r="155" spans="1:3" ht="45" customHeight="1">
      <c r="A155" s="140" t="s">
        <v>265</v>
      </c>
      <c r="B155" s="142" t="s">
        <v>612</v>
      </c>
      <c r="C155" s="140"/>
    </row>
    <row r="156" spans="1:3" ht="15" customHeight="1">
      <c r="A156" s="151" t="s">
        <v>79</v>
      </c>
      <c r="B156" s="152"/>
      <c r="C156" s="140"/>
    </row>
    <row r="157" spans="1:3" ht="15" customHeight="1">
      <c r="A157" s="151" t="s">
        <v>81</v>
      </c>
      <c r="B157" s="152"/>
      <c r="C157" s="145">
        <v>-3511</v>
      </c>
    </row>
    <row r="158" spans="1:3" ht="15" customHeight="1">
      <c r="A158" s="138"/>
      <c r="B158" s="138"/>
      <c r="C158" s="140"/>
    </row>
    <row r="159" spans="1:3" ht="15" customHeight="1">
      <c r="A159" s="138"/>
      <c r="B159" s="138"/>
      <c r="C159" s="140"/>
    </row>
    <row r="160" spans="1:3" ht="13.5" customHeight="1">
      <c r="A160" s="141" t="s">
        <v>70</v>
      </c>
      <c r="B160" s="149" t="s">
        <v>71</v>
      </c>
      <c r="C160" s="150"/>
    </row>
    <row r="161" spans="1:3" ht="51">
      <c r="A161" s="142" t="s">
        <v>613</v>
      </c>
      <c r="B161" s="148" t="s">
        <v>614</v>
      </c>
      <c r="C161" s="164" t="s">
        <v>304</v>
      </c>
    </row>
    <row r="162" spans="1:3" ht="15" customHeight="1">
      <c r="A162" s="138"/>
      <c r="B162" s="138"/>
      <c r="C162" s="140"/>
    </row>
    <row r="163" spans="1:3" ht="13.5" customHeight="1">
      <c r="A163" s="149" t="s">
        <v>72</v>
      </c>
      <c r="B163" s="150"/>
      <c r="C163" s="150"/>
    </row>
    <row r="164" spans="1:3" ht="15" customHeight="1">
      <c r="A164" s="138"/>
      <c r="B164" s="138"/>
      <c r="C164" s="140"/>
    </row>
    <row r="165" spans="1:3" ht="15" customHeight="1">
      <c r="A165" s="140" t="s">
        <v>73</v>
      </c>
      <c r="B165" s="142" t="s">
        <v>613</v>
      </c>
      <c r="C165" s="143"/>
    </row>
    <row r="166" spans="1:3" ht="15" customHeight="1">
      <c r="A166" s="140" t="s">
        <v>74</v>
      </c>
      <c r="B166" s="142" t="s">
        <v>119</v>
      </c>
      <c r="C166" s="144" t="s">
        <v>559</v>
      </c>
    </row>
    <row r="167" spans="1:3" ht="25.5" customHeight="1">
      <c r="A167" s="140" t="s">
        <v>75</v>
      </c>
      <c r="B167" s="142" t="s">
        <v>615</v>
      </c>
      <c r="C167" s="140"/>
    </row>
    <row r="168" spans="1:3" ht="38.25" customHeight="1">
      <c r="A168" s="140" t="s">
        <v>76</v>
      </c>
      <c r="B168" s="142" t="s">
        <v>616</v>
      </c>
      <c r="C168" s="140"/>
    </row>
    <row r="169" spans="1:3" ht="15" customHeight="1">
      <c r="A169" s="140" t="s">
        <v>77</v>
      </c>
      <c r="B169" s="142" t="s">
        <v>121</v>
      </c>
      <c r="C169" s="140"/>
    </row>
    <row r="170" spans="1:3" ht="45" customHeight="1">
      <c r="A170" s="140" t="s">
        <v>261</v>
      </c>
      <c r="B170" s="142" t="s">
        <v>617</v>
      </c>
      <c r="C170" s="140"/>
    </row>
    <row r="171" spans="1:3" ht="15" customHeight="1">
      <c r="A171" s="151" t="s">
        <v>79</v>
      </c>
      <c r="B171" s="152"/>
      <c r="C171" s="140"/>
    </row>
    <row r="172" spans="1:3" ht="15" customHeight="1">
      <c r="A172" s="151" t="s">
        <v>81</v>
      </c>
      <c r="B172" s="152"/>
      <c r="C172" s="145">
        <v>-3999.5</v>
      </c>
    </row>
    <row r="173" spans="1:3" ht="15" customHeight="1">
      <c r="A173" s="138"/>
      <c r="B173" s="138"/>
      <c r="C173" s="140"/>
    </row>
    <row r="174" spans="1:3" ht="15" customHeight="1">
      <c r="A174" s="138"/>
      <c r="B174" s="138"/>
      <c r="C174" s="140"/>
    </row>
    <row r="175" spans="1:3" ht="15" customHeight="1">
      <c r="A175" s="138"/>
      <c r="B175" s="138"/>
      <c r="C175" s="140" t="s">
        <v>250</v>
      </c>
    </row>
    <row r="176" spans="1:3" ht="20.25" customHeight="1">
      <c r="A176" s="153" t="s">
        <v>266</v>
      </c>
      <c r="B176" s="154"/>
      <c r="C176" s="154"/>
    </row>
    <row r="177" spans="1:3" ht="13.5" customHeight="1">
      <c r="A177" s="149" t="s">
        <v>69</v>
      </c>
      <c r="B177" s="150"/>
      <c r="C177" s="150"/>
    </row>
    <row r="178" spans="1:3" ht="15" customHeight="1">
      <c r="A178" s="138"/>
      <c r="B178" s="138"/>
      <c r="C178" s="140"/>
    </row>
    <row r="179" spans="1:3" ht="13.5" customHeight="1">
      <c r="A179" s="141" t="s">
        <v>70</v>
      </c>
      <c r="B179" s="149" t="s">
        <v>71</v>
      </c>
      <c r="C179" s="150"/>
    </row>
    <row r="180" spans="1:3" ht="51">
      <c r="A180" s="142" t="s">
        <v>618</v>
      </c>
      <c r="B180" s="148" t="s">
        <v>619</v>
      </c>
      <c r="C180" s="164" t="s">
        <v>304</v>
      </c>
    </row>
    <row r="181" spans="1:3" ht="15" customHeight="1">
      <c r="A181" s="138"/>
      <c r="B181" s="138"/>
      <c r="C181" s="140"/>
    </row>
    <row r="182" spans="1:3" ht="13.5" customHeight="1">
      <c r="A182" s="149" t="s">
        <v>72</v>
      </c>
      <c r="B182" s="150"/>
      <c r="C182" s="150"/>
    </row>
    <row r="183" spans="1:3" ht="15" customHeight="1">
      <c r="A183" s="138"/>
      <c r="B183" s="138"/>
      <c r="C183" s="140"/>
    </row>
    <row r="184" spans="1:3" ht="15" customHeight="1">
      <c r="A184" s="140" t="s">
        <v>73</v>
      </c>
      <c r="B184" s="142" t="s">
        <v>618</v>
      </c>
      <c r="C184" s="143"/>
    </row>
    <row r="185" spans="1:3" ht="15" customHeight="1">
      <c r="A185" s="140" t="s">
        <v>74</v>
      </c>
      <c r="B185" s="142" t="s">
        <v>119</v>
      </c>
      <c r="C185" s="144" t="s">
        <v>620</v>
      </c>
    </row>
    <row r="186" spans="1:3" ht="25.5" customHeight="1">
      <c r="A186" s="140" t="s">
        <v>75</v>
      </c>
      <c r="B186" s="142" t="s">
        <v>621</v>
      </c>
      <c r="C186" s="140"/>
    </row>
    <row r="187" spans="1:3" ht="51" customHeight="1">
      <c r="A187" s="140" t="s">
        <v>76</v>
      </c>
      <c r="B187" s="142" t="s">
        <v>622</v>
      </c>
      <c r="C187" s="140"/>
    </row>
    <row r="188" spans="1:3" ht="15" customHeight="1">
      <c r="A188" s="140" t="s">
        <v>77</v>
      </c>
      <c r="B188" s="142" t="s">
        <v>121</v>
      </c>
      <c r="C188" s="140"/>
    </row>
    <row r="189" spans="1:3" ht="45" customHeight="1">
      <c r="A189" s="140" t="s">
        <v>261</v>
      </c>
      <c r="B189" s="142" t="s">
        <v>623</v>
      </c>
      <c r="C189" s="140"/>
    </row>
    <row r="190" spans="1:3" ht="15" customHeight="1">
      <c r="A190" s="151" t="s">
        <v>79</v>
      </c>
      <c r="B190" s="152"/>
      <c r="C190" s="140"/>
    </row>
    <row r="191" spans="1:3" ht="15" customHeight="1">
      <c r="A191" s="151" t="s">
        <v>81</v>
      </c>
      <c r="B191" s="152"/>
      <c r="C191" s="145">
        <v>-45000</v>
      </c>
    </row>
    <row r="192" spans="1:3" ht="15" customHeight="1">
      <c r="A192" s="138"/>
      <c r="B192" s="138"/>
      <c r="C192" s="140"/>
    </row>
    <row r="193" spans="1:3" ht="15" customHeight="1">
      <c r="A193" s="138"/>
      <c r="B193" s="138"/>
      <c r="C193" s="140"/>
    </row>
    <row r="194" spans="1:3" ht="15" customHeight="1">
      <c r="A194" s="138"/>
      <c r="B194" s="138"/>
      <c r="C194" s="140" t="s">
        <v>624</v>
      </c>
    </row>
    <row r="195" spans="1:3" ht="20.25" customHeight="1">
      <c r="A195" s="153" t="s">
        <v>142</v>
      </c>
      <c r="B195" s="154"/>
      <c r="C195" s="154"/>
    </row>
    <row r="196" spans="1:3" ht="13.5" customHeight="1">
      <c r="A196" s="149" t="s">
        <v>69</v>
      </c>
      <c r="B196" s="150"/>
      <c r="C196" s="150"/>
    </row>
    <row r="197" spans="1:3" ht="15" customHeight="1">
      <c r="A197" s="138"/>
      <c r="B197" s="138"/>
      <c r="C197" s="140"/>
    </row>
    <row r="198" spans="1:3" ht="13.5" customHeight="1">
      <c r="A198" s="141" t="s">
        <v>70</v>
      </c>
      <c r="B198" s="149" t="s">
        <v>71</v>
      </c>
      <c r="C198" s="150"/>
    </row>
    <row r="199" spans="1:3" ht="51">
      <c r="A199" s="142" t="s">
        <v>625</v>
      </c>
      <c r="B199" s="148" t="s">
        <v>626</v>
      </c>
      <c r="C199" s="164" t="s">
        <v>304</v>
      </c>
    </row>
    <row r="200" spans="1:3" ht="15" customHeight="1">
      <c r="A200" s="138"/>
      <c r="B200" s="138"/>
      <c r="C200" s="140"/>
    </row>
    <row r="201" spans="1:3" ht="13.5" customHeight="1">
      <c r="A201" s="149" t="s">
        <v>72</v>
      </c>
      <c r="B201" s="150"/>
      <c r="C201" s="150"/>
    </row>
    <row r="202" spans="1:3" ht="15" customHeight="1">
      <c r="A202" s="138"/>
      <c r="B202" s="138"/>
      <c r="C202" s="140"/>
    </row>
    <row r="203" spans="1:3" ht="15" customHeight="1">
      <c r="A203" s="140" t="s">
        <v>73</v>
      </c>
      <c r="B203" s="142" t="s">
        <v>625</v>
      </c>
      <c r="C203" s="143"/>
    </row>
    <row r="204" spans="1:3" ht="15" customHeight="1">
      <c r="A204" s="140" t="s">
        <v>74</v>
      </c>
      <c r="B204" s="142" t="s">
        <v>283</v>
      </c>
      <c r="C204" s="144" t="s">
        <v>559</v>
      </c>
    </row>
    <row r="205" spans="1:3" ht="15" customHeight="1">
      <c r="A205" s="140" t="s">
        <v>75</v>
      </c>
      <c r="B205" s="142" t="s">
        <v>627</v>
      </c>
      <c r="C205" s="140"/>
    </row>
    <row r="206" spans="1:3" ht="51" customHeight="1">
      <c r="A206" s="140" t="s">
        <v>76</v>
      </c>
      <c r="B206" s="142" t="s">
        <v>628</v>
      </c>
      <c r="C206" s="140"/>
    </row>
    <row r="207" spans="1:3" ht="15" customHeight="1">
      <c r="A207" s="140" t="s">
        <v>77</v>
      </c>
      <c r="B207" s="142" t="s">
        <v>284</v>
      </c>
      <c r="C207" s="140"/>
    </row>
    <row r="208" spans="1:3" ht="30" customHeight="1">
      <c r="A208" s="140" t="s">
        <v>629</v>
      </c>
      <c r="B208" s="142" t="s">
        <v>630</v>
      </c>
      <c r="C208" s="140"/>
    </row>
    <row r="209" spans="1:3" ht="15" customHeight="1">
      <c r="A209" s="151" t="s">
        <v>79</v>
      </c>
      <c r="B209" s="152"/>
      <c r="C209" s="140"/>
    </row>
    <row r="210" spans="1:3" ht="13.5" customHeight="1">
      <c r="A210" s="148" t="s">
        <v>631</v>
      </c>
      <c r="B210" s="155"/>
      <c r="C210" s="157" t="s">
        <v>80</v>
      </c>
    </row>
    <row r="211" spans="1:3" ht="13.5" customHeight="1">
      <c r="A211" s="148" t="s">
        <v>632</v>
      </c>
      <c r="B211" s="155"/>
      <c r="C211" s="157" t="s">
        <v>80</v>
      </c>
    </row>
    <row r="212" spans="1:3" ht="13.5" customHeight="1">
      <c r="A212" s="148" t="s">
        <v>633</v>
      </c>
      <c r="B212" s="155"/>
      <c r="C212" s="157" t="s">
        <v>80</v>
      </c>
    </row>
    <row r="213" spans="1:3" ht="15" customHeight="1">
      <c r="A213" s="151" t="s">
        <v>81</v>
      </c>
      <c r="B213" s="152"/>
      <c r="C213" s="145">
        <v>-34500</v>
      </c>
    </row>
    <row r="214" spans="1:3" ht="15" customHeight="1">
      <c r="A214" s="138"/>
      <c r="B214" s="138"/>
      <c r="C214" s="140"/>
    </row>
    <row r="215" spans="1:3" ht="15" customHeight="1">
      <c r="A215" s="138"/>
      <c r="B215" s="138"/>
      <c r="C215" s="140"/>
    </row>
    <row r="216" spans="1:3" ht="13.5" customHeight="1">
      <c r="A216" s="141" t="s">
        <v>70</v>
      </c>
      <c r="B216" s="149" t="s">
        <v>71</v>
      </c>
      <c r="C216" s="150"/>
    </row>
    <row r="217" spans="1:3" ht="51">
      <c r="A217" s="142" t="s">
        <v>267</v>
      </c>
      <c r="B217" s="148" t="s">
        <v>268</v>
      </c>
      <c r="C217" s="164" t="s">
        <v>304</v>
      </c>
    </row>
    <row r="218" spans="1:3" ht="15" customHeight="1">
      <c r="A218" s="138"/>
      <c r="B218" s="138"/>
      <c r="C218" s="140"/>
    </row>
    <row r="219" spans="1:3" ht="13.5" customHeight="1">
      <c r="A219" s="149" t="s">
        <v>72</v>
      </c>
      <c r="B219" s="150"/>
      <c r="C219" s="150"/>
    </row>
    <row r="220" spans="1:3" ht="15" customHeight="1">
      <c r="A220" s="138"/>
      <c r="B220" s="138"/>
      <c r="C220" s="140"/>
    </row>
    <row r="221" spans="1:3" ht="15" customHeight="1">
      <c r="A221" s="140" t="s">
        <v>73</v>
      </c>
      <c r="B221" s="142" t="s">
        <v>267</v>
      </c>
      <c r="C221" s="143"/>
    </row>
    <row r="222" spans="1:3" ht="15" customHeight="1">
      <c r="A222" s="140" t="s">
        <v>74</v>
      </c>
      <c r="B222" s="142" t="s">
        <v>119</v>
      </c>
      <c r="C222" s="144" t="s">
        <v>559</v>
      </c>
    </row>
    <row r="223" spans="1:3" ht="63.75" customHeight="1">
      <c r="A223" s="140" t="s">
        <v>75</v>
      </c>
      <c r="B223" s="142" t="s">
        <v>143</v>
      </c>
      <c r="C223" s="140"/>
    </row>
    <row r="224" spans="1:3" ht="63.75" customHeight="1">
      <c r="A224" s="140" t="s">
        <v>76</v>
      </c>
      <c r="B224" s="142" t="s">
        <v>144</v>
      </c>
      <c r="C224" s="140"/>
    </row>
    <row r="225" spans="1:3" ht="15" customHeight="1">
      <c r="A225" s="140" t="s">
        <v>77</v>
      </c>
      <c r="B225" s="142" t="s">
        <v>121</v>
      </c>
      <c r="C225" s="140"/>
    </row>
    <row r="226" spans="1:3" ht="30" customHeight="1">
      <c r="A226" s="140" t="s">
        <v>78</v>
      </c>
      <c r="B226" s="142" t="s">
        <v>82</v>
      </c>
      <c r="C226" s="140"/>
    </row>
    <row r="227" spans="1:3" ht="15" customHeight="1">
      <c r="A227" s="151" t="s">
        <v>79</v>
      </c>
      <c r="B227" s="152"/>
      <c r="C227" s="140"/>
    </row>
    <row r="228" spans="1:3" ht="15" customHeight="1">
      <c r="A228" s="151" t="s">
        <v>81</v>
      </c>
      <c r="B228" s="152"/>
      <c r="C228" s="145">
        <v>-50000</v>
      </c>
    </row>
    <row r="229" spans="1:3" ht="15" customHeight="1">
      <c r="A229" s="138"/>
      <c r="B229" s="138"/>
      <c r="C229" s="140"/>
    </row>
    <row r="230" spans="1:3" ht="15" customHeight="1">
      <c r="A230" s="138"/>
      <c r="B230" s="138"/>
      <c r="C230" s="140"/>
    </row>
    <row r="231" spans="1:3" ht="15" customHeight="1">
      <c r="A231" s="138"/>
      <c r="B231" s="138"/>
      <c r="C231" s="140" t="s">
        <v>634</v>
      </c>
    </row>
    <row r="232" spans="1:3" ht="20.25" customHeight="1">
      <c r="A232" s="153" t="s">
        <v>635</v>
      </c>
      <c r="B232" s="154"/>
      <c r="C232" s="154"/>
    </row>
    <row r="233" spans="1:3" ht="13.5" customHeight="1">
      <c r="A233" s="149" t="s">
        <v>69</v>
      </c>
      <c r="B233" s="150"/>
      <c r="C233" s="150"/>
    </row>
    <row r="234" spans="1:3" ht="15" customHeight="1">
      <c r="A234" s="138"/>
      <c r="B234" s="138"/>
      <c r="C234" s="140"/>
    </row>
    <row r="235" spans="1:3" ht="13.5" customHeight="1">
      <c r="A235" s="141" t="s">
        <v>70</v>
      </c>
      <c r="B235" s="149" t="s">
        <v>71</v>
      </c>
      <c r="C235" s="150"/>
    </row>
    <row r="236" spans="1:3" ht="51">
      <c r="A236" s="142" t="s">
        <v>636</v>
      </c>
      <c r="B236" s="148" t="s">
        <v>637</v>
      </c>
      <c r="C236" s="164" t="s">
        <v>304</v>
      </c>
    </row>
    <row r="237" spans="1:3" ht="15" customHeight="1">
      <c r="A237" s="138"/>
      <c r="B237" s="138"/>
      <c r="C237" s="140"/>
    </row>
    <row r="238" spans="1:3" ht="13.5" customHeight="1">
      <c r="A238" s="149" t="s">
        <v>72</v>
      </c>
      <c r="B238" s="150"/>
      <c r="C238" s="150"/>
    </row>
    <row r="239" spans="1:3" ht="15" customHeight="1">
      <c r="A239" s="138"/>
      <c r="B239" s="138"/>
      <c r="C239" s="140"/>
    </row>
    <row r="240" spans="1:3" ht="15" customHeight="1">
      <c r="A240" s="140" t="s">
        <v>73</v>
      </c>
      <c r="B240" s="142" t="s">
        <v>636</v>
      </c>
      <c r="C240" s="143"/>
    </row>
    <row r="241" spans="1:3" ht="15" customHeight="1">
      <c r="A241" s="140" t="s">
        <v>74</v>
      </c>
      <c r="B241" s="142" t="s">
        <v>119</v>
      </c>
      <c r="C241" s="144" t="s">
        <v>620</v>
      </c>
    </row>
    <row r="242" spans="1:3" ht="51" customHeight="1">
      <c r="A242" s="140" t="s">
        <v>75</v>
      </c>
      <c r="B242" s="142" t="s">
        <v>638</v>
      </c>
      <c r="C242" s="140"/>
    </row>
    <row r="243" spans="1:3" ht="38.25" customHeight="1">
      <c r="A243" s="140" t="s">
        <v>76</v>
      </c>
      <c r="B243" s="142" t="s">
        <v>639</v>
      </c>
      <c r="C243" s="140"/>
    </row>
    <row r="244" spans="1:3" ht="15" customHeight="1">
      <c r="A244" s="140" t="s">
        <v>77</v>
      </c>
      <c r="B244" s="142" t="s">
        <v>121</v>
      </c>
      <c r="C244" s="140"/>
    </row>
    <row r="245" spans="1:3" ht="30" customHeight="1">
      <c r="A245" s="140" t="s">
        <v>78</v>
      </c>
      <c r="B245" s="142" t="s">
        <v>635</v>
      </c>
      <c r="C245" s="140"/>
    </row>
    <row r="246" spans="1:3" ht="15" customHeight="1">
      <c r="A246" s="151" t="s">
        <v>79</v>
      </c>
      <c r="B246" s="152"/>
      <c r="C246" s="140"/>
    </row>
    <row r="247" spans="1:3" ht="15" customHeight="1">
      <c r="A247" s="151" t="s">
        <v>81</v>
      </c>
      <c r="B247" s="152"/>
      <c r="C247" s="145">
        <v>-500000</v>
      </c>
    </row>
    <row r="248" spans="1:3" ht="15" customHeight="1">
      <c r="A248" s="138"/>
      <c r="B248" s="138"/>
      <c r="C248" s="140"/>
    </row>
    <row r="249" spans="1:3" ht="15" customHeight="1">
      <c r="A249" s="138"/>
      <c r="B249" s="138"/>
      <c r="C249" s="140"/>
    </row>
    <row r="250" spans="1:3" ht="15" customHeight="1">
      <c r="A250" s="138"/>
      <c r="B250" s="138"/>
      <c r="C250" s="140" t="s">
        <v>640</v>
      </c>
    </row>
    <row r="251" spans="1:3" ht="20.25" customHeight="1">
      <c r="A251" s="153" t="s">
        <v>641</v>
      </c>
      <c r="B251" s="154"/>
      <c r="C251" s="154"/>
    </row>
    <row r="252" spans="1:3" ht="13.5" customHeight="1">
      <c r="A252" s="149" t="s">
        <v>69</v>
      </c>
      <c r="B252" s="150"/>
      <c r="C252" s="150"/>
    </row>
    <row r="253" spans="1:3" ht="15" customHeight="1">
      <c r="A253" s="138"/>
      <c r="B253" s="138"/>
      <c r="C253" s="140"/>
    </row>
    <row r="254" spans="1:3" ht="13.5" customHeight="1">
      <c r="A254" s="141" t="s">
        <v>70</v>
      </c>
      <c r="B254" s="149" t="s">
        <v>71</v>
      </c>
      <c r="C254" s="150"/>
    </row>
    <row r="255" spans="1:3" ht="51">
      <c r="A255" s="142" t="s">
        <v>642</v>
      </c>
      <c r="B255" s="148" t="s">
        <v>643</v>
      </c>
      <c r="C255" s="164" t="s">
        <v>304</v>
      </c>
    </row>
    <row r="256" spans="1:3" ht="15" customHeight="1">
      <c r="A256" s="138"/>
      <c r="B256" s="138"/>
      <c r="C256" s="140"/>
    </row>
    <row r="257" spans="1:3" ht="13.5" customHeight="1">
      <c r="A257" s="149" t="s">
        <v>72</v>
      </c>
      <c r="B257" s="150"/>
      <c r="C257" s="150"/>
    </row>
    <row r="258" spans="1:3" ht="15" customHeight="1">
      <c r="A258" s="138"/>
      <c r="B258" s="138"/>
      <c r="C258" s="140"/>
    </row>
    <row r="259" spans="1:3" ht="15" customHeight="1">
      <c r="A259" s="140" t="s">
        <v>73</v>
      </c>
      <c r="B259" s="142" t="s">
        <v>642</v>
      </c>
      <c r="C259" s="143"/>
    </row>
    <row r="260" spans="1:3" ht="15" customHeight="1">
      <c r="A260" s="140" t="s">
        <v>74</v>
      </c>
      <c r="B260" s="142" t="s">
        <v>119</v>
      </c>
      <c r="C260" s="144" t="s">
        <v>559</v>
      </c>
    </row>
    <row r="261" spans="1:3" ht="15" customHeight="1">
      <c r="A261" s="140" t="s">
        <v>75</v>
      </c>
      <c r="B261" s="142" t="s">
        <v>643</v>
      </c>
      <c r="C261" s="140"/>
    </row>
    <row r="262" spans="1:3" ht="38.25" customHeight="1">
      <c r="A262" s="140" t="s">
        <v>76</v>
      </c>
      <c r="B262" s="142" t="s">
        <v>644</v>
      </c>
      <c r="C262" s="140"/>
    </row>
    <row r="263" spans="1:3" ht="15" customHeight="1">
      <c r="A263" s="140" t="s">
        <v>77</v>
      </c>
      <c r="B263" s="142" t="s">
        <v>121</v>
      </c>
      <c r="C263" s="140"/>
    </row>
    <row r="264" spans="1:3" ht="30" customHeight="1">
      <c r="A264" s="140" t="s">
        <v>263</v>
      </c>
      <c r="B264" s="142" t="s">
        <v>641</v>
      </c>
      <c r="C264" s="140"/>
    </row>
    <row r="265" spans="1:3" ht="15" customHeight="1">
      <c r="A265" s="151" t="s">
        <v>79</v>
      </c>
      <c r="B265" s="152"/>
      <c r="C265" s="140"/>
    </row>
    <row r="266" spans="1:3" ht="13.5" customHeight="1">
      <c r="A266" s="148" t="s">
        <v>645</v>
      </c>
      <c r="B266" s="155"/>
      <c r="C266" s="157" t="s">
        <v>80</v>
      </c>
    </row>
    <row r="267" spans="1:3" ht="13.5" customHeight="1">
      <c r="A267" s="148" t="s">
        <v>646</v>
      </c>
      <c r="B267" s="155"/>
      <c r="C267" s="157" t="s">
        <v>80</v>
      </c>
    </row>
    <row r="268" spans="1:3" ht="13.5" customHeight="1">
      <c r="A268" s="148" t="s">
        <v>647</v>
      </c>
      <c r="B268" s="155"/>
      <c r="C268" s="157" t="s">
        <v>80</v>
      </c>
    </row>
    <row r="269" spans="1:3" ht="13.5" customHeight="1">
      <c r="A269" s="148" t="s">
        <v>648</v>
      </c>
      <c r="B269" s="155"/>
      <c r="C269" s="157" t="s">
        <v>80</v>
      </c>
    </row>
    <row r="270" spans="1:3" ht="13.5" customHeight="1">
      <c r="A270" s="148" t="s">
        <v>649</v>
      </c>
      <c r="B270" s="155"/>
      <c r="C270" s="157" t="s">
        <v>80</v>
      </c>
    </row>
    <row r="271" spans="1:3" ht="15" customHeight="1">
      <c r="A271" s="151" t="s">
        <v>81</v>
      </c>
      <c r="B271" s="152"/>
      <c r="C271" s="145">
        <v>-1679</v>
      </c>
    </row>
    <row r="272" spans="1:3" ht="15" customHeight="1">
      <c r="A272" s="138"/>
      <c r="B272" s="138"/>
      <c r="C272" s="140"/>
    </row>
    <row r="273" spans="1:3" ht="15" customHeight="1">
      <c r="A273" s="138"/>
      <c r="B273" s="138"/>
      <c r="C273" s="140"/>
    </row>
    <row r="274" spans="1:3" ht="13.5" customHeight="1">
      <c r="A274" s="141" t="s">
        <v>70</v>
      </c>
      <c r="B274" s="149" t="s">
        <v>71</v>
      </c>
      <c r="C274" s="150"/>
    </row>
    <row r="275" spans="1:3" ht="51">
      <c r="A275" s="142" t="s">
        <v>650</v>
      </c>
      <c r="B275" s="148" t="s">
        <v>651</v>
      </c>
      <c r="C275" s="164" t="s">
        <v>304</v>
      </c>
    </row>
    <row r="276" spans="1:3" ht="15" customHeight="1">
      <c r="A276" s="138"/>
      <c r="B276" s="138"/>
      <c r="C276" s="140"/>
    </row>
    <row r="277" spans="1:3" ht="13.5" customHeight="1">
      <c r="A277" s="149" t="s">
        <v>72</v>
      </c>
      <c r="B277" s="150"/>
      <c r="C277" s="150"/>
    </row>
    <row r="278" spans="1:3" ht="15" customHeight="1">
      <c r="A278" s="138"/>
      <c r="B278" s="138"/>
      <c r="C278" s="140"/>
    </row>
    <row r="279" spans="1:3" ht="15" customHeight="1">
      <c r="A279" s="140" t="s">
        <v>73</v>
      </c>
      <c r="B279" s="142" t="s">
        <v>650</v>
      </c>
      <c r="C279" s="143"/>
    </row>
    <row r="280" spans="1:3" ht="15" customHeight="1">
      <c r="A280" s="140" t="s">
        <v>74</v>
      </c>
      <c r="B280" s="142" t="s">
        <v>119</v>
      </c>
      <c r="C280" s="144" t="s">
        <v>559</v>
      </c>
    </row>
    <row r="281" spans="1:3" ht="51" customHeight="1">
      <c r="A281" s="140" t="s">
        <v>75</v>
      </c>
      <c r="B281" s="142" t="s">
        <v>652</v>
      </c>
      <c r="C281" s="140"/>
    </row>
    <row r="282" spans="1:3" ht="51" customHeight="1">
      <c r="A282" s="140" t="s">
        <v>76</v>
      </c>
      <c r="B282" s="142" t="s">
        <v>652</v>
      </c>
      <c r="C282" s="140"/>
    </row>
    <row r="283" spans="1:3" ht="15" customHeight="1">
      <c r="A283" s="140" t="s">
        <v>77</v>
      </c>
      <c r="B283" s="142" t="s">
        <v>121</v>
      </c>
      <c r="C283" s="140"/>
    </row>
    <row r="284" spans="1:3" ht="30" customHeight="1">
      <c r="A284" s="140" t="s">
        <v>127</v>
      </c>
      <c r="B284" s="142" t="s">
        <v>641</v>
      </c>
      <c r="C284" s="140"/>
    </row>
    <row r="285" spans="1:3" ht="15" customHeight="1">
      <c r="A285" s="151" t="s">
        <v>79</v>
      </c>
      <c r="B285" s="152"/>
      <c r="C285" s="140"/>
    </row>
    <row r="286" spans="1:3" ht="13.5" customHeight="1">
      <c r="A286" s="148" t="s">
        <v>80</v>
      </c>
      <c r="B286" s="155"/>
      <c r="C286" s="157" t="s">
        <v>80</v>
      </c>
    </row>
    <row r="287" spans="1:3" ht="15" customHeight="1">
      <c r="A287" s="151" t="s">
        <v>81</v>
      </c>
      <c r="B287" s="152"/>
      <c r="C287" s="145">
        <v>-2853.4</v>
      </c>
    </row>
    <row r="288" spans="1:3" ht="15" customHeight="1">
      <c r="A288" s="138"/>
      <c r="B288" s="138"/>
      <c r="C288" s="140"/>
    </row>
    <row r="289" spans="1:3" ht="15" customHeight="1">
      <c r="A289" s="138"/>
      <c r="B289" s="138"/>
      <c r="C289" s="140"/>
    </row>
    <row r="290" spans="1:3" ht="15" customHeight="1">
      <c r="A290" s="138"/>
      <c r="B290" s="138"/>
      <c r="C290" s="140" t="s">
        <v>653</v>
      </c>
    </row>
    <row r="291" spans="1:3" ht="20.25" customHeight="1">
      <c r="A291" s="153" t="s">
        <v>654</v>
      </c>
      <c r="B291" s="154"/>
      <c r="C291" s="154"/>
    </row>
    <row r="292" spans="1:3" ht="13.5" customHeight="1">
      <c r="A292" s="149" t="s">
        <v>69</v>
      </c>
      <c r="B292" s="150"/>
      <c r="C292" s="150"/>
    </row>
    <row r="293" spans="1:3" ht="15" customHeight="1">
      <c r="A293" s="138"/>
      <c r="B293" s="138"/>
      <c r="C293" s="140"/>
    </row>
    <row r="294" spans="1:3" ht="13.5" customHeight="1">
      <c r="A294" s="141" t="s">
        <v>70</v>
      </c>
      <c r="B294" s="149" t="s">
        <v>71</v>
      </c>
      <c r="C294" s="150"/>
    </row>
    <row r="295" spans="1:3" ht="51">
      <c r="A295" s="142" t="s">
        <v>655</v>
      </c>
      <c r="B295" s="148" t="s">
        <v>656</v>
      </c>
      <c r="C295" s="164" t="s">
        <v>304</v>
      </c>
    </row>
    <row r="296" spans="1:3" ht="15" customHeight="1">
      <c r="A296" s="138"/>
      <c r="B296" s="138"/>
      <c r="C296" s="140"/>
    </row>
    <row r="297" spans="1:3" ht="13.5" customHeight="1">
      <c r="A297" s="149" t="s">
        <v>72</v>
      </c>
      <c r="B297" s="150"/>
      <c r="C297" s="150"/>
    </row>
    <row r="298" spans="1:3" ht="15" customHeight="1">
      <c r="A298" s="138"/>
      <c r="B298" s="138"/>
      <c r="C298" s="140"/>
    </row>
    <row r="299" spans="1:3" ht="15" customHeight="1">
      <c r="A299" s="140" t="s">
        <v>73</v>
      </c>
      <c r="B299" s="142" t="s">
        <v>655</v>
      </c>
      <c r="C299" s="143"/>
    </row>
    <row r="300" spans="1:3" ht="15" customHeight="1">
      <c r="A300" s="140" t="s">
        <v>74</v>
      </c>
      <c r="B300" s="142" t="s">
        <v>119</v>
      </c>
      <c r="C300" s="144" t="s">
        <v>559</v>
      </c>
    </row>
    <row r="301" spans="1:3" ht="38.25" customHeight="1">
      <c r="A301" s="140" t="s">
        <v>75</v>
      </c>
      <c r="B301" s="142" t="s">
        <v>657</v>
      </c>
      <c r="C301" s="140"/>
    </row>
    <row r="302" spans="1:3" ht="76.5" customHeight="1">
      <c r="A302" s="140" t="s">
        <v>76</v>
      </c>
      <c r="B302" s="142" t="s">
        <v>658</v>
      </c>
      <c r="C302" s="140"/>
    </row>
    <row r="303" spans="1:3" ht="15" customHeight="1">
      <c r="A303" s="140" t="s">
        <v>77</v>
      </c>
      <c r="B303" s="142" t="s">
        <v>121</v>
      </c>
      <c r="C303" s="140"/>
    </row>
    <row r="304" spans="1:3" ht="30" customHeight="1">
      <c r="A304" s="140" t="s">
        <v>127</v>
      </c>
      <c r="B304" s="142" t="s">
        <v>654</v>
      </c>
      <c r="C304" s="140"/>
    </row>
    <row r="305" spans="1:3" ht="15" customHeight="1">
      <c r="A305" s="151" t="s">
        <v>79</v>
      </c>
      <c r="B305" s="152"/>
      <c r="C305" s="140"/>
    </row>
    <row r="306" spans="1:3" ht="15" customHeight="1">
      <c r="A306" s="151" t="s">
        <v>81</v>
      </c>
      <c r="B306" s="152"/>
      <c r="C306" s="145">
        <v>-11553.2</v>
      </c>
    </row>
    <row r="307" spans="1:3" ht="15" customHeight="1">
      <c r="A307" s="138"/>
      <c r="B307" s="138"/>
      <c r="C307" s="140"/>
    </row>
    <row r="308" spans="1:3" ht="15" customHeight="1">
      <c r="A308" s="140" t="s">
        <v>73</v>
      </c>
      <c r="B308" s="142" t="s">
        <v>655</v>
      </c>
      <c r="C308" s="143"/>
    </row>
    <row r="309" spans="1:3" ht="15" customHeight="1">
      <c r="A309" s="140" t="s">
        <v>74</v>
      </c>
      <c r="B309" s="142" t="s">
        <v>259</v>
      </c>
      <c r="C309" s="144" t="s">
        <v>559</v>
      </c>
    </row>
    <row r="310" spans="1:3" ht="15" customHeight="1">
      <c r="A310" s="140" t="s">
        <v>75</v>
      </c>
      <c r="B310" s="142" t="s">
        <v>659</v>
      </c>
      <c r="C310" s="140"/>
    </row>
    <row r="311" spans="1:3" ht="63.75" customHeight="1">
      <c r="A311" s="140" t="s">
        <v>76</v>
      </c>
      <c r="B311" s="142" t="s">
        <v>660</v>
      </c>
      <c r="C311" s="140"/>
    </row>
    <row r="312" spans="1:3" ht="15" customHeight="1">
      <c r="A312" s="140" t="s">
        <v>77</v>
      </c>
      <c r="B312" s="142" t="s">
        <v>121</v>
      </c>
      <c r="C312" s="140"/>
    </row>
    <row r="313" spans="1:3" ht="45" customHeight="1">
      <c r="A313" s="140" t="s">
        <v>265</v>
      </c>
      <c r="B313" s="142" t="s">
        <v>654</v>
      </c>
      <c r="C313" s="140"/>
    </row>
    <row r="314" spans="1:3" ht="15" customHeight="1">
      <c r="A314" s="151" t="s">
        <v>79</v>
      </c>
      <c r="B314" s="152"/>
      <c r="C314" s="140"/>
    </row>
    <row r="315" spans="1:3" ht="13.5" customHeight="1">
      <c r="A315" s="148" t="s">
        <v>661</v>
      </c>
      <c r="B315" s="155"/>
      <c r="C315" s="157" t="s">
        <v>80</v>
      </c>
    </row>
    <row r="316" spans="1:3" ht="13.5" customHeight="1">
      <c r="A316" s="148" t="s">
        <v>662</v>
      </c>
      <c r="B316" s="155"/>
      <c r="C316" s="157" t="s">
        <v>80</v>
      </c>
    </row>
    <row r="317" spans="1:3" ht="13.5" customHeight="1">
      <c r="A317" s="148" t="s">
        <v>663</v>
      </c>
      <c r="B317" s="155"/>
      <c r="C317" s="157" t="s">
        <v>80</v>
      </c>
    </row>
    <row r="318" spans="1:3" ht="13.5" customHeight="1">
      <c r="A318" s="148" t="s">
        <v>664</v>
      </c>
      <c r="B318" s="155"/>
      <c r="C318" s="157" t="s">
        <v>80</v>
      </c>
    </row>
    <row r="319" spans="1:3" ht="13.5" customHeight="1">
      <c r="A319" s="148" t="s">
        <v>665</v>
      </c>
      <c r="B319" s="155"/>
      <c r="C319" s="157" t="s">
        <v>80</v>
      </c>
    </row>
    <row r="320" spans="1:3" ht="13.5" customHeight="1">
      <c r="A320" s="148" t="s">
        <v>666</v>
      </c>
      <c r="B320" s="155"/>
      <c r="C320" s="157" t="s">
        <v>80</v>
      </c>
    </row>
    <row r="321" spans="1:3" ht="13.5" customHeight="1">
      <c r="A321" s="148" t="s">
        <v>667</v>
      </c>
      <c r="B321" s="155"/>
      <c r="C321" s="157" t="s">
        <v>80</v>
      </c>
    </row>
    <row r="322" spans="1:3" ht="13.5" customHeight="1">
      <c r="A322" s="148" t="s">
        <v>668</v>
      </c>
      <c r="B322" s="155"/>
      <c r="C322" s="157" t="s">
        <v>80</v>
      </c>
    </row>
    <row r="323" spans="1:3" ht="13.5" customHeight="1">
      <c r="A323" s="148" t="s">
        <v>669</v>
      </c>
      <c r="B323" s="155"/>
      <c r="C323" s="157" t="s">
        <v>80</v>
      </c>
    </row>
    <row r="324" spans="1:3" ht="13.5" customHeight="1">
      <c r="A324" s="148" t="s">
        <v>670</v>
      </c>
      <c r="B324" s="155"/>
      <c r="C324" s="157" t="s">
        <v>80</v>
      </c>
    </row>
    <row r="325" spans="1:3" ht="15" customHeight="1">
      <c r="A325" s="151" t="s">
        <v>81</v>
      </c>
      <c r="B325" s="152"/>
      <c r="C325" s="145">
        <v>-4721.3999999999996</v>
      </c>
    </row>
    <row r="326" spans="1:3" ht="15" customHeight="1">
      <c r="A326" s="138"/>
      <c r="B326" s="138"/>
      <c r="C326" s="140"/>
    </row>
    <row r="327" spans="1:3" ht="15" customHeight="1">
      <c r="A327" s="140" t="s">
        <v>73</v>
      </c>
      <c r="B327" s="142" t="s">
        <v>655</v>
      </c>
      <c r="C327" s="143"/>
    </row>
    <row r="328" spans="1:3" ht="15" customHeight="1">
      <c r="A328" s="140" t="s">
        <v>74</v>
      </c>
      <c r="B328" s="142" t="s">
        <v>262</v>
      </c>
      <c r="C328" s="144" t="s">
        <v>559</v>
      </c>
    </row>
    <row r="329" spans="1:3" ht="25.5" customHeight="1">
      <c r="A329" s="140" t="s">
        <v>75</v>
      </c>
      <c r="B329" s="142" t="s">
        <v>671</v>
      </c>
      <c r="C329" s="140"/>
    </row>
    <row r="330" spans="1:3" ht="76.5" customHeight="1">
      <c r="A330" s="140" t="s">
        <v>76</v>
      </c>
      <c r="B330" s="142" t="s">
        <v>672</v>
      </c>
      <c r="C330" s="140"/>
    </row>
    <row r="331" spans="1:3" ht="15" customHeight="1">
      <c r="A331" s="140" t="s">
        <v>77</v>
      </c>
      <c r="B331" s="142" t="s">
        <v>121</v>
      </c>
      <c r="C331" s="140"/>
    </row>
    <row r="332" spans="1:3" ht="30" customHeight="1">
      <c r="A332" s="140" t="s">
        <v>127</v>
      </c>
      <c r="B332" s="142" t="s">
        <v>654</v>
      </c>
      <c r="C332" s="140"/>
    </row>
    <row r="333" spans="1:3" ht="15" customHeight="1">
      <c r="A333" s="151" t="s">
        <v>79</v>
      </c>
      <c r="B333" s="152"/>
      <c r="C333" s="140"/>
    </row>
    <row r="334" spans="1:3" ht="15" customHeight="1">
      <c r="A334" s="151" t="s">
        <v>81</v>
      </c>
      <c r="B334" s="152"/>
      <c r="C334" s="145">
        <v>-1398.2</v>
      </c>
    </row>
    <row r="335" spans="1:3" ht="15" customHeight="1">
      <c r="A335" s="138"/>
      <c r="B335" s="138"/>
      <c r="C335" s="140"/>
    </row>
    <row r="336" spans="1:3" ht="15" customHeight="1">
      <c r="A336" s="138"/>
      <c r="B336" s="138"/>
      <c r="C336" s="140"/>
    </row>
    <row r="337" spans="1:3" ht="15" customHeight="1">
      <c r="A337" s="138"/>
      <c r="B337" s="138"/>
      <c r="C337" s="140" t="s">
        <v>251</v>
      </c>
    </row>
    <row r="338" spans="1:3" ht="20.25" customHeight="1">
      <c r="A338" s="153" t="s">
        <v>269</v>
      </c>
      <c r="B338" s="154"/>
      <c r="C338" s="154"/>
    </row>
    <row r="339" spans="1:3" ht="13.5" customHeight="1">
      <c r="A339" s="149" t="s">
        <v>69</v>
      </c>
      <c r="B339" s="150"/>
      <c r="C339" s="150"/>
    </row>
    <row r="340" spans="1:3" ht="15" customHeight="1">
      <c r="A340" s="138"/>
      <c r="B340" s="138"/>
      <c r="C340" s="140"/>
    </row>
    <row r="341" spans="1:3" ht="13.5" customHeight="1">
      <c r="A341" s="141" t="s">
        <v>70</v>
      </c>
      <c r="B341" s="149" t="s">
        <v>71</v>
      </c>
      <c r="C341" s="150"/>
    </row>
    <row r="342" spans="1:3" ht="51">
      <c r="A342" s="142" t="s">
        <v>270</v>
      </c>
      <c r="B342" s="148" t="s">
        <v>271</v>
      </c>
      <c r="C342" s="164" t="s">
        <v>304</v>
      </c>
    </row>
    <row r="343" spans="1:3" ht="15" customHeight="1">
      <c r="A343" s="138"/>
      <c r="B343" s="138"/>
      <c r="C343" s="140"/>
    </row>
    <row r="344" spans="1:3" ht="13.5" customHeight="1">
      <c r="A344" s="149" t="s">
        <v>72</v>
      </c>
      <c r="B344" s="150"/>
      <c r="C344" s="150"/>
    </row>
    <row r="345" spans="1:3" ht="15" customHeight="1">
      <c r="A345" s="138"/>
      <c r="B345" s="138"/>
      <c r="C345" s="140"/>
    </row>
    <row r="346" spans="1:3" ht="15" customHeight="1">
      <c r="A346" s="140" t="s">
        <v>73</v>
      </c>
      <c r="B346" s="142" t="s">
        <v>270</v>
      </c>
      <c r="C346" s="143"/>
    </row>
    <row r="347" spans="1:3" ht="15" customHeight="1">
      <c r="A347" s="140" t="s">
        <v>74</v>
      </c>
      <c r="B347" s="142" t="s">
        <v>119</v>
      </c>
      <c r="C347" s="144" t="s">
        <v>559</v>
      </c>
    </row>
    <row r="348" spans="1:3" ht="51" customHeight="1">
      <c r="A348" s="140" t="s">
        <v>75</v>
      </c>
      <c r="B348" s="142" t="s">
        <v>272</v>
      </c>
      <c r="C348" s="140"/>
    </row>
    <row r="349" spans="1:3" ht="63.75" customHeight="1">
      <c r="A349" s="140" t="s">
        <v>76</v>
      </c>
      <c r="B349" s="142" t="s">
        <v>273</v>
      </c>
      <c r="C349" s="140"/>
    </row>
    <row r="350" spans="1:3" ht="15" customHeight="1">
      <c r="A350" s="140" t="s">
        <v>77</v>
      </c>
      <c r="B350" s="142" t="s">
        <v>121</v>
      </c>
      <c r="C350" s="140"/>
    </row>
    <row r="351" spans="1:3" ht="45" customHeight="1">
      <c r="A351" s="140" t="s">
        <v>261</v>
      </c>
      <c r="B351" s="142" t="s">
        <v>274</v>
      </c>
      <c r="C351" s="140"/>
    </row>
    <row r="352" spans="1:3" ht="15" customHeight="1">
      <c r="A352" s="151" t="s">
        <v>79</v>
      </c>
      <c r="B352" s="152"/>
      <c r="C352" s="140"/>
    </row>
    <row r="353" spans="1:3" ht="15" customHeight="1">
      <c r="A353" s="151" t="s">
        <v>81</v>
      </c>
      <c r="B353" s="152"/>
      <c r="C353" s="145">
        <v>-5400</v>
      </c>
    </row>
    <row r="354" spans="1:3" ht="15" customHeight="1">
      <c r="A354" s="138"/>
      <c r="B354" s="138"/>
      <c r="C354" s="140"/>
    </row>
    <row r="355" spans="1:3" ht="15" customHeight="1">
      <c r="A355" s="138"/>
      <c r="B355" s="138"/>
      <c r="C355" s="140"/>
    </row>
    <row r="356" spans="1:3" ht="15" customHeight="1">
      <c r="A356" s="138"/>
      <c r="B356" s="138"/>
      <c r="C356" s="140" t="s">
        <v>673</v>
      </c>
    </row>
    <row r="357" spans="1:3" ht="20.25" customHeight="1">
      <c r="A357" s="153" t="s">
        <v>674</v>
      </c>
      <c r="B357" s="154"/>
      <c r="C357" s="154"/>
    </row>
    <row r="358" spans="1:3" ht="13.5" customHeight="1">
      <c r="A358" s="149" t="s">
        <v>69</v>
      </c>
      <c r="B358" s="150"/>
      <c r="C358" s="150"/>
    </row>
    <row r="359" spans="1:3" ht="15" customHeight="1">
      <c r="A359" s="138"/>
      <c r="B359" s="138"/>
      <c r="C359" s="140"/>
    </row>
    <row r="360" spans="1:3" ht="13.5" customHeight="1">
      <c r="A360" s="141" t="s">
        <v>70</v>
      </c>
      <c r="B360" s="149" t="s">
        <v>71</v>
      </c>
      <c r="C360" s="150"/>
    </row>
    <row r="361" spans="1:3" ht="13.5" customHeight="1">
      <c r="A361" s="142" t="s">
        <v>675</v>
      </c>
      <c r="B361" s="148" t="s">
        <v>676</v>
      </c>
      <c r="C361" s="158"/>
    </row>
    <row r="362" spans="1:3" ht="15" customHeight="1">
      <c r="A362" s="138"/>
      <c r="B362" s="138"/>
      <c r="C362" s="140"/>
    </row>
    <row r="363" spans="1:3" ht="13.5" customHeight="1">
      <c r="A363" s="149" t="s">
        <v>72</v>
      </c>
      <c r="B363" s="150"/>
      <c r="C363" s="150"/>
    </row>
    <row r="364" spans="1:3" ht="15" customHeight="1">
      <c r="A364" s="138"/>
      <c r="B364" s="138"/>
      <c r="C364" s="140"/>
    </row>
    <row r="365" spans="1:3" ht="15" customHeight="1">
      <c r="A365" s="140" t="s">
        <v>73</v>
      </c>
      <c r="B365" s="142" t="s">
        <v>675</v>
      </c>
      <c r="C365" s="143"/>
    </row>
    <row r="366" spans="1:3" ht="15" customHeight="1">
      <c r="A366" s="140" t="s">
        <v>74</v>
      </c>
      <c r="B366" s="142" t="s">
        <v>119</v>
      </c>
      <c r="C366" s="144" t="s">
        <v>559</v>
      </c>
    </row>
    <row r="367" spans="1:3" ht="38.25" customHeight="1">
      <c r="A367" s="140" t="s">
        <v>75</v>
      </c>
      <c r="B367" s="142" t="s">
        <v>677</v>
      </c>
      <c r="C367" s="140"/>
    </row>
    <row r="368" spans="1:3" ht="51" customHeight="1">
      <c r="A368" s="140" t="s">
        <v>76</v>
      </c>
      <c r="B368" s="142" t="s">
        <v>678</v>
      </c>
      <c r="C368" s="140"/>
    </row>
    <row r="369" spans="1:3" ht="15" customHeight="1">
      <c r="A369" s="140" t="s">
        <v>77</v>
      </c>
      <c r="B369" s="142" t="s">
        <v>121</v>
      </c>
      <c r="C369" s="140"/>
    </row>
    <row r="370" spans="1:3" ht="30" customHeight="1">
      <c r="A370" s="140" t="s">
        <v>127</v>
      </c>
      <c r="B370" s="142" t="s">
        <v>679</v>
      </c>
      <c r="C370" s="140"/>
    </row>
    <row r="371" spans="1:3" ht="15" customHeight="1">
      <c r="A371" s="151" t="s">
        <v>79</v>
      </c>
      <c r="B371" s="152"/>
      <c r="C371" s="140"/>
    </row>
    <row r="372" spans="1:3" ht="15" customHeight="1">
      <c r="A372" s="151" t="s">
        <v>81</v>
      </c>
      <c r="B372" s="152"/>
      <c r="C372" s="145">
        <v>-51.3</v>
      </c>
    </row>
    <row r="373" spans="1:3" ht="15" customHeight="1">
      <c r="A373" s="138"/>
      <c r="B373" s="138"/>
      <c r="C373" s="140"/>
    </row>
    <row r="374" spans="1:3" ht="15" customHeight="1">
      <c r="A374" s="138"/>
      <c r="B374" s="138"/>
      <c r="C374" s="140"/>
    </row>
    <row r="375" spans="1:3" ht="15" customHeight="1">
      <c r="A375" s="138"/>
      <c r="B375" s="138"/>
      <c r="C375" s="140" t="s">
        <v>680</v>
      </c>
    </row>
    <row r="376" spans="1:3" ht="20.25" customHeight="1">
      <c r="A376" s="153" t="s">
        <v>681</v>
      </c>
      <c r="B376" s="154"/>
      <c r="C376" s="154"/>
    </row>
    <row r="377" spans="1:3" ht="13.5" customHeight="1">
      <c r="A377" s="149" t="s">
        <v>69</v>
      </c>
      <c r="B377" s="150"/>
      <c r="C377" s="150"/>
    </row>
    <row r="378" spans="1:3" ht="15" customHeight="1">
      <c r="A378" s="138"/>
      <c r="B378" s="138"/>
      <c r="C378" s="140"/>
    </row>
    <row r="379" spans="1:3" ht="13.5" customHeight="1">
      <c r="A379" s="141" t="s">
        <v>70</v>
      </c>
      <c r="B379" s="149" t="s">
        <v>71</v>
      </c>
      <c r="C379" s="150"/>
    </row>
    <row r="380" spans="1:3" ht="51">
      <c r="A380" s="142" t="s">
        <v>682</v>
      </c>
      <c r="B380" s="148" t="s">
        <v>683</v>
      </c>
      <c r="C380" s="164" t="s">
        <v>304</v>
      </c>
    </row>
    <row r="381" spans="1:3" ht="15" customHeight="1">
      <c r="A381" s="138"/>
      <c r="B381" s="138"/>
      <c r="C381" s="140"/>
    </row>
    <row r="382" spans="1:3" ht="13.5" customHeight="1">
      <c r="A382" s="149" t="s">
        <v>72</v>
      </c>
      <c r="B382" s="150"/>
      <c r="C382" s="150"/>
    </row>
    <row r="383" spans="1:3" ht="15" customHeight="1">
      <c r="A383" s="138"/>
      <c r="B383" s="138"/>
      <c r="C383" s="140"/>
    </row>
    <row r="384" spans="1:3" ht="15" customHeight="1">
      <c r="A384" s="140" t="s">
        <v>73</v>
      </c>
      <c r="B384" s="142" t="s">
        <v>682</v>
      </c>
      <c r="C384" s="143"/>
    </row>
    <row r="385" spans="1:3" ht="15" customHeight="1">
      <c r="A385" s="140" t="s">
        <v>74</v>
      </c>
      <c r="B385" s="142" t="s">
        <v>119</v>
      </c>
      <c r="C385" s="144" t="s">
        <v>559</v>
      </c>
    </row>
    <row r="386" spans="1:3" ht="51" customHeight="1">
      <c r="A386" s="140" t="s">
        <v>75</v>
      </c>
      <c r="B386" s="142" t="s">
        <v>684</v>
      </c>
      <c r="C386" s="140"/>
    </row>
    <row r="387" spans="1:3" ht="63.75" customHeight="1">
      <c r="A387" s="140" t="s">
        <v>76</v>
      </c>
      <c r="B387" s="142" t="s">
        <v>685</v>
      </c>
      <c r="C387" s="140"/>
    </row>
    <row r="388" spans="1:3" ht="15" customHeight="1">
      <c r="A388" s="140" t="s">
        <v>77</v>
      </c>
      <c r="B388" s="142" t="s">
        <v>121</v>
      </c>
      <c r="C388" s="140"/>
    </row>
    <row r="389" spans="1:3" ht="30" customHeight="1">
      <c r="A389" s="140" t="s">
        <v>127</v>
      </c>
      <c r="B389" s="142" t="s">
        <v>686</v>
      </c>
      <c r="C389" s="140"/>
    </row>
    <row r="390" spans="1:3" ht="15" customHeight="1">
      <c r="A390" s="151" t="s">
        <v>79</v>
      </c>
      <c r="B390" s="152"/>
      <c r="C390" s="140"/>
    </row>
    <row r="391" spans="1:3" ht="13.5" customHeight="1">
      <c r="A391" s="148" t="s">
        <v>80</v>
      </c>
      <c r="B391" s="155"/>
      <c r="C391" s="157" t="s">
        <v>80</v>
      </c>
    </row>
    <row r="392" spans="1:3" ht="15" customHeight="1">
      <c r="A392" s="151" t="s">
        <v>81</v>
      </c>
      <c r="B392" s="152"/>
      <c r="C392" s="145">
        <v>-5848.5</v>
      </c>
    </row>
    <row r="393" spans="1:3" ht="15" customHeight="1">
      <c r="A393" s="138"/>
      <c r="B393" s="138"/>
      <c r="C393" s="140"/>
    </row>
    <row r="394" spans="1:3" ht="15" customHeight="1">
      <c r="A394" s="138"/>
      <c r="B394" s="138"/>
      <c r="C394" s="140"/>
    </row>
    <row r="395" spans="1:3" ht="15" customHeight="1">
      <c r="A395" s="138"/>
      <c r="B395" s="138"/>
      <c r="C395" s="140" t="s">
        <v>252</v>
      </c>
    </row>
    <row r="396" spans="1:3" ht="20.25" customHeight="1">
      <c r="A396" s="153" t="s">
        <v>275</v>
      </c>
      <c r="B396" s="154"/>
      <c r="C396" s="154"/>
    </row>
    <row r="397" spans="1:3" ht="13.5" customHeight="1">
      <c r="A397" s="149" t="s">
        <v>69</v>
      </c>
      <c r="B397" s="150"/>
      <c r="C397" s="150"/>
    </row>
    <row r="398" spans="1:3" ht="15" customHeight="1">
      <c r="A398" s="138"/>
      <c r="B398" s="138"/>
      <c r="C398" s="140"/>
    </row>
    <row r="399" spans="1:3" ht="13.5" customHeight="1">
      <c r="A399" s="141" t="s">
        <v>70</v>
      </c>
      <c r="B399" s="149" t="s">
        <v>71</v>
      </c>
      <c r="C399" s="150"/>
    </row>
    <row r="400" spans="1:3" ht="51">
      <c r="A400" s="142" t="s">
        <v>157</v>
      </c>
      <c r="B400" s="148" t="s">
        <v>276</v>
      </c>
      <c r="C400" s="164" t="s">
        <v>304</v>
      </c>
    </row>
    <row r="401" spans="1:3" ht="15" customHeight="1">
      <c r="A401" s="138"/>
      <c r="B401" s="138"/>
      <c r="C401" s="140"/>
    </row>
    <row r="402" spans="1:3" ht="13.5" customHeight="1">
      <c r="A402" s="149" t="s">
        <v>72</v>
      </c>
      <c r="B402" s="150"/>
      <c r="C402" s="150"/>
    </row>
    <row r="403" spans="1:3" ht="15" customHeight="1">
      <c r="A403" s="138"/>
      <c r="B403" s="138"/>
      <c r="C403" s="140"/>
    </row>
    <row r="404" spans="1:3" ht="15" customHeight="1">
      <c r="A404" s="140" t="s">
        <v>73</v>
      </c>
      <c r="B404" s="142" t="s">
        <v>157</v>
      </c>
      <c r="C404" s="143"/>
    </row>
    <row r="405" spans="1:3" ht="15" customHeight="1">
      <c r="A405" s="140" t="s">
        <v>74</v>
      </c>
      <c r="B405" s="142" t="s">
        <v>158</v>
      </c>
      <c r="C405" s="144" t="s">
        <v>559</v>
      </c>
    </row>
    <row r="406" spans="1:3" ht="63.75" customHeight="1">
      <c r="A406" s="140" t="s">
        <v>75</v>
      </c>
      <c r="B406" s="142" t="s">
        <v>159</v>
      </c>
      <c r="C406" s="140"/>
    </row>
    <row r="407" spans="1:3" ht="38.25" customHeight="1">
      <c r="A407" s="140" t="s">
        <v>76</v>
      </c>
      <c r="B407" s="142" t="s">
        <v>160</v>
      </c>
      <c r="C407" s="140"/>
    </row>
    <row r="408" spans="1:3" ht="25.5" customHeight="1">
      <c r="A408" s="140" t="s">
        <v>77</v>
      </c>
      <c r="B408" s="142" t="s">
        <v>161</v>
      </c>
      <c r="C408" s="140"/>
    </row>
    <row r="409" spans="1:3" ht="45" customHeight="1">
      <c r="A409" s="140" t="s">
        <v>277</v>
      </c>
      <c r="B409" s="142" t="s">
        <v>162</v>
      </c>
      <c r="C409" s="140"/>
    </row>
    <row r="410" spans="1:3" ht="15" customHeight="1">
      <c r="A410" s="151" t="s">
        <v>79</v>
      </c>
      <c r="B410" s="152"/>
      <c r="C410" s="140"/>
    </row>
    <row r="411" spans="1:3" ht="15" customHeight="1">
      <c r="A411" s="151" t="s">
        <v>81</v>
      </c>
      <c r="B411" s="152"/>
      <c r="C411" s="145">
        <v>-232790.7</v>
      </c>
    </row>
    <row r="412" spans="1:3" ht="15" customHeight="1">
      <c r="A412" s="138"/>
      <c r="B412" s="138"/>
      <c r="C412" s="140"/>
    </row>
    <row r="413" spans="1:3" ht="15" customHeight="1">
      <c r="A413" s="140" t="s">
        <v>73</v>
      </c>
      <c r="B413" s="142" t="s">
        <v>157</v>
      </c>
      <c r="C413" s="143"/>
    </row>
    <row r="414" spans="1:3" ht="15" customHeight="1">
      <c r="A414" s="140" t="s">
        <v>74</v>
      </c>
      <c r="B414" s="142" t="s">
        <v>163</v>
      </c>
      <c r="C414" s="144" t="s">
        <v>559</v>
      </c>
    </row>
    <row r="415" spans="1:3" ht="63.75" customHeight="1">
      <c r="A415" s="140" t="s">
        <v>75</v>
      </c>
      <c r="B415" s="142" t="s">
        <v>164</v>
      </c>
      <c r="C415" s="140"/>
    </row>
    <row r="416" spans="1:3" ht="38.25" customHeight="1">
      <c r="A416" s="140" t="s">
        <v>76</v>
      </c>
      <c r="B416" s="142" t="s">
        <v>165</v>
      </c>
      <c r="C416" s="140"/>
    </row>
    <row r="417" spans="1:3" ht="25.5" customHeight="1">
      <c r="A417" s="140" t="s">
        <v>77</v>
      </c>
      <c r="B417" s="142" t="s">
        <v>161</v>
      </c>
      <c r="C417" s="140"/>
    </row>
    <row r="418" spans="1:3" ht="30" customHeight="1">
      <c r="A418" s="140" t="s">
        <v>127</v>
      </c>
      <c r="B418" s="142" t="s">
        <v>162</v>
      </c>
      <c r="C418" s="140"/>
    </row>
    <row r="419" spans="1:3" ht="15" customHeight="1">
      <c r="A419" s="151" t="s">
        <v>79</v>
      </c>
      <c r="B419" s="152"/>
      <c r="C419" s="140"/>
    </row>
    <row r="420" spans="1:3" ht="15" customHeight="1">
      <c r="A420" s="151" t="s">
        <v>81</v>
      </c>
      <c r="B420" s="152"/>
      <c r="C420" s="145">
        <v>-199244.7</v>
      </c>
    </row>
    <row r="421" spans="1:3" ht="15" customHeight="1">
      <c r="A421" s="138"/>
      <c r="B421" s="138"/>
      <c r="C421" s="140"/>
    </row>
    <row r="422" spans="1:3" ht="15" customHeight="1">
      <c r="A422" s="138"/>
      <c r="B422" s="138"/>
      <c r="C422" s="140"/>
    </row>
    <row r="423" spans="1:3" ht="15" customHeight="1">
      <c r="A423" s="138"/>
      <c r="B423" s="138"/>
      <c r="C423" s="140" t="s">
        <v>690</v>
      </c>
    </row>
    <row r="424" spans="1:3" ht="20.25" customHeight="1">
      <c r="A424" s="153" t="s">
        <v>691</v>
      </c>
      <c r="B424" s="154"/>
      <c r="C424" s="154"/>
    </row>
    <row r="425" spans="1:3" ht="13.5" customHeight="1">
      <c r="A425" s="149" t="s">
        <v>69</v>
      </c>
      <c r="B425" s="150"/>
      <c r="C425" s="150"/>
    </row>
    <row r="426" spans="1:3" ht="15" customHeight="1">
      <c r="A426" s="138"/>
      <c r="B426" s="138"/>
      <c r="C426" s="140"/>
    </row>
    <row r="427" spans="1:3" ht="13.5" customHeight="1">
      <c r="A427" s="141" t="s">
        <v>70</v>
      </c>
      <c r="B427" s="149" t="s">
        <v>71</v>
      </c>
      <c r="C427" s="150"/>
    </row>
    <row r="428" spans="1:3" ht="51">
      <c r="A428" s="142" t="s">
        <v>692</v>
      </c>
      <c r="B428" s="148" t="s">
        <v>693</v>
      </c>
      <c r="C428" s="164" t="s">
        <v>304</v>
      </c>
    </row>
    <row r="429" spans="1:3" ht="15" customHeight="1">
      <c r="A429" s="138"/>
      <c r="B429" s="138"/>
      <c r="C429" s="140"/>
    </row>
    <row r="430" spans="1:3" ht="13.5" customHeight="1">
      <c r="A430" s="149" t="s">
        <v>72</v>
      </c>
      <c r="B430" s="150"/>
      <c r="C430" s="150"/>
    </row>
    <row r="431" spans="1:3" ht="15" customHeight="1">
      <c r="A431" s="138"/>
      <c r="B431" s="138"/>
      <c r="C431" s="140"/>
    </row>
    <row r="432" spans="1:3" ht="15" customHeight="1">
      <c r="A432" s="140" t="s">
        <v>73</v>
      </c>
      <c r="B432" s="142" t="s">
        <v>692</v>
      </c>
      <c r="C432" s="143"/>
    </row>
    <row r="433" spans="1:3" ht="15" customHeight="1">
      <c r="A433" s="140" t="s">
        <v>74</v>
      </c>
      <c r="B433" s="142" t="s">
        <v>119</v>
      </c>
      <c r="C433" s="144" t="s">
        <v>559</v>
      </c>
    </row>
    <row r="434" spans="1:3" ht="38.25" customHeight="1">
      <c r="A434" s="140" t="s">
        <v>75</v>
      </c>
      <c r="B434" s="142" t="s">
        <v>694</v>
      </c>
      <c r="C434" s="140"/>
    </row>
    <row r="435" spans="1:3" ht="76.5" customHeight="1">
      <c r="A435" s="140" t="s">
        <v>76</v>
      </c>
      <c r="B435" s="142" t="s">
        <v>695</v>
      </c>
      <c r="C435" s="140"/>
    </row>
    <row r="436" spans="1:3" ht="15" customHeight="1">
      <c r="A436" s="140" t="s">
        <v>77</v>
      </c>
      <c r="B436" s="142" t="s">
        <v>121</v>
      </c>
      <c r="C436" s="140"/>
    </row>
    <row r="437" spans="1:3" ht="38.25" customHeight="1">
      <c r="A437" s="140" t="s">
        <v>78</v>
      </c>
      <c r="B437" s="142" t="s">
        <v>696</v>
      </c>
      <c r="C437" s="140"/>
    </row>
    <row r="438" spans="1:3" ht="15" customHeight="1">
      <c r="A438" s="151" t="s">
        <v>79</v>
      </c>
      <c r="B438" s="152"/>
      <c r="C438" s="140"/>
    </row>
    <row r="439" spans="1:3" ht="13.5" customHeight="1">
      <c r="A439" s="148" t="s">
        <v>697</v>
      </c>
      <c r="B439" s="155"/>
      <c r="C439" s="157" t="s">
        <v>80</v>
      </c>
    </row>
    <row r="440" spans="1:3" ht="13.5" customHeight="1">
      <c r="A440" s="148" t="s">
        <v>698</v>
      </c>
      <c r="B440" s="155"/>
      <c r="C440" s="157" t="s">
        <v>80</v>
      </c>
    </row>
    <row r="441" spans="1:3" ht="13.5" customHeight="1">
      <c r="A441" s="148" t="s">
        <v>699</v>
      </c>
      <c r="B441" s="155"/>
      <c r="C441" s="157" t="s">
        <v>80</v>
      </c>
    </row>
    <row r="442" spans="1:3" ht="13.5" customHeight="1">
      <c r="A442" s="148" t="s">
        <v>700</v>
      </c>
      <c r="B442" s="155"/>
      <c r="C442" s="157" t="s">
        <v>80</v>
      </c>
    </row>
    <row r="443" spans="1:3" ht="13.5" customHeight="1">
      <c r="A443" s="148" t="s">
        <v>701</v>
      </c>
      <c r="B443" s="155"/>
      <c r="C443" s="157" t="s">
        <v>80</v>
      </c>
    </row>
    <row r="444" spans="1:3" ht="13.5" customHeight="1">
      <c r="A444" s="148" t="s">
        <v>702</v>
      </c>
      <c r="B444" s="155"/>
      <c r="C444" s="157" t="s">
        <v>80</v>
      </c>
    </row>
    <row r="445" spans="1:3" ht="13.5" customHeight="1">
      <c r="A445" s="148" t="s">
        <v>703</v>
      </c>
      <c r="B445" s="155"/>
      <c r="C445" s="157" t="s">
        <v>80</v>
      </c>
    </row>
    <row r="446" spans="1:3" ht="13.5" customHeight="1">
      <c r="A446" s="148" t="s">
        <v>704</v>
      </c>
      <c r="B446" s="155"/>
      <c r="C446" s="157" t="s">
        <v>80</v>
      </c>
    </row>
    <row r="447" spans="1:3" ht="13.5" customHeight="1">
      <c r="A447" s="148" t="s">
        <v>705</v>
      </c>
      <c r="B447" s="155"/>
      <c r="C447" s="157" t="s">
        <v>80</v>
      </c>
    </row>
    <row r="448" spans="1:3" ht="15" customHeight="1">
      <c r="A448" s="151" t="s">
        <v>81</v>
      </c>
      <c r="B448" s="152"/>
      <c r="C448" s="145">
        <v>-46512.5</v>
      </c>
    </row>
    <row r="449" spans="1:3" ht="15" customHeight="1">
      <c r="A449" s="138"/>
      <c r="B449" s="138"/>
      <c r="C449" s="140"/>
    </row>
    <row r="450" spans="1:3" ht="15" customHeight="1">
      <c r="A450" s="140" t="s">
        <v>73</v>
      </c>
      <c r="B450" s="142" t="s">
        <v>692</v>
      </c>
      <c r="C450" s="143"/>
    </row>
    <row r="451" spans="1:3" ht="15" customHeight="1">
      <c r="A451" s="140" t="s">
        <v>74</v>
      </c>
      <c r="B451" s="142" t="s">
        <v>262</v>
      </c>
      <c r="C451" s="144" t="s">
        <v>559</v>
      </c>
    </row>
    <row r="452" spans="1:3" ht="25.5" customHeight="1">
      <c r="A452" s="140" t="s">
        <v>75</v>
      </c>
      <c r="B452" s="142" t="s">
        <v>706</v>
      </c>
      <c r="C452" s="140"/>
    </row>
    <row r="453" spans="1:3" ht="38.25" customHeight="1">
      <c r="A453" s="140" t="s">
        <v>76</v>
      </c>
      <c r="B453" s="142" t="s">
        <v>707</v>
      </c>
      <c r="C453" s="140"/>
    </row>
    <row r="454" spans="1:3" ht="15" customHeight="1">
      <c r="A454" s="140" t="s">
        <v>77</v>
      </c>
      <c r="B454" s="142" t="s">
        <v>121</v>
      </c>
      <c r="C454" s="140"/>
    </row>
    <row r="455" spans="1:3" ht="30" customHeight="1">
      <c r="A455" s="140" t="s">
        <v>263</v>
      </c>
      <c r="B455" s="142" t="s">
        <v>708</v>
      </c>
      <c r="C455" s="140"/>
    </row>
    <row r="456" spans="1:3" ht="15" customHeight="1">
      <c r="A456" s="151" t="s">
        <v>79</v>
      </c>
      <c r="B456" s="152"/>
      <c r="C456" s="140"/>
    </row>
    <row r="457" spans="1:3" ht="13.5" customHeight="1">
      <c r="A457" s="148" t="s">
        <v>709</v>
      </c>
      <c r="B457" s="155"/>
      <c r="C457" s="157" t="s">
        <v>80</v>
      </c>
    </row>
    <row r="458" spans="1:3" ht="13.5" customHeight="1">
      <c r="A458" s="148" t="s">
        <v>710</v>
      </c>
      <c r="B458" s="155"/>
      <c r="C458" s="157" t="s">
        <v>80</v>
      </c>
    </row>
    <row r="459" spans="1:3" ht="13.5" customHeight="1">
      <c r="A459" s="148" t="s">
        <v>711</v>
      </c>
      <c r="B459" s="155"/>
      <c r="C459" s="157" t="s">
        <v>80</v>
      </c>
    </row>
    <row r="460" spans="1:3" ht="15" customHeight="1">
      <c r="A460" s="151" t="s">
        <v>712</v>
      </c>
      <c r="B460" s="152"/>
      <c r="C460" s="145">
        <v>-5192.7</v>
      </c>
    </row>
    <row r="461" spans="1:3" ht="15" customHeight="1">
      <c r="A461" s="138"/>
      <c r="B461" s="138"/>
      <c r="C461" s="140"/>
    </row>
    <row r="462" spans="1:3" ht="15" customHeight="1">
      <c r="A462" s="140" t="s">
        <v>73</v>
      </c>
      <c r="B462" s="142" t="s">
        <v>692</v>
      </c>
      <c r="C462" s="143"/>
    </row>
    <row r="463" spans="1:3" ht="15" customHeight="1">
      <c r="A463" s="140" t="s">
        <v>74</v>
      </c>
      <c r="B463" s="142" t="s">
        <v>713</v>
      </c>
      <c r="C463" s="144" t="s">
        <v>559</v>
      </c>
    </row>
    <row r="464" spans="1:3" ht="25.5" customHeight="1">
      <c r="A464" s="140" t="s">
        <v>75</v>
      </c>
      <c r="B464" s="142" t="s">
        <v>714</v>
      </c>
      <c r="C464" s="140"/>
    </row>
    <row r="465" spans="1:3" ht="38.25" customHeight="1">
      <c r="A465" s="140" t="s">
        <v>76</v>
      </c>
      <c r="B465" s="142" t="s">
        <v>715</v>
      </c>
      <c r="C465" s="140"/>
    </row>
    <row r="466" spans="1:3" ht="15" customHeight="1">
      <c r="A466" s="140" t="s">
        <v>77</v>
      </c>
      <c r="B466" s="142" t="s">
        <v>121</v>
      </c>
      <c r="C466" s="140"/>
    </row>
    <row r="467" spans="1:3" ht="30" customHeight="1">
      <c r="A467" s="140" t="s">
        <v>263</v>
      </c>
      <c r="B467" s="142" t="s">
        <v>716</v>
      </c>
      <c r="C467" s="140"/>
    </row>
    <row r="468" spans="1:3" ht="15" customHeight="1">
      <c r="A468" s="151" t="s">
        <v>79</v>
      </c>
      <c r="B468" s="152"/>
      <c r="C468" s="140"/>
    </row>
    <row r="469" spans="1:3" ht="13.5" customHeight="1">
      <c r="A469" s="148" t="s">
        <v>709</v>
      </c>
      <c r="B469" s="155"/>
      <c r="C469" s="157" t="s">
        <v>80</v>
      </c>
    </row>
    <row r="470" spans="1:3" ht="13.5" customHeight="1">
      <c r="A470" s="148" t="s">
        <v>710</v>
      </c>
      <c r="B470" s="155"/>
      <c r="C470" s="157" t="s">
        <v>80</v>
      </c>
    </row>
    <row r="471" spans="1:3" ht="13.5" customHeight="1">
      <c r="A471" s="148" t="s">
        <v>711</v>
      </c>
      <c r="B471" s="155"/>
      <c r="C471" s="157" t="s">
        <v>80</v>
      </c>
    </row>
    <row r="472" spans="1:3" ht="15" customHeight="1">
      <c r="A472" s="151" t="s">
        <v>712</v>
      </c>
      <c r="B472" s="152"/>
      <c r="C472" s="145">
        <v>-4786.6000000000004</v>
      </c>
    </row>
    <row r="473" spans="1:3" ht="15" customHeight="1">
      <c r="A473" s="138"/>
      <c r="B473" s="138"/>
      <c r="C473" s="140"/>
    </row>
    <row r="474" spans="1:3" ht="15" customHeight="1">
      <c r="A474" s="140" t="s">
        <v>73</v>
      </c>
      <c r="B474" s="142" t="s">
        <v>692</v>
      </c>
      <c r="C474" s="143"/>
    </row>
    <row r="475" spans="1:3" ht="15" customHeight="1">
      <c r="A475" s="140" t="s">
        <v>74</v>
      </c>
      <c r="B475" s="142" t="s">
        <v>717</v>
      </c>
      <c r="C475" s="144" t="s">
        <v>559</v>
      </c>
    </row>
    <row r="476" spans="1:3" ht="38.25" customHeight="1">
      <c r="A476" s="140" t="s">
        <v>75</v>
      </c>
      <c r="B476" s="142" t="s">
        <v>718</v>
      </c>
      <c r="C476" s="140"/>
    </row>
    <row r="477" spans="1:3" ht="76.5" customHeight="1">
      <c r="A477" s="140" t="s">
        <v>76</v>
      </c>
      <c r="B477" s="142" t="s">
        <v>719</v>
      </c>
      <c r="C477" s="140"/>
    </row>
    <row r="478" spans="1:3" ht="15" customHeight="1">
      <c r="A478" s="140" t="s">
        <v>77</v>
      </c>
      <c r="B478" s="142" t="s">
        <v>121</v>
      </c>
      <c r="C478" s="140"/>
    </row>
    <row r="479" spans="1:3" ht="30" customHeight="1">
      <c r="A479" s="140" t="s">
        <v>263</v>
      </c>
      <c r="B479" s="142" t="s">
        <v>720</v>
      </c>
      <c r="C479" s="140"/>
    </row>
    <row r="480" spans="1:3" ht="15" customHeight="1">
      <c r="A480" s="151" t="s">
        <v>79</v>
      </c>
      <c r="B480" s="152"/>
      <c r="C480" s="140"/>
    </row>
    <row r="481" spans="1:3" ht="13.5" customHeight="1">
      <c r="A481" s="148" t="s">
        <v>721</v>
      </c>
      <c r="B481" s="155"/>
      <c r="C481" s="157" t="s">
        <v>80</v>
      </c>
    </row>
    <row r="482" spans="1:3" ht="13.5" customHeight="1">
      <c r="A482" s="148" t="s">
        <v>722</v>
      </c>
      <c r="B482" s="155"/>
      <c r="C482" s="157" t="s">
        <v>80</v>
      </c>
    </row>
    <row r="483" spans="1:3" ht="13.5" customHeight="1">
      <c r="A483" s="148" t="s">
        <v>723</v>
      </c>
      <c r="B483" s="155"/>
      <c r="C483" s="157" t="s">
        <v>80</v>
      </c>
    </row>
    <row r="484" spans="1:3" ht="13.5" customHeight="1">
      <c r="A484" s="148" t="s">
        <v>724</v>
      </c>
      <c r="B484" s="155"/>
      <c r="C484" s="157" t="s">
        <v>80</v>
      </c>
    </row>
    <row r="485" spans="1:3" ht="13.5" customHeight="1">
      <c r="A485" s="148" t="s">
        <v>725</v>
      </c>
      <c r="B485" s="155"/>
      <c r="C485" s="157" t="s">
        <v>80</v>
      </c>
    </row>
    <row r="486" spans="1:3" ht="13.5" customHeight="1">
      <c r="A486" s="148" t="s">
        <v>726</v>
      </c>
      <c r="B486" s="155"/>
      <c r="C486" s="157" t="s">
        <v>80</v>
      </c>
    </row>
    <row r="487" spans="1:3" ht="13.5" customHeight="1">
      <c r="A487" s="148" t="s">
        <v>727</v>
      </c>
      <c r="B487" s="155"/>
      <c r="C487" s="157" t="s">
        <v>80</v>
      </c>
    </row>
    <row r="488" spans="1:3" ht="13.5" customHeight="1">
      <c r="A488" s="148" t="s">
        <v>728</v>
      </c>
      <c r="B488" s="155"/>
      <c r="C488" s="157" t="s">
        <v>80</v>
      </c>
    </row>
    <row r="489" spans="1:3" ht="13.5" customHeight="1">
      <c r="A489" s="148" t="s">
        <v>729</v>
      </c>
      <c r="B489" s="155"/>
      <c r="C489" s="157" t="s">
        <v>80</v>
      </c>
    </row>
    <row r="490" spans="1:3" ht="13.5" customHeight="1">
      <c r="A490" s="148" t="s">
        <v>730</v>
      </c>
      <c r="B490" s="155"/>
      <c r="C490" s="157" t="s">
        <v>80</v>
      </c>
    </row>
    <row r="491" spans="1:3" ht="13.5" customHeight="1">
      <c r="A491" s="148" t="s">
        <v>731</v>
      </c>
      <c r="B491" s="155"/>
      <c r="C491" s="157" t="s">
        <v>80</v>
      </c>
    </row>
    <row r="492" spans="1:3" ht="13.5" customHeight="1">
      <c r="A492" s="148" t="s">
        <v>732</v>
      </c>
      <c r="B492" s="155"/>
      <c r="C492" s="157" t="s">
        <v>80</v>
      </c>
    </row>
    <row r="493" spans="1:3" ht="13.5" customHeight="1">
      <c r="A493" s="148" t="s">
        <v>733</v>
      </c>
      <c r="B493" s="155"/>
      <c r="C493" s="157" t="s">
        <v>80</v>
      </c>
    </row>
    <row r="494" spans="1:3" ht="13.5" customHeight="1">
      <c r="A494" s="148" t="s">
        <v>734</v>
      </c>
      <c r="B494" s="155"/>
      <c r="C494" s="157" t="s">
        <v>80</v>
      </c>
    </row>
    <row r="495" spans="1:3" ht="13.5" customHeight="1">
      <c r="A495" s="148" t="s">
        <v>735</v>
      </c>
      <c r="B495" s="155"/>
      <c r="C495" s="157" t="s">
        <v>80</v>
      </c>
    </row>
    <row r="496" spans="1:3" ht="15" customHeight="1">
      <c r="A496" s="151" t="s">
        <v>712</v>
      </c>
      <c r="B496" s="152"/>
      <c r="C496" s="145">
        <v>-7915.2</v>
      </c>
    </row>
    <row r="497" spans="1:3" ht="15" customHeight="1">
      <c r="A497" s="138"/>
      <c r="B497" s="138"/>
      <c r="C497" s="140"/>
    </row>
    <row r="498" spans="1:3" ht="15" customHeight="1">
      <c r="A498" s="140" t="s">
        <v>73</v>
      </c>
      <c r="B498" s="142" t="s">
        <v>692</v>
      </c>
      <c r="C498" s="143"/>
    </row>
    <row r="499" spans="1:3" ht="15" customHeight="1">
      <c r="A499" s="140" t="s">
        <v>74</v>
      </c>
      <c r="B499" s="142" t="s">
        <v>736</v>
      </c>
      <c r="C499" s="144" t="s">
        <v>559</v>
      </c>
    </row>
    <row r="500" spans="1:3" ht="15" customHeight="1">
      <c r="A500" s="140" t="s">
        <v>75</v>
      </c>
      <c r="B500" s="142" t="s">
        <v>737</v>
      </c>
      <c r="C500" s="140"/>
    </row>
    <row r="501" spans="1:3" ht="25.5" customHeight="1">
      <c r="A501" s="140" t="s">
        <v>76</v>
      </c>
      <c r="B501" s="142" t="s">
        <v>738</v>
      </c>
      <c r="C501" s="140"/>
    </row>
    <row r="502" spans="1:3" ht="15" customHeight="1">
      <c r="A502" s="140" t="s">
        <v>77</v>
      </c>
      <c r="B502" s="142" t="s">
        <v>121</v>
      </c>
      <c r="C502" s="140"/>
    </row>
    <row r="503" spans="1:3" ht="30" customHeight="1">
      <c r="A503" s="140" t="s">
        <v>263</v>
      </c>
      <c r="B503" s="142" t="s">
        <v>720</v>
      </c>
      <c r="C503" s="140"/>
    </row>
    <row r="504" spans="1:3" ht="15" customHeight="1">
      <c r="A504" s="151" t="s">
        <v>79</v>
      </c>
      <c r="B504" s="152"/>
      <c r="C504" s="140"/>
    </row>
    <row r="505" spans="1:3" ht="13.5" customHeight="1">
      <c r="A505" s="148" t="s">
        <v>739</v>
      </c>
      <c r="B505" s="155"/>
      <c r="C505" s="157" t="s">
        <v>80</v>
      </c>
    </row>
    <row r="506" spans="1:3" ht="13.5" customHeight="1">
      <c r="A506" s="148" t="s">
        <v>740</v>
      </c>
      <c r="B506" s="155"/>
      <c r="C506" s="157" t="s">
        <v>80</v>
      </c>
    </row>
    <row r="507" spans="1:3" ht="13.5" customHeight="1">
      <c r="A507" s="148" t="s">
        <v>741</v>
      </c>
      <c r="B507" s="155"/>
      <c r="C507" s="157" t="s">
        <v>80</v>
      </c>
    </row>
    <row r="508" spans="1:3" ht="15" customHeight="1">
      <c r="A508" s="151" t="s">
        <v>712</v>
      </c>
      <c r="B508" s="152"/>
      <c r="C508" s="145">
        <v>-198</v>
      </c>
    </row>
    <row r="509" spans="1:3" ht="15" customHeight="1">
      <c r="A509" s="138"/>
      <c r="B509" s="138"/>
      <c r="C509" s="140"/>
    </row>
    <row r="510" spans="1:3" ht="15" customHeight="1">
      <c r="A510" s="140" t="s">
        <v>73</v>
      </c>
      <c r="B510" s="142" t="s">
        <v>692</v>
      </c>
      <c r="C510" s="143"/>
    </row>
    <row r="511" spans="1:3" ht="15" customHeight="1">
      <c r="A511" s="140" t="s">
        <v>74</v>
      </c>
      <c r="B511" s="142" t="s">
        <v>742</v>
      </c>
      <c r="C511" s="144" t="s">
        <v>559</v>
      </c>
    </row>
    <row r="512" spans="1:3" ht="63.75" customHeight="1">
      <c r="A512" s="140" t="s">
        <v>75</v>
      </c>
      <c r="B512" s="142" t="s">
        <v>743</v>
      </c>
      <c r="C512" s="140"/>
    </row>
    <row r="513" spans="1:3" ht="76.5" customHeight="1">
      <c r="A513" s="140" t="s">
        <v>76</v>
      </c>
      <c r="B513" s="142" t="s">
        <v>744</v>
      </c>
      <c r="C513" s="140"/>
    </row>
    <row r="514" spans="1:3" ht="15" customHeight="1">
      <c r="A514" s="140" t="s">
        <v>77</v>
      </c>
      <c r="B514" s="142" t="s">
        <v>121</v>
      </c>
      <c r="C514" s="140"/>
    </row>
    <row r="515" spans="1:3" ht="30" customHeight="1">
      <c r="A515" s="140" t="s">
        <v>263</v>
      </c>
      <c r="B515" s="142" t="s">
        <v>745</v>
      </c>
      <c r="C515" s="140"/>
    </row>
    <row r="516" spans="1:3" ht="15" customHeight="1">
      <c r="A516" s="151" t="s">
        <v>79</v>
      </c>
      <c r="B516" s="152"/>
      <c r="C516" s="140"/>
    </row>
    <row r="517" spans="1:3" ht="13.5" customHeight="1">
      <c r="A517" s="148" t="s">
        <v>746</v>
      </c>
      <c r="B517" s="155"/>
      <c r="C517" s="157" t="s">
        <v>80</v>
      </c>
    </row>
    <row r="518" spans="1:3" ht="13.5" customHeight="1">
      <c r="A518" s="148" t="s">
        <v>747</v>
      </c>
      <c r="B518" s="155"/>
      <c r="C518" s="157" t="s">
        <v>80</v>
      </c>
    </row>
    <row r="519" spans="1:3" ht="13.5" customHeight="1">
      <c r="A519" s="148" t="s">
        <v>748</v>
      </c>
      <c r="B519" s="155"/>
      <c r="C519" s="157" t="s">
        <v>80</v>
      </c>
    </row>
    <row r="520" spans="1:3" ht="13.5" customHeight="1">
      <c r="A520" s="148" t="s">
        <v>749</v>
      </c>
      <c r="B520" s="155"/>
      <c r="C520" s="157" t="s">
        <v>80</v>
      </c>
    </row>
    <row r="521" spans="1:3" ht="13.5" customHeight="1">
      <c r="A521" s="148" t="s">
        <v>750</v>
      </c>
      <c r="B521" s="155"/>
      <c r="C521" s="157" t="s">
        <v>80</v>
      </c>
    </row>
    <row r="522" spans="1:3" ht="13.5" customHeight="1">
      <c r="A522" s="148" t="s">
        <v>751</v>
      </c>
      <c r="B522" s="155"/>
      <c r="C522" s="157" t="s">
        <v>80</v>
      </c>
    </row>
    <row r="523" spans="1:3" ht="13.5" customHeight="1">
      <c r="A523" s="148" t="s">
        <v>752</v>
      </c>
      <c r="B523" s="155"/>
      <c r="C523" s="157" t="s">
        <v>80</v>
      </c>
    </row>
    <row r="524" spans="1:3" ht="13.5" customHeight="1">
      <c r="A524" s="148" t="s">
        <v>753</v>
      </c>
      <c r="B524" s="155"/>
      <c r="C524" s="157" t="s">
        <v>80</v>
      </c>
    </row>
    <row r="525" spans="1:3" ht="13.5" customHeight="1">
      <c r="A525" s="148" t="s">
        <v>754</v>
      </c>
      <c r="B525" s="155"/>
      <c r="C525" s="157" t="s">
        <v>80</v>
      </c>
    </row>
    <row r="526" spans="1:3" ht="13.5" customHeight="1">
      <c r="A526" s="148" t="s">
        <v>755</v>
      </c>
      <c r="B526" s="155"/>
      <c r="C526" s="157" t="s">
        <v>80</v>
      </c>
    </row>
    <row r="527" spans="1:3" ht="13.5" customHeight="1">
      <c r="A527" s="148" t="s">
        <v>756</v>
      </c>
      <c r="B527" s="155"/>
      <c r="C527" s="157" t="s">
        <v>80</v>
      </c>
    </row>
    <row r="528" spans="1:3" ht="13.5" customHeight="1">
      <c r="A528" s="148" t="s">
        <v>757</v>
      </c>
      <c r="B528" s="155"/>
      <c r="C528" s="157" t="s">
        <v>80</v>
      </c>
    </row>
    <row r="529" spans="1:3" ht="13.5" customHeight="1">
      <c r="A529" s="148" t="s">
        <v>758</v>
      </c>
      <c r="B529" s="155"/>
      <c r="C529" s="157" t="s">
        <v>80</v>
      </c>
    </row>
    <row r="530" spans="1:3" ht="13.5" customHeight="1">
      <c r="A530" s="148" t="s">
        <v>759</v>
      </c>
      <c r="B530" s="155"/>
      <c r="C530" s="157" t="s">
        <v>80</v>
      </c>
    </row>
    <row r="531" spans="1:3" ht="13.5" customHeight="1">
      <c r="A531" s="148" t="s">
        <v>760</v>
      </c>
      <c r="B531" s="155"/>
      <c r="C531" s="157" t="s">
        <v>80</v>
      </c>
    </row>
    <row r="532" spans="1:3" ht="15" customHeight="1">
      <c r="A532" s="151" t="s">
        <v>712</v>
      </c>
      <c r="B532" s="152"/>
      <c r="C532" s="145">
        <v>-1711.6</v>
      </c>
    </row>
    <row r="533" spans="1:3" ht="15" customHeight="1">
      <c r="A533" s="138"/>
      <c r="B533" s="138"/>
      <c r="C533" s="140"/>
    </row>
    <row r="534" spans="1:3" ht="15" customHeight="1">
      <c r="A534" s="140" t="s">
        <v>73</v>
      </c>
      <c r="B534" s="142" t="s">
        <v>692</v>
      </c>
      <c r="C534" s="143"/>
    </row>
    <row r="535" spans="1:3" ht="15" customHeight="1">
      <c r="A535" s="140" t="s">
        <v>74</v>
      </c>
      <c r="B535" s="142" t="s">
        <v>761</v>
      </c>
      <c r="C535" s="144" t="s">
        <v>559</v>
      </c>
    </row>
    <row r="536" spans="1:3" ht="15" customHeight="1">
      <c r="A536" s="140" t="s">
        <v>75</v>
      </c>
      <c r="B536" s="142" t="s">
        <v>762</v>
      </c>
      <c r="C536" s="140"/>
    </row>
    <row r="537" spans="1:3" ht="63.75" customHeight="1">
      <c r="A537" s="140" t="s">
        <v>76</v>
      </c>
      <c r="B537" s="142" t="s">
        <v>763</v>
      </c>
      <c r="C537" s="140"/>
    </row>
    <row r="538" spans="1:3" ht="15" customHeight="1">
      <c r="A538" s="140" t="s">
        <v>77</v>
      </c>
      <c r="B538" s="142" t="s">
        <v>121</v>
      </c>
      <c r="C538" s="140"/>
    </row>
    <row r="539" spans="1:3" ht="30" customHeight="1">
      <c r="A539" s="140" t="s">
        <v>263</v>
      </c>
      <c r="B539" s="142" t="s">
        <v>764</v>
      </c>
      <c r="C539" s="140"/>
    </row>
    <row r="540" spans="1:3" ht="15" customHeight="1">
      <c r="A540" s="151" t="s">
        <v>79</v>
      </c>
      <c r="B540" s="152"/>
      <c r="C540" s="140"/>
    </row>
    <row r="541" spans="1:3" ht="13.5" customHeight="1">
      <c r="A541" s="148" t="s">
        <v>765</v>
      </c>
      <c r="B541" s="155"/>
      <c r="C541" s="157" t="s">
        <v>80</v>
      </c>
    </row>
    <row r="542" spans="1:3" ht="13.5" customHeight="1">
      <c r="A542" s="148" t="s">
        <v>766</v>
      </c>
      <c r="B542" s="155"/>
      <c r="C542" s="157" t="s">
        <v>80</v>
      </c>
    </row>
    <row r="543" spans="1:3" ht="13.5" customHeight="1">
      <c r="A543" s="148" t="s">
        <v>767</v>
      </c>
      <c r="B543" s="155"/>
      <c r="C543" s="157" t="s">
        <v>80</v>
      </c>
    </row>
    <row r="544" spans="1:3" ht="13.5" customHeight="1">
      <c r="A544" s="148" t="s">
        <v>768</v>
      </c>
      <c r="B544" s="155"/>
      <c r="C544" s="157" t="s">
        <v>80</v>
      </c>
    </row>
    <row r="545" spans="1:3" ht="13.5" customHeight="1">
      <c r="A545" s="148" t="s">
        <v>769</v>
      </c>
      <c r="B545" s="155"/>
      <c r="C545" s="157" t="s">
        <v>80</v>
      </c>
    </row>
    <row r="546" spans="1:3" ht="15" customHeight="1">
      <c r="A546" s="151" t="s">
        <v>712</v>
      </c>
      <c r="B546" s="152"/>
      <c r="C546" s="145">
        <v>-100.7</v>
      </c>
    </row>
    <row r="547" spans="1:3" ht="15" customHeight="1">
      <c r="A547" s="138"/>
      <c r="B547" s="138"/>
      <c r="C547" s="140"/>
    </row>
    <row r="548" spans="1:3" ht="15" customHeight="1">
      <c r="A548" s="140" t="s">
        <v>73</v>
      </c>
      <c r="B548" s="142" t="s">
        <v>692</v>
      </c>
      <c r="C548" s="143"/>
    </row>
    <row r="549" spans="1:3" ht="15" customHeight="1">
      <c r="A549" s="140" t="s">
        <v>74</v>
      </c>
      <c r="B549" s="142" t="s">
        <v>770</v>
      </c>
      <c r="C549" s="144" t="s">
        <v>559</v>
      </c>
    </row>
    <row r="550" spans="1:3" ht="51" customHeight="1">
      <c r="A550" s="140" t="s">
        <v>75</v>
      </c>
      <c r="B550" s="142" t="s">
        <v>771</v>
      </c>
      <c r="C550" s="140"/>
    </row>
    <row r="551" spans="1:3" ht="63.75" customHeight="1">
      <c r="A551" s="140" t="s">
        <v>76</v>
      </c>
      <c r="B551" s="142" t="s">
        <v>772</v>
      </c>
      <c r="C551" s="140"/>
    </row>
    <row r="552" spans="1:3" ht="15" customHeight="1">
      <c r="A552" s="140" t="s">
        <v>77</v>
      </c>
      <c r="B552" s="142" t="s">
        <v>121</v>
      </c>
      <c r="C552" s="140"/>
    </row>
    <row r="553" spans="1:3" ht="30" customHeight="1">
      <c r="A553" s="140" t="s">
        <v>263</v>
      </c>
      <c r="B553" s="142" t="s">
        <v>764</v>
      </c>
      <c r="C553" s="140"/>
    </row>
    <row r="554" spans="1:3" ht="15" customHeight="1">
      <c r="A554" s="151" t="s">
        <v>79</v>
      </c>
      <c r="B554" s="152"/>
      <c r="C554" s="140"/>
    </row>
    <row r="555" spans="1:3" ht="13.5" customHeight="1">
      <c r="A555" s="148" t="s">
        <v>773</v>
      </c>
      <c r="B555" s="155"/>
      <c r="C555" s="157" t="s">
        <v>80</v>
      </c>
    </row>
    <row r="556" spans="1:3" ht="15" customHeight="1">
      <c r="A556" s="151" t="s">
        <v>712</v>
      </c>
      <c r="B556" s="152"/>
      <c r="C556" s="145">
        <v>-680.3</v>
      </c>
    </row>
    <row r="557" spans="1:3" ht="15" customHeight="1">
      <c r="A557" s="138"/>
      <c r="B557" s="138"/>
      <c r="C557" s="140"/>
    </row>
    <row r="558" spans="1:3" ht="15" customHeight="1">
      <c r="A558" s="140" t="s">
        <v>73</v>
      </c>
      <c r="B558" s="142" t="s">
        <v>692</v>
      </c>
      <c r="C558" s="143"/>
    </row>
    <row r="559" spans="1:3" ht="15" customHeight="1">
      <c r="A559" s="140" t="s">
        <v>74</v>
      </c>
      <c r="B559" s="142" t="s">
        <v>774</v>
      </c>
      <c r="C559" s="144" t="s">
        <v>559</v>
      </c>
    </row>
    <row r="560" spans="1:3" ht="25.5" customHeight="1">
      <c r="A560" s="140" t="s">
        <v>75</v>
      </c>
      <c r="B560" s="142" t="s">
        <v>775</v>
      </c>
      <c r="C560" s="140"/>
    </row>
    <row r="561" spans="1:3" ht="63.75" customHeight="1">
      <c r="A561" s="140" t="s">
        <v>76</v>
      </c>
      <c r="B561" s="142" t="s">
        <v>776</v>
      </c>
      <c r="C561" s="140"/>
    </row>
    <row r="562" spans="1:3" ht="15" customHeight="1">
      <c r="A562" s="140" t="s">
        <v>77</v>
      </c>
      <c r="B562" s="142" t="s">
        <v>121</v>
      </c>
      <c r="C562" s="140"/>
    </row>
    <row r="563" spans="1:3" ht="30" customHeight="1">
      <c r="A563" s="140" t="s">
        <v>263</v>
      </c>
      <c r="B563" s="142" t="s">
        <v>777</v>
      </c>
      <c r="C563" s="140"/>
    </row>
    <row r="564" spans="1:3" ht="15" customHeight="1">
      <c r="A564" s="151" t="s">
        <v>79</v>
      </c>
      <c r="B564" s="152"/>
      <c r="C564" s="140"/>
    </row>
    <row r="565" spans="1:3" ht="13.5" customHeight="1">
      <c r="A565" s="148" t="s">
        <v>778</v>
      </c>
      <c r="B565" s="155"/>
      <c r="C565" s="157" t="s">
        <v>80</v>
      </c>
    </row>
    <row r="566" spans="1:3" ht="13.5" customHeight="1">
      <c r="A566" s="148" t="s">
        <v>779</v>
      </c>
      <c r="B566" s="155"/>
      <c r="C566" s="157" t="s">
        <v>80</v>
      </c>
    </row>
    <row r="567" spans="1:3" ht="13.5" customHeight="1">
      <c r="A567" s="148" t="s">
        <v>780</v>
      </c>
      <c r="B567" s="155"/>
      <c r="C567" s="157" t="s">
        <v>80</v>
      </c>
    </row>
    <row r="568" spans="1:3" ht="13.5" customHeight="1">
      <c r="A568" s="148" t="s">
        <v>781</v>
      </c>
      <c r="B568" s="155"/>
      <c r="C568" s="157" t="s">
        <v>80</v>
      </c>
    </row>
    <row r="569" spans="1:3" ht="13.5" customHeight="1">
      <c r="A569" s="148" t="s">
        <v>782</v>
      </c>
      <c r="B569" s="155"/>
      <c r="C569" s="157" t="s">
        <v>80</v>
      </c>
    </row>
    <row r="570" spans="1:3" ht="13.5" customHeight="1">
      <c r="A570" s="148" t="s">
        <v>783</v>
      </c>
      <c r="B570" s="155"/>
      <c r="C570" s="157" t="s">
        <v>80</v>
      </c>
    </row>
    <row r="571" spans="1:3" ht="13.5" customHeight="1">
      <c r="A571" s="148" t="s">
        <v>784</v>
      </c>
      <c r="B571" s="155"/>
      <c r="C571" s="157" t="s">
        <v>80</v>
      </c>
    </row>
    <row r="572" spans="1:3" ht="13.5" customHeight="1">
      <c r="A572" s="148" t="s">
        <v>785</v>
      </c>
      <c r="B572" s="155"/>
      <c r="C572" s="157" t="s">
        <v>80</v>
      </c>
    </row>
    <row r="573" spans="1:3" ht="13.5" customHeight="1">
      <c r="A573" s="148" t="s">
        <v>786</v>
      </c>
      <c r="B573" s="155"/>
      <c r="C573" s="157" t="s">
        <v>80</v>
      </c>
    </row>
    <row r="574" spans="1:3" ht="13.5" customHeight="1">
      <c r="A574" s="148" t="s">
        <v>787</v>
      </c>
      <c r="B574" s="155"/>
      <c r="C574" s="157" t="s">
        <v>80</v>
      </c>
    </row>
    <row r="575" spans="1:3" ht="13.5" customHeight="1">
      <c r="A575" s="148" t="s">
        <v>788</v>
      </c>
      <c r="B575" s="155"/>
      <c r="C575" s="157" t="s">
        <v>80</v>
      </c>
    </row>
    <row r="576" spans="1:3" ht="13.5" customHeight="1">
      <c r="A576" s="148" t="s">
        <v>789</v>
      </c>
      <c r="B576" s="155"/>
      <c r="C576" s="157" t="s">
        <v>80</v>
      </c>
    </row>
    <row r="577" spans="1:3" ht="13.5" customHeight="1">
      <c r="A577" s="148" t="s">
        <v>790</v>
      </c>
      <c r="B577" s="155"/>
      <c r="C577" s="157" t="s">
        <v>80</v>
      </c>
    </row>
    <row r="578" spans="1:3" ht="13.5" customHeight="1">
      <c r="A578" s="148" t="s">
        <v>791</v>
      </c>
      <c r="B578" s="155"/>
      <c r="C578" s="157" t="s">
        <v>80</v>
      </c>
    </row>
    <row r="579" spans="1:3" ht="13.5" customHeight="1">
      <c r="A579" s="148" t="s">
        <v>792</v>
      </c>
      <c r="B579" s="155"/>
      <c r="C579" s="157" t="s">
        <v>80</v>
      </c>
    </row>
    <row r="580" spans="1:3" ht="13.5" customHeight="1">
      <c r="A580" s="148" t="s">
        <v>793</v>
      </c>
      <c r="B580" s="155"/>
      <c r="C580" s="157" t="s">
        <v>80</v>
      </c>
    </row>
    <row r="581" spans="1:3" ht="15" customHeight="1">
      <c r="A581" s="151" t="s">
        <v>712</v>
      </c>
      <c r="B581" s="152"/>
      <c r="C581" s="145">
        <v>-4368.5</v>
      </c>
    </row>
    <row r="582" spans="1:3" ht="15" customHeight="1">
      <c r="A582" s="138"/>
      <c r="B582" s="138"/>
      <c r="C582" s="140"/>
    </row>
    <row r="583" spans="1:3" ht="15" customHeight="1">
      <c r="A583" s="140" t="s">
        <v>73</v>
      </c>
      <c r="B583" s="142" t="s">
        <v>692</v>
      </c>
      <c r="C583" s="143"/>
    </row>
    <row r="584" spans="1:3" ht="15" customHeight="1">
      <c r="A584" s="140" t="s">
        <v>74</v>
      </c>
      <c r="B584" s="142" t="s">
        <v>687</v>
      </c>
      <c r="C584" s="144" t="s">
        <v>559</v>
      </c>
    </row>
    <row r="585" spans="1:3" ht="15" customHeight="1">
      <c r="A585" s="140" t="s">
        <v>75</v>
      </c>
      <c r="B585" s="142" t="s">
        <v>794</v>
      </c>
      <c r="C585" s="140"/>
    </row>
    <row r="586" spans="1:3" ht="25.5" customHeight="1">
      <c r="A586" s="140" t="s">
        <v>76</v>
      </c>
      <c r="B586" s="142" t="s">
        <v>795</v>
      </c>
      <c r="C586" s="140"/>
    </row>
    <row r="587" spans="1:3" ht="25.5" customHeight="1">
      <c r="A587" s="140" t="s">
        <v>77</v>
      </c>
      <c r="B587" s="142" t="s">
        <v>161</v>
      </c>
      <c r="C587" s="140"/>
    </row>
    <row r="588" spans="1:3" ht="38.25" customHeight="1">
      <c r="A588" s="140" t="s">
        <v>263</v>
      </c>
      <c r="B588" s="142" t="s">
        <v>696</v>
      </c>
      <c r="C588" s="140"/>
    </row>
    <row r="589" spans="1:3" ht="15" customHeight="1">
      <c r="A589" s="151" t="s">
        <v>79</v>
      </c>
      <c r="B589" s="152"/>
      <c r="C589" s="140"/>
    </row>
    <row r="590" spans="1:3" ht="13.5" customHeight="1">
      <c r="A590" s="148" t="s">
        <v>796</v>
      </c>
      <c r="B590" s="155"/>
      <c r="C590" s="157" t="s">
        <v>80</v>
      </c>
    </row>
    <row r="591" spans="1:3" ht="13.5" customHeight="1">
      <c r="A591" s="148" t="s">
        <v>797</v>
      </c>
      <c r="B591" s="155"/>
      <c r="C591" s="157" t="s">
        <v>80</v>
      </c>
    </row>
    <row r="592" spans="1:3" ht="13.5" customHeight="1">
      <c r="A592" s="148" t="s">
        <v>798</v>
      </c>
      <c r="B592" s="155"/>
      <c r="C592" s="157" t="s">
        <v>80</v>
      </c>
    </row>
    <row r="593" spans="1:3" ht="13.5" customHeight="1">
      <c r="A593" s="148" t="s">
        <v>797</v>
      </c>
      <c r="B593" s="155"/>
      <c r="C593" s="157" t="s">
        <v>80</v>
      </c>
    </row>
    <row r="594" spans="1:3" ht="13.5" customHeight="1">
      <c r="A594" s="148" t="s">
        <v>799</v>
      </c>
      <c r="B594" s="155"/>
      <c r="C594" s="157" t="s">
        <v>80</v>
      </c>
    </row>
    <row r="595" spans="1:3" ht="13.5" customHeight="1">
      <c r="A595" s="148" t="s">
        <v>688</v>
      </c>
      <c r="B595" s="155"/>
      <c r="C595" s="157" t="s">
        <v>80</v>
      </c>
    </row>
    <row r="596" spans="1:3" ht="13.5" customHeight="1">
      <c r="A596" s="148" t="s">
        <v>800</v>
      </c>
      <c r="B596" s="155"/>
      <c r="C596" s="157" t="s">
        <v>80</v>
      </c>
    </row>
    <row r="597" spans="1:3" ht="13.5" customHeight="1">
      <c r="A597" s="148" t="s">
        <v>801</v>
      </c>
      <c r="B597" s="155"/>
      <c r="C597" s="157" t="s">
        <v>80</v>
      </c>
    </row>
    <row r="598" spans="1:3" ht="15" customHeight="1">
      <c r="A598" s="151" t="s">
        <v>81</v>
      </c>
      <c r="B598" s="152"/>
      <c r="C598" s="145">
        <v>-6065.1</v>
      </c>
    </row>
    <row r="599" spans="1:3" ht="15" customHeight="1">
      <c r="A599" s="138"/>
      <c r="B599" s="138"/>
      <c r="C599" s="140"/>
    </row>
    <row r="600" spans="1:3" ht="15" customHeight="1">
      <c r="A600" s="140" t="s">
        <v>73</v>
      </c>
      <c r="B600" s="142" t="s">
        <v>692</v>
      </c>
      <c r="C600" s="143"/>
    </row>
    <row r="601" spans="1:3" ht="15" customHeight="1">
      <c r="A601" s="140" t="s">
        <v>74</v>
      </c>
      <c r="B601" s="142" t="s">
        <v>257</v>
      </c>
      <c r="C601" s="144" t="s">
        <v>559</v>
      </c>
    </row>
    <row r="602" spans="1:3" ht="25.5" customHeight="1">
      <c r="A602" s="140" t="s">
        <v>75</v>
      </c>
      <c r="B602" s="142" t="s">
        <v>802</v>
      </c>
      <c r="C602" s="140"/>
    </row>
    <row r="603" spans="1:3" ht="38.25" customHeight="1">
      <c r="A603" s="140" t="s">
        <v>76</v>
      </c>
      <c r="B603" s="142" t="s">
        <v>803</v>
      </c>
      <c r="C603" s="140"/>
    </row>
    <row r="604" spans="1:3" ht="25.5" customHeight="1">
      <c r="A604" s="140" t="s">
        <v>77</v>
      </c>
      <c r="B604" s="142" t="s">
        <v>161</v>
      </c>
      <c r="C604" s="140"/>
    </row>
    <row r="605" spans="1:3" ht="30" customHeight="1">
      <c r="A605" s="140" t="s">
        <v>804</v>
      </c>
      <c r="B605" s="142" t="s">
        <v>720</v>
      </c>
      <c r="C605" s="140"/>
    </row>
    <row r="606" spans="1:3" ht="15" customHeight="1">
      <c r="A606" s="151" t="s">
        <v>79</v>
      </c>
      <c r="B606" s="152"/>
      <c r="C606" s="140"/>
    </row>
    <row r="607" spans="1:3" ht="13.5" customHeight="1">
      <c r="A607" s="148" t="s">
        <v>796</v>
      </c>
      <c r="B607" s="155"/>
      <c r="C607" s="157" t="s">
        <v>80</v>
      </c>
    </row>
    <row r="608" spans="1:3" ht="13.5" customHeight="1">
      <c r="A608" s="148" t="s">
        <v>797</v>
      </c>
      <c r="B608" s="155"/>
      <c r="C608" s="157" t="s">
        <v>80</v>
      </c>
    </row>
    <row r="609" spans="1:3" ht="13.5" customHeight="1">
      <c r="A609" s="148" t="s">
        <v>688</v>
      </c>
      <c r="B609" s="155"/>
      <c r="C609" s="157" t="s">
        <v>80</v>
      </c>
    </row>
    <row r="610" spans="1:3" ht="13.5" customHeight="1">
      <c r="A610" s="148" t="s">
        <v>800</v>
      </c>
      <c r="B610" s="155"/>
      <c r="C610" s="157" t="s">
        <v>80</v>
      </c>
    </row>
    <row r="611" spans="1:3" ht="13.5" customHeight="1">
      <c r="A611" s="148" t="s">
        <v>801</v>
      </c>
      <c r="B611" s="155"/>
      <c r="C611" s="157" t="s">
        <v>80</v>
      </c>
    </row>
    <row r="612" spans="1:3" ht="15" customHeight="1">
      <c r="A612" s="151" t="s">
        <v>712</v>
      </c>
      <c r="B612" s="152"/>
      <c r="C612" s="145">
        <v>-801.1</v>
      </c>
    </row>
    <row r="613" spans="1:3" ht="15" customHeight="1">
      <c r="A613" s="138"/>
      <c r="B613" s="138"/>
      <c r="C613" s="140"/>
    </row>
    <row r="614" spans="1:3" ht="15" customHeight="1">
      <c r="A614" s="140" t="s">
        <v>73</v>
      </c>
      <c r="B614" s="142" t="s">
        <v>692</v>
      </c>
      <c r="C614" s="143"/>
    </row>
    <row r="615" spans="1:3" ht="15" customHeight="1">
      <c r="A615" s="140" t="s">
        <v>74</v>
      </c>
      <c r="B615" s="142" t="s">
        <v>689</v>
      </c>
      <c r="C615" s="144" t="s">
        <v>559</v>
      </c>
    </row>
    <row r="616" spans="1:3" ht="25.5" customHeight="1">
      <c r="A616" s="140" t="s">
        <v>75</v>
      </c>
      <c r="B616" s="142" t="s">
        <v>805</v>
      </c>
      <c r="C616" s="140"/>
    </row>
    <row r="617" spans="1:3" ht="38.25" customHeight="1">
      <c r="A617" s="140" t="s">
        <v>76</v>
      </c>
      <c r="B617" s="142" t="s">
        <v>806</v>
      </c>
      <c r="C617" s="140"/>
    </row>
    <row r="618" spans="1:3" ht="25.5" customHeight="1">
      <c r="A618" s="140" t="s">
        <v>77</v>
      </c>
      <c r="B618" s="142" t="s">
        <v>161</v>
      </c>
      <c r="C618" s="140"/>
    </row>
    <row r="619" spans="1:3" ht="30" customHeight="1">
      <c r="A619" s="140" t="s">
        <v>263</v>
      </c>
      <c r="B619" s="142" t="s">
        <v>745</v>
      </c>
      <c r="C619" s="140"/>
    </row>
    <row r="620" spans="1:3" ht="15" customHeight="1">
      <c r="A620" s="151" t="s">
        <v>79</v>
      </c>
      <c r="B620" s="152"/>
      <c r="C620" s="140"/>
    </row>
    <row r="621" spans="1:3" ht="13.5" customHeight="1">
      <c r="A621" s="148" t="s">
        <v>797</v>
      </c>
      <c r="B621" s="155"/>
      <c r="C621" s="157" t="s">
        <v>80</v>
      </c>
    </row>
    <row r="622" spans="1:3" ht="13.5" customHeight="1">
      <c r="A622" s="148" t="s">
        <v>807</v>
      </c>
      <c r="B622" s="155"/>
      <c r="C622" s="157" t="s">
        <v>80</v>
      </c>
    </row>
    <row r="623" spans="1:3" ht="13.5" customHeight="1">
      <c r="A623" s="148" t="s">
        <v>688</v>
      </c>
      <c r="B623" s="155"/>
      <c r="C623" s="157" t="s">
        <v>80</v>
      </c>
    </row>
    <row r="624" spans="1:3" ht="13.5" customHeight="1">
      <c r="A624" s="148" t="s">
        <v>800</v>
      </c>
      <c r="B624" s="155"/>
      <c r="C624" s="157" t="s">
        <v>80</v>
      </c>
    </row>
    <row r="625" spans="1:3" ht="15" customHeight="1">
      <c r="A625" s="151" t="s">
        <v>712</v>
      </c>
      <c r="B625" s="152"/>
      <c r="C625" s="145">
        <v>-153.4</v>
      </c>
    </row>
    <row r="626" spans="1:3" ht="15" customHeight="1">
      <c r="A626" s="138"/>
      <c r="B626" s="138"/>
      <c r="C626" s="140"/>
    </row>
    <row r="627" spans="1:3" ht="15" customHeight="1">
      <c r="A627" s="138"/>
      <c r="B627" s="138"/>
      <c r="C627" s="140"/>
    </row>
    <row r="628" spans="1:3" ht="15" customHeight="1">
      <c r="A628" s="138"/>
      <c r="B628" s="138"/>
      <c r="C628" s="140" t="s">
        <v>808</v>
      </c>
    </row>
    <row r="629" spans="1:3" ht="20.25" customHeight="1">
      <c r="A629" s="153" t="s">
        <v>809</v>
      </c>
      <c r="B629" s="154"/>
      <c r="C629" s="154"/>
    </row>
    <row r="630" spans="1:3" ht="13.5" customHeight="1">
      <c r="A630" s="149" t="s">
        <v>69</v>
      </c>
      <c r="B630" s="150"/>
      <c r="C630" s="150"/>
    </row>
    <row r="631" spans="1:3" ht="15" customHeight="1">
      <c r="A631" s="138"/>
      <c r="B631" s="138"/>
      <c r="C631" s="140"/>
    </row>
    <row r="632" spans="1:3" ht="13.5" customHeight="1">
      <c r="A632" s="141" t="s">
        <v>70</v>
      </c>
      <c r="B632" s="149" t="s">
        <v>71</v>
      </c>
      <c r="C632" s="150"/>
    </row>
    <row r="633" spans="1:3">
      <c r="A633" s="142" t="s">
        <v>810</v>
      </c>
      <c r="B633" s="148" t="s">
        <v>811</v>
      </c>
    </row>
    <row r="634" spans="1:3" ht="15" customHeight="1">
      <c r="A634" s="138"/>
      <c r="B634" s="138"/>
      <c r="C634" s="140"/>
    </row>
    <row r="635" spans="1:3" ht="13.5" customHeight="1">
      <c r="A635" s="149" t="s">
        <v>72</v>
      </c>
      <c r="B635" s="150"/>
      <c r="C635" s="150"/>
    </row>
    <row r="636" spans="1:3" ht="99.75" customHeight="1">
      <c r="A636" s="138"/>
      <c r="B636" s="138"/>
      <c r="C636" s="164" t="s">
        <v>304</v>
      </c>
    </row>
    <row r="637" spans="1:3" ht="15" customHeight="1">
      <c r="A637" s="140" t="s">
        <v>73</v>
      </c>
      <c r="B637" s="142" t="s">
        <v>810</v>
      </c>
      <c r="C637" s="156"/>
    </row>
    <row r="638" spans="1:3" ht="15" customHeight="1">
      <c r="A638" s="140" t="s">
        <v>74</v>
      </c>
      <c r="B638" s="142" t="s">
        <v>119</v>
      </c>
      <c r="C638" s="144" t="s">
        <v>559</v>
      </c>
    </row>
    <row r="639" spans="1:3" ht="25.5" customHeight="1">
      <c r="A639" s="140" t="s">
        <v>75</v>
      </c>
      <c r="B639" s="142" t="s">
        <v>812</v>
      </c>
      <c r="C639" s="140"/>
    </row>
    <row r="640" spans="1:3" ht="25.5" customHeight="1">
      <c r="A640" s="140" t="s">
        <v>76</v>
      </c>
      <c r="B640" s="142" t="s">
        <v>812</v>
      </c>
      <c r="C640" s="140"/>
    </row>
    <row r="641" spans="1:3" ht="15" customHeight="1">
      <c r="A641" s="140" t="s">
        <v>77</v>
      </c>
      <c r="B641" s="142" t="s">
        <v>121</v>
      </c>
      <c r="C641" s="140"/>
    </row>
    <row r="642" spans="1:3" ht="30" customHeight="1">
      <c r="A642" s="140" t="s">
        <v>127</v>
      </c>
      <c r="B642" s="142" t="s">
        <v>809</v>
      </c>
      <c r="C642" s="140"/>
    </row>
    <row r="643" spans="1:3" ht="15" customHeight="1">
      <c r="A643" s="151" t="s">
        <v>79</v>
      </c>
      <c r="B643" s="152"/>
      <c r="C643" s="140"/>
    </row>
    <row r="644" spans="1:3" ht="13.5" customHeight="1">
      <c r="A644" s="148" t="s">
        <v>80</v>
      </c>
      <c r="B644" s="155"/>
      <c r="C644" s="157" t="s">
        <v>80</v>
      </c>
    </row>
    <row r="645" spans="1:3" ht="15" customHeight="1">
      <c r="A645" s="151" t="s">
        <v>81</v>
      </c>
      <c r="B645" s="152"/>
      <c r="C645" s="145">
        <v>-4500</v>
      </c>
    </row>
    <row r="646" spans="1:3" ht="15" customHeight="1">
      <c r="A646" s="138"/>
      <c r="B646" s="138"/>
      <c r="C646" s="140"/>
    </row>
    <row r="647" spans="1:3" ht="15" customHeight="1">
      <c r="A647" s="140" t="s">
        <v>73</v>
      </c>
      <c r="B647" s="142" t="s">
        <v>810</v>
      </c>
      <c r="C647" s="143"/>
    </row>
    <row r="648" spans="1:3" ht="15" customHeight="1">
      <c r="A648" s="140" t="s">
        <v>74</v>
      </c>
      <c r="B648" s="142" t="s">
        <v>742</v>
      </c>
      <c r="C648" s="144" t="s">
        <v>559</v>
      </c>
    </row>
    <row r="649" spans="1:3" ht="25.5" customHeight="1">
      <c r="A649" s="140" t="s">
        <v>75</v>
      </c>
      <c r="B649" s="142" t="s">
        <v>813</v>
      </c>
      <c r="C649" s="140"/>
    </row>
    <row r="650" spans="1:3" ht="38.25" customHeight="1">
      <c r="A650" s="140" t="s">
        <v>76</v>
      </c>
      <c r="B650" s="142" t="s">
        <v>814</v>
      </c>
      <c r="C650" s="140"/>
    </row>
    <row r="651" spans="1:3" ht="15" customHeight="1">
      <c r="A651" s="140" t="s">
        <v>77</v>
      </c>
      <c r="B651" s="142" t="s">
        <v>121</v>
      </c>
      <c r="C651" s="140"/>
    </row>
    <row r="652" spans="1:3" ht="45" customHeight="1">
      <c r="A652" s="140" t="s">
        <v>260</v>
      </c>
      <c r="B652" s="142" t="s">
        <v>264</v>
      </c>
      <c r="C652" s="140"/>
    </row>
    <row r="653" spans="1:3" ht="15" customHeight="1">
      <c r="A653" s="151" t="s">
        <v>79</v>
      </c>
      <c r="B653" s="152"/>
      <c r="C653" s="140"/>
    </row>
    <row r="654" spans="1:3" ht="13.5" customHeight="1">
      <c r="A654" s="148" t="s">
        <v>815</v>
      </c>
      <c r="B654" s="155"/>
      <c r="C654" s="157" t="s">
        <v>80</v>
      </c>
    </row>
    <row r="655" spans="1:3" ht="15" customHeight="1">
      <c r="A655" s="151" t="s">
        <v>81</v>
      </c>
      <c r="B655" s="152"/>
      <c r="C655" s="145">
        <v>-3251.2</v>
      </c>
    </row>
    <row r="656" spans="1:3" ht="15" customHeight="1">
      <c r="A656" s="138"/>
      <c r="B656" s="138"/>
      <c r="C656" s="140"/>
    </row>
    <row r="657" spans="1:3" ht="15" customHeight="1">
      <c r="A657" s="140" t="s">
        <v>73</v>
      </c>
      <c r="B657" s="142" t="s">
        <v>810</v>
      </c>
      <c r="C657" s="143"/>
    </row>
    <row r="658" spans="1:3" ht="15" customHeight="1">
      <c r="A658" s="140" t="s">
        <v>74</v>
      </c>
      <c r="B658" s="142" t="s">
        <v>283</v>
      </c>
      <c r="C658" s="144" t="s">
        <v>620</v>
      </c>
    </row>
    <row r="659" spans="1:3" ht="15" customHeight="1">
      <c r="A659" s="140" t="s">
        <v>75</v>
      </c>
      <c r="B659" s="142" t="s">
        <v>816</v>
      </c>
      <c r="C659" s="140"/>
    </row>
    <row r="660" spans="1:3" ht="25.5" customHeight="1">
      <c r="A660" s="140" t="s">
        <v>76</v>
      </c>
      <c r="B660" s="142" t="s">
        <v>817</v>
      </c>
      <c r="C660" s="140"/>
    </row>
    <row r="661" spans="1:3" ht="15" customHeight="1">
      <c r="A661" s="140" t="s">
        <v>77</v>
      </c>
      <c r="B661" s="142" t="s">
        <v>284</v>
      </c>
      <c r="C661" s="140"/>
    </row>
    <row r="662" spans="1:3" ht="30" customHeight="1">
      <c r="A662" s="140" t="s">
        <v>629</v>
      </c>
      <c r="B662" s="142" t="s">
        <v>809</v>
      </c>
      <c r="C662" s="140"/>
    </row>
    <row r="663" spans="1:3" ht="15" customHeight="1">
      <c r="A663" s="151" t="s">
        <v>79</v>
      </c>
      <c r="B663" s="152"/>
      <c r="C663" s="140"/>
    </row>
    <row r="664" spans="1:3" ht="13.5" customHeight="1">
      <c r="A664" s="148" t="s">
        <v>818</v>
      </c>
      <c r="B664" s="155"/>
      <c r="C664" s="157" t="s">
        <v>80</v>
      </c>
    </row>
    <row r="665" spans="1:3" ht="15" customHeight="1">
      <c r="A665" s="151" t="s">
        <v>81</v>
      </c>
      <c r="B665" s="152"/>
      <c r="C665" s="145">
        <v>-1032.7</v>
      </c>
    </row>
    <row r="666" spans="1:3" ht="15" customHeight="1">
      <c r="A666" s="138"/>
      <c r="B666" s="138"/>
      <c r="C666" s="140"/>
    </row>
    <row r="667" spans="1:3" ht="15" customHeight="1">
      <c r="A667" s="138"/>
      <c r="B667" s="138"/>
      <c r="C667" s="140"/>
    </row>
    <row r="668" spans="1:3" ht="15" customHeight="1">
      <c r="A668" s="138"/>
      <c r="B668" s="138"/>
      <c r="C668" s="140" t="s">
        <v>253</v>
      </c>
    </row>
    <row r="669" spans="1:3" ht="20.25" customHeight="1">
      <c r="A669" s="153" t="s">
        <v>278</v>
      </c>
      <c r="B669" s="154"/>
      <c r="C669" s="154"/>
    </row>
    <row r="670" spans="1:3" ht="13.5" customHeight="1">
      <c r="A670" s="149" t="s">
        <v>69</v>
      </c>
      <c r="B670" s="150"/>
      <c r="C670" s="150"/>
    </row>
    <row r="671" spans="1:3" ht="15" customHeight="1">
      <c r="A671" s="138"/>
      <c r="B671" s="138"/>
      <c r="C671" s="140"/>
    </row>
    <row r="672" spans="1:3" ht="13.5" customHeight="1">
      <c r="A672" s="141" t="s">
        <v>70</v>
      </c>
      <c r="B672" s="149" t="s">
        <v>71</v>
      </c>
      <c r="C672" s="150"/>
    </row>
    <row r="673" spans="1:3" ht="51">
      <c r="A673" s="142" t="s">
        <v>279</v>
      </c>
      <c r="B673" s="148" t="s">
        <v>280</v>
      </c>
      <c r="C673" s="164" t="s">
        <v>304</v>
      </c>
    </row>
    <row r="674" spans="1:3" ht="15" customHeight="1">
      <c r="A674" s="138"/>
      <c r="B674" s="138"/>
      <c r="C674" s="140"/>
    </row>
    <row r="675" spans="1:3" ht="13.5" customHeight="1">
      <c r="A675" s="149" t="s">
        <v>72</v>
      </c>
      <c r="B675" s="150"/>
      <c r="C675" s="150"/>
    </row>
    <row r="676" spans="1:3" ht="15" customHeight="1">
      <c r="A676" s="138"/>
      <c r="B676" s="138"/>
      <c r="C676" s="140"/>
    </row>
    <row r="677" spans="1:3" ht="15" customHeight="1">
      <c r="A677" s="140" t="s">
        <v>73</v>
      </c>
      <c r="B677" s="142" t="s">
        <v>279</v>
      </c>
      <c r="C677" s="143"/>
    </row>
    <row r="678" spans="1:3" ht="15" customHeight="1">
      <c r="A678" s="140" t="s">
        <v>74</v>
      </c>
      <c r="B678" s="142" t="s">
        <v>119</v>
      </c>
      <c r="C678" s="144" t="s">
        <v>559</v>
      </c>
    </row>
    <row r="679" spans="1:3" ht="25.5" customHeight="1">
      <c r="A679" s="140" t="s">
        <v>75</v>
      </c>
      <c r="B679" s="142" t="s">
        <v>281</v>
      </c>
      <c r="C679" s="140"/>
    </row>
    <row r="680" spans="1:3" ht="51" customHeight="1">
      <c r="A680" s="140" t="s">
        <v>76</v>
      </c>
      <c r="B680" s="142" t="s">
        <v>282</v>
      </c>
      <c r="C680" s="140"/>
    </row>
    <row r="681" spans="1:3" ht="15" customHeight="1">
      <c r="A681" s="140" t="s">
        <v>77</v>
      </c>
      <c r="B681" s="142" t="s">
        <v>121</v>
      </c>
      <c r="C681" s="140"/>
    </row>
    <row r="682" spans="1:3" ht="45" customHeight="1">
      <c r="A682" s="140" t="s">
        <v>261</v>
      </c>
      <c r="B682" s="142" t="s">
        <v>278</v>
      </c>
      <c r="C682" s="140"/>
    </row>
    <row r="683" spans="1:3" ht="15" customHeight="1">
      <c r="A683" s="151" t="s">
        <v>79</v>
      </c>
      <c r="B683" s="152"/>
      <c r="C683" s="140"/>
    </row>
    <row r="684" spans="1:3" ht="15" customHeight="1">
      <c r="A684" s="151" t="s">
        <v>81</v>
      </c>
      <c r="B684" s="152"/>
      <c r="C684" s="145">
        <v>-4440.8999999999996</v>
      </c>
    </row>
    <row r="685" spans="1:3" ht="15" customHeight="1">
      <c r="A685" s="138"/>
      <c r="B685" s="138"/>
      <c r="C685" s="140"/>
    </row>
    <row r="686" spans="1:3" ht="15" customHeight="1">
      <c r="A686" s="138"/>
      <c r="B686" s="138"/>
      <c r="C686" s="140"/>
    </row>
    <row r="687" spans="1:3" ht="15" customHeight="1">
      <c r="A687" s="138"/>
      <c r="B687" s="138"/>
      <c r="C687" s="140" t="s">
        <v>819</v>
      </c>
    </row>
    <row r="688" spans="1:3" ht="20.25" customHeight="1">
      <c r="A688" s="153" t="s">
        <v>820</v>
      </c>
      <c r="B688" s="154"/>
      <c r="C688" s="154"/>
    </row>
    <row r="689" spans="1:3" ht="13.5" customHeight="1">
      <c r="A689" s="149" t="s">
        <v>69</v>
      </c>
      <c r="B689" s="150"/>
      <c r="C689" s="150"/>
    </row>
    <row r="690" spans="1:3" ht="15" customHeight="1">
      <c r="A690" s="138"/>
      <c r="B690" s="138"/>
      <c r="C690" s="140"/>
    </row>
    <row r="691" spans="1:3" ht="13.5" customHeight="1">
      <c r="A691" s="141" t="s">
        <v>70</v>
      </c>
      <c r="B691" s="149" t="s">
        <v>71</v>
      </c>
      <c r="C691" s="150"/>
    </row>
    <row r="692" spans="1:3" ht="51">
      <c r="A692" s="142" t="s">
        <v>821</v>
      </c>
      <c r="B692" s="148" t="s">
        <v>822</v>
      </c>
      <c r="C692" s="164" t="s">
        <v>304</v>
      </c>
    </row>
    <row r="693" spans="1:3" ht="15" customHeight="1">
      <c r="A693" s="138"/>
      <c r="B693" s="138"/>
      <c r="C693" s="140"/>
    </row>
    <row r="694" spans="1:3" ht="13.5" customHeight="1">
      <c r="A694" s="149" t="s">
        <v>72</v>
      </c>
      <c r="B694" s="150"/>
      <c r="C694" s="150"/>
    </row>
    <row r="695" spans="1:3" ht="15" customHeight="1">
      <c r="A695" s="138"/>
      <c r="B695" s="138"/>
      <c r="C695" s="140"/>
    </row>
    <row r="696" spans="1:3" ht="15" customHeight="1">
      <c r="A696" s="140" t="s">
        <v>73</v>
      </c>
      <c r="B696" s="142" t="s">
        <v>821</v>
      </c>
      <c r="C696" s="143"/>
    </row>
    <row r="697" spans="1:3" ht="15" customHeight="1">
      <c r="A697" s="140" t="s">
        <v>74</v>
      </c>
      <c r="B697" s="142" t="s">
        <v>119</v>
      </c>
      <c r="C697" s="144" t="s">
        <v>559</v>
      </c>
    </row>
    <row r="698" spans="1:3" ht="25.5" customHeight="1">
      <c r="A698" s="140" t="s">
        <v>75</v>
      </c>
      <c r="B698" s="142" t="s">
        <v>823</v>
      </c>
      <c r="C698" s="140"/>
    </row>
    <row r="699" spans="1:3" ht="63.75" customHeight="1">
      <c r="A699" s="140" t="s">
        <v>76</v>
      </c>
      <c r="B699" s="142" t="s">
        <v>824</v>
      </c>
      <c r="C699" s="140"/>
    </row>
    <row r="700" spans="1:3" ht="15" customHeight="1">
      <c r="A700" s="140" t="s">
        <v>77</v>
      </c>
      <c r="B700" s="142" t="s">
        <v>121</v>
      </c>
      <c r="C700" s="140"/>
    </row>
    <row r="701" spans="1:3" ht="45" customHeight="1">
      <c r="A701" s="140" t="s">
        <v>261</v>
      </c>
      <c r="B701" s="142" t="s">
        <v>825</v>
      </c>
      <c r="C701" s="140"/>
    </row>
    <row r="702" spans="1:3" ht="15" customHeight="1">
      <c r="A702" s="151" t="s">
        <v>79</v>
      </c>
      <c r="B702" s="152"/>
      <c r="C702" s="140"/>
    </row>
    <row r="703" spans="1:3" ht="15" customHeight="1">
      <c r="A703" s="151" t="s">
        <v>81</v>
      </c>
      <c r="B703" s="152"/>
      <c r="C703" s="145">
        <v>-1900</v>
      </c>
    </row>
    <row r="704" spans="1:3" ht="15" customHeight="1">
      <c r="A704" s="138"/>
      <c r="B704" s="138"/>
      <c r="C704" s="140"/>
    </row>
    <row r="705" spans="1:3" ht="15" customHeight="1">
      <c r="A705" s="138"/>
      <c r="B705" s="138"/>
      <c r="C705" s="140"/>
    </row>
    <row r="706" spans="1:3" ht="15" customHeight="1">
      <c r="A706" s="138"/>
      <c r="B706" s="138"/>
      <c r="C706" s="140" t="s">
        <v>826</v>
      </c>
    </row>
    <row r="707" spans="1:3" ht="20.25" customHeight="1">
      <c r="A707" s="153" t="s">
        <v>827</v>
      </c>
      <c r="B707" s="154"/>
      <c r="C707" s="154"/>
    </row>
    <row r="708" spans="1:3" ht="13.5" customHeight="1">
      <c r="A708" s="149" t="s">
        <v>69</v>
      </c>
      <c r="B708" s="150"/>
      <c r="C708" s="150"/>
    </row>
    <row r="709" spans="1:3" ht="15" customHeight="1">
      <c r="A709" s="138"/>
      <c r="B709" s="138"/>
      <c r="C709" s="140"/>
    </row>
    <row r="710" spans="1:3" ht="13.5" customHeight="1">
      <c r="A710" s="141" t="s">
        <v>70</v>
      </c>
      <c r="B710" s="149" t="s">
        <v>71</v>
      </c>
      <c r="C710" s="150"/>
    </row>
    <row r="711" spans="1:3" ht="51">
      <c r="A711" s="142" t="s">
        <v>828</v>
      </c>
      <c r="B711" s="148" t="s">
        <v>829</v>
      </c>
      <c r="C711" s="164" t="s">
        <v>304</v>
      </c>
    </row>
    <row r="712" spans="1:3" ht="15" customHeight="1">
      <c r="A712" s="138"/>
      <c r="B712" s="138"/>
      <c r="C712" s="140"/>
    </row>
    <row r="713" spans="1:3" ht="13.5" customHeight="1">
      <c r="A713" s="149" t="s">
        <v>72</v>
      </c>
      <c r="B713" s="150"/>
      <c r="C713" s="150"/>
    </row>
    <row r="714" spans="1:3" ht="15" customHeight="1">
      <c r="A714" s="138"/>
      <c r="B714" s="138"/>
      <c r="C714" s="140"/>
    </row>
    <row r="715" spans="1:3" ht="15" customHeight="1">
      <c r="A715" s="140" t="s">
        <v>73</v>
      </c>
      <c r="B715" s="142" t="s">
        <v>828</v>
      </c>
      <c r="C715" s="143"/>
    </row>
    <row r="716" spans="1:3" ht="15" customHeight="1">
      <c r="A716" s="140" t="s">
        <v>74</v>
      </c>
      <c r="B716" s="142" t="s">
        <v>119</v>
      </c>
      <c r="C716" s="144" t="s">
        <v>559</v>
      </c>
    </row>
    <row r="717" spans="1:3" ht="25.5" customHeight="1">
      <c r="A717" s="140" t="s">
        <v>75</v>
      </c>
      <c r="B717" s="142" t="s">
        <v>830</v>
      </c>
      <c r="C717" s="140"/>
    </row>
    <row r="718" spans="1:3" ht="76.5" customHeight="1">
      <c r="A718" s="140" t="s">
        <v>76</v>
      </c>
      <c r="B718" s="142" t="s">
        <v>289</v>
      </c>
      <c r="C718" s="140"/>
    </row>
    <row r="719" spans="1:3" ht="15" customHeight="1">
      <c r="A719" s="140" t="s">
        <v>77</v>
      </c>
      <c r="B719" s="142" t="s">
        <v>121</v>
      </c>
      <c r="C719" s="140"/>
    </row>
    <row r="720" spans="1:3" ht="30" customHeight="1">
      <c r="A720" s="140" t="s">
        <v>127</v>
      </c>
      <c r="B720" s="142" t="s">
        <v>831</v>
      </c>
      <c r="C720" s="140"/>
    </row>
    <row r="721" spans="1:3" ht="15" customHeight="1">
      <c r="A721" s="151" t="s">
        <v>79</v>
      </c>
      <c r="B721" s="152"/>
      <c r="C721" s="140"/>
    </row>
    <row r="722" spans="1:3" ht="13.5" customHeight="1">
      <c r="A722" s="148" t="s">
        <v>80</v>
      </c>
      <c r="B722" s="155"/>
      <c r="C722" s="157" t="s">
        <v>80</v>
      </c>
    </row>
    <row r="723" spans="1:3" ht="15" customHeight="1">
      <c r="A723" s="151" t="s">
        <v>81</v>
      </c>
      <c r="B723" s="152"/>
      <c r="C723" s="145">
        <v>-3500</v>
      </c>
    </row>
    <row r="724" spans="1:3" ht="15" customHeight="1">
      <c r="A724" s="138"/>
      <c r="B724" s="138"/>
      <c r="C724" s="140"/>
    </row>
    <row r="725" spans="1:3" ht="15" customHeight="1">
      <c r="A725" s="138"/>
      <c r="B725" s="138"/>
      <c r="C725" s="140"/>
    </row>
    <row r="726" spans="1:3" ht="15" customHeight="1">
      <c r="A726" s="138"/>
      <c r="B726" s="138"/>
      <c r="C726" s="140" t="s">
        <v>832</v>
      </c>
    </row>
    <row r="727" spans="1:3" ht="20.25" customHeight="1">
      <c r="A727" s="153" t="s">
        <v>833</v>
      </c>
      <c r="B727" s="154"/>
      <c r="C727" s="154"/>
    </row>
    <row r="728" spans="1:3" ht="13.5" customHeight="1">
      <c r="A728" s="149" t="s">
        <v>69</v>
      </c>
      <c r="B728" s="150"/>
      <c r="C728" s="150"/>
    </row>
    <row r="729" spans="1:3" ht="15" customHeight="1">
      <c r="A729" s="138"/>
      <c r="B729" s="138"/>
      <c r="C729" s="140"/>
    </row>
    <row r="730" spans="1:3" ht="13.5" customHeight="1">
      <c r="A730" s="141" t="s">
        <v>70</v>
      </c>
      <c r="B730" s="149" t="s">
        <v>71</v>
      </c>
      <c r="C730" s="150"/>
    </row>
    <row r="731" spans="1:3" ht="51">
      <c r="A731" s="142" t="s">
        <v>834</v>
      </c>
      <c r="B731" s="148" t="s">
        <v>835</v>
      </c>
      <c r="C731" s="164" t="s">
        <v>304</v>
      </c>
    </row>
    <row r="732" spans="1:3" ht="15" customHeight="1">
      <c r="A732" s="138"/>
      <c r="B732" s="138"/>
      <c r="C732" s="140"/>
    </row>
    <row r="733" spans="1:3" ht="13.5" customHeight="1">
      <c r="A733" s="149" t="s">
        <v>72</v>
      </c>
      <c r="B733" s="150"/>
      <c r="C733" s="150"/>
    </row>
    <row r="734" spans="1:3" ht="15" customHeight="1">
      <c r="A734" s="138"/>
      <c r="B734" s="138"/>
      <c r="C734" s="140"/>
    </row>
    <row r="735" spans="1:3" ht="15" customHeight="1">
      <c r="A735" s="140" t="s">
        <v>73</v>
      </c>
      <c r="B735" s="142" t="s">
        <v>834</v>
      </c>
      <c r="C735" s="143"/>
    </row>
    <row r="736" spans="1:3" ht="15" customHeight="1">
      <c r="A736" s="140" t="s">
        <v>74</v>
      </c>
      <c r="B736" s="142" t="s">
        <v>119</v>
      </c>
      <c r="C736" s="144" t="s">
        <v>559</v>
      </c>
    </row>
    <row r="737" spans="1:3" ht="25.5" customHeight="1">
      <c r="A737" s="140" t="s">
        <v>75</v>
      </c>
      <c r="B737" s="142" t="s">
        <v>836</v>
      </c>
      <c r="C737" s="140"/>
    </row>
    <row r="738" spans="1:3" ht="76.5" customHeight="1">
      <c r="A738" s="140" t="s">
        <v>76</v>
      </c>
      <c r="B738" s="142" t="s">
        <v>289</v>
      </c>
      <c r="C738" s="140"/>
    </row>
    <row r="739" spans="1:3" ht="15" customHeight="1">
      <c r="A739" s="140" t="s">
        <v>77</v>
      </c>
      <c r="B739" s="142" t="s">
        <v>121</v>
      </c>
      <c r="C739" s="140"/>
    </row>
    <row r="740" spans="1:3" ht="30" customHeight="1">
      <c r="A740" s="140" t="s">
        <v>127</v>
      </c>
      <c r="B740" s="142" t="s">
        <v>837</v>
      </c>
      <c r="C740" s="140"/>
    </row>
    <row r="741" spans="1:3" ht="15" customHeight="1">
      <c r="A741" s="151" t="s">
        <v>79</v>
      </c>
      <c r="B741" s="152"/>
      <c r="C741" s="140"/>
    </row>
    <row r="742" spans="1:3" ht="13.5" customHeight="1">
      <c r="A742" s="148" t="s">
        <v>80</v>
      </c>
      <c r="B742" s="155"/>
      <c r="C742" s="157" t="s">
        <v>80</v>
      </c>
    </row>
    <row r="743" spans="1:3" ht="15" customHeight="1">
      <c r="A743" s="151" t="s">
        <v>81</v>
      </c>
      <c r="B743" s="152"/>
      <c r="C743" s="145">
        <v>-15000</v>
      </c>
    </row>
    <row r="744" spans="1:3" ht="15" customHeight="1">
      <c r="A744" s="138"/>
      <c r="B744" s="138"/>
      <c r="C744" s="140"/>
    </row>
    <row r="745" spans="1:3" ht="15" customHeight="1">
      <c r="A745" s="138"/>
      <c r="B745" s="138"/>
      <c r="C745" s="140"/>
    </row>
    <row r="746" spans="1:3" ht="15" customHeight="1">
      <c r="A746" s="138"/>
      <c r="B746" s="138"/>
      <c r="C746" s="140" t="s">
        <v>838</v>
      </c>
    </row>
    <row r="747" spans="1:3" ht="20.25" customHeight="1">
      <c r="A747" s="153" t="s">
        <v>839</v>
      </c>
      <c r="B747" s="154"/>
      <c r="C747" s="154"/>
    </row>
    <row r="748" spans="1:3" ht="13.5" customHeight="1">
      <c r="A748" s="149" t="s">
        <v>69</v>
      </c>
      <c r="B748" s="150"/>
      <c r="C748" s="150"/>
    </row>
    <row r="749" spans="1:3" ht="15" customHeight="1">
      <c r="A749" s="138"/>
      <c r="B749" s="138"/>
      <c r="C749" s="140"/>
    </row>
    <row r="750" spans="1:3" ht="13.5" customHeight="1">
      <c r="A750" s="141" t="s">
        <v>70</v>
      </c>
      <c r="B750" s="149" t="s">
        <v>71</v>
      </c>
      <c r="C750" s="150"/>
    </row>
    <row r="751" spans="1:3" ht="51">
      <c r="A751" s="142" t="s">
        <v>840</v>
      </c>
      <c r="B751" s="148" t="s">
        <v>841</v>
      </c>
      <c r="C751" s="164" t="s">
        <v>304</v>
      </c>
    </row>
    <row r="752" spans="1:3" ht="15" customHeight="1">
      <c r="A752" s="138"/>
      <c r="B752" s="138"/>
      <c r="C752" s="140"/>
    </row>
    <row r="753" spans="1:3" ht="13.5" customHeight="1">
      <c r="A753" s="149" t="s">
        <v>72</v>
      </c>
      <c r="B753" s="150"/>
      <c r="C753" s="150"/>
    </row>
    <row r="754" spans="1:3" ht="15" customHeight="1">
      <c r="A754" s="138"/>
      <c r="B754" s="138"/>
      <c r="C754" s="140"/>
    </row>
    <row r="755" spans="1:3" ht="15" customHeight="1">
      <c r="A755" s="140" t="s">
        <v>73</v>
      </c>
      <c r="B755" s="142" t="s">
        <v>840</v>
      </c>
      <c r="C755" s="143"/>
    </row>
    <row r="756" spans="1:3" ht="15" customHeight="1">
      <c r="A756" s="140" t="s">
        <v>74</v>
      </c>
      <c r="B756" s="142" t="s">
        <v>119</v>
      </c>
      <c r="C756" s="144" t="s">
        <v>559</v>
      </c>
    </row>
    <row r="757" spans="1:3" ht="25.5" customHeight="1">
      <c r="A757" s="140" t="s">
        <v>75</v>
      </c>
      <c r="B757" s="142" t="s">
        <v>842</v>
      </c>
      <c r="C757" s="140"/>
    </row>
    <row r="758" spans="1:3" ht="76.5" customHeight="1">
      <c r="A758" s="140" t="s">
        <v>76</v>
      </c>
      <c r="B758" s="142" t="s">
        <v>289</v>
      </c>
      <c r="C758" s="140"/>
    </row>
    <row r="759" spans="1:3" ht="15" customHeight="1">
      <c r="A759" s="140" t="s">
        <v>77</v>
      </c>
      <c r="B759" s="142" t="s">
        <v>121</v>
      </c>
      <c r="C759" s="140"/>
    </row>
    <row r="760" spans="1:3" ht="30" customHeight="1">
      <c r="A760" s="140" t="s">
        <v>127</v>
      </c>
      <c r="B760" s="142" t="s">
        <v>843</v>
      </c>
      <c r="C760" s="140"/>
    </row>
    <row r="761" spans="1:3" ht="15" customHeight="1">
      <c r="A761" s="151" t="s">
        <v>79</v>
      </c>
      <c r="B761" s="152"/>
      <c r="C761" s="140"/>
    </row>
    <row r="762" spans="1:3" ht="15" customHeight="1">
      <c r="A762" s="151" t="s">
        <v>81</v>
      </c>
      <c r="B762" s="152"/>
      <c r="C762" s="145">
        <v>-9345</v>
      </c>
    </row>
    <row r="763" spans="1:3" ht="15" customHeight="1">
      <c r="A763" s="138"/>
      <c r="B763" s="138"/>
      <c r="C763" s="140"/>
    </row>
    <row r="764" spans="1:3" ht="15" customHeight="1">
      <c r="A764" s="138"/>
      <c r="B764" s="138"/>
      <c r="C764" s="140"/>
    </row>
    <row r="765" spans="1:3" ht="15" customHeight="1">
      <c r="A765" s="138"/>
      <c r="B765" s="138"/>
      <c r="C765" s="140" t="s">
        <v>844</v>
      </c>
    </row>
    <row r="766" spans="1:3" ht="20.25" customHeight="1">
      <c r="A766" s="153" t="s">
        <v>845</v>
      </c>
      <c r="B766" s="154"/>
      <c r="C766" s="154"/>
    </row>
    <row r="767" spans="1:3" ht="13.5" customHeight="1">
      <c r="A767" s="149" t="s">
        <v>69</v>
      </c>
      <c r="B767" s="150"/>
      <c r="C767" s="150"/>
    </row>
    <row r="768" spans="1:3" ht="15" customHeight="1">
      <c r="A768" s="138"/>
      <c r="B768" s="138"/>
      <c r="C768" s="140"/>
    </row>
    <row r="769" spans="1:3" ht="13.5" customHeight="1">
      <c r="A769" s="141" t="s">
        <v>70</v>
      </c>
      <c r="B769" s="149" t="s">
        <v>71</v>
      </c>
      <c r="C769" s="150"/>
    </row>
    <row r="770" spans="1:3" ht="51">
      <c r="A770" s="142" t="s">
        <v>846</v>
      </c>
      <c r="B770" s="148" t="s">
        <v>847</v>
      </c>
      <c r="C770" s="164" t="s">
        <v>304</v>
      </c>
    </row>
    <row r="771" spans="1:3" ht="15" customHeight="1">
      <c r="A771" s="138"/>
      <c r="B771" s="138"/>
      <c r="C771" s="140"/>
    </row>
    <row r="772" spans="1:3" ht="13.5" customHeight="1">
      <c r="A772" s="149" t="s">
        <v>72</v>
      </c>
      <c r="B772" s="150"/>
      <c r="C772" s="150"/>
    </row>
    <row r="773" spans="1:3" ht="15" customHeight="1">
      <c r="A773" s="138"/>
      <c r="B773" s="138"/>
      <c r="C773" s="140"/>
    </row>
    <row r="774" spans="1:3" ht="15" customHeight="1">
      <c r="A774" s="140" t="s">
        <v>73</v>
      </c>
      <c r="B774" s="142" t="s">
        <v>846</v>
      </c>
      <c r="C774" s="143"/>
    </row>
    <row r="775" spans="1:3" ht="15" customHeight="1">
      <c r="A775" s="140" t="s">
        <v>74</v>
      </c>
      <c r="B775" s="142" t="s">
        <v>119</v>
      </c>
      <c r="C775" s="144" t="s">
        <v>559</v>
      </c>
    </row>
    <row r="776" spans="1:3" ht="25.5" customHeight="1">
      <c r="A776" s="140" t="s">
        <v>75</v>
      </c>
      <c r="B776" s="142" t="s">
        <v>848</v>
      </c>
      <c r="C776" s="140"/>
    </row>
    <row r="777" spans="1:3" ht="76.5" customHeight="1">
      <c r="A777" s="140" t="s">
        <v>76</v>
      </c>
      <c r="B777" s="142" t="s">
        <v>289</v>
      </c>
      <c r="C777" s="140"/>
    </row>
    <row r="778" spans="1:3" ht="15" customHeight="1">
      <c r="A778" s="140" t="s">
        <v>77</v>
      </c>
      <c r="B778" s="142" t="s">
        <v>121</v>
      </c>
      <c r="C778" s="140"/>
    </row>
    <row r="779" spans="1:3" ht="30" customHeight="1">
      <c r="A779" s="140" t="s">
        <v>127</v>
      </c>
      <c r="B779" s="142" t="s">
        <v>845</v>
      </c>
      <c r="C779" s="140"/>
    </row>
    <row r="780" spans="1:3" ht="15" customHeight="1">
      <c r="A780" s="151" t="s">
        <v>79</v>
      </c>
      <c r="B780" s="152"/>
      <c r="C780" s="140"/>
    </row>
    <row r="781" spans="1:3" ht="13.5" customHeight="1">
      <c r="A781" s="148" t="s">
        <v>80</v>
      </c>
      <c r="B781" s="155"/>
      <c r="C781" s="157" t="s">
        <v>80</v>
      </c>
    </row>
    <row r="782" spans="1:3" ht="15" customHeight="1">
      <c r="A782" s="151" t="s">
        <v>81</v>
      </c>
      <c r="B782" s="152"/>
      <c r="C782" s="145">
        <v>-7441.9</v>
      </c>
    </row>
    <row r="783" spans="1:3" ht="15" customHeight="1">
      <c r="A783" s="138"/>
      <c r="B783" s="138"/>
      <c r="C783" s="140"/>
    </row>
    <row r="784" spans="1:3" ht="15" customHeight="1">
      <c r="A784" s="138"/>
      <c r="B784" s="138"/>
      <c r="C784" s="140"/>
    </row>
    <row r="785" spans="1:3" ht="15" customHeight="1">
      <c r="A785" s="138"/>
      <c r="B785" s="138"/>
      <c r="C785" s="140" t="s">
        <v>254</v>
      </c>
    </row>
    <row r="786" spans="1:3" ht="20.25" customHeight="1">
      <c r="A786" s="153" t="s">
        <v>285</v>
      </c>
      <c r="B786" s="154"/>
      <c r="C786" s="154"/>
    </row>
    <row r="787" spans="1:3" ht="13.5" customHeight="1">
      <c r="A787" s="149" t="s">
        <v>69</v>
      </c>
      <c r="B787" s="150"/>
      <c r="C787" s="150"/>
    </row>
    <row r="788" spans="1:3" ht="15" customHeight="1">
      <c r="A788" s="138"/>
      <c r="B788" s="138"/>
      <c r="C788" s="140"/>
    </row>
    <row r="789" spans="1:3" ht="13.5" customHeight="1">
      <c r="A789" s="141" t="s">
        <v>70</v>
      </c>
      <c r="B789" s="149" t="s">
        <v>71</v>
      </c>
      <c r="C789" s="150"/>
    </row>
    <row r="790" spans="1:3" ht="51">
      <c r="A790" s="142" t="s">
        <v>286</v>
      </c>
      <c r="B790" s="148" t="s">
        <v>287</v>
      </c>
      <c r="C790" s="164" t="s">
        <v>304</v>
      </c>
    </row>
    <row r="791" spans="1:3" ht="15" customHeight="1">
      <c r="A791" s="138"/>
      <c r="B791" s="138"/>
      <c r="C791" s="140"/>
    </row>
    <row r="792" spans="1:3" ht="13.5" customHeight="1">
      <c r="A792" s="149" t="s">
        <v>72</v>
      </c>
      <c r="B792" s="150"/>
      <c r="C792" s="150"/>
    </row>
    <row r="793" spans="1:3" ht="15" customHeight="1">
      <c r="A793" s="138"/>
      <c r="B793" s="138"/>
      <c r="C793" s="140"/>
    </row>
    <row r="794" spans="1:3" ht="15" customHeight="1">
      <c r="A794" s="140" t="s">
        <v>73</v>
      </c>
      <c r="B794" s="142" t="s">
        <v>286</v>
      </c>
      <c r="C794" s="143"/>
    </row>
    <row r="795" spans="1:3" ht="15" customHeight="1">
      <c r="A795" s="140" t="s">
        <v>74</v>
      </c>
      <c r="B795" s="142" t="s">
        <v>119</v>
      </c>
      <c r="C795" s="144" t="s">
        <v>559</v>
      </c>
    </row>
    <row r="796" spans="1:3" ht="25.5" customHeight="1">
      <c r="A796" s="140" t="s">
        <v>75</v>
      </c>
      <c r="B796" s="142" t="s">
        <v>288</v>
      </c>
      <c r="C796" s="140"/>
    </row>
    <row r="797" spans="1:3" ht="76.5" customHeight="1">
      <c r="A797" s="140" t="s">
        <v>76</v>
      </c>
      <c r="B797" s="142" t="s">
        <v>289</v>
      </c>
      <c r="C797" s="140"/>
    </row>
    <row r="798" spans="1:3" ht="15" customHeight="1">
      <c r="A798" s="140" t="s">
        <v>77</v>
      </c>
      <c r="B798" s="142" t="s">
        <v>121</v>
      </c>
      <c r="C798" s="140"/>
    </row>
    <row r="799" spans="1:3" ht="30" customHeight="1">
      <c r="A799" s="140" t="s">
        <v>127</v>
      </c>
      <c r="B799" s="142" t="s">
        <v>285</v>
      </c>
      <c r="C799" s="140"/>
    </row>
    <row r="800" spans="1:3" ht="15" customHeight="1">
      <c r="A800" s="151" t="s">
        <v>79</v>
      </c>
      <c r="B800" s="152"/>
      <c r="C800" s="140"/>
    </row>
    <row r="801" spans="1:3" ht="13.5" customHeight="1">
      <c r="A801" s="148" t="s">
        <v>80</v>
      </c>
      <c r="B801" s="155"/>
      <c r="C801" s="157" t="s">
        <v>80</v>
      </c>
    </row>
    <row r="802" spans="1:3" ht="15" customHeight="1">
      <c r="A802" s="151" t="s">
        <v>81</v>
      </c>
      <c r="B802" s="152"/>
      <c r="C802" s="145">
        <v>-300</v>
      </c>
    </row>
    <row r="803" spans="1:3" ht="15" customHeight="1">
      <c r="A803" s="138"/>
      <c r="B803" s="138"/>
      <c r="C803" s="140"/>
    </row>
    <row r="804" spans="1:3" ht="15" customHeight="1">
      <c r="A804" s="138"/>
      <c r="B804" s="138"/>
      <c r="C804" s="140"/>
    </row>
    <row r="805" spans="1:3" ht="15" customHeight="1">
      <c r="A805" s="138"/>
      <c r="B805" s="138"/>
      <c r="C805" s="140" t="s">
        <v>849</v>
      </c>
    </row>
    <row r="806" spans="1:3" ht="20.25" customHeight="1">
      <c r="A806" s="153" t="s">
        <v>850</v>
      </c>
      <c r="B806" s="154"/>
      <c r="C806" s="154"/>
    </row>
    <row r="807" spans="1:3" ht="13.5" customHeight="1">
      <c r="A807" s="149" t="s">
        <v>69</v>
      </c>
      <c r="B807" s="150"/>
      <c r="C807" s="150"/>
    </row>
    <row r="808" spans="1:3" ht="15" customHeight="1">
      <c r="A808" s="138"/>
      <c r="B808" s="138"/>
      <c r="C808" s="140"/>
    </row>
    <row r="809" spans="1:3" ht="13.5" customHeight="1">
      <c r="A809" s="141" t="s">
        <v>70</v>
      </c>
      <c r="B809" s="149" t="s">
        <v>71</v>
      </c>
      <c r="C809" s="150"/>
    </row>
    <row r="810" spans="1:3" ht="13.5" customHeight="1">
      <c r="A810" s="142" t="s">
        <v>851</v>
      </c>
      <c r="B810" s="148" t="s">
        <v>852</v>
      </c>
      <c r="C810" s="158"/>
    </row>
    <row r="811" spans="1:3" ht="15" customHeight="1">
      <c r="A811" s="138"/>
      <c r="B811" s="138"/>
      <c r="C811" s="140"/>
    </row>
    <row r="812" spans="1:3" ht="13.5" customHeight="1">
      <c r="A812" s="149" t="s">
        <v>72</v>
      </c>
      <c r="B812" s="150"/>
      <c r="C812" s="150"/>
    </row>
    <row r="813" spans="1:3" ht="15" customHeight="1">
      <c r="A813" s="138"/>
      <c r="B813" s="138"/>
      <c r="C813" s="140"/>
    </row>
    <row r="814" spans="1:3" ht="15" customHeight="1">
      <c r="A814" s="140" t="s">
        <v>73</v>
      </c>
      <c r="B814" s="142" t="s">
        <v>851</v>
      </c>
      <c r="C814" s="143"/>
    </row>
    <row r="815" spans="1:3" ht="15" customHeight="1">
      <c r="A815" s="140" t="s">
        <v>74</v>
      </c>
      <c r="B815" s="142" t="s">
        <v>119</v>
      </c>
      <c r="C815" s="144" t="s">
        <v>559</v>
      </c>
    </row>
    <row r="816" spans="1:3" ht="25.5" customHeight="1">
      <c r="A816" s="140" t="s">
        <v>75</v>
      </c>
      <c r="B816" s="142" t="s">
        <v>853</v>
      </c>
      <c r="C816" s="140"/>
    </row>
    <row r="817" spans="1:3" ht="76.5" customHeight="1">
      <c r="A817" s="140" t="s">
        <v>76</v>
      </c>
      <c r="B817" s="142" t="s">
        <v>289</v>
      </c>
      <c r="C817" s="140"/>
    </row>
    <row r="818" spans="1:3" ht="15" customHeight="1">
      <c r="A818" s="140" t="s">
        <v>77</v>
      </c>
      <c r="B818" s="142" t="s">
        <v>121</v>
      </c>
      <c r="C818" s="140"/>
    </row>
    <row r="819" spans="1:3" ht="30" customHeight="1">
      <c r="A819" s="140" t="s">
        <v>127</v>
      </c>
      <c r="B819" s="142" t="s">
        <v>850</v>
      </c>
      <c r="C819" s="140"/>
    </row>
    <row r="820" spans="1:3" ht="15" customHeight="1">
      <c r="A820" s="151" t="s">
        <v>79</v>
      </c>
      <c r="B820" s="152"/>
      <c r="C820" s="140"/>
    </row>
    <row r="821" spans="1:3" ht="13.5" customHeight="1">
      <c r="A821" s="148" t="s">
        <v>80</v>
      </c>
      <c r="B821" s="155"/>
      <c r="C821" s="157" t="s">
        <v>80</v>
      </c>
    </row>
    <row r="822" spans="1:3" ht="15" customHeight="1">
      <c r="A822" s="151" t="s">
        <v>81</v>
      </c>
      <c r="B822" s="152"/>
      <c r="C822" s="145">
        <v>-8682</v>
      </c>
    </row>
    <row r="823" spans="1:3" ht="15" customHeight="1">
      <c r="A823" s="138"/>
      <c r="B823" s="138"/>
      <c r="C823" s="140"/>
    </row>
    <row r="824" spans="1:3" ht="15" customHeight="1">
      <c r="A824" s="138"/>
      <c r="B824" s="138"/>
      <c r="C824" s="140"/>
    </row>
    <row r="825" spans="1:3" ht="15" customHeight="1">
      <c r="A825" s="138"/>
      <c r="B825" s="138"/>
      <c r="C825" s="140" t="s">
        <v>854</v>
      </c>
    </row>
    <row r="826" spans="1:3" ht="20.25" customHeight="1">
      <c r="A826" s="153" t="s">
        <v>855</v>
      </c>
      <c r="B826" s="154"/>
      <c r="C826" s="154"/>
    </row>
    <row r="827" spans="1:3" ht="13.5" customHeight="1">
      <c r="A827" s="149" t="s">
        <v>69</v>
      </c>
      <c r="B827" s="150"/>
      <c r="C827" s="150"/>
    </row>
    <row r="828" spans="1:3" ht="15" customHeight="1">
      <c r="A828" s="138"/>
      <c r="B828" s="138"/>
      <c r="C828" s="140"/>
    </row>
    <row r="829" spans="1:3" ht="13.5" customHeight="1">
      <c r="A829" s="141" t="s">
        <v>70</v>
      </c>
      <c r="B829" s="149" t="s">
        <v>71</v>
      </c>
      <c r="C829" s="150"/>
    </row>
    <row r="830" spans="1:3" ht="51">
      <c r="A830" s="142" t="s">
        <v>856</v>
      </c>
      <c r="B830" s="148" t="s">
        <v>857</v>
      </c>
      <c r="C830" s="164" t="s">
        <v>304</v>
      </c>
    </row>
    <row r="831" spans="1:3" ht="15" customHeight="1">
      <c r="A831" s="138"/>
      <c r="B831" s="138"/>
      <c r="C831" s="140"/>
    </row>
    <row r="832" spans="1:3" ht="13.5" customHeight="1">
      <c r="A832" s="149" t="s">
        <v>72</v>
      </c>
      <c r="B832" s="150"/>
      <c r="C832" s="150"/>
    </row>
    <row r="833" spans="1:3" ht="15" customHeight="1">
      <c r="A833" s="138"/>
      <c r="B833" s="138"/>
      <c r="C833" s="140"/>
    </row>
    <row r="834" spans="1:3" ht="15" customHeight="1">
      <c r="A834" s="140" t="s">
        <v>73</v>
      </c>
      <c r="B834" s="142" t="s">
        <v>856</v>
      </c>
      <c r="C834" s="143"/>
    </row>
    <row r="835" spans="1:3" ht="15" customHeight="1">
      <c r="A835" s="140" t="s">
        <v>74</v>
      </c>
      <c r="B835" s="142" t="s">
        <v>119</v>
      </c>
      <c r="C835" s="144" t="s">
        <v>559</v>
      </c>
    </row>
    <row r="836" spans="1:3" ht="25.5" customHeight="1">
      <c r="A836" s="140" t="s">
        <v>75</v>
      </c>
      <c r="B836" s="142" t="s">
        <v>858</v>
      </c>
      <c r="C836" s="140"/>
    </row>
    <row r="837" spans="1:3" ht="76.5" customHeight="1">
      <c r="A837" s="140" t="s">
        <v>76</v>
      </c>
      <c r="B837" s="142" t="s">
        <v>289</v>
      </c>
      <c r="C837" s="140"/>
    </row>
    <row r="838" spans="1:3" ht="15" customHeight="1">
      <c r="A838" s="140" t="s">
        <v>77</v>
      </c>
      <c r="B838" s="142" t="s">
        <v>121</v>
      </c>
      <c r="C838" s="140"/>
    </row>
    <row r="839" spans="1:3" ht="30" customHeight="1">
      <c r="A839" s="140" t="s">
        <v>127</v>
      </c>
      <c r="B839" s="142" t="s">
        <v>855</v>
      </c>
      <c r="C839" s="140"/>
    </row>
    <row r="840" spans="1:3" ht="15" customHeight="1">
      <c r="A840" s="151" t="s">
        <v>79</v>
      </c>
      <c r="B840" s="152"/>
      <c r="C840" s="140"/>
    </row>
    <row r="841" spans="1:3" ht="13.5" customHeight="1">
      <c r="A841" s="148" t="s">
        <v>80</v>
      </c>
      <c r="B841" s="155"/>
      <c r="C841" s="157" t="s">
        <v>80</v>
      </c>
    </row>
    <row r="842" spans="1:3" ht="15" customHeight="1">
      <c r="A842" s="151" t="s">
        <v>81</v>
      </c>
      <c r="B842" s="152"/>
      <c r="C842" s="145">
        <v>-15900</v>
      </c>
    </row>
    <row r="843" spans="1:3" ht="15" customHeight="1">
      <c r="A843" s="138"/>
      <c r="B843" s="138"/>
      <c r="C843" s="140"/>
    </row>
    <row r="844" spans="1:3" ht="15" customHeight="1">
      <c r="A844" s="138"/>
      <c r="B844" s="138"/>
      <c r="C844" s="140"/>
    </row>
    <row r="845" spans="1:3" ht="15" customHeight="1">
      <c r="A845" s="138"/>
      <c r="B845" s="138"/>
      <c r="C845" s="140" t="s">
        <v>255</v>
      </c>
    </row>
    <row r="846" spans="1:3" ht="20.25" customHeight="1">
      <c r="A846" s="153" t="s">
        <v>291</v>
      </c>
      <c r="B846" s="154"/>
      <c r="C846" s="154"/>
    </row>
    <row r="847" spans="1:3" ht="13.5" customHeight="1">
      <c r="A847" s="149" t="s">
        <v>69</v>
      </c>
      <c r="B847" s="150"/>
      <c r="C847" s="150"/>
    </row>
    <row r="848" spans="1:3" ht="15" customHeight="1">
      <c r="A848" s="138"/>
      <c r="B848" s="138"/>
      <c r="C848" s="140"/>
    </row>
    <row r="849" spans="1:3" ht="13.5" customHeight="1">
      <c r="A849" s="141" t="s">
        <v>70</v>
      </c>
      <c r="B849" s="149" t="s">
        <v>71</v>
      </c>
      <c r="C849" s="150"/>
    </row>
    <row r="850" spans="1:3" ht="51">
      <c r="A850" s="142" t="s">
        <v>292</v>
      </c>
      <c r="B850" s="148" t="s">
        <v>293</v>
      </c>
      <c r="C850" s="164" t="s">
        <v>304</v>
      </c>
    </row>
    <row r="851" spans="1:3" ht="15" customHeight="1">
      <c r="A851" s="138"/>
      <c r="B851" s="138"/>
      <c r="C851" s="140"/>
    </row>
    <row r="852" spans="1:3" ht="13.5" customHeight="1">
      <c r="A852" s="149" t="s">
        <v>72</v>
      </c>
      <c r="B852" s="150"/>
      <c r="C852" s="150"/>
    </row>
    <row r="853" spans="1:3" ht="15" customHeight="1">
      <c r="A853" s="138"/>
      <c r="B853" s="138"/>
      <c r="C853" s="140"/>
    </row>
    <row r="854" spans="1:3" ht="15" customHeight="1">
      <c r="A854" s="140" t="s">
        <v>73</v>
      </c>
      <c r="B854" s="142" t="s">
        <v>292</v>
      </c>
      <c r="C854" s="143"/>
    </row>
    <row r="855" spans="1:3" ht="15" customHeight="1">
      <c r="A855" s="140" t="s">
        <v>74</v>
      </c>
      <c r="B855" s="142" t="s">
        <v>119</v>
      </c>
      <c r="C855" s="144" t="s">
        <v>559</v>
      </c>
    </row>
    <row r="856" spans="1:3" ht="25.5" customHeight="1">
      <c r="A856" s="140" t="s">
        <v>75</v>
      </c>
      <c r="B856" s="142" t="s">
        <v>294</v>
      </c>
      <c r="C856" s="140"/>
    </row>
    <row r="857" spans="1:3" ht="76.5" customHeight="1">
      <c r="A857" s="140" t="s">
        <v>76</v>
      </c>
      <c r="B857" s="142" t="s">
        <v>289</v>
      </c>
      <c r="C857" s="140"/>
    </row>
    <row r="858" spans="1:3" ht="15" customHeight="1">
      <c r="A858" s="140" t="s">
        <v>77</v>
      </c>
      <c r="B858" s="142" t="s">
        <v>121</v>
      </c>
      <c r="C858" s="140"/>
    </row>
    <row r="859" spans="1:3" ht="30" customHeight="1">
      <c r="A859" s="140" t="s">
        <v>127</v>
      </c>
      <c r="B859" s="142" t="s">
        <v>291</v>
      </c>
      <c r="C859" s="140"/>
    </row>
    <row r="860" spans="1:3" ht="15" customHeight="1">
      <c r="A860" s="151" t="s">
        <v>79</v>
      </c>
      <c r="B860" s="152"/>
      <c r="C860" s="140"/>
    </row>
    <row r="861" spans="1:3" ht="15" customHeight="1">
      <c r="A861" s="151" t="s">
        <v>81</v>
      </c>
      <c r="B861" s="152"/>
      <c r="C861" s="145">
        <v>-3100</v>
      </c>
    </row>
    <row r="862" spans="1:3" ht="15" customHeight="1">
      <c r="A862" s="138"/>
      <c r="B862" s="138"/>
      <c r="C862" s="140"/>
    </row>
    <row r="863" spans="1:3" ht="15" customHeight="1">
      <c r="A863" s="138"/>
      <c r="B863" s="138"/>
      <c r="C863" s="140"/>
    </row>
    <row r="864" spans="1:3" ht="15" customHeight="1">
      <c r="A864" s="138"/>
      <c r="B864" s="138"/>
      <c r="C864" s="140" t="s">
        <v>256</v>
      </c>
    </row>
    <row r="865" spans="1:3" ht="20.25" customHeight="1">
      <c r="A865" s="153" t="s">
        <v>116</v>
      </c>
      <c r="B865" s="154"/>
      <c r="C865" s="154"/>
    </row>
    <row r="866" spans="1:3" ht="13.5" customHeight="1">
      <c r="A866" s="149" t="s">
        <v>69</v>
      </c>
      <c r="B866" s="150"/>
      <c r="C866" s="150"/>
    </row>
    <row r="867" spans="1:3" ht="15" customHeight="1">
      <c r="A867" s="138"/>
      <c r="B867" s="138"/>
      <c r="C867" s="140"/>
    </row>
    <row r="868" spans="1:3" ht="13.5" customHeight="1">
      <c r="A868" s="141" t="s">
        <v>70</v>
      </c>
      <c r="B868" s="149" t="s">
        <v>71</v>
      </c>
      <c r="C868" s="150"/>
    </row>
    <row r="869" spans="1:3" ht="51">
      <c r="A869" s="142" t="s">
        <v>117</v>
      </c>
      <c r="B869" s="148" t="s">
        <v>118</v>
      </c>
      <c r="C869" s="164" t="s">
        <v>881</v>
      </c>
    </row>
    <row r="870" spans="1:3" ht="15">
      <c r="A870" s="138"/>
      <c r="B870" s="138"/>
      <c r="C870" s="140"/>
    </row>
    <row r="871" spans="1:3">
      <c r="A871" s="341" t="s">
        <v>72</v>
      </c>
      <c r="B871" s="342"/>
      <c r="C871" s="342"/>
    </row>
    <row r="872" spans="1:3" ht="15">
      <c r="A872" s="138"/>
      <c r="B872" s="138"/>
      <c r="C872" s="140"/>
    </row>
    <row r="873" spans="1:3" ht="15">
      <c r="A873" s="140" t="s">
        <v>73</v>
      </c>
      <c r="B873" s="142" t="s">
        <v>117</v>
      </c>
      <c r="C873" s="143"/>
    </row>
    <row r="874" spans="1:3" ht="15">
      <c r="A874" s="140" t="s">
        <v>74</v>
      </c>
      <c r="B874" s="142" t="s">
        <v>119</v>
      </c>
      <c r="C874" s="144" t="s">
        <v>559</v>
      </c>
    </row>
    <row r="875" spans="1:3" ht="15">
      <c r="A875" s="140" t="s">
        <v>75</v>
      </c>
      <c r="B875" s="142" t="s">
        <v>118</v>
      </c>
      <c r="C875" s="140"/>
    </row>
    <row r="876" spans="1:3" ht="51">
      <c r="A876" s="140" t="s">
        <v>76</v>
      </c>
      <c r="B876" s="142" t="s">
        <v>120</v>
      </c>
      <c r="C876" s="140"/>
    </row>
    <row r="877" spans="1:3" ht="15">
      <c r="A877" s="140" t="s">
        <v>77</v>
      </c>
      <c r="B877" s="142" t="s">
        <v>121</v>
      </c>
      <c r="C877" s="140"/>
    </row>
    <row r="878" spans="1:3" ht="15">
      <c r="A878" s="343" t="s">
        <v>79</v>
      </c>
      <c r="B878" s="344"/>
      <c r="C878" s="140"/>
    </row>
    <row r="879" spans="1:3" ht="15">
      <c r="A879" s="345" t="s">
        <v>81</v>
      </c>
      <c r="B879" s="346"/>
      <c r="C879" s="145">
        <v>1168684.3</v>
      </c>
    </row>
    <row r="880" spans="1:3" ht="15">
      <c r="A880" s="138"/>
      <c r="B880" s="138"/>
      <c r="C880" s="140"/>
    </row>
  </sheetData>
  <autoFilter ref="A2:A880"/>
  <mergeCells count="8">
    <mergeCell ref="A5:D5"/>
    <mergeCell ref="A6:C6"/>
    <mergeCell ref="A871:C871"/>
    <mergeCell ref="A878:B878"/>
    <mergeCell ref="A879:B879"/>
    <mergeCell ref="A9:C9"/>
    <mergeCell ref="A10:C10"/>
    <mergeCell ref="B12:C12"/>
  </mergeCells>
  <pageMargins left="0.75" right="0.75" top="1" bottom="1" header="0.5" footer="0.5"/>
  <pageSetup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19"/>
  <sheetViews>
    <sheetView workbookViewId="0">
      <selection activeCell="D1" sqref="D1:D3"/>
    </sheetView>
  </sheetViews>
  <sheetFormatPr defaultColWidth="24.7109375" defaultRowHeight="13.5"/>
  <cols>
    <col min="1" max="1" width="44.42578125" style="159" customWidth="1"/>
    <col min="2" max="2" width="63" style="159" customWidth="1"/>
    <col min="3" max="4" width="24.7109375" style="160"/>
    <col min="5" max="16384" width="24.7109375" style="159"/>
  </cols>
  <sheetData>
    <row r="1" spans="1:4">
      <c r="D1" s="161" t="s">
        <v>907</v>
      </c>
    </row>
    <row r="2" spans="1:4" s="86" customFormat="1">
      <c r="C2" s="92"/>
      <c r="D2" s="93" t="s">
        <v>0</v>
      </c>
    </row>
    <row r="3" spans="1:4" s="86" customFormat="1">
      <c r="C3" s="92"/>
      <c r="D3" s="93" t="s">
        <v>1</v>
      </c>
    </row>
    <row r="4" spans="1:4" s="86" customFormat="1">
      <c r="C4" s="92"/>
      <c r="D4" s="92"/>
    </row>
    <row r="5" spans="1:4" s="86" customFormat="1">
      <c r="C5" s="92"/>
      <c r="D5" s="92"/>
    </row>
    <row r="6" spans="1:4" s="86" customFormat="1" ht="80.25" customHeight="1">
      <c r="A6" s="339" t="s">
        <v>905</v>
      </c>
      <c r="B6" s="339"/>
      <c r="C6" s="339"/>
      <c r="D6" s="339"/>
    </row>
    <row r="7" spans="1:4" s="86" customFormat="1" ht="15">
      <c r="A7" s="138"/>
      <c r="B7" s="138"/>
      <c r="C7" s="140" t="s">
        <v>859</v>
      </c>
      <c r="D7" s="92"/>
    </row>
    <row r="8" spans="1:4" s="86" customFormat="1" ht="20.25">
      <c r="A8" s="347" t="s">
        <v>860</v>
      </c>
      <c r="B8" s="348"/>
      <c r="C8" s="348"/>
      <c r="D8" s="92"/>
    </row>
    <row r="9" spans="1:4" s="86" customFormat="1">
      <c r="A9" s="341" t="s">
        <v>83</v>
      </c>
      <c r="B9" s="342"/>
      <c r="C9" s="342"/>
      <c r="D9" s="92"/>
    </row>
    <row r="10" spans="1:4" s="86" customFormat="1" ht="15">
      <c r="A10" s="138"/>
      <c r="B10" s="138"/>
      <c r="C10" s="140"/>
      <c r="D10" s="92"/>
    </row>
    <row r="11" spans="1:4" s="86" customFormat="1">
      <c r="A11" s="141" t="s">
        <v>70</v>
      </c>
      <c r="B11" s="341" t="s">
        <v>71</v>
      </c>
      <c r="C11" s="342"/>
      <c r="D11" s="92"/>
    </row>
    <row r="12" spans="1:4" ht="57" customHeight="1">
      <c r="A12" s="162" t="s">
        <v>557</v>
      </c>
      <c r="B12" s="163" t="s">
        <v>558</v>
      </c>
      <c r="C12" s="164" t="s">
        <v>304</v>
      </c>
    </row>
    <row r="13" spans="1:4" s="86" customFormat="1" ht="59.25" customHeight="1">
      <c r="A13" s="138"/>
      <c r="B13" s="138"/>
      <c r="C13" s="140"/>
      <c r="D13" s="92"/>
    </row>
    <row r="14" spans="1:4" s="86" customFormat="1" ht="13.5" customHeight="1">
      <c r="A14" s="149" t="s">
        <v>72</v>
      </c>
      <c r="B14" s="150"/>
      <c r="C14" s="150"/>
      <c r="D14" s="92"/>
    </row>
    <row r="15" spans="1:4" s="86" customFormat="1" ht="15" customHeight="1">
      <c r="A15" s="138"/>
      <c r="B15" s="138"/>
      <c r="C15" s="140"/>
      <c r="D15" s="92"/>
    </row>
    <row r="16" spans="1:4" s="86" customFormat="1" ht="15" customHeight="1">
      <c r="A16" s="140" t="s">
        <v>73</v>
      </c>
      <c r="B16" s="142" t="s">
        <v>557</v>
      </c>
      <c r="C16" s="143"/>
      <c r="D16" s="92"/>
    </row>
    <row r="17" spans="1:4" s="86" customFormat="1" ht="15" customHeight="1">
      <c r="A17" s="140" t="s">
        <v>74</v>
      </c>
      <c r="B17" s="142" t="s">
        <v>119</v>
      </c>
      <c r="C17" s="144" t="s">
        <v>559</v>
      </c>
      <c r="D17" s="92"/>
    </row>
    <row r="18" spans="1:4" s="86" customFormat="1" ht="51" customHeight="1">
      <c r="A18" s="140" t="s">
        <v>75</v>
      </c>
      <c r="B18" s="142" t="s">
        <v>560</v>
      </c>
      <c r="C18" s="140"/>
      <c r="D18" s="92"/>
    </row>
    <row r="19" spans="1:4" s="86" customFormat="1" ht="76.5" customHeight="1">
      <c r="A19" s="140" t="s">
        <v>76</v>
      </c>
      <c r="B19" s="142" t="s">
        <v>561</v>
      </c>
      <c r="C19" s="140"/>
      <c r="D19" s="92"/>
    </row>
    <row r="20" spans="1:4" s="86" customFormat="1" ht="15" customHeight="1">
      <c r="A20" s="140" t="s">
        <v>77</v>
      </c>
      <c r="B20" s="142" t="s">
        <v>121</v>
      </c>
      <c r="C20" s="140"/>
      <c r="D20" s="92"/>
    </row>
    <row r="21" spans="1:4" s="86" customFormat="1" ht="45" customHeight="1">
      <c r="A21" s="140" t="s">
        <v>258</v>
      </c>
      <c r="B21" s="142" t="s">
        <v>562</v>
      </c>
      <c r="C21" s="140"/>
      <c r="D21" s="92"/>
    </row>
    <row r="22" spans="1:4" s="86" customFormat="1" ht="15" customHeight="1">
      <c r="A22" s="151" t="s">
        <v>79</v>
      </c>
      <c r="B22" s="152"/>
      <c r="C22" s="140"/>
      <c r="D22" s="92"/>
    </row>
    <row r="23" spans="1:4" s="86" customFormat="1" ht="15" customHeight="1">
      <c r="A23" s="151" t="s">
        <v>81</v>
      </c>
      <c r="B23" s="152"/>
      <c r="C23" s="145">
        <v>-34999.300000000003</v>
      </c>
      <c r="D23" s="92"/>
    </row>
    <row r="24" spans="1:4" s="86" customFormat="1" ht="15" customHeight="1">
      <c r="A24" s="138"/>
      <c r="B24" s="138"/>
      <c r="C24" s="140"/>
      <c r="D24" s="92"/>
    </row>
    <row r="25" spans="1:4" s="86" customFormat="1" ht="15" customHeight="1">
      <c r="A25" s="138"/>
      <c r="B25" s="138"/>
      <c r="C25" s="140"/>
      <c r="D25" s="92"/>
    </row>
    <row r="26" spans="1:4" s="86" customFormat="1" ht="15" customHeight="1">
      <c r="A26" s="138"/>
      <c r="B26" s="138"/>
      <c r="C26" s="140" t="s">
        <v>296</v>
      </c>
      <c r="D26" s="92"/>
    </row>
    <row r="27" spans="1:4" s="86" customFormat="1" ht="20.25" customHeight="1">
      <c r="A27" s="153" t="s">
        <v>152</v>
      </c>
      <c r="B27" s="154"/>
      <c r="C27" s="154"/>
      <c r="D27" s="92"/>
    </row>
    <row r="28" spans="1:4" s="86" customFormat="1" ht="13.5" customHeight="1">
      <c r="A28" s="149" t="s">
        <v>83</v>
      </c>
      <c r="B28" s="150"/>
      <c r="C28" s="150"/>
      <c r="D28" s="92"/>
    </row>
    <row r="29" spans="1:4" s="86" customFormat="1" ht="15" customHeight="1">
      <c r="A29" s="138"/>
      <c r="B29" s="138"/>
      <c r="C29" s="140"/>
      <c r="D29" s="92"/>
    </row>
    <row r="30" spans="1:4" s="86" customFormat="1" ht="13.5" customHeight="1">
      <c r="A30" s="141" t="s">
        <v>70</v>
      </c>
      <c r="B30" s="149" t="s">
        <v>71</v>
      </c>
      <c r="C30" s="150"/>
      <c r="D30" s="92"/>
    </row>
    <row r="31" spans="1:4" ht="38.25">
      <c r="A31" s="162" t="s">
        <v>564</v>
      </c>
      <c r="B31" s="163" t="s">
        <v>565</v>
      </c>
      <c r="C31" s="164" t="s">
        <v>304</v>
      </c>
    </row>
    <row r="32" spans="1:4" s="86" customFormat="1" ht="15" customHeight="1">
      <c r="A32" s="138"/>
      <c r="B32" s="138"/>
      <c r="C32" s="140"/>
      <c r="D32" s="92"/>
    </row>
    <row r="33" spans="1:4" s="86" customFormat="1" ht="13.5" customHeight="1">
      <c r="A33" s="149" t="s">
        <v>72</v>
      </c>
      <c r="B33" s="150"/>
      <c r="C33" s="150"/>
      <c r="D33" s="92"/>
    </row>
    <row r="34" spans="1:4" s="86" customFormat="1" ht="15" customHeight="1">
      <c r="A34" s="138"/>
      <c r="B34" s="138"/>
      <c r="C34" s="140"/>
      <c r="D34" s="92"/>
    </row>
    <row r="35" spans="1:4" s="86" customFormat="1" ht="15" customHeight="1">
      <c r="A35" s="140" t="s">
        <v>73</v>
      </c>
      <c r="B35" s="142" t="s">
        <v>564</v>
      </c>
      <c r="C35" s="143"/>
      <c r="D35" s="92"/>
    </row>
    <row r="36" spans="1:4" s="86" customFormat="1" ht="15" customHeight="1">
      <c r="A36" s="140" t="s">
        <v>74</v>
      </c>
      <c r="B36" s="142" t="s">
        <v>153</v>
      </c>
      <c r="C36" s="144" t="s">
        <v>559</v>
      </c>
      <c r="D36" s="92"/>
    </row>
    <row r="37" spans="1:4" s="86" customFormat="1" ht="38.25" customHeight="1">
      <c r="A37" s="140" t="s">
        <v>75</v>
      </c>
      <c r="B37" s="142" t="s">
        <v>566</v>
      </c>
      <c r="C37" s="140"/>
      <c r="D37" s="92"/>
    </row>
    <row r="38" spans="1:4" s="86" customFormat="1" ht="25.5" customHeight="1">
      <c r="A38" s="140" t="s">
        <v>76</v>
      </c>
      <c r="B38" s="142" t="s">
        <v>567</v>
      </c>
      <c r="C38" s="140"/>
      <c r="D38" s="92"/>
    </row>
    <row r="39" spans="1:4" s="86" customFormat="1" ht="25.5" customHeight="1">
      <c r="A39" s="140" t="s">
        <v>77</v>
      </c>
      <c r="B39" s="142" t="s">
        <v>154</v>
      </c>
      <c r="C39" s="140"/>
      <c r="D39" s="92"/>
    </row>
    <row r="40" spans="1:4" s="86" customFormat="1" ht="30" customHeight="1">
      <c r="A40" s="140" t="s">
        <v>78</v>
      </c>
      <c r="B40" s="142" t="s">
        <v>568</v>
      </c>
      <c r="C40" s="140"/>
      <c r="D40" s="92"/>
    </row>
    <row r="41" spans="1:4" s="86" customFormat="1" ht="15" customHeight="1">
      <c r="A41" s="151" t="s">
        <v>79</v>
      </c>
      <c r="B41" s="152"/>
      <c r="C41" s="140"/>
      <c r="D41" s="92"/>
    </row>
    <row r="42" spans="1:4" s="86" customFormat="1" ht="13.5" customHeight="1">
      <c r="A42" s="148" t="s">
        <v>569</v>
      </c>
      <c r="B42" s="155"/>
      <c r="C42" s="147" t="s">
        <v>80</v>
      </c>
      <c r="D42" s="92"/>
    </row>
    <row r="43" spans="1:4" s="86" customFormat="1" ht="13.5" customHeight="1">
      <c r="A43" s="148" t="s">
        <v>572</v>
      </c>
      <c r="B43" s="155"/>
      <c r="C43" s="147" t="s">
        <v>80</v>
      </c>
      <c r="D43" s="92"/>
    </row>
    <row r="44" spans="1:4" s="86" customFormat="1" ht="13.5" customHeight="1">
      <c r="A44" s="148" t="s">
        <v>573</v>
      </c>
      <c r="B44" s="155"/>
      <c r="C44" s="147" t="s">
        <v>80</v>
      </c>
      <c r="D44" s="92"/>
    </row>
    <row r="45" spans="1:4" s="86" customFormat="1" ht="13.5" customHeight="1">
      <c r="A45" s="148" t="s">
        <v>574</v>
      </c>
      <c r="B45" s="155"/>
      <c r="C45" s="147" t="s">
        <v>80</v>
      </c>
      <c r="D45" s="92"/>
    </row>
    <row r="46" spans="1:4" s="86" customFormat="1" ht="13.5" customHeight="1">
      <c r="A46" s="148" t="s">
        <v>575</v>
      </c>
      <c r="B46" s="155"/>
      <c r="C46" s="147" t="s">
        <v>80</v>
      </c>
      <c r="D46" s="92"/>
    </row>
    <row r="47" spans="1:4" s="86" customFormat="1" ht="13.5" customHeight="1">
      <c r="A47" s="148" t="s">
        <v>576</v>
      </c>
      <c r="B47" s="155"/>
      <c r="C47" s="147" t="s">
        <v>80</v>
      </c>
      <c r="D47" s="92"/>
    </row>
    <row r="48" spans="1:4" s="86" customFormat="1" ht="15" customHeight="1">
      <c r="A48" s="151" t="s">
        <v>81</v>
      </c>
      <c r="B48" s="152"/>
      <c r="C48" s="145">
        <v>-642467.4</v>
      </c>
      <c r="D48" s="92"/>
    </row>
    <row r="49" spans="1:4" s="86" customFormat="1" ht="15" customHeight="1">
      <c r="A49" s="138"/>
      <c r="B49" s="138"/>
      <c r="C49" s="140"/>
      <c r="D49" s="92"/>
    </row>
    <row r="50" spans="1:4" s="86" customFormat="1" ht="15" customHeight="1">
      <c r="A50" s="140" t="s">
        <v>73</v>
      </c>
      <c r="B50" s="142" t="s">
        <v>564</v>
      </c>
      <c r="C50" s="143"/>
      <c r="D50" s="92"/>
    </row>
    <row r="51" spans="1:4" s="86" customFormat="1" ht="15" customHeight="1">
      <c r="A51" s="140" t="s">
        <v>74</v>
      </c>
      <c r="B51" s="142" t="s">
        <v>570</v>
      </c>
      <c r="C51" s="144" t="s">
        <v>559</v>
      </c>
      <c r="D51" s="92"/>
    </row>
    <row r="52" spans="1:4" s="86" customFormat="1" ht="51" customHeight="1">
      <c r="A52" s="140" t="s">
        <v>75</v>
      </c>
      <c r="B52" s="142" t="s">
        <v>571</v>
      </c>
      <c r="C52" s="140"/>
      <c r="D52" s="92"/>
    </row>
    <row r="53" spans="1:4" s="86" customFormat="1" ht="25.5" customHeight="1">
      <c r="A53" s="140" t="s">
        <v>76</v>
      </c>
      <c r="B53" s="142" t="s">
        <v>567</v>
      </c>
      <c r="C53" s="140"/>
      <c r="D53" s="92"/>
    </row>
    <row r="54" spans="1:4" s="86" customFormat="1" ht="25.5" customHeight="1">
      <c r="A54" s="140" t="s">
        <v>77</v>
      </c>
      <c r="B54" s="142" t="s">
        <v>154</v>
      </c>
      <c r="C54" s="140"/>
      <c r="D54" s="92"/>
    </row>
    <row r="55" spans="1:4" s="86" customFormat="1" ht="30" customHeight="1">
      <c r="A55" s="140" t="s">
        <v>78</v>
      </c>
      <c r="B55" s="142" t="s">
        <v>568</v>
      </c>
      <c r="C55" s="140"/>
      <c r="D55" s="92"/>
    </row>
    <row r="56" spans="1:4" s="86" customFormat="1" ht="15" customHeight="1">
      <c r="A56" s="151" t="s">
        <v>79</v>
      </c>
      <c r="B56" s="152"/>
      <c r="C56" s="140"/>
      <c r="D56" s="92"/>
    </row>
    <row r="57" spans="1:4" s="86" customFormat="1" ht="13.5" customHeight="1">
      <c r="A57" s="148" t="s">
        <v>569</v>
      </c>
      <c r="B57" s="155"/>
      <c r="C57" s="147" t="s">
        <v>80</v>
      </c>
      <c r="D57" s="92"/>
    </row>
    <row r="58" spans="1:4" s="86" customFormat="1" ht="13.5" customHeight="1">
      <c r="A58" s="148" t="s">
        <v>572</v>
      </c>
      <c r="B58" s="155"/>
      <c r="C58" s="147" t="s">
        <v>80</v>
      </c>
      <c r="D58" s="92"/>
    </row>
    <row r="59" spans="1:4" s="86" customFormat="1" ht="13.5" customHeight="1">
      <c r="A59" s="148" t="s">
        <v>573</v>
      </c>
      <c r="B59" s="155"/>
      <c r="C59" s="147" t="s">
        <v>80</v>
      </c>
      <c r="D59" s="92"/>
    </row>
    <row r="60" spans="1:4" s="86" customFormat="1" ht="13.5" customHeight="1">
      <c r="A60" s="148" t="s">
        <v>574</v>
      </c>
      <c r="B60" s="155"/>
      <c r="C60" s="147" t="s">
        <v>80</v>
      </c>
      <c r="D60" s="92"/>
    </row>
    <row r="61" spans="1:4" s="86" customFormat="1" ht="13.5" customHeight="1">
      <c r="A61" s="148" t="s">
        <v>575</v>
      </c>
      <c r="B61" s="155"/>
      <c r="C61" s="147" t="s">
        <v>80</v>
      </c>
      <c r="D61" s="92"/>
    </row>
    <row r="62" spans="1:4" s="86" customFormat="1" ht="13.5" customHeight="1">
      <c r="A62" s="148" t="s">
        <v>576</v>
      </c>
      <c r="B62" s="155"/>
      <c r="C62" s="147" t="s">
        <v>80</v>
      </c>
      <c r="D62" s="92"/>
    </row>
    <row r="63" spans="1:4" s="86" customFormat="1" ht="15" customHeight="1">
      <c r="A63" s="151" t="s">
        <v>81</v>
      </c>
      <c r="B63" s="152"/>
      <c r="C63" s="145">
        <v>-426025.6</v>
      </c>
      <c r="D63" s="92"/>
    </row>
    <row r="64" spans="1:4" s="86" customFormat="1" ht="15" customHeight="1">
      <c r="A64" s="138"/>
      <c r="B64" s="138"/>
      <c r="C64" s="140"/>
      <c r="D64" s="92"/>
    </row>
    <row r="65" spans="1:4" s="86" customFormat="1" ht="15" customHeight="1">
      <c r="A65" s="138"/>
      <c r="B65" s="138"/>
      <c r="C65" s="140"/>
      <c r="D65" s="92"/>
    </row>
    <row r="66" spans="1:4" s="86" customFormat="1" ht="30" customHeight="1">
      <c r="A66" s="138"/>
      <c r="B66" s="138"/>
      <c r="C66" s="140" t="s">
        <v>861</v>
      </c>
      <c r="D66" s="92"/>
    </row>
    <row r="67" spans="1:4" s="86" customFormat="1" ht="20.25" customHeight="1">
      <c r="A67" s="153" t="s">
        <v>586</v>
      </c>
      <c r="B67" s="154"/>
      <c r="C67" s="154"/>
      <c r="D67" s="92"/>
    </row>
    <row r="68" spans="1:4" s="86" customFormat="1" ht="13.5" customHeight="1">
      <c r="A68" s="149" t="s">
        <v>83</v>
      </c>
      <c r="B68" s="150"/>
      <c r="C68" s="150"/>
      <c r="D68" s="92"/>
    </row>
    <row r="69" spans="1:4" s="86" customFormat="1" ht="15" customHeight="1">
      <c r="A69" s="138"/>
      <c r="B69" s="138"/>
      <c r="C69" s="140"/>
      <c r="D69" s="92"/>
    </row>
    <row r="70" spans="1:4" s="86" customFormat="1" ht="13.5" customHeight="1">
      <c r="A70" s="141" t="s">
        <v>70</v>
      </c>
      <c r="B70" s="149" t="s">
        <v>71</v>
      </c>
      <c r="C70" s="150"/>
      <c r="D70" s="92"/>
    </row>
    <row r="71" spans="1:4" ht="38.25">
      <c r="A71" s="162" t="s">
        <v>587</v>
      </c>
      <c r="B71" s="163" t="s">
        <v>588</v>
      </c>
      <c r="C71" s="164" t="s">
        <v>304</v>
      </c>
    </row>
    <row r="72" spans="1:4" s="86" customFormat="1" ht="15" customHeight="1">
      <c r="A72" s="138"/>
      <c r="B72" s="138"/>
      <c r="C72" s="140"/>
      <c r="D72" s="92"/>
    </row>
    <row r="73" spans="1:4" s="86" customFormat="1" ht="13.5" customHeight="1">
      <c r="A73" s="149" t="s">
        <v>72</v>
      </c>
      <c r="B73" s="150"/>
      <c r="C73" s="150"/>
      <c r="D73" s="92"/>
    </row>
    <row r="74" spans="1:4" s="86" customFormat="1" ht="15" customHeight="1">
      <c r="A74" s="138"/>
      <c r="B74" s="138"/>
      <c r="C74" s="140"/>
      <c r="D74" s="92"/>
    </row>
    <row r="75" spans="1:4" s="86" customFormat="1" ht="15" customHeight="1">
      <c r="A75" s="140" t="s">
        <v>73</v>
      </c>
      <c r="B75" s="142" t="s">
        <v>587</v>
      </c>
      <c r="C75" s="143"/>
      <c r="D75" s="92"/>
    </row>
    <row r="76" spans="1:4" s="86" customFormat="1" ht="15" customHeight="1">
      <c r="A76" s="140" t="s">
        <v>74</v>
      </c>
      <c r="B76" s="142" t="s">
        <v>119</v>
      </c>
      <c r="C76" s="144" t="s">
        <v>559</v>
      </c>
      <c r="D76" s="92"/>
    </row>
    <row r="77" spans="1:4" s="86" customFormat="1" ht="38.25" customHeight="1">
      <c r="A77" s="140" t="s">
        <v>75</v>
      </c>
      <c r="B77" s="142" t="s">
        <v>589</v>
      </c>
      <c r="C77" s="140"/>
      <c r="D77" s="92"/>
    </row>
    <row r="78" spans="1:4" s="86" customFormat="1" ht="38.25" customHeight="1">
      <c r="A78" s="140" t="s">
        <v>76</v>
      </c>
      <c r="B78" s="142" t="s">
        <v>590</v>
      </c>
      <c r="C78" s="140"/>
      <c r="D78" s="92"/>
    </row>
    <row r="79" spans="1:4" s="86" customFormat="1" ht="15" customHeight="1">
      <c r="A79" s="140" t="s">
        <v>77</v>
      </c>
      <c r="B79" s="142" t="s">
        <v>121</v>
      </c>
      <c r="C79" s="140"/>
      <c r="D79" s="92"/>
    </row>
    <row r="80" spans="1:4" s="86" customFormat="1" ht="45" customHeight="1">
      <c r="A80" s="140" t="s">
        <v>261</v>
      </c>
      <c r="B80" s="142" t="s">
        <v>591</v>
      </c>
      <c r="C80" s="140"/>
      <c r="D80" s="92"/>
    </row>
    <row r="81" spans="1:4" s="86" customFormat="1" ht="15" customHeight="1">
      <c r="A81" s="151" t="s">
        <v>79</v>
      </c>
      <c r="B81" s="152"/>
      <c r="C81" s="140"/>
      <c r="D81" s="92"/>
    </row>
    <row r="82" spans="1:4" s="86" customFormat="1" ht="15" customHeight="1">
      <c r="A82" s="151" t="s">
        <v>81</v>
      </c>
      <c r="B82" s="152"/>
      <c r="C82" s="145">
        <v>-10307.799999999999</v>
      </c>
      <c r="D82" s="92"/>
    </row>
    <row r="83" spans="1:4" s="86" customFormat="1" ht="15" customHeight="1">
      <c r="A83" s="138"/>
      <c r="B83" s="138"/>
      <c r="C83" s="140"/>
      <c r="D83" s="92"/>
    </row>
    <row r="84" spans="1:4" s="86" customFormat="1" ht="15" customHeight="1">
      <c r="A84" s="138"/>
      <c r="B84" s="138"/>
      <c r="C84" s="140"/>
      <c r="D84" s="92"/>
    </row>
    <row r="85" spans="1:4" s="86" customFormat="1" ht="13.5" customHeight="1">
      <c r="A85" s="141" t="s">
        <v>70</v>
      </c>
      <c r="B85" s="149" t="s">
        <v>71</v>
      </c>
      <c r="C85" s="150"/>
      <c r="D85" s="92"/>
    </row>
    <row r="86" spans="1:4" ht="38.25">
      <c r="A86" s="162" t="s">
        <v>592</v>
      </c>
      <c r="B86" s="163" t="s">
        <v>593</v>
      </c>
      <c r="C86" s="164" t="s">
        <v>304</v>
      </c>
    </row>
    <row r="87" spans="1:4" s="86" customFormat="1" ht="15" customHeight="1">
      <c r="A87" s="138"/>
      <c r="B87" s="138"/>
      <c r="C87" s="140"/>
      <c r="D87" s="92"/>
    </row>
    <row r="88" spans="1:4" s="86" customFormat="1" ht="13.5" customHeight="1">
      <c r="A88" s="149" t="s">
        <v>72</v>
      </c>
      <c r="B88" s="150"/>
      <c r="C88" s="150"/>
      <c r="D88" s="92"/>
    </row>
    <row r="89" spans="1:4" s="86" customFormat="1" ht="15" customHeight="1">
      <c r="A89" s="138"/>
      <c r="B89" s="138"/>
      <c r="C89" s="140"/>
      <c r="D89" s="92"/>
    </row>
    <row r="90" spans="1:4" s="86" customFormat="1" ht="15" customHeight="1">
      <c r="A90" s="140" t="s">
        <v>73</v>
      </c>
      <c r="B90" s="142" t="s">
        <v>592</v>
      </c>
      <c r="C90" s="143"/>
      <c r="D90" s="92"/>
    </row>
    <row r="91" spans="1:4" s="86" customFormat="1" ht="15" customHeight="1">
      <c r="A91" s="140" t="s">
        <v>74</v>
      </c>
      <c r="B91" s="142" t="s">
        <v>259</v>
      </c>
      <c r="C91" s="144" t="s">
        <v>559</v>
      </c>
      <c r="D91" s="92"/>
    </row>
    <row r="92" spans="1:4" s="86" customFormat="1" ht="15" customHeight="1">
      <c r="A92" s="140" t="s">
        <v>75</v>
      </c>
      <c r="B92" s="142" t="s">
        <v>610</v>
      </c>
      <c r="C92" s="140"/>
      <c r="D92" s="92"/>
    </row>
    <row r="93" spans="1:4" s="86" customFormat="1" ht="38.25" customHeight="1">
      <c r="A93" s="140" t="s">
        <v>76</v>
      </c>
      <c r="B93" s="142" t="s">
        <v>611</v>
      </c>
      <c r="C93" s="140"/>
      <c r="D93" s="92"/>
    </row>
    <row r="94" spans="1:4" s="86" customFormat="1" ht="15" customHeight="1">
      <c r="A94" s="140" t="s">
        <v>77</v>
      </c>
      <c r="B94" s="142" t="s">
        <v>121</v>
      </c>
      <c r="C94" s="140"/>
      <c r="D94" s="92"/>
    </row>
    <row r="95" spans="1:4" s="86" customFormat="1" ht="45" customHeight="1">
      <c r="A95" s="140" t="s">
        <v>265</v>
      </c>
      <c r="B95" s="142" t="s">
        <v>612</v>
      </c>
      <c r="C95" s="140"/>
      <c r="D95" s="92"/>
    </row>
    <row r="96" spans="1:4" s="86" customFormat="1" ht="15" customHeight="1">
      <c r="A96" s="151" t="s">
        <v>79</v>
      </c>
      <c r="B96" s="152"/>
      <c r="C96" s="140"/>
      <c r="D96" s="92"/>
    </row>
    <row r="97" spans="1:4" s="86" customFormat="1" ht="15" customHeight="1">
      <c r="A97" s="151" t="s">
        <v>81</v>
      </c>
      <c r="B97" s="152"/>
      <c r="C97" s="145">
        <v>-3511</v>
      </c>
      <c r="D97" s="92"/>
    </row>
    <row r="98" spans="1:4" s="86" customFormat="1" ht="15" customHeight="1">
      <c r="A98" s="138"/>
      <c r="B98" s="138"/>
      <c r="C98" s="140"/>
      <c r="D98" s="92"/>
    </row>
    <row r="99" spans="1:4" s="86" customFormat="1" ht="15" customHeight="1">
      <c r="A99" s="138"/>
      <c r="B99" s="138"/>
      <c r="C99" s="140"/>
      <c r="D99" s="92"/>
    </row>
    <row r="100" spans="1:4" s="86" customFormat="1" ht="30" customHeight="1">
      <c r="A100" s="138"/>
      <c r="B100" s="138"/>
      <c r="C100" s="140" t="s">
        <v>297</v>
      </c>
      <c r="D100" s="92"/>
    </row>
    <row r="101" spans="1:4" s="86" customFormat="1" ht="20.25" customHeight="1">
      <c r="A101" s="153" t="s">
        <v>266</v>
      </c>
      <c r="B101" s="154"/>
      <c r="C101" s="154"/>
      <c r="D101" s="92"/>
    </row>
    <row r="102" spans="1:4" s="86" customFormat="1" ht="13.5" customHeight="1">
      <c r="A102" s="149" t="s">
        <v>83</v>
      </c>
      <c r="B102" s="150"/>
      <c r="C102" s="150"/>
      <c r="D102" s="92"/>
    </row>
    <row r="103" spans="1:4" s="86" customFormat="1" ht="15" customHeight="1">
      <c r="A103" s="138"/>
      <c r="B103" s="138"/>
      <c r="C103" s="140"/>
      <c r="D103" s="92"/>
    </row>
    <row r="104" spans="1:4" s="86" customFormat="1" ht="13.5" customHeight="1">
      <c r="A104" s="141" t="s">
        <v>70</v>
      </c>
      <c r="B104" s="149" t="s">
        <v>71</v>
      </c>
      <c r="C104" s="150"/>
      <c r="D104" s="92"/>
    </row>
    <row r="105" spans="1:4" ht="38.25">
      <c r="A105" s="162" t="s">
        <v>618</v>
      </c>
      <c r="B105" s="163" t="s">
        <v>619</v>
      </c>
      <c r="C105" s="164" t="s">
        <v>304</v>
      </c>
    </row>
    <row r="106" spans="1:4" s="86" customFormat="1" ht="15" customHeight="1">
      <c r="A106" s="138"/>
      <c r="B106" s="138"/>
      <c r="C106" s="140"/>
      <c r="D106" s="92"/>
    </row>
    <row r="107" spans="1:4" s="86" customFormat="1" ht="13.5" customHeight="1">
      <c r="A107" s="149" t="s">
        <v>72</v>
      </c>
      <c r="B107" s="150"/>
      <c r="C107" s="150"/>
      <c r="D107" s="92"/>
    </row>
    <row r="108" spans="1:4" s="86" customFormat="1" ht="15" customHeight="1">
      <c r="A108" s="138"/>
      <c r="B108" s="138"/>
      <c r="C108" s="140"/>
      <c r="D108" s="92"/>
    </row>
    <row r="109" spans="1:4" s="86" customFormat="1" ht="15" customHeight="1">
      <c r="A109" s="140" t="s">
        <v>73</v>
      </c>
      <c r="B109" s="142" t="s">
        <v>618</v>
      </c>
      <c r="C109" s="143"/>
      <c r="D109" s="92"/>
    </row>
    <row r="110" spans="1:4" s="86" customFormat="1" ht="15" customHeight="1">
      <c r="A110" s="140" t="s">
        <v>74</v>
      </c>
      <c r="B110" s="142" t="s">
        <v>119</v>
      </c>
      <c r="C110" s="144" t="s">
        <v>620</v>
      </c>
      <c r="D110" s="92"/>
    </row>
    <row r="111" spans="1:4" s="86" customFormat="1" ht="25.5" customHeight="1">
      <c r="A111" s="140" t="s">
        <v>75</v>
      </c>
      <c r="B111" s="142" t="s">
        <v>621</v>
      </c>
      <c r="C111" s="140"/>
      <c r="D111" s="92"/>
    </row>
    <row r="112" spans="1:4" s="86" customFormat="1" ht="51" customHeight="1">
      <c r="A112" s="140" t="s">
        <v>76</v>
      </c>
      <c r="B112" s="142" t="s">
        <v>622</v>
      </c>
      <c r="C112" s="140"/>
      <c r="D112" s="92"/>
    </row>
    <row r="113" spans="1:4" s="86" customFormat="1" ht="15" customHeight="1">
      <c r="A113" s="140" t="s">
        <v>77</v>
      </c>
      <c r="B113" s="142" t="s">
        <v>121</v>
      </c>
      <c r="C113" s="140"/>
      <c r="D113" s="92"/>
    </row>
    <row r="114" spans="1:4" s="86" customFormat="1" ht="45" customHeight="1">
      <c r="A114" s="140" t="s">
        <v>261</v>
      </c>
      <c r="B114" s="142" t="s">
        <v>623</v>
      </c>
      <c r="C114" s="140"/>
      <c r="D114" s="92"/>
    </row>
    <row r="115" spans="1:4" s="86" customFormat="1" ht="15" customHeight="1">
      <c r="A115" s="151" t="s">
        <v>79</v>
      </c>
      <c r="B115" s="152"/>
      <c r="C115" s="140"/>
      <c r="D115" s="92"/>
    </row>
    <row r="116" spans="1:4" s="86" customFormat="1" ht="15" customHeight="1">
      <c r="A116" s="151" t="s">
        <v>81</v>
      </c>
      <c r="B116" s="152"/>
      <c r="C116" s="145">
        <v>-45000</v>
      </c>
      <c r="D116" s="92"/>
    </row>
    <row r="117" spans="1:4" s="86" customFormat="1" ht="15" customHeight="1">
      <c r="A117" s="138"/>
      <c r="B117" s="138"/>
      <c r="C117" s="140"/>
      <c r="D117" s="92"/>
    </row>
    <row r="118" spans="1:4" s="86" customFormat="1" ht="15" customHeight="1">
      <c r="A118" s="138"/>
      <c r="B118" s="138"/>
      <c r="C118" s="140"/>
      <c r="D118" s="92"/>
    </row>
    <row r="119" spans="1:4" s="86" customFormat="1" ht="30" customHeight="1">
      <c r="A119" s="138"/>
      <c r="B119" s="138"/>
      <c r="C119" s="140" t="s">
        <v>156</v>
      </c>
      <c r="D119" s="92"/>
    </row>
    <row r="120" spans="1:4" s="86" customFormat="1" ht="20.25" customHeight="1">
      <c r="A120" s="153" t="s">
        <v>142</v>
      </c>
      <c r="B120" s="154"/>
      <c r="C120" s="154"/>
      <c r="D120" s="92"/>
    </row>
    <row r="121" spans="1:4" s="86" customFormat="1" ht="13.5" customHeight="1">
      <c r="A121" s="149" t="s">
        <v>83</v>
      </c>
      <c r="B121" s="150"/>
      <c r="C121" s="150"/>
      <c r="D121" s="92"/>
    </row>
    <row r="122" spans="1:4" s="86" customFormat="1" ht="15" customHeight="1">
      <c r="A122" s="138"/>
      <c r="B122" s="138"/>
      <c r="C122" s="140"/>
      <c r="D122" s="92"/>
    </row>
    <row r="123" spans="1:4" s="86" customFormat="1" ht="13.5" customHeight="1">
      <c r="A123" s="141" t="s">
        <v>70</v>
      </c>
      <c r="B123" s="149" t="s">
        <v>71</v>
      </c>
      <c r="C123" s="150"/>
      <c r="D123" s="92"/>
    </row>
    <row r="124" spans="1:4" ht="38.25">
      <c r="A124" s="162" t="s">
        <v>625</v>
      </c>
      <c r="B124" s="163" t="s">
        <v>626</v>
      </c>
      <c r="C124" s="164" t="s">
        <v>304</v>
      </c>
    </row>
    <row r="125" spans="1:4" s="86" customFormat="1" ht="15" customHeight="1">
      <c r="A125" s="138"/>
      <c r="B125" s="138"/>
      <c r="C125" s="140"/>
      <c r="D125" s="92"/>
    </row>
    <row r="126" spans="1:4" s="86" customFormat="1" ht="13.5" customHeight="1">
      <c r="A126" s="149" t="s">
        <v>72</v>
      </c>
      <c r="B126" s="150"/>
      <c r="C126" s="150"/>
      <c r="D126" s="92"/>
    </row>
    <row r="127" spans="1:4" s="86" customFormat="1" ht="15" customHeight="1">
      <c r="A127" s="138"/>
      <c r="B127" s="138"/>
      <c r="C127" s="140"/>
      <c r="D127" s="92"/>
    </row>
    <row r="128" spans="1:4" s="86" customFormat="1" ht="15" customHeight="1">
      <c r="A128" s="140" t="s">
        <v>73</v>
      </c>
      <c r="B128" s="142" t="s">
        <v>625</v>
      </c>
      <c r="C128" s="143"/>
      <c r="D128" s="92"/>
    </row>
    <row r="129" spans="1:4" s="86" customFormat="1" ht="15" customHeight="1">
      <c r="A129" s="140" t="s">
        <v>74</v>
      </c>
      <c r="B129" s="142" t="s">
        <v>283</v>
      </c>
      <c r="C129" s="144" t="s">
        <v>559</v>
      </c>
      <c r="D129" s="92"/>
    </row>
    <row r="130" spans="1:4" s="86" customFormat="1" ht="15" customHeight="1">
      <c r="A130" s="140" t="s">
        <v>75</v>
      </c>
      <c r="B130" s="142" t="s">
        <v>627</v>
      </c>
      <c r="C130" s="140"/>
      <c r="D130" s="92"/>
    </row>
    <row r="131" spans="1:4" s="86" customFormat="1" ht="51" customHeight="1">
      <c r="A131" s="140" t="s">
        <v>76</v>
      </c>
      <c r="B131" s="142" t="s">
        <v>628</v>
      </c>
      <c r="C131" s="140"/>
      <c r="D131" s="92"/>
    </row>
    <row r="132" spans="1:4" s="86" customFormat="1" ht="15" customHeight="1">
      <c r="A132" s="140" t="s">
        <v>77</v>
      </c>
      <c r="B132" s="142" t="s">
        <v>284</v>
      </c>
      <c r="C132" s="140"/>
      <c r="D132" s="92"/>
    </row>
    <row r="133" spans="1:4" s="86" customFormat="1" ht="30" customHeight="1">
      <c r="A133" s="140" t="s">
        <v>629</v>
      </c>
      <c r="B133" s="142" t="s">
        <v>630</v>
      </c>
      <c r="C133" s="140"/>
      <c r="D133" s="92"/>
    </row>
    <row r="134" spans="1:4" s="86" customFormat="1" ht="15" customHeight="1">
      <c r="A134" s="151" t="s">
        <v>79</v>
      </c>
      <c r="B134" s="152"/>
      <c r="C134" s="140"/>
      <c r="D134" s="92"/>
    </row>
    <row r="135" spans="1:4" s="86" customFormat="1" ht="13.5" customHeight="1">
      <c r="A135" s="148" t="s">
        <v>631</v>
      </c>
      <c r="B135" s="155"/>
      <c r="C135" s="147" t="s">
        <v>80</v>
      </c>
      <c r="D135" s="92"/>
    </row>
    <row r="136" spans="1:4" s="86" customFormat="1" ht="13.5" customHeight="1">
      <c r="A136" s="148" t="s">
        <v>632</v>
      </c>
      <c r="B136" s="155"/>
      <c r="C136" s="147" t="s">
        <v>80</v>
      </c>
      <c r="D136" s="92"/>
    </row>
    <row r="137" spans="1:4" s="86" customFormat="1" ht="13.5" customHeight="1">
      <c r="A137" s="148" t="s">
        <v>633</v>
      </c>
      <c r="B137" s="155"/>
      <c r="C137" s="147" t="s">
        <v>80</v>
      </c>
      <c r="D137" s="92"/>
    </row>
    <row r="138" spans="1:4" s="86" customFormat="1" ht="15" customHeight="1">
      <c r="A138" s="151" t="s">
        <v>81</v>
      </c>
      <c r="B138" s="152"/>
      <c r="C138" s="145">
        <v>-34500</v>
      </c>
      <c r="D138" s="92"/>
    </row>
    <row r="139" spans="1:4" s="86" customFormat="1" ht="15" customHeight="1">
      <c r="A139" s="138"/>
      <c r="B139" s="138"/>
      <c r="C139" s="140"/>
      <c r="D139" s="92"/>
    </row>
    <row r="140" spans="1:4" s="86" customFormat="1" ht="15" customHeight="1">
      <c r="A140" s="138"/>
      <c r="B140" s="138"/>
      <c r="C140" s="140"/>
      <c r="D140" s="92"/>
    </row>
    <row r="141" spans="1:4" s="86" customFormat="1" ht="13.5" customHeight="1">
      <c r="A141" s="141" t="s">
        <v>70</v>
      </c>
      <c r="B141" s="149" t="s">
        <v>71</v>
      </c>
      <c r="C141" s="150"/>
      <c r="D141" s="92"/>
    </row>
    <row r="142" spans="1:4" ht="38.25">
      <c r="A142" s="162" t="s">
        <v>267</v>
      </c>
      <c r="B142" s="163" t="s">
        <v>268</v>
      </c>
      <c r="C142" s="164" t="s">
        <v>304</v>
      </c>
    </row>
    <row r="143" spans="1:4" s="86" customFormat="1" ht="15" customHeight="1">
      <c r="A143" s="138"/>
      <c r="B143" s="138"/>
      <c r="C143" s="140"/>
      <c r="D143" s="92"/>
    </row>
    <row r="144" spans="1:4" s="86" customFormat="1" ht="13.5" customHeight="1">
      <c r="A144" s="149" t="s">
        <v>72</v>
      </c>
      <c r="B144" s="150"/>
      <c r="C144" s="150"/>
      <c r="D144" s="92"/>
    </row>
    <row r="145" spans="1:4" s="86" customFormat="1" ht="15" customHeight="1">
      <c r="A145" s="138"/>
      <c r="B145" s="138"/>
      <c r="C145" s="140"/>
      <c r="D145" s="92"/>
    </row>
    <row r="146" spans="1:4" s="86" customFormat="1" ht="15" customHeight="1">
      <c r="A146" s="140" t="s">
        <v>73</v>
      </c>
      <c r="B146" s="142" t="s">
        <v>267</v>
      </c>
      <c r="C146" s="143"/>
      <c r="D146" s="92"/>
    </row>
    <row r="147" spans="1:4" s="86" customFormat="1" ht="15" customHeight="1">
      <c r="A147" s="140" t="s">
        <v>74</v>
      </c>
      <c r="B147" s="142" t="s">
        <v>119</v>
      </c>
      <c r="C147" s="144" t="s">
        <v>559</v>
      </c>
      <c r="D147" s="92"/>
    </row>
    <row r="148" spans="1:4" s="86" customFormat="1" ht="63.75" customHeight="1">
      <c r="A148" s="140" t="s">
        <v>75</v>
      </c>
      <c r="B148" s="142" t="s">
        <v>143</v>
      </c>
      <c r="C148" s="140"/>
      <c r="D148" s="92"/>
    </row>
    <row r="149" spans="1:4" s="86" customFormat="1" ht="63.75" customHeight="1">
      <c r="A149" s="140" t="s">
        <v>76</v>
      </c>
      <c r="B149" s="142" t="s">
        <v>144</v>
      </c>
      <c r="C149" s="140"/>
      <c r="D149" s="92"/>
    </row>
    <row r="150" spans="1:4" s="86" customFormat="1" ht="15" customHeight="1">
      <c r="A150" s="140" t="s">
        <v>77</v>
      </c>
      <c r="B150" s="142" t="s">
        <v>121</v>
      </c>
      <c r="C150" s="140"/>
      <c r="D150" s="92"/>
    </row>
    <row r="151" spans="1:4" s="86" customFormat="1" ht="30" customHeight="1">
      <c r="A151" s="140" t="s">
        <v>78</v>
      </c>
      <c r="B151" s="142" t="s">
        <v>82</v>
      </c>
      <c r="C151" s="140"/>
      <c r="D151" s="92"/>
    </row>
    <row r="152" spans="1:4" s="86" customFormat="1" ht="15" customHeight="1">
      <c r="A152" s="151" t="s">
        <v>79</v>
      </c>
      <c r="B152" s="152"/>
      <c r="C152" s="140"/>
      <c r="D152" s="92"/>
    </row>
    <row r="153" spans="1:4" s="86" customFormat="1" ht="15" customHeight="1">
      <c r="A153" s="151" t="s">
        <v>81</v>
      </c>
      <c r="B153" s="152"/>
      <c r="C153" s="145">
        <v>-50000</v>
      </c>
      <c r="D153" s="92"/>
    </row>
    <row r="154" spans="1:4" s="86" customFormat="1" ht="15" customHeight="1">
      <c r="A154" s="138"/>
      <c r="B154" s="138"/>
      <c r="C154" s="140"/>
      <c r="D154" s="92"/>
    </row>
    <row r="155" spans="1:4" s="86" customFormat="1" ht="15" customHeight="1">
      <c r="A155" s="138"/>
      <c r="B155" s="138"/>
      <c r="C155" s="140"/>
      <c r="D155" s="92"/>
    </row>
    <row r="156" spans="1:4" s="86" customFormat="1" ht="30" customHeight="1">
      <c r="A156" s="138"/>
      <c r="B156" s="138"/>
      <c r="C156" s="140" t="s">
        <v>862</v>
      </c>
      <c r="D156" s="92"/>
    </row>
    <row r="157" spans="1:4" s="86" customFormat="1" ht="20.25" customHeight="1">
      <c r="A157" s="153" t="s">
        <v>635</v>
      </c>
      <c r="B157" s="154"/>
      <c r="C157" s="154"/>
      <c r="D157" s="92"/>
    </row>
    <row r="158" spans="1:4" s="86" customFormat="1" ht="13.5" customHeight="1">
      <c r="A158" s="149" t="s">
        <v>83</v>
      </c>
      <c r="B158" s="150"/>
      <c r="C158" s="150"/>
      <c r="D158" s="92"/>
    </row>
    <row r="159" spans="1:4" s="86" customFormat="1" ht="15" customHeight="1">
      <c r="A159" s="138"/>
      <c r="B159" s="138"/>
      <c r="C159" s="140"/>
      <c r="D159" s="92"/>
    </row>
    <row r="160" spans="1:4" s="86" customFormat="1" ht="13.5" customHeight="1">
      <c r="A160" s="141" t="s">
        <v>70</v>
      </c>
      <c r="B160" s="149" t="s">
        <v>71</v>
      </c>
      <c r="C160" s="150"/>
      <c r="D160" s="92"/>
    </row>
    <row r="161" spans="1:4" ht="38.25">
      <c r="A161" s="162" t="s">
        <v>636</v>
      </c>
      <c r="B161" s="163" t="s">
        <v>637</v>
      </c>
      <c r="C161" s="164" t="s">
        <v>304</v>
      </c>
    </row>
    <row r="162" spans="1:4" s="86" customFormat="1" ht="15" customHeight="1">
      <c r="A162" s="138"/>
      <c r="B162" s="138"/>
      <c r="C162" s="140"/>
      <c r="D162" s="92"/>
    </row>
    <row r="163" spans="1:4" s="86" customFormat="1" ht="13.5" customHeight="1">
      <c r="A163" s="149" t="s">
        <v>72</v>
      </c>
      <c r="B163" s="150"/>
      <c r="C163" s="150"/>
      <c r="D163" s="92"/>
    </row>
    <row r="164" spans="1:4" s="86" customFormat="1" ht="15" customHeight="1">
      <c r="A164" s="138"/>
      <c r="B164" s="138"/>
      <c r="C164" s="140"/>
      <c r="D164" s="92"/>
    </row>
    <row r="165" spans="1:4" s="86" customFormat="1" ht="15" customHeight="1">
      <c r="A165" s="140" t="s">
        <v>73</v>
      </c>
      <c r="B165" s="142" t="s">
        <v>636</v>
      </c>
      <c r="C165" s="143"/>
      <c r="D165" s="92"/>
    </row>
    <row r="166" spans="1:4" s="86" customFormat="1" ht="15" customHeight="1">
      <c r="A166" s="140" t="s">
        <v>74</v>
      </c>
      <c r="B166" s="142" t="s">
        <v>119</v>
      </c>
      <c r="C166" s="144" t="s">
        <v>620</v>
      </c>
      <c r="D166" s="92"/>
    </row>
    <row r="167" spans="1:4" s="86" customFormat="1" ht="51" customHeight="1">
      <c r="A167" s="140" t="s">
        <v>75</v>
      </c>
      <c r="B167" s="142" t="s">
        <v>638</v>
      </c>
      <c r="C167" s="140"/>
      <c r="D167" s="92"/>
    </row>
    <row r="168" spans="1:4" s="86" customFormat="1" ht="38.25" customHeight="1">
      <c r="A168" s="140" t="s">
        <v>76</v>
      </c>
      <c r="B168" s="142" t="s">
        <v>639</v>
      </c>
      <c r="C168" s="140"/>
      <c r="D168" s="92"/>
    </row>
    <row r="169" spans="1:4" s="86" customFormat="1" ht="15" customHeight="1">
      <c r="A169" s="140" t="s">
        <v>77</v>
      </c>
      <c r="B169" s="142" t="s">
        <v>121</v>
      </c>
      <c r="C169" s="140"/>
      <c r="D169" s="92"/>
    </row>
    <row r="170" spans="1:4" s="86" customFormat="1" ht="30" customHeight="1">
      <c r="A170" s="140" t="s">
        <v>78</v>
      </c>
      <c r="B170" s="142" t="s">
        <v>635</v>
      </c>
      <c r="C170" s="140"/>
      <c r="D170" s="92"/>
    </row>
    <row r="171" spans="1:4" s="86" customFormat="1" ht="15" customHeight="1">
      <c r="A171" s="151" t="s">
        <v>79</v>
      </c>
      <c r="B171" s="152"/>
      <c r="C171" s="140"/>
      <c r="D171" s="92"/>
    </row>
    <row r="172" spans="1:4" s="86" customFormat="1" ht="15" customHeight="1">
      <c r="A172" s="151" t="s">
        <v>81</v>
      </c>
      <c r="B172" s="152"/>
      <c r="C172" s="145">
        <v>-500000</v>
      </c>
      <c r="D172" s="92"/>
    </row>
    <row r="173" spans="1:4" s="86" customFormat="1" ht="15" customHeight="1">
      <c r="A173" s="138"/>
      <c r="B173" s="138"/>
      <c r="C173" s="140"/>
      <c r="D173" s="92"/>
    </row>
    <row r="174" spans="1:4" s="86" customFormat="1" ht="15" customHeight="1">
      <c r="A174" s="138"/>
      <c r="B174" s="138"/>
      <c r="C174" s="140"/>
      <c r="D174" s="92"/>
    </row>
    <row r="175" spans="1:4" s="86" customFormat="1" ht="30" customHeight="1">
      <c r="A175" s="138"/>
      <c r="B175" s="138"/>
      <c r="C175" s="140" t="s">
        <v>863</v>
      </c>
      <c r="D175" s="92"/>
    </row>
    <row r="176" spans="1:4" s="86" customFormat="1" ht="20.25" customHeight="1">
      <c r="A176" s="153" t="s">
        <v>641</v>
      </c>
      <c r="B176" s="154"/>
      <c r="C176" s="154"/>
      <c r="D176" s="92"/>
    </row>
    <row r="177" spans="1:4" s="86" customFormat="1" ht="13.5" customHeight="1">
      <c r="A177" s="149" t="s">
        <v>83</v>
      </c>
      <c r="B177" s="150"/>
      <c r="C177" s="150"/>
      <c r="D177" s="92"/>
    </row>
    <row r="178" spans="1:4" s="86" customFormat="1" ht="15" customHeight="1">
      <c r="A178" s="138"/>
      <c r="B178" s="138"/>
      <c r="C178" s="140"/>
      <c r="D178" s="92"/>
    </row>
    <row r="179" spans="1:4" s="86" customFormat="1" ht="13.5" customHeight="1">
      <c r="A179" s="141" t="s">
        <v>70</v>
      </c>
      <c r="B179" s="149" t="s">
        <v>71</v>
      </c>
      <c r="C179" s="150"/>
      <c r="D179" s="92"/>
    </row>
    <row r="180" spans="1:4" ht="38.25">
      <c r="A180" s="162" t="s">
        <v>642</v>
      </c>
      <c r="B180" s="163" t="s">
        <v>643</v>
      </c>
      <c r="C180" s="164" t="s">
        <v>304</v>
      </c>
    </row>
    <row r="181" spans="1:4" s="86" customFormat="1" ht="15" customHeight="1">
      <c r="A181" s="138"/>
      <c r="B181" s="138"/>
      <c r="C181" s="140"/>
      <c r="D181" s="92"/>
    </row>
    <row r="182" spans="1:4" s="86" customFormat="1" ht="13.5" customHeight="1">
      <c r="A182" s="149" t="s">
        <v>72</v>
      </c>
      <c r="B182" s="150"/>
      <c r="C182" s="150"/>
      <c r="D182" s="92"/>
    </row>
    <row r="183" spans="1:4" s="86" customFormat="1" ht="15" customHeight="1">
      <c r="A183" s="138"/>
      <c r="B183" s="138"/>
      <c r="C183" s="140"/>
      <c r="D183" s="92"/>
    </row>
    <row r="184" spans="1:4" s="86" customFormat="1" ht="15" customHeight="1">
      <c r="A184" s="140" t="s">
        <v>73</v>
      </c>
      <c r="B184" s="142" t="s">
        <v>642</v>
      </c>
      <c r="C184" s="143"/>
      <c r="D184" s="92"/>
    </row>
    <row r="185" spans="1:4" s="86" customFormat="1" ht="15" customHeight="1">
      <c r="A185" s="140" t="s">
        <v>74</v>
      </c>
      <c r="B185" s="142" t="s">
        <v>119</v>
      </c>
      <c r="C185" s="144" t="s">
        <v>559</v>
      </c>
      <c r="D185" s="92"/>
    </row>
    <row r="186" spans="1:4" s="86" customFormat="1" ht="15" customHeight="1">
      <c r="A186" s="140" t="s">
        <v>75</v>
      </c>
      <c r="B186" s="142" t="s">
        <v>643</v>
      </c>
      <c r="C186" s="140"/>
      <c r="D186" s="92"/>
    </row>
    <row r="187" spans="1:4" s="86" customFormat="1" ht="38.25" customHeight="1">
      <c r="A187" s="140" t="s">
        <v>76</v>
      </c>
      <c r="B187" s="142" t="s">
        <v>644</v>
      </c>
      <c r="C187" s="140"/>
      <c r="D187" s="92"/>
    </row>
    <row r="188" spans="1:4" s="86" customFormat="1" ht="15" customHeight="1">
      <c r="A188" s="140" t="s">
        <v>77</v>
      </c>
      <c r="B188" s="142" t="s">
        <v>121</v>
      </c>
      <c r="C188" s="140"/>
      <c r="D188" s="92"/>
    </row>
    <row r="189" spans="1:4" s="86" customFormat="1" ht="30" customHeight="1">
      <c r="A189" s="140" t="s">
        <v>263</v>
      </c>
      <c r="B189" s="142" t="s">
        <v>641</v>
      </c>
      <c r="C189" s="140"/>
      <c r="D189" s="92"/>
    </row>
    <row r="190" spans="1:4" s="86" customFormat="1" ht="15" customHeight="1">
      <c r="A190" s="151" t="s">
        <v>79</v>
      </c>
      <c r="B190" s="152"/>
      <c r="C190" s="140"/>
      <c r="D190" s="92"/>
    </row>
    <row r="191" spans="1:4" s="86" customFormat="1" ht="13.5" customHeight="1">
      <c r="A191" s="148" t="s">
        <v>645</v>
      </c>
      <c r="B191" s="155"/>
      <c r="C191" s="147" t="s">
        <v>80</v>
      </c>
      <c r="D191" s="92"/>
    </row>
    <row r="192" spans="1:4" s="86" customFormat="1" ht="13.5" customHeight="1">
      <c r="A192" s="148" t="s">
        <v>646</v>
      </c>
      <c r="B192" s="155"/>
      <c r="C192" s="147" t="s">
        <v>80</v>
      </c>
      <c r="D192" s="92"/>
    </row>
    <row r="193" spans="1:4" s="86" customFormat="1" ht="13.5" customHeight="1">
      <c r="A193" s="148" t="s">
        <v>647</v>
      </c>
      <c r="B193" s="155"/>
      <c r="C193" s="147" t="s">
        <v>80</v>
      </c>
      <c r="D193" s="92"/>
    </row>
    <row r="194" spans="1:4" s="86" customFormat="1" ht="13.5" customHeight="1">
      <c r="A194" s="148" t="s">
        <v>648</v>
      </c>
      <c r="B194" s="155"/>
      <c r="C194" s="147" t="s">
        <v>80</v>
      </c>
      <c r="D194" s="92"/>
    </row>
    <row r="195" spans="1:4" s="86" customFormat="1" ht="13.5" customHeight="1">
      <c r="A195" s="148" t="s">
        <v>649</v>
      </c>
      <c r="B195" s="155"/>
      <c r="C195" s="147" t="s">
        <v>80</v>
      </c>
      <c r="D195" s="92"/>
    </row>
    <row r="196" spans="1:4" s="86" customFormat="1" ht="15" customHeight="1">
      <c r="A196" s="151" t="s">
        <v>81</v>
      </c>
      <c r="B196" s="152"/>
      <c r="C196" s="145">
        <v>-1679</v>
      </c>
      <c r="D196" s="92"/>
    </row>
    <row r="197" spans="1:4" s="86" customFormat="1" ht="15" customHeight="1">
      <c r="A197" s="138"/>
      <c r="B197" s="138"/>
      <c r="C197" s="140"/>
      <c r="D197" s="92"/>
    </row>
    <row r="198" spans="1:4" s="86" customFormat="1" ht="15" customHeight="1">
      <c r="A198" s="138"/>
      <c r="B198" s="138"/>
      <c r="C198" s="140"/>
      <c r="D198" s="92"/>
    </row>
    <row r="199" spans="1:4" s="86" customFormat="1" ht="13.5" customHeight="1">
      <c r="A199" s="141" t="s">
        <v>70</v>
      </c>
      <c r="B199" s="149" t="s">
        <v>71</v>
      </c>
      <c r="C199" s="150"/>
      <c r="D199" s="92"/>
    </row>
    <row r="200" spans="1:4" ht="38.25">
      <c r="A200" s="162" t="s">
        <v>650</v>
      </c>
      <c r="B200" s="163" t="s">
        <v>651</v>
      </c>
      <c r="C200" s="164" t="s">
        <v>304</v>
      </c>
    </row>
    <row r="201" spans="1:4" s="86" customFormat="1" ht="15" customHeight="1">
      <c r="A201" s="138"/>
      <c r="B201" s="138"/>
      <c r="C201" s="140"/>
      <c r="D201" s="92"/>
    </row>
    <row r="202" spans="1:4" s="86" customFormat="1" ht="13.5" customHeight="1">
      <c r="A202" s="149" t="s">
        <v>72</v>
      </c>
      <c r="B202" s="150"/>
      <c r="C202" s="150"/>
      <c r="D202" s="92"/>
    </row>
    <row r="203" spans="1:4" s="86" customFormat="1" ht="15" customHeight="1">
      <c r="A203" s="138"/>
      <c r="B203" s="138"/>
      <c r="C203" s="140"/>
      <c r="D203" s="92"/>
    </row>
    <row r="204" spans="1:4" s="86" customFormat="1" ht="15" customHeight="1">
      <c r="A204" s="140" t="s">
        <v>73</v>
      </c>
      <c r="B204" s="142" t="s">
        <v>650</v>
      </c>
      <c r="C204" s="143"/>
      <c r="D204" s="92"/>
    </row>
    <row r="205" spans="1:4" s="86" customFormat="1" ht="15" customHeight="1">
      <c r="A205" s="140" t="s">
        <v>74</v>
      </c>
      <c r="B205" s="142" t="s">
        <v>119</v>
      </c>
      <c r="C205" s="144" t="s">
        <v>559</v>
      </c>
      <c r="D205" s="92"/>
    </row>
    <row r="206" spans="1:4" s="86" customFormat="1" ht="51" customHeight="1">
      <c r="A206" s="140" t="s">
        <v>75</v>
      </c>
      <c r="B206" s="142" t="s">
        <v>652</v>
      </c>
      <c r="C206" s="140"/>
      <c r="D206" s="92"/>
    </row>
    <row r="207" spans="1:4" s="86" customFormat="1" ht="51" customHeight="1">
      <c r="A207" s="140" t="s">
        <v>76</v>
      </c>
      <c r="B207" s="142" t="s">
        <v>652</v>
      </c>
      <c r="C207" s="140"/>
      <c r="D207" s="92"/>
    </row>
    <row r="208" spans="1:4" s="86" customFormat="1" ht="15" customHeight="1">
      <c r="A208" s="140" t="s">
        <v>77</v>
      </c>
      <c r="B208" s="142" t="s">
        <v>121</v>
      </c>
      <c r="C208" s="140"/>
      <c r="D208" s="92"/>
    </row>
    <row r="209" spans="1:4" s="86" customFormat="1" ht="30" customHeight="1">
      <c r="A209" s="140" t="s">
        <v>127</v>
      </c>
      <c r="B209" s="142" t="s">
        <v>641</v>
      </c>
      <c r="C209" s="140"/>
      <c r="D209" s="92"/>
    </row>
    <row r="210" spans="1:4" s="86" customFormat="1" ht="15" customHeight="1">
      <c r="A210" s="151" t="s">
        <v>79</v>
      </c>
      <c r="B210" s="152"/>
      <c r="C210" s="140"/>
      <c r="D210" s="92"/>
    </row>
    <row r="211" spans="1:4" s="86" customFormat="1" ht="13.5" customHeight="1">
      <c r="A211" s="148" t="s">
        <v>80</v>
      </c>
      <c r="B211" s="155"/>
      <c r="C211" s="147" t="s">
        <v>80</v>
      </c>
      <c r="D211" s="92"/>
    </row>
    <row r="212" spans="1:4" s="86" customFormat="1" ht="15" customHeight="1">
      <c r="A212" s="151" t="s">
        <v>81</v>
      </c>
      <c r="B212" s="152"/>
      <c r="C212" s="145">
        <v>-2853.4</v>
      </c>
      <c r="D212" s="92"/>
    </row>
    <row r="213" spans="1:4" s="86" customFormat="1" ht="15" customHeight="1">
      <c r="A213" s="138"/>
      <c r="B213" s="138"/>
      <c r="C213" s="140"/>
      <c r="D213" s="92"/>
    </row>
    <row r="214" spans="1:4" s="86" customFormat="1" ht="15" customHeight="1">
      <c r="A214" s="138"/>
      <c r="B214" s="138"/>
      <c r="C214" s="140"/>
      <c r="D214" s="92"/>
    </row>
    <row r="215" spans="1:4" s="86" customFormat="1" ht="30" customHeight="1">
      <c r="A215" s="138"/>
      <c r="B215" s="138"/>
      <c r="C215" s="140" t="s">
        <v>864</v>
      </c>
      <c r="D215" s="92"/>
    </row>
    <row r="216" spans="1:4" s="86" customFormat="1" ht="20.25" customHeight="1">
      <c r="A216" s="153" t="s">
        <v>654</v>
      </c>
      <c r="B216" s="154"/>
      <c r="C216" s="154"/>
      <c r="D216" s="92"/>
    </row>
    <row r="217" spans="1:4" s="86" customFormat="1" ht="13.5" customHeight="1">
      <c r="A217" s="149" t="s">
        <v>83</v>
      </c>
      <c r="B217" s="150"/>
      <c r="C217" s="150"/>
      <c r="D217" s="92"/>
    </row>
    <row r="218" spans="1:4" s="86" customFormat="1" ht="15" customHeight="1">
      <c r="A218" s="138"/>
      <c r="B218" s="138"/>
      <c r="C218" s="140"/>
      <c r="D218" s="92"/>
    </row>
    <row r="219" spans="1:4" s="86" customFormat="1" ht="13.5" customHeight="1">
      <c r="A219" s="141" t="s">
        <v>70</v>
      </c>
      <c r="B219" s="149" t="s">
        <v>71</v>
      </c>
      <c r="C219" s="150"/>
      <c r="D219" s="92"/>
    </row>
    <row r="220" spans="1:4" ht="38.25">
      <c r="A220" s="162" t="s">
        <v>655</v>
      </c>
      <c r="B220" s="163" t="s">
        <v>656</v>
      </c>
      <c r="C220" s="164" t="s">
        <v>304</v>
      </c>
    </row>
    <row r="221" spans="1:4" s="86" customFormat="1" ht="15" customHeight="1">
      <c r="A221" s="138"/>
      <c r="B221" s="138"/>
      <c r="C221" s="140"/>
      <c r="D221" s="92"/>
    </row>
    <row r="222" spans="1:4" s="86" customFormat="1" ht="13.5" customHeight="1">
      <c r="A222" s="149" t="s">
        <v>72</v>
      </c>
      <c r="B222" s="150"/>
      <c r="C222" s="150"/>
      <c r="D222" s="92"/>
    </row>
    <row r="223" spans="1:4" s="86" customFormat="1" ht="15" customHeight="1">
      <c r="A223" s="138"/>
      <c r="B223" s="138"/>
      <c r="C223" s="140"/>
      <c r="D223" s="92"/>
    </row>
    <row r="224" spans="1:4" s="86" customFormat="1" ht="15" customHeight="1">
      <c r="A224" s="140" t="s">
        <v>73</v>
      </c>
      <c r="B224" s="142" t="s">
        <v>655</v>
      </c>
      <c r="C224" s="143"/>
      <c r="D224" s="92"/>
    </row>
    <row r="225" spans="1:4" s="86" customFormat="1" ht="15" customHeight="1">
      <c r="A225" s="140" t="s">
        <v>74</v>
      </c>
      <c r="B225" s="142" t="s">
        <v>119</v>
      </c>
      <c r="C225" s="144" t="s">
        <v>559</v>
      </c>
      <c r="D225" s="92"/>
    </row>
    <row r="226" spans="1:4" s="86" customFormat="1" ht="38.25" customHeight="1">
      <c r="A226" s="140" t="s">
        <v>75</v>
      </c>
      <c r="B226" s="142" t="s">
        <v>657</v>
      </c>
      <c r="C226" s="140"/>
      <c r="D226" s="92"/>
    </row>
    <row r="227" spans="1:4" s="86" customFormat="1" ht="76.5" customHeight="1">
      <c r="A227" s="140" t="s">
        <v>76</v>
      </c>
      <c r="B227" s="142" t="s">
        <v>658</v>
      </c>
      <c r="C227" s="140"/>
      <c r="D227" s="92"/>
    </row>
    <row r="228" spans="1:4" s="86" customFormat="1" ht="15" customHeight="1">
      <c r="A228" s="140" t="s">
        <v>77</v>
      </c>
      <c r="B228" s="142" t="s">
        <v>121</v>
      </c>
      <c r="C228" s="140"/>
      <c r="D228" s="92"/>
    </row>
    <row r="229" spans="1:4" s="86" customFormat="1" ht="30" customHeight="1">
      <c r="A229" s="140" t="s">
        <v>127</v>
      </c>
      <c r="B229" s="142" t="s">
        <v>654</v>
      </c>
      <c r="C229" s="140"/>
      <c r="D229" s="92"/>
    </row>
    <row r="230" spans="1:4" s="86" customFormat="1" ht="15" customHeight="1">
      <c r="A230" s="151" t="s">
        <v>79</v>
      </c>
      <c r="B230" s="152"/>
      <c r="C230" s="140"/>
      <c r="D230" s="92"/>
    </row>
    <row r="231" spans="1:4" s="86" customFormat="1" ht="15" customHeight="1">
      <c r="A231" s="151" t="s">
        <v>81</v>
      </c>
      <c r="B231" s="152"/>
      <c r="C231" s="145">
        <v>-11553.2</v>
      </c>
      <c r="D231" s="92"/>
    </row>
    <row r="232" spans="1:4" s="86" customFormat="1" ht="15" customHeight="1">
      <c r="A232" s="138"/>
      <c r="B232" s="138"/>
      <c r="C232" s="140"/>
      <c r="D232" s="92"/>
    </row>
    <row r="233" spans="1:4" s="86" customFormat="1" ht="15" customHeight="1">
      <c r="A233" s="140" t="s">
        <v>73</v>
      </c>
      <c r="B233" s="142" t="s">
        <v>655</v>
      </c>
      <c r="C233" s="143"/>
      <c r="D233" s="92"/>
    </row>
    <row r="234" spans="1:4" s="86" customFormat="1" ht="15" customHeight="1">
      <c r="A234" s="140" t="s">
        <v>74</v>
      </c>
      <c r="B234" s="142" t="s">
        <v>259</v>
      </c>
      <c r="C234" s="144" t="s">
        <v>559</v>
      </c>
      <c r="D234" s="92"/>
    </row>
    <row r="235" spans="1:4" s="86" customFormat="1" ht="15" customHeight="1">
      <c r="A235" s="140" t="s">
        <v>75</v>
      </c>
      <c r="B235" s="142" t="s">
        <v>659</v>
      </c>
      <c r="C235" s="140"/>
      <c r="D235" s="92"/>
    </row>
    <row r="236" spans="1:4" s="86" customFormat="1" ht="63.75" customHeight="1">
      <c r="A236" s="140" t="s">
        <v>76</v>
      </c>
      <c r="B236" s="142" t="s">
        <v>660</v>
      </c>
      <c r="C236" s="140"/>
      <c r="D236" s="92"/>
    </row>
    <row r="237" spans="1:4" s="86" customFormat="1" ht="15" customHeight="1">
      <c r="A237" s="140" t="s">
        <v>77</v>
      </c>
      <c r="B237" s="142" t="s">
        <v>121</v>
      </c>
      <c r="C237" s="140"/>
      <c r="D237" s="92"/>
    </row>
    <row r="238" spans="1:4" s="86" customFormat="1" ht="45" customHeight="1">
      <c r="A238" s="140" t="s">
        <v>265</v>
      </c>
      <c r="B238" s="142" t="s">
        <v>654</v>
      </c>
      <c r="C238" s="140"/>
      <c r="D238" s="92"/>
    </row>
    <row r="239" spans="1:4" s="86" customFormat="1" ht="15" customHeight="1">
      <c r="A239" s="151" t="s">
        <v>79</v>
      </c>
      <c r="B239" s="152"/>
      <c r="C239" s="140"/>
      <c r="D239" s="92"/>
    </row>
    <row r="240" spans="1:4" s="86" customFormat="1" ht="13.5" customHeight="1">
      <c r="A240" s="148" t="s">
        <v>661</v>
      </c>
      <c r="B240" s="155"/>
      <c r="C240" s="147" t="s">
        <v>80</v>
      </c>
      <c r="D240" s="92"/>
    </row>
    <row r="241" spans="1:4" s="86" customFormat="1" ht="13.5" customHeight="1">
      <c r="A241" s="148" t="s">
        <v>662</v>
      </c>
      <c r="B241" s="155"/>
      <c r="C241" s="147" t="s">
        <v>80</v>
      </c>
      <c r="D241" s="92"/>
    </row>
    <row r="242" spans="1:4" s="86" customFormat="1" ht="13.5" customHeight="1">
      <c r="A242" s="148" t="s">
        <v>663</v>
      </c>
      <c r="B242" s="155"/>
      <c r="C242" s="147" t="s">
        <v>80</v>
      </c>
      <c r="D242" s="92"/>
    </row>
    <row r="243" spans="1:4" s="86" customFormat="1" ht="13.5" customHeight="1">
      <c r="A243" s="148" t="s">
        <v>664</v>
      </c>
      <c r="B243" s="155"/>
      <c r="C243" s="147" t="s">
        <v>80</v>
      </c>
      <c r="D243" s="92"/>
    </row>
    <row r="244" spans="1:4" s="86" customFormat="1" ht="13.5" customHeight="1">
      <c r="A244" s="148" t="s">
        <v>665</v>
      </c>
      <c r="B244" s="155"/>
      <c r="C244" s="147" t="s">
        <v>80</v>
      </c>
      <c r="D244" s="92"/>
    </row>
    <row r="245" spans="1:4" s="86" customFormat="1" ht="13.5" customHeight="1">
      <c r="A245" s="148" t="s">
        <v>666</v>
      </c>
      <c r="B245" s="155"/>
      <c r="C245" s="147" t="s">
        <v>80</v>
      </c>
      <c r="D245" s="92"/>
    </row>
    <row r="246" spans="1:4" s="86" customFormat="1" ht="13.5" customHeight="1">
      <c r="A246" s="148" t="s">
        <v>667</v>
      </c>
      <c r="B246" s="155"/>
      <c r="C246" s="147" t="s">
        <v>80</v>
      </c>
      <c r="D246" s="92"/>
    </row>
    <row r="247" spans="1:4" s="86" customFormat="1" ht="13.5" customHeight="1">
      <c r="A247" s="148" t="s">
        <v>668</v>
      </c>
      <c r="B247" s="155"/>
      <c r="C247" s="147" t="s">
        <v>80</v>
      </c>
      <c r="D247" s="92"/>
    </row>
    <row r="248" spans="1:4" s="86" customFormat="1" ht="13.5" customHeight="1">
      <c r="A248" s="148" t="s">
        <v>669</v>
      </c>
      <c r="B248" s="155"/>
      <c r="C248" s="147" t="s">
        <v>80</v>
      </c>
      <c r="D248" s="92"/>
    </row>
    <row r="249" spans="1:4" s="86" customFormat="1" ht="13.5" customHeight="1">
      <c r="A249" s="148" t="s">
        <v>670</v>
      </c>
      <c r="B249" s="155"/>
      <c r="C249" s="147" t="s">
        <v>80</v>
      </c>
      <c r="D249" s="92"/>
    </row>
    <row r="250" spans="1:4" s="86" customFormat="1" ht="15" customHeight="1">
      <c r="A250" s="151" t="s">
        <v>81</v>
      </c>
      <c r="B250" s="152"/>
      <c r="C250" s="145">
        <v>-4721.3999999999996</v>
      </c>
      <c r="D250" s="92"/>
    </row>
    <row r="251" spans="1:4" s="86" customFormat="1" ht="15" customHeight="1">
      <c r="A251" s="138"/>
      <c r="B251" s="138"/>
      <c r="C251" s="140"/>
      <c r="D251" s="92"/>
    </row>
    <row r="252" spans="1:4" s="86" customFormat="1" ht="15" customHeight="1">
      <c r="A252" s="140" t="s">
        <v>73</v>
      </c>
      <c r="B252" s="142" t="s">
        <v>655</v>
      </c>
      <c r="C252" s="143"/>
      <c r="D252" s="92"/>
    </row>
    <row r="253" spans="1:4" s="86" customFormat="1" ht="15" customHeight="1">
      <c r="A253" s="140" t="s">
        <v>74</v>
      </c>
      <c r="B253" s="142" t="s">
        <v>262</v>
      </c>
      <c r="C253" s="144" t="s">
        <v>559</v>
      </c>
      <c r="D253" s="92"/>
    </row>
    <row r="254" spans="1:4" s="86" customFormat="1" ht="25.5" customHeight="1">
      <c r="A254" s="140" t="s">
        <v>75</v>
      </c>
      <c r="B254" s="142" t="s">
        <v>671</v>
      </c>
      <c r="C254" s="140"/>
      <c r="D254" s="92"/>
    </row>
    <row r="255" spans="1:4" s="86" customFormat="1" ht="76.5" customHeight="1">
      <c r="A255" s="140" t="s">
        <v>76</v>
      </c>
      <c r="B255" s="142" t="s">
        <v>672</v>
      </c>
      <c r="C255" s="140"/>
      <c r="D255" s="92"/>
    </row>
    <row r="256" spans="1:4" s="86" customFormat="1" ht="15" customHeight="1">
      <c r="A256" s="140" t="s">
        <v>77</v>
      </c>
      <c r="B256" s="142" t="s">
        <v>121</v>
      </c>
      <c r="C256" s="140"/>
      <c r="D256" s="92"/>
    </row>
    <row r="257" spans="1:4" s="86" customFormat="1" ht="30" customHeight="1">
      <c r="A257" s="140" t="s">
        <v>127</v>
      </c>
      <c r="B257" s="142" t="s">
        <v>654</v>
      </c>
      <c r="C257" s="140"/>
      <c r="D257" s="92"/>
    </row>
    <row r="258" spans="1:4" s="86" customFormat="1" ht="15" customHeight="1">
      <c r="A258" s="151" t="s">
        <v>79</v>
      </c>
      <c r="B258" s="152"/>
      <c r="C258" s="140"/>
      <c r="D258" s="92"/>
    </row>
    <row r="259" spans="1:4" s="86" customFormat="1" ht="15" customHeight="1">
      <c r="A259" s="151" t="s">
        <v>81</v>
      </c>
      <c r="B259" s="152"/>
      <c r="C259" s="145">
        <v>-1398.2</v>
      </c>
      <c r="D259" s="92"/>
    </row>
    <row r="260" spans="1:4" s="86" customFormat="1" ht="15" customHeight="1">
      <c r="A260" s="138"/>
      <c r="B260" s="138"/>
      <c r="C260" s="140"/>
      <c r="D260" s="92"/>
    </row>
    <row r="261" spans="1:4" s="86" customFormat="1" ht="15" customHeight="1">
      <c r="A261" s="138"/>
      <c r="B261" s="138"/>
      <c r="C261" s="140"/>
      <c r="D261" s="92"/>
    </row>
    <row r="262" spans="1:4" s="86" customFormat="1" ht="30" customHeight="1">
      <c r="A262" s="138"/>
      <c r="B262" s="138"/>
      <c r="C262" s="140" t="s">
        <v>298</v>
      </c>
      <c r="D262" s="92"/>
    </row>
    <row r="263" spans="1:4" s="86" customFormat="1" ht="20.25" customHeight="1">
      <c r="A263" s="153" t="s">
        <v>269</v>
      </c>
      <c r="B263" s="154"/>
      <c r="C263" s="154"/>
      <c r="D263" s="92"/>
    </row>
    <row r="264" spans="1:4" s="86" customFormat="1" ht="13.5" customHeight="1">
      <c r="A264" s="149" t="s">
        <v>83</v>
      </c>
      <c r="B264" s="150"/>
      <c r="C264" s="150"/>
      <c r="D264" s="92"/>
    </row>
    <row r="265" spans="1:4" s="86" customFormat="1" ht="15" customHeight="1">
      <c r="A265" s="138"/>
      <c r="B265" s="138"/>
      <c r="C265" s="140"/>
      <c r="D265" s="92"/>
    </row>
    <row r="266" spans="1:4" s="86" customFormat="1" ht="13.5" customHeight="1">
      <c r="A266" s="141" t="s">
        <v>70</v>
      </c>
      <c r="B266" s="149" t="s">
        <v>71</v>
      </c>
      <c r="C266" s="150"/>
      <c r="D266" s="92"/>
    </row>
    <row r="267" spans="1:4" ht="38.25">
      <c r="A267" s="162" t="s">
        <v>270</v>
      </c>
      <c r="B267" s="163" t="s">
        <v>271</v>
      </c>
      <c r="C267" s="164" t="s">
        <v>304</v>
      </c>
    </row>
    <row r="268" spans="1:4" s="86" customFormat="1" ht="15" customHeight="1">
      <c r="A268" s="138"/>
      <c r="B268" s="138"/>
      <c r="C268" s="140"/>
      <c r="D268" s="92"/>
    </row>
    <row r="269" spans="1:4" s="86" customFormat="1" ht="13.5" customHeight="1">
      <c r="A269" s="149" t="s">
        <v>72</v>
      </c>
      <c r="B269" s="150"/>
      <c r="C269" s="150"/>
      <c r="D269" s="92"/>
    </row>
    <row r="270" spans="1:4" s="86" customFormat="1" ht="15" customHeight="1">
      <c r="A270" s="138"/>
      <c r="B270" s="138"/>
      <c r="C270" s="140"/>
      <c r="D270" s="92"/>
    </row>
    <row r="271" spans="1:4" s="86" customFormat="1" ht="15" customHeight="1">
      <c r="A271" s="140" t="s">
        <v>73</v>
      </c>
      <c r="B271" s="142" t="s">
        <v>270</v>
      </c>
      <c r="C271" s="143"/>
      <c r="D271" s="92"/>
    </row>
    <row r="272" spans="1:4" s="86" customFormat="1" ht="15" customHeight="1">
      <c r="A272" s="140" t="s">
        <v>74</v>
      </c>
      <c r="B272" s="142" t="s">
        <v>119</v>
      </c>
      <c r="C272" s="144" t="s">
        <v>559</v>
      </c>
      <c r="D272" s="92"/>
    </row>
    <row r="273" spans="1:4" s="86" customFormat="1" ht="51" customHeight="1">
      <c r="A273" s="140" t="s">
        <v>75</v>
      </c>
      <c r="B273" s="142" t="s">
        <v>272</v>
      </c>
      <c r="C273" s="140"/>
      <c r="D273" s="92"/>
    </row>
    <row r="274" spans="1:4" s="86" customFormat="1" ht="63.75" customHeight="1">
      <c r="A274" s="140" t="s">
        <v>76</v>
      </c>
      <c r="B274" s="142" t="s">
        <v>273</v>
      </c>
      <c r="C274" s="140"/>
      <c r="D274" s="92"/>
    </row>
    <row r="275" spans="1:4" s="86" customFormat="1" ht="15" customHeight="1">
      <c r="A275" s="140" t="s">
        <v>77</v>
      </c>
      <c r="B275" s="142" t="s">
        <v>121</v>
      </c>
      <c r="C275" s="140"/>
      <c r="D275" s="92"/>
    </row>
    <row r="276" spans="1:4" s="86" customFormat="1" ht="45" customHeight="1">
      <c r="A276" s="140" t="s">
        <v>261</v>
      </c>
      <c r="B276" s="142" t="s">
        <v>274</v>
      </c>
      <c r="C276" s="140"/>
      <c r="D276" s="92"/>
    </row>
    <row r="277" spans="1:4" s="86" customFormat="1" ht="15" customHeight="1">
      <c r="A277" s="151" t="s">
        <v>79</v>
      </c>
      <c r="B277" s="152"/>
      <c r="C277" s="140"/>
      <c r="D277" s="92"/>
    </row>
    <row r="278" spans="1:4" s="86" customFormat="1" ht="15" customHeight="1">
      <c r="A278" s="151" t="s">
        <v>81</v>
      </c>
      <c r="B278" s="152"/>
      <c r="C278" s="145">
        <v>-5400</v>
      </c>
      <c r="D278" s="92"/>
    </row>
    <row r="279" spans="1:4" s="86" customFormat="1" ht="15" customHeight="1">
      <c r="A279" s="138"/>
      <c r="B279" s="138"/>
      <c r="C279" s="140"/>
      <c r="D279" s="92"/>
    </row>
    <row r="280" spans="1:4" s="86" customFormat="1" ht="15" customHeight="1">
      <c r="A280" s="138"/>
      <c r="B280" s="138"/>
      <c r="C280" s="140"/>
      <c r="D280" s="92"/>
    </row>
    <row r="281" spans="1:4" s="86" customFormat="1" ht="30" customHeight="1">
      <c r="A281" s="138"/>
      <c r="B281" s="138"/>
      <c r="C281" s="140" t="s">
        <v>865</v>
      </c>
      <c r="D281" s="92"/>
    </row>
    <row r="282" spans="1:4" s="86" customFormat="1" ht="20.25" customHeight="1">
      <c r="A282" s="153" t="s">
        <v>674</v>
      </c>
      <c r="B282" s="154"/>
      <c r="C282" s="154"/>
      <c r="D282" s="92"/>
    </row>
    <row r="283" spans="1:4" s="86" customFormat="1" ht="13.5" customHeight="1">
      <c r="A283" s="149" t="s">
        <v>83</v>
      </c>
      <c r="B283" s="150"/>
      <c r="C283" s="150"/>
      <c r="D283" s="92"/>
    </row>
    <row r="284" spans="1:4" s="86" customFormat="1" ht="15" customHeight="1">
      <c r="A284" s="138"/>
      <c r="B284" s="138"/>
      <c r="C284" s="140"/>
      <c r="D284" s="92"/>
    </row>
    <row r="285" spans="1:4" s="86" customFormat="1" ht="13.5" customHeight="1">
      <c r="A285" s="141" t="s">
        <v>70</v>
      </c>
      <c r="B285" s="149" t="s">
        <v>71</v>
      </c>
      <c r="C285" s="150"/>
      <c r="D285" s="92"/>
    </row>
    <row r="286" spans="1:4" ht="38.25">
      <c r="A286" s="162" t="s">
        <v>675</v>
      </c>
      <c r="B286" s="163" t="s">
        <v>676</v>
      </c>
      <c r="C286" s="164" t="s">
        <v>304</v>
      </c>
    </row>
    <row r="287" spans="1:4" s="86" customFormat="1" ht="15" customHeight="1">
      <c r="A287" s="138"/>
      <c r="B287" s="138"/>
      <c r="C287" s="140"/>
      <c r="D287" s="92"/>
    </row>
    <row r="288" spans="1:4" s="86" customFormat="1" ht="13.5" customHeight="1">
      <c r="A288" s="149" t="s">
        <v>72</v>
      </c>
      <c r="B288" s="150"/>
      <c r="C288" s="150"/>
      <c r="D288" s="92"/>
    </row>
    <row r="289" spans="1:4" s="86" customFormat="1" ht="15" customHeight="1">
      <c r="A289" s="138"/>
      <c r="B289" s="138"/>
      <c r="C289" s="140"/>
      <c r="D289" s="92"/>
    </row>
    <row r="290" spans="1:4" s="86" customFormat="1" ht="15" customHeight="1">
      <c r="A290" s="140" t="s">
        <v>73</v>
      </c>
      <c r="B290" s="142" t="s">
        <v>675</v>
      </c>
      <c r="C290" s="143"/>
      <c r="D290" s="92"/>
    </row>
    <row r="291" spans="1:4" s="86" customFormat="1" ht="15" customHeight="1">
      <c r="A291" s="140" t="s">
        <v>74</v>
      </c>
      <c r="B291" s="142" t="s">
        <v>119</v>
      </c>
      <c r="C291" s="144" t="s">
        <v>559</v>
      </c>
      <c r="D291" s="92"/>
    </row>
    <row r="292" spans="1:4" s="86" customFormat="1" ht="38.25" customHeight="1">
      <c r="A292" s="140" t="s">
        <v>75</v>
      </c>
      <c r="B292" s="142" t="s">
        <v>677</v>
      </c>
      <c r="C292" s="140"/>
      <c r="D292" s="92"/>
    </row>
    <row r="293" spans="1:4" s="86" customFormat="1" ht="51" customHeight="1">
      <c r="A293" s="140" t="s">
        <v>76</v>
      </c>
      <c r="B293" s="142" t="s">
        <v>678</v>
      </c>
      <c r="C293" s="140"/>
      <c r="D293" s="92"/>
    </row>
    <row r="294" spans="1:4" s="86" customFormat="1" ht="15" customHeight="1">
      <c r="A294" s="140" t="s">
        <v>77</v>
      </c>
      <c r="B294" s="142" t="s">
        <v>121</v>
      </c>
      <c r="C294" s="140"/>
      <c r="D294" s="92"/>
    </row>
    <row r="295" spans="1:4" s="86" customFormat="1" ht="30" customHeight="1">
      <c r="A295" s="140" t="s">
        <v>127</v>
      </c>
      <c r="B295" s="142" t="s">
        <v>679</v>
      </c>
      <c r="C295" s="140"/>
      <c r="D295" s="92"/>
    </row>
    <row r="296" spans="1:4" s="86" customFormat="1" ht="15" customHeight="1">
      <c r="A296" s="151" t="s">
        <v>79</v>
      </c>
      <c r="B296" s="152"/>
      <c r="C296" s="140"/>
      <c r="D296" s="92"/>
    </row>
    <row r="297" spans="1:4" s="86" customFormat="1" ht="15" customHeight="1">
      <c r="A297" s="151" t="s">
        <v>81</v>
      </c>
      <c r="B297" s="152"/>
      <c r="C297" s="145">
        <v>-51.3</v>
      </c>
      <c r="D297" s="92"/>
    </row>
    <row r="298" spans="1:4" s="86" customFormat="1" ht="15" customHeight="1">
      <c r="A298" s="138"/>
      <c r="B298" s="138"/>
      <c r="C298" s="140"/>
      <c r="D298" s="92"/>
    </row>
    <row r="299" spans="1:4" s="86" customFormat="1" ht="15" customHeight="1">
      <c r="A299" s="138"/>
      <c r="B299" s="138"/>
      <c r="C299" s="140"/>
      <c r="D299" s="92"/>
    </row>
    <row r="300" spans="1:4" s="86" customFormat="1" ht="30" customHeight="1">
      <c r="A300" s="138"/>
      <c r="B300" s="138"/>
      <c r="C300" s="140" t="s">
        <v>866</v>
      </c>
      <c r="D300" s="92"/>
    </row>
    <row r="301" spans="1:4" s="86" customFormat="1" ht="20.25" customHeight="1">
      <c r="A301" s="153" t="s">
        <v>681</v>
      </c>
      <c r="B301" s="154"/>
      <c r="C301" s="154"/>
      <c r="D301" s="92"/>
    </row>
    <row r="302" spans="1:4" s="86" customFormat="1" ht="13.5" customHeight="1">
      <c r="A302" s="149" t="s">
        <v>83</v>
      </c>
      <c r="B302" s="150"/>
      <c r="C302" s="150"/>
      <c r="D302" s="92"/>
    </row>
    <row r="303" spans="1:4" s="86" customFormat="1" ht="15" customHeight="1">
      <c r="A303" s="138"/>
      <c r="B303" s="138"/>
      <c r="C303" s="140"/>
      <c r="D303" s="92"/>
    </row>
    <row r="304" spans="1:4" s="86" customFormat="1" ht="13.5" customHeight="1">
      <c r="A304" s="141" t="s">
        <v>70</v>
      </c>
      <c r="B304" s="149" t="s">
        <v>71</v>
      </c>
      <c r="C304" s="150"/>
      <c r="D304" s="92"/>
    </row>
    <row r="305" spans="1:4" ht="38.25">
      <c r="A305" s="162" t="s">
        <v>682</v>
      </c>
      <c r="B305" s="163" t="s">
        <v>683</v>
      </c>
      <c r="C305" s="164" t="s">
        <v>304</v>
      </c>
    </row>
    <row r="306" spans="1:4" s="86" customFormat="1" ht="15" customHeight="1">
      <c r="A306" s="138"/>
      <c r="B306" s="138"/>
      <c r="C306" s="140"/>
      <c r="D306" s="92"/>
    </row>
    <row r="307" spans="1:4" s="86" customFormat="1" ht="13.5" customHeight="1">
      <c r="A307" s="149" t="s">
        <v>72</v>
      </c>
      <c r="B307" s="150"/>
      <c r="C307" s="150"/>
      <c r="D307" s="92"/>
    </row>
    <row r="308" spans="1:4" s="86" customFormat="1" ht="15" customHeight="1">
      <c r="A308" s="138"/>
      <c r="B308" s="138"/>
      <c r="C308" s="140"/>
      <c r="D308" s="92"/>
    </row>
    <row r="309" spans="1:4" s="86" customFormat="1" ht="15" customHeight="1">
      <c r="A309" s="140" t="s">
        <v>73</v>
      </c>
      <c r="B309" s="142" t="s">
        <v>682</v>
      </c>
      <c r="C309" s="143"/>
      <c r="D309" s="92"/>
    </row>
    <row r="310" spans="1:4" s="86" customFormat="1" ht="15" customHeight="1">
      <c r="A310" s="140" t="s">
        <v>74</v>
      </c>
      <c r="B310" s="142" t="s">
        <v>119</v>
      </c>
      <c r="C310" s="144" t="s">
        <v>559</v>
      </c>
      <c r="D310" s="92"/>
    </row>
    <row r="311" spans="1:4" s="86" customFormat="1" ht="51" customHeight="1">
      <c r="A311" s="140" t="s">
        <v>75</v>
      </c>
      <c r="B311" s="142" t="s">
        <v>684</v>
      </c>
      <c r="C311" s="140"/>
      <c r="D311" s="92"/>
    </row>
    <row r="312" spans="1:4" s="86" customFormat="1" ht="63.75" customHeight="1">
      <c r="A312" s="140" t="s">
        <v>76</v>
      </c>
      <c r="B312" s="142" t="s">
        <v>685</v>
      </c>
      <c r="C312" s="140"/>
      <c r="D312" s="92"/>
    </row>
    <row r="313" spans="1:4" s="86" customFormat="1" ht="15" customHeight="1">
      <c r="A313" s="140" t="s">
        <v>77</v>
      </c>
      <c r="B313" s="142" t="s">
        <v>121</v>
      </c>
      <c r="C313" s="140"/>
      <c r="D313" s="92"/>
    </row>
    <row r="314" spans="1:4" s="86" customFormat="1" ht="30" customHeight="1">
      <c r="A314" s="140" t="s">
        <v>127</v>
      </c>
      <c r="B314" s="142" t="s">
        <v>686</v>
      </c>
      <c r="C314" s="140"/>
      <c r="D314" s="92"/>
    </row>
    <row r="315" spans="1:4" s="86" customFormat="1" ht="15" customHeight="1">
      <c r="A315" s="151" t="s">
        <v>79</v>
      </c>
      <c r="B315" s="152"/>
      <c r="C315" s="140"/>
      <c r="D315" s="92"/>
    </row>
    <row r="316" spans="1:4" s="86" customFormat="1" ht="13.5" customHeight="1">
      <c r="A316" s="148" t="s">
        <v>80</v>
      </c>
      <c r="B316" s="155"/>
      <c r="C316" s="147" t="s">
        <v>80</v>
      </c>
      <c r="D316" s="92"/>
    </row>
    <row r="317" spans="1:4" s="86" customFormat="1" ht="15" customHeight="1">
      <c r="A317" s="151" t="s">
        <v>81</v>
      </c>
      <c r="B317" s="152"/>
      <c r="C317" s="145">
        <v>-5848.5</v>
      </c>
      <c r="D317" s="92"/>
    </row>
    <row r="318" spans="1:4" s="86" customFormat="1" ht="15" customHeight="1">
      <c r="A318" s="138"/>
      <c r="B318" s="138"/>
      <c r="C318" s="140"/>
      <c r="D318" s="92"/>
    </row>
    <row r="319" spans="1:4" s="86" customFormat="1" ht="15" customHeight="1">
      <c r="A319" s="138"/>
      <c r="B319" s="138"/>
      <c r="C319" s="140"/>
      <c r="D319" s="92"/>
    </row>
    <row r="320" spans="1:4" s="86" customFormat="1" ht="30" customHeight="1">
      <c r="A320" s="138"/>
      <c r="B320" s="138"/>
      <c r="C320" s="140" t="s">
        <v>299</v>
      </c>
      <c r="D320" s="92"/>
    </row>
    <row r="321" spans="1:4" s="86" customFormat="1" ht="20.25" customHeight="1">
      <c r="A321" s="153" t="s">
        <v>275</v>
      </c>
      <c r="B321" s="154"/>
      <c r="C321" s="154"/>
      <c r="D321" s="92"/>
    </row>
    <row r="322" spans="1:4" s="86" customFormat="1" ht="13.5" customHeight="1">
      <c r="A322" s="149" t="s">
        <v>83</v>
      </c>
      <c r="B322" s="150"/>
      <c r="C322" s="150"/>
      <c r="D322" s="92"/>
    </row>
    <row r="323" spans="1:4" s="86" customFormat="1" ht="15" customHeight="1">
      <c r="A323" s="138"/>
      <c r="B323" s="138"/>
      <c r="C323" s="140"/>
      <c r="D323" s="92"/>
    </row>
    <row r="324" spans="1:4" s="86" customFormat="1" ht="13.5" customHeight="1">
      <c r="A324" s="141" t="s">
        <v>70</v>
      </c>
      <c r="B324" s="149" t="s">
        <v>71</v>
      </c>
      <c r="C324" s="150"/>
      <c r="D324" s="92"/>
    </row>
    <row r="325" spans="1:4" ht="38.25">
      <c r="A325" s="162" t="s">
        <v>157</v>
      </c>
      <c r="B325" s="163" t="s">
        <v>276</v>
      </c>
      <c r="C325" s="164" t="s">
        <v>304</v>
      </c>
    </row>
    <row r="326" spans="1:4" s="86" customFormat="1" ht="15" customHeight="1">
      <c r="A326" s="138"/>
      <c r="B326" s="138"/>
      <c r="C326" s="140"/>
      <c r="D326" s="92"/>
    </row>
    <row r="327" spans="1:4" s="86" customFormat="1" ht="13.5" customHeight="1">
      <c r="A327" s="149" t="s">
        <v>72</v>
      </c>
      <c r="B327" s="150"/>
      <c r="C327" s="150"/>
      <c r="D327" s="92"/>
    </row>
    <row r="328" spans="1:4" s="86" customFormat="1" ht="15">
      <c r="A328" s="138"/>
      <c r="B328" s="138"/>
      <c r="C328" s="140"/>
      <c r="D328" s="92"/>
    </row>
    <row r="329" spans="1:4" s="86" customFormat="1" ht="15" customHeight="1">
      <c r="A329" s="140" t="s">
        <v>73</v>
      </c>
      <c r="B329" s="142" t="s">
        <v>157</v>
      </c>
      <c r="C329" s="143"/>
      <c r="D329" s="92"/>
    </row>
    <row r="330" spans="1:4" s="86" customFormat="1" ht="15" customHeight="1">
      <c r="A330" s="140" t="s">
        <v>74</v>
      </c>
      <c r="B330" s="142" t="s">
        <v>158</v>
      </c>
      <c r="C330" s="144" t="s">
        <v>559</v>
      </c>
      <c r="D330" s="92"/>
    </row>
    <row r="331" spans="1:4" s="86" customFormat="1" ht="63.75" customHeight="1">
      <c r="A331" s="140" t="s">
        <v>75</v>
      </c>
      <c r="B331" s="142" t="s">
        <v>159</v>
      </c>
      <c r="C331" s="140"/>
      <c r="D331" s="92"/>
    </row>
    <row r="332" spans="1:4" s="86" customFormat="1" ht="38.25" customHeight="1">
      <c r="A332" s="140" t="s">
        <v>76</v>
      </c>
      <c r="B332" s="142" t="s">
        <v>160</v>
      </c>
      <c r="C332" s="140"/>
      <c r="D332" s="92"/>
    </row>
    <row r="333" spans="1:4" s="86" customFormat="1" ht="25.5" customHeight="1">
      <c r="A333" s="140" t="s">
        <v>77</v>
      </c>
      <c r="B333" s="142" t="s">
        <v>161</v>
      </c>
      <c r="C333" s="140"/>
      <c r="D333" s="92"/>
    </row>
    <row r="334" spans="1:4" s="86" customFormat="1" ht="45" customHeight="1">
      <c r="A334" s="140" t="s">
        <v>277</v>
      </c>
      <c r="B334" s="142" t="s">
        <v>162</v>
      </c>
      <c r="C334" s="140"/>
      <c r="D334" s="92"/>
    </row>
    <row r="335" spans="1:4" s="86" customFormat="1" ht="15" customHeight="1">
      <c r="A335" s="151" t="s">
        <v>79</v>
      </c>
      <c r="B335" s="152"/>
      <c r="C335" s="140"/>
      <c r="D335" s="92"/>
    </row>
    <row r="336" spans="1:4" s="86" customFormat="1" ht="15" customHeight="1">
      <c r="A336" s="151" t="s">
        <v>81</v>
      </c>
      <c r="B336" s="152"/>
      <c r="C336" s="145">
        <v>-232790.7</v>
      </c>
      <c r="D336" s="92"/>
    </row>
    <row r="337" spans="1:4" s="86" customFormat="1" ht="15" customHeight="1">
      <c r="A337" s="138"/>
      <c r="B337" s="138"/>
      <c r="C337" s="140"/>
      <c r="D337" s="92"/>
    </row>
    <row r="338" spans="1:4" s="86" customFormat="1" ht="15" customHeight="1">
      <c r="A338" s="140" t="s">
        <v>73</v>
      </c>
      <c r="B338" s="142" t="s">
        <v>157</v>
      </c>
      <c r="C338" s="143"/>
      <c r="D338" s="92"/>
    </row>
    <row r="339" spans="1:4" s="86" customFormat="1" ht="15" customHeight="1">
      <c r="A339" s="140" t="s">
        <v>74</v>
      </c>
      <c r="B339" s="142" t="s">
        <v>163</v>
      </c>
      <c r="C339" s="144" t="s">
        <v>559</v>
      </c>
      <c r="D339" s="92"/>
    </row>
    <row r="340" spans="1:4" s="86" customFormat="1" ht="63.75" customHeight="1">
      <c r="A340" s="140" t="s">
        <v>75</v>
      </c>
      <c r="B340" s="142" t="s">
        <v>164</v>
      </c>
      <c r="C340" s="140"/>
      <c r="D340" s="92"/>
    </row>
    <row r="341" spans="1:4" s="86" customFormat="1" ht="38.25" customHeight="1">
      <c r="A341" s="140" t="s">
        <v>76</v>
      </c>
      <c r="B341" s="142" t="s">
        <v>165</v>
      </c>
      <c r="C341" s="140"/>
      <c r="D341" s="92"/>
    </row>
    <row r="342" spans="1:4" s="86" customFormat="1" ht="25.5" customHeight="1">
      <c r="A342" s="140" t="s">
        <v>77</v>
      </c>
      <c r="B342" s="142" t="s">
        <v>161</v>
      </c>
      <c r="C342" s="140"/>
      <c r="D342" s="92"/>
    </row>
    <row r="343" spans="1:4" s="86" customFormat="1" ht="30" customHeight="1">
      <c r="A343" s="140" t="s">
        <v>127</v>
      </c>
      <c r="B343" s="142" t="s">
        <v>162</v>
      </c>
      <c r="C343" s="140"/>
      <c r="D343" s="92"/>
    </row>
    <row r="344" spans="1:4" s="86" customFormat="1" ht="15" customHeight="1">
      <c r="A344" s="151" t="s">
        <v>79</v>
      </c>
      <c r="B344" s="152"/>
      <c r="C344" s="140"/>
      <c r="D344" s="92"/>
    </row>
    <row r="345" spans="1:4" s="86" customFormat="1" ht="15" customHeight="1">
      <c r="A345" s="151" t="s">
        <v>81</v>
      </c>
      <c r="B345" s="152"/>
      <c r="C345" s="145">
        <v>-199244.7</v>
      </c>
      <c r="D345" s="92"/>
    </row>
    <row r="346" spans="1:4" s="86" customFormat="1" ht="15" customHeight="1">
      <c r="A346" s="138"/>
      <c r="B346" s="138"/>
      <c r="C346" s="140"/>
      <c r="D346" s="92"/>
    </row>
    <row r="347" spans="1:4" s="86" customFormat="1" ht="15" customHeight="1">
      <c r="A347" s="138"/>
      <c r="B347" s="138"/>
      <c r="C347" s="140"/>
      <c r="D347" s="92"/>
    </row>
    <row r="348" spans="1:4" s="86" customFormat="1" ht="30" customHeight="1">
      <c r="A348" s="138"/>
      <c r="B348" s="138"/>
      <c r="C348" s="140" t="s">
        <v>867</v>
      </c>
      <c r="D348" s="92"/>
    </row>
    <row r="349" spans="1:4" s="86" customFormat="1" ht="20.25" customHeight="1">
      <c r="A349" s="153" t="s">
        <v>691</v>
      </c>
      <c r="B349" s="154"/>
      <c r="C349" s="154"/>
      <c r="D349" s="92"/>
    </row>
    <row r="350" spans="1:4" s="86" customFormat="1" ht="13.5" customHeight="1">
      <c r="A350" s="149" t="s">
        <v>83</v>
      </c>
      <c r="B350" s="150"/>
      <c r="C350" s="150"/>
      <c r="D350" s="92"/>
    </row>
    <row r="351" spans="1:4" s="86" customFormat="1" ht="15" customHeight="1">
      <c r="A351" s="138"/>
      <c r="B351" s="138"/>
      <c r="C351" s="140"/>
      <c r="D351" s="92"/>
    </row>
    <row r="352" spans="1:4" s="86" customFormat="1" ht="13.5" customHeight="1">
      <c r="A352" s="141" t="s">
        <v>70</v>
      </c>
      <c r="B352" s="149" t="s">
        <v>71</v>
      </c>
      <c r="C352" s="150"/>
      <c r="D352" s="92"/>
    </row>
    <row r="353" spans="1:4" ht="38.25">
      <c r="A353" s="162" t="s">
        <v>692</v>
      </c>
      <c r="B353" s="163" t="s">
        <v>693</v>
      </c>
      <c r="C353" s="164" t="s">
        <v>304</v>
      </c>
    </row>
    <row r="354" spans="1:4" s="86" customFormat="1" ht="15" customHeight="1">
      <c r="A354" s="138"/>
      <c r="B354" s="138"/>
      <c r="C354" s="140"/>
      <c r="D354" s="92"/>
    </row>
    <row r="355" spans="1:4" s="86" customFormat="1" ht="13.5" customHeight="1">
      <c r="A355" s="149" t="s">
        <v>72</v>
      </c>
      <c r="B355" s="150"/>
      <c r="C355" s="150"/>
      <c r="D355" s="92"/>
    </row>
    <row r="356" spans="1:4" s="86" customFormat="1" ht="15" customHeight="1">
      <c r="A356" s="138"/>
      <c r="B356" s="138"/>
      <c r="C356" s="140"/>
      <c r="D356" s="92"/>
    </row>
    <row r="357" spans="1:4" s="86" customFormat="1" ht="15" customHeight="1">
      <c r="A357" s="140" t="s">
        <v>73</v>
      </c>
      <c r="B357" s="142" t="s">
        <v>692</v>
      </c>
      <c r="C357" s="143"/>
      <c r="D357" s="92"/>
    </row>
    <row r="358" spans="1:4" s="86" customFormat="1" ht="15" customHeight="1">
      <c r="A358" s="140" t="s">
        <v>74</v>
      </c>
      <c r="B358" s="142" t="s">
        <v>119</v>
      </c>
      <c r="C358" s="144" t="s">
        <v>559</v>
      </c>
      <c r="D358" s="92"/>
    </row>
    <row r="359" spans="1:4" s="86" customFormat="1" ht="38.25" customHeight="1">
      <c r="A359" s="140" t="s">
        <v>75</v>
      </c>
      <c r="B359" s="142" t="s">
        <v>694</v>
      </c>
      <c r="C359" s="140"/>
      <c r="D359" s="92"/>
    </row>
    <row r="360" spans="1:4" s="86" customFormat="1" ht="76.5" customHeight="1">
      <c r="A360" s="140" t="s">
        <v>76</v>
      </c>
      <c r="B360" s="142" t="s">
        <v>695</v>
      </c>
      <c r="C360" s="140"/>
      <c r="D360" s="92"/>
    </row>
    <row r="361" spans="1:4" s="86" customFormat="1" ht="15" customHeight="1">
      <c r="A361" s="140" t="s">
        <v>77</v>
      </c>
      <c r="B361" s="142" t="s">
        <v>121</v>
      </c>
      <c r="C361" s="140"/>
      <c r="D361" s="92"/>
    </row>
    <row r="362" spans="1:4" s="86" customFormat="1" ht="38.25" customHeight="1">
      <c r="A362" s="140" t="s">
        <v>78</v>
      </c>
      <c r="B362" s="142" t="s">
        <v>696</v>
      </c>
      <c r="C362" s="140"/>
      <c r="D362" s="92"/>
    </row>
    <row r="363" spans="1:4" s="86" customFormat="1" ht="15" customHeight="1">
      <c r="A363" s="151" t="s">
        <v>79</v>
      </c>
      <c r="B363" s="152"/>
      <c r="C363" s="140"/>
      <c r="D363" s="92"/>
    </row>
    <row r="364" spans="1:4" s="86" customFormat="1" ht="13.5" customHeight="1">
      <c r="A364" s="148" t="s">
        <v>697</v>
      </c>
      <c r="B364" s="155"/>
      <c r="C364" s="147" t="s">
        <v>80</v>
      </c>
      <c r="D364" s="92"/>
    </row>
    <row r="365" spans="1:4" s="86" customFormat="1" ht="13.5" customHeight="1">
      <c r="A365" s="148" t="s">
        <v>698</v>
      </c>
      <c r="B365" s="155"/>
      <c r="C365" s="147" t="s">
        <v>80</v>
      </c>
      <c r="D365" s="92"/>
    </row>
    <row r="366" spans="1:4" s="86" customFormat="1" ht="13.5" customHeight="1">
      <c r="A366" s="148" t="s">
        <v>699</v>
      </c>
      <c r="B366" s="155"/>
      <c r="C366" s="147" t="s">
        <v>80</v>
      </c>
      <c r="D366" s="92"/>
    </row>
    <row r="367" spans="1:4" s="86" customFormat="1" ht="13.5" customHeight="1">
      <c r="A367" s="148" t="s">
        <v>700</v>
      </c>
      <c r="B367" s="155"/>
      <c r="C367" s="147" t="s">
        <v>80</v>
      </c>
      <c r="D367" s="92"/>
    </row>
    <row r="368" spans="1:4" s="86" customFormat="1" ht="13.5" customHeight="1">
      <c r="A368" s="148" t="s">
        <v>701</v>
      </c>
      <c r="B368" s="155"/>
      <c r="C368" s="147" t="s">
        <v>80</v>
      </c>
      <c r="D368" s="92"/>
    </row>
    <row r="369" spans="1:4" s="86" customFormat="1" ht="13.5" customHeight="1">
      <c r="A369" s="148" t="s">
        <v>702</v>
      </c>
      <c r="B369" s="155"/>
      <c r="C369" s="147" t="s">
        <v>80</v>
      </c>
      <c r="D369" s="92"/>
    </row>
    <row r="370" spans="1:4" s="86" customFormat="1" ht="13.5" customHeight="1">
      <c r="A370" s="148" t="s">
        <v>703</v>
      </c>
      <c r="B370" s="155"/>
      <c r="C370" s="147" t="s">
        <v>80</v>
      </c>
      <c r="D370" s="92"/>
    </row>
    <row r="371" spans="1:4" s="86" customFormat="1" ht="13.5" customHeight="1">
      <c r="A371" s="148" t="s">
        <v>704</v>
      </c>
      <c r="B371" s="155"/>
      <c r="C371" s="147" t="s">
        <v>80</v>
      </c>
      <c r="D371" s="92"/>
    </row>
    <row r="372" spans="1:4" s="86" customFormat="1" ht="13.5" customHeight="1">
      <c r="A372" s="148" t="s">
        <v>705</v>
      </c>
      <c r="B372" s="155"/>
      <c r="C372" s="147" t="s">
        <v>80</v>
      </c>
      <c r="D372" s="92"/>
    </row>
    <row r="373" spans="1:4" s="86" customFormat="1" ht="15" customHeight="1">
      <c r="A373" s="151" t="s">
        <v>81</v>
      </c>
      <c r="B373" s="152"/>
      <c r="C373" s="145">
        <v>-46512.5</v>
      </c>
      <c r="D373" s="92"/>
    </row>
    <row r="374" spans="1:4" s="86" customFormat="1" ht="15" customHeight="1">
      <c r="A374" s="138"/>
      <c r="B374" s="138"/>
      <c r="C374" s="140"/>
      <c r="D374" s="92"/>
    </row>
    <row r="375" spans="1:4" s="86" customFormat="1" ht="15" customHeight="1">
      <c r="A375" s="140" t="s">
        <v>73</v>
      </c>
      <c r="B375" s="142" t="s">
        <v>692</v>
      </c>
      <c r="C375" s="143"/>
      <c r="D375" s="92"/>
    </row>
    <row r="376" spans="1:4" s="86" customFormat="1" ht="15" customHeight="1">
      <c r="A376" s="140" t="s">
        <v>74</v>
      </c>
      <c r="B376" s="142" t="s">
        <v>262</v>
      </c>
      <c r="C376" s="144" t="s">
        <v>559</v>
      </c>
      <c r="D376" s="92"/>
    </row>
    <row r="377" spans="1:4" s="86" customFormat="1" ht="25.5" customHeight="1">
      <c r="A377" s="140" t="s">
        <v>75</v>
      </c>
      <c r="B377" s="142" t="s">
        <v>706</v>
      </c>
      <c r="C377" s="140"/>
      <c r="D377" s="92"/>
    </row>
    <row r="378" spans="1:4" s="86" customFormat="1" ht="38.25" customHeight="1">
      <c r="A378" s="140" t="s">
        <v>76</v>
      </c>
      <c r="B378" s="142" t="s">
        <v>707</v>
      </c>
      <c r="C378" s="140"/>
      <c r="D378" s="92"/>
    </row>
    <row r="379" spans="1:4" s="86" customFormat="1" ht="15" customHeight="1">
      <c r="A379" s="140" t="s">
        <v>77</v>
      </c>
      <c r="B379" s="142" t="s">
        <v>121</v>
      </c>
      <c r="C379" s="140"/>
      <c r="D379" s="92"/>
    </row>
    <row r="380" spans="1:4" s="86" customFormat="1" ht="30" customHeight="1">
      <c r="A380" s="140" t="s">
        <v>263</v>
      </c>
      <c r="B380" s="142" t="s">
        <v>708</v>
      </c>
      <c r="C380" s="140"/>
      <c r="D380" s="92"/>
    </row>
    <row r="381" spans="1:4" s="86" customFormat="1" ht="15" customHeight="1">
      <c r="A381" s="151" t="s">
        <v>79</v>
      </c>
      <c r="B381" s="152"/>
      <c r="C381" s="140"/>
      <c r="D381" s="92"/>
    </row>
    <row r="382" spans="1:4" s="86" customFormat="1" ht="13.5" customHeight="1">
      <c r="A382" s="148" t="s">
        <v>709</v>
      </c>
      <c r="B382" s="155"/>
      <c r="C382" s="147" t="s">
        <v>80</v>
      </c>
      <c r="D382" s="92"/>
    </row>
    <row r="383" spans="1:4" s="86" customFormat="1" ht="13.5" customHeight="1">
      <c r="A383" s="148" t="s">
        <v>710</v>
      </c>
      <c r="B383" s="155"/>
      <c r="C383" s="147" t="s">
        <v>80</v>
      </c>
      <c r="D383" s="92"/>
    </row>
    <row r="384" spans="1:4" s="86" customFormat="1" ht="13.5" customHeight="1">
      <c r="A384" s="148" t="s">
        <v>711</v>
      </c>
      <c r="B384" s="155"/>
      <c r="C384" s="147" t="s">
        <v>80</v>
      </c>
      <c r="D384" s="92"/>
    </row>
    <row r="385" spans="1:4" s="86" customFormat="1" ht="15" customHeight="1">
      <c r="A385" s="151" t="s">
        <v>712</v>
      </c>
      <c r="B385" s="152"/>
      <c r="C385" s="145">
        <v>-5192.7</v>
      </c>
      <c r="D385" s="92"/>
    </row>
    <row r="386" spans="1:4" s="86" customFormat="1" ht="15" customHeight="1">
      <c r="A386" s="138"/>
      <c r="B386" s="138"/>
      <c r="C386" s="140"/>
      <c r="D386" s="92"/>
    </row>
    <row r="387" spans="1:4" s="86" customFormat="1" ht="15" customHeight="1">
      <c r="A387" s="140" t="s">
        <v>73</v>
      </c>
      <c r="B387" s="142" t="s">
        <v>692</v>
      </c>
      <c r="C387" s="143"/>
      <c r="D387" s="92"/>
    </row>
    <row r="388" spans="1:4" s="86" customFormat="1" ht="15" customHeight="1">
      <c r="A388" s="140" t="s">
        <v>74</v>
      </c>
      <c r="B388" s="142" t="s">
        <v>713</v>
      </c>
      <c r="C388" s="144" t="s">
        <v>559</v>
      </c>
      <c r="D388" s="92"/>
    </row>
    <row r="389" spans="1:4" s="86" customFormat="1" ht="25.5" customHeight="1">
      <c r="A389" s="140" t="s">
        <v>75</v>
      </c>
      <c r="B389" s="142" t="s">
        <v>714</v>
      </c>
      <c r="C389" s="140"/>
      <c r="D389" s="92"/>
    </row>
    <row r="390" spans="1:4" s="86" customFormat="1" ht="38.25" customHeight="1">
      <c r="A390" s="140" t="s">
        <v>76</v>
      </c>
      <c r="B390" s="142" t="s">
        <v>715</v>
      </c>
      <c r="C390" s="140"/>
      <c r="D390" s="92"/>
    </row>
    <row r="391" spans="1:4" s="86" customFormat="1" ht="15" customHeight="1">
      <c r="A391" s="140" t="s">
        <v>77</v>
      </c>
      <c r="B391" s="142" t="s">
        <v>121</v>
      </c>
      <c r="C391" s="140"/>
      <c r="D391" s="92"/>
    </row>
    <row r="392" spans="1:4" s="86" customFormat="1" ht="30" customHeight="1">
      <c r="A392" s="140" t="s">
        <v>263</v>
      </c>
      <c r="B392" s="142" t="s">
        <v>716</v>
      </c>
      <c r="C392" s="140"/>
      <c r="D392" s="92"/>
    </row>
    <row r="393" spans="1:4" s="86" customFormat="1" ht="15" customHeight="1">
      <c r="A393" s="151" t="s">
        <v>79</v>
      </c>
      <c r="B393" s="152"/>
      <c r="C393" s="140"/>
      <c r="D393" s="92"/>
    </row>
    <row r="394" spans="1:4" s="86" customFormat="1" ht="13.5" customHeight="1">
      <c r="A394" s="148" t="s">
        <v>709</v>
      </c>
      <c r="B394" s="155"/>
      <c r="C394" s="147" t="s">
        <v>80</v>
      </c>
      <c r="D394" s="92"/>
    </row>
    <row r="395" spans="1:4" s="86" customFormat="1" ht="13.5" customHeight="1">
      <c r="A395" s="148" t="s">
        <v>710</v>
      </c>
      <c r="B395" s="155"/>
      <c r="C395" s="147" t="s">
        <v>80</v>
      </c>
      <c r="D395" s="92"/>
    </row>
    <row r="396" spans="1:4" s="86" customFormat="1" ht="13.5" customHeight="1">
      <c r="A396" s="148" t="s">
        <v>711</v>
      </c>
      <c r="B396" s="155"/>
      <c r="C396" s="147" t="s">
        <v>80</v>
      </c>
      <c r="D396" s="92"/>
    </row>
    <row r="397" spans="1:4" s="86" customFormat="1" ht="15" customHeight="1">
      <c r="A397" s="151" t="s">
        <v>712</v>
      </c>
      <c r="B397" s="152"/>
      <c r="C397" s="145">
        <v>-4786.6000000000004</v>
      </c>
      <c r="D397" s="92"/>
    </row>
    <row r="398" spans="1:4" s="86" customFormat="1" ht="15" customHeight="1">
      <c r="A398" s="138"/>
      <c r="B398" s="138"/>
      <c r="C398" s="140"/>
      <c r="D398" s="92"/>
    </row>
    <row r="399" spans="1:4" s="86" customFormat="1" ht="15" customHeight="1">
      <c r="A399" s="140" t="s">
        <v>73</v>
      </c>
      <c r="B399" s="142" t="s">
        <v>692</v>
      </c>
      <c r="C399" s="143"/>
      <c r="D399" s="92"/>
    </row>
    <row r="400" spans="1:4" s="86" customFormat="1" ht="15" customHeight="1">
      <c r="A400" s="140" t="s">
        <v>74</v>
      </c>
      <c r="B400" s="142" t="s">
        <v>717</v>
      </c>
      <c r="C400" s="144" t="s">
        <v>559</v>
      </c>
      <c r="D400" s="92"/>
    </row>
    <row r="401" spans="1:4" s="86" customFormat="1" ht="38.25" customHeight="1">
      <c r="A401" s="140" t="s">
        <v>75</v>
      </c>
      <c r="B401" s="142" t="s">
        <v>718</v>
      </c>
      <c r="C401" s="140"/>
      <c r="D401" s="92"/>
    </row>
    <row r="402" spans="1:4" s="86" customFormat="1" ht="76.5" customHeight="1">
      <c r="A402" s="140" t="s">
        <v>76</v>
      </c>
      <c r="B402" s="142" t="s">
        <v>719</v>
      </c>
      <c r="C402" s="140"/>
      <c r="D402" s="92"/>
    </row>
    <row r="403" spans="1:4" s="86" customFormat="1" ht="15" customHeight="1">
      <c r="A403" s="140" t="s">
        <v>77</v>
      </c>
      <c r="B403" s="142" t="s">
        <v>121</v>
      </c>
      <c r="C403" s="140"/>
      <c r="D403" s="92"/>
    </row>
    <row r="404" spans="1:4" s="86" customFormat="1" ht="30" customHeight="1">
      <c r="A404" s="140" t="s">
        <v>263</v>
      </c>
      <c r="B404" s="142" t="s">
        <v>720</v>
      </c>
      <c r="C404" s="140"/>
      <c r="D404" s="92"/>
    </row>
    <row r="405" spans="1:4" s="86" customFormat="1" ht="15" customHeight="1">
      <c r="A405" s="151" t="s">
        <v>79</v>
      </c>
      <c r="B405" s="152"/>
      <c r="C405" s="140"/>
      <c r="D405" s="92"/>
    </row>
    <row r="406" spans="1:4" s="86" customFormat="1" ht="13.5" customHeight="1">
      <c r="A406" s="148" t="s">
        <v>721</v>
      </c>
      <c r="B406" s="155"/>
      <c r="C406" s="147" t="s">
        <v>80</v>
      </c>
      <c r="D406" s="92"/>
    </row>
    <row r="407" spans="1:4" s="86" customFormat="1" ht="13.5" customHeight="1">
      <c r="A407" s="148" t="s">
        <v>722</v>
      </c>
      <c r="B407" s="155"/>
      <c r="C407" s="147" t="s">
        <v>80</v>
      </c>
      <c r="D407" s="92"/>
    </row>
    <row r="408" spans="1:4" s="86" customFormat="1" ht="13.5" customHeight="1">
      <c r="A408" s="148" t="s">
        <v>723</v>
      </c>
      <c r="B408" s="155"/>
      <c r="C408" s="147" t="s">
        <v>80</v>
      </c>
      <c r="D408" s="92"/>
    </row>
    <row r="409" spans="1:4" s="86" customFormat="1" ht="13.5" customHeight="1">
      <c r="A409" s="148" t="s">
        <v>724</v>
      </c>
      <c r="B409" s="155"/>
      <c r="C409" s="147" t="s">
        <v>80</v>
      </c>
      <c r="D409" s="92"/>
    </row>
    <row r="410" spans="1:4" s="86" customFormat="1" ht="13.5" customHeight="1">
      <c r="A410" s="148" t="s">
        <v>725</v>
      </c>
      <c r="B410" s="155"/>
      <c r="C410" s="147" t="s">
        <v>80</v>
      </c>
      <c r="D410" s="92"/>
    </row>
    <row r="411" spans="1:4" s="86" customFormat="1" ht="13.5" customHeight="1">
      <c r="A411" s="148" t="s">
        <v>726</v>
      </c>
      <c r="B411" s="155"/>
      <c r="C411" s="147" t="s">
        <v>80</v>
      </c>
      <c r="D411" s="92"/>
    </row>
    <row r="412" spans="1:4" s="86" customFormat="1" ht="13.5" customHeight="1">
      <c r="A412" s="148" t="s">
        <v>727</v>
      </c>
      <c r="B412" s="155"/>
      <c r="C412" s="147" t="s">
        <v>80</v>
      </c>
      <c r="D412" s="92"/>
    </row>
    <row r="413" spans="1:4" s="86" customFormat="1" ht="13.5" customHeight="1">
      <c r="A413" s="148" t="s">
        <v>728</v>
      </c>
      <c r="B413" s="155"/>
      <c r="C413" s="147" t="s">
        <v>80</v>
      </c>
      <c r="D413" s="92"/>
    </row>
    <row r="414" spans="1:4" s="86" customFormat="1" ht="13.5" customHeight="1">
      <c r="A414" s="148" t="s">
        <v>729</v>
      </c>
      <c r="B414" s="155"/>
      <c r="C414" s="147" t="s">
        <v>80</v>
      </c>
      <c r="D414" s="92"/>
    </row>
    <row r="415" spans="1:4" s="86" customFormat="1" ht="13.5" customHeight="1">
      <c r="A415" s="148" t="s">
        <v>730</v>
      </c>
      <c r="B415" s="155"/>
      <c r="C415" s="147" t="s">
        <v>80</v>
      </c>
      <c r="D415" s="92"/>
    </row>
    <row r="416" spans="1:4" s="86" customFormat="1" ht="13.5" customHeight="1">
      <c r="A416" s="148" t="s">
        <v>731</v>
      </c>
      <c r="B416" s="155"/>
      <c r="C416" s="147" t="s">
        <v>80</v>
      </c>
      <c r="D416" s="92"/>
    </row>
    <row r="417" spans="1:4" s="86" customFormat="1" ht="13.5" customHeight="1">
      <c r="A417" s="148" t="s">
        <v>732</v>
      </c>
      <c r="B417" s="155"/>
      <c r="C417" s="147" t="s">
        <v>80</v>
      </c>
      <c r="D417" s="92"/>
    </row>
    <row r="418" spans="1:4" s="86" customFormat="1" ht="13.5" customHeight="1">
      <c r="A418" s="148" t="s">
        <v>733</v>
      </c>
      <c r="B418" s="155"/>
      <c r="C418" s="147" t="s">
        <v>80</v>
      </c>
      <c r="D418" s="92"/>
    </row>
    <row r="419" spans="1:4" s="86" customFormat="1" ht="13.5" customHeight="1">
      <c r="A419" s="148" t="s">
        <v>734</v>
      </c>
      <c r="B419" s="155"/>
      <c r="C419" s="147" t="s">
        <v>80</v>
      </c>
      <c r="D419" s="92"/>
    </row>
    <row r="420" spans="1:4" s="86" customFormat="1" ht="13.5" customHeight="1">
      <c r="A420" s="148" t="s">
        <v>735</v>
      </c>
      <c r="B420" s="155"/>
      <c r="C420" s="147" t="s">
        <v>80</v>
      </c>
      <c r="D420" s="92"/>
    </row>
    <row r="421" spans="1:4" s="86" customFormat="1" ht="15" customHeight="1">
      <c r="A421" s="151" t="s">
        <v>712</v>
      </c>
      <c r="B421" s="152"/>
      <c r="C421" s="145">
        <v>-7915.2</v>
      </c>
      <c r="D421" s="92"/>
    </row>
    <row r="422" spans="1:4" s="86" customFormat="1" ht="15" customHeight="1">
      <c r="A422" s="138"/>
      <c r="B422" s="138"/>
      <c r="C422" s="140"/>
      <c r="D422" s="92"/>
    </row>
    <row r="423" spans="1:4" s="86" customFormat="1" ht="15" customHeight="1">
      <c r="A423" s="140" t="s">
        <v>73</v>
      </c>
      <c r="B423" s="142" t="s">
        <v>692</v>
      </c>
      <c r="C423" s="143"/>
      <c r="D423" s="92"/>
    </row>
    <row r="424" spans="1:4" s="86" customFormat="1" ht="15" customHeight="1">
      <c r="A424" s="140" t="s">
        <v>74</v>
      </c>
      <c r="B424" s="142" t="s">
        <v>736</v>
      </c>
      <c r="C424" s="144" t="s">
        <v>559</v>
      </c>
      <c r="D424" s="92"/>
    </row>
    <row r="425" spans="1:4" s="86" customFormat="1" ht="15" customHeight="1">
      <c r="A425" s="140" t="s">
        <v>75</v>
      </c>
      <c r="B425" s="142" t="s">
        <v>737</v>
      </c>
      <c r="C425" s="140"/>
      <c r="D425" s="92"/>
    </row>
    <row r="426" spans="1:4" s="86" customFormat="1" ht="25.5" customHeight="1">
      <c r="A426" s="140" t="s">
        <v>76</v>
      </c>
      <c r="B426" s="142" t="s">
        <v>738</v>
      </c>
      <c r="C426" s="140"/>
      <c r="D426" s="92"/>
    </row>
    <row r="427" spans="1:4" s="86" customFormat="1" ht="15" customHeight="1">
      <c r="A427" s="140" t="s">
        <v>77</v>
      </c>
      <c r="B427" s="142" t="s">
        <v>121</v>
      </c>
      <c r="C427" s="140"/>
      <c r="D427" s="92"/>
    </row>
    <row r="428" spans="1:4" s="86" customFormat="1" ht="30" customHeight="1">
      <c r="A428" s="140" t="s">
        <v>263</v>
      </c>
      <c r="B428" s="142" t="s">
        <v>720</v>
      </c>
      <c r="C428" s="140"/>
      <c r="D428" s="92"/>
    </row>
    <row r="429" spans="1:4" s="86" customFormat="1" ht="15" customHeight="1">
      <c r="A429" s="151" t="s">
        <v>79</v>
      </c>
      <c r="B429" s="152"/>
      <c r="C429" s="140"/>
      <c r="D429" s="92"/>
    </row>
    <row r="430" spans="1:4" s="86" customFormat="1" ht="13.5" customHeight="1">
      <c r="A430" s="148" t="s">
        <v>739</v>
      </c>
      <c r="B430" s="155"/>
      <c r="C430" s="147" t="s">
        <v>80</v>
      </c>
      <c r="D430" s="92"/>
    </row>
    <row r="431" spans="1:4" s="86" customFormat="1" ht="13.5" customHeight="1">
      <c r="A431" s="148" t="s">
        <v>740</v>
      </c>
      <c r="B431" s="155"/>
      <c r="C431" s="147" t="s">
        <v>80</v>
      </c>
      <c r="D431" s="92"/>
    </row>
    <row r="432" spans="1:4" s="86" customFormat="1" ht="13.5" customHeight="1">
      <c r="A432" s="148" t="s">
        <v>741</v>
      </c>
      <c r="B432" s="155"/>
      <c r="C432" s="147" t="s">
        <v>80</v>
      </c>
      <c r="D432" s="92"/>
    </row>
    <row r="433" spans="1:4" s="86" customFormat="1" ht="15" customHeight="1">
      <c r="A433" s="151" t="s">
        <v>712</v>
      </c>
      <c r="B433" s="152"/>
      <c r="C433" s="145">
        <v>-198</v>
      </c>
      <c r="D433" s="92"/>
    </row>
    <row r="434" spans="1:4" s="86" customFormat="1" ht="15" customHeight="1">
      <c r="A434" s="138"/>
      <c r="B434" s="138"/>
      <c r="C434" s="140"/>
      <c r="D434" s="92"/>
    </row>
    <row r="435" spans="1:4" s="86" customFormat="1" ht="15" customHeight="1">
      <c r="A435" s="140" t="s">
        <v>73</v>
      </c>
      <c r="B435" s="142" t="s">
        <v>692</v>
      </c>
      <c r="C435" s="143"/>
      <c r="D435" s="92"/>
    </row>
    <row r="436" spans="1:4" s="86" customFormat="1" ht="15" customHeight="1">
      <c r="A436" s="140" t="s">
        <v>74</v>
      </c>
      <c r="B436" s="142" t="s">
        <v>742</v>
      </c>
      <c r="C436" s="144" t="s">
        <v>559</v>
      </c>
      <c r="D436" s="92"/>
    </row>
    <row r="437" spans="1:4" s="86" customFormat="1" ht="63.75" customHeight="1">
      <c r="A437" s="140" t="s">
        <v>75</v>
      </c>
      <c r="B437" s="142" t="s">
        <v>743</v>
      </c>
      <c r="C437" s="140"/>
      <c r="D437" s="92"/>
    </row>
    <row r="438" spans="1:4" s="86" customFormat="1" ht="76.5" customHeight="1">
      <c r="A438" s="140" t="s">
        <v>76</v>
      </c>
      <c r="B438" s="142" t="s">
        <v>744</v>
      </c>
      <c r="C438" s="140"/>
      <c r="D438" s="92"/>
    </row>
    <row r="439" spans="1:4" s="86" customFormat="1" ht="15" customHeight="1">
      <c r="A439" s="140" t="s">
        <v>77</v>
      </c>
      <c r="B439" s="142" t="s">
        <v>121</v>
      </c>
      <c r="C439" s="140"/>
      <c r="D439" s="92"/>
    </row>
    <row r="440" spans="1:4" s="86" customFormat="1" ht="30" customHeight="1">
      <c r="A440" s="140" t="s">
        <v>263</v>
      </c>
      <c r="B440" s="142" t="s">
        <v>745</v>
      </c>
      <c r="C440" s="140"/>
      <c r="D440" s="92"/>
    </row>
    <row r="441" spans="1:4" s="86" customFormat="1" ht="15" customHeight="1">
      <c r="A441" s="151" t="s">
        <v>79</v>
      </c>
      <c r="B441" s="152"/>
      <c r="C441" s="140"/>
      <c r="D441" s="92"/>
    </row>
    <row r="442" spans="1:4" s="86" customFormat="1" ht="13.5" customHeight="1">
      <c r="A442" s="148" t="s">
        <v>746</v>
      </c>
      <c r="B442" s="155"/>
      <c r="C442" s="147" t="s">
        <v>80</v>
      </c>
      <c r="D442" s="92"/>
    </row>
    <row r="443" spans="1:4" s="86" customFormat="1" ht="13.5" customHeight="1">
      <c r="A443" s="148" t="s">
        <v>747</v>
      </c>
      <c r="B443" s="155"/>
      <c r="C443" s="147" t="s">
        <v>80</v>
      </c>
      <c r="D443" s="92"/>
    </row>
    <row r="444" spans="1:4" s="86" customFormat="1" ht="13.5" customHeight="1">
      <c r="A444" s="148" t="s">
        <v>748</v>
      </c>
      <c r="B444" s="155"/>
      <c r="C444" s="147" t="s">
        <v>80</v>
      </c>
      <c r="D444" s="92"/>
    </row>
    <row r="445" spans="1:4" s="86" customFormat="1" ht="13.5" customHeight="1">
      <c r="A445" s="148" t="s">
        <v>749</v>
      </c>
      <c r="B445" s="155"/>
      <c r="C445" s="147" t="s">
        <v>80</v>
      </c>
      <c r="D445" s="92"/>
    </row>
    <row r="446" spans="1:4" s="86" customFormat="1" ht="13.5" customHeight="1">
      <c r="A446" s="148" t="s">
        <v>750</v>
      </c>
      <c r="B446" s="155"/>
      <c r="C446" s="147" t="s">
        <v>80</v>
      </c>
      <c r="D446" s="92"/>
    </row>
    <row r="447" spans="1:4" s="86" customFormat="1" ht="13.5" customHeight="1">
      <c r="A447" s="148" t="s">
        <v>751</v>
      </c>
      <c r="B447" s="155"/>
      <c r="C447" s="147" t="s">
        <v>80</v>
      </c>
      <c r="D447" s="92"/>
    </row>
    <row r="448" spans="1:4" s="86" customFormat="1" ht="13.5" customHeight="1">
      <c r="A448" s="148" t="s">
        <v>752</v>
      </c>
      <c r="B448" s="155"/>
      <c r="C448" s="147" t="s">
        <v>80</v>
      </c>
      <c r="D448" s="92"/>
    </row>
    <row r="449" spans="1:4" s="86" customFormat="1" ht="13.5" customHeight="1">
      <c r="A449" s="148" t="s">
        <v>753</v>
      </c>
      <c r="B449" s="155"/>
      <c r="C449" s="147" t="s">
        <v>80</v>
      </c>
      <c r="D449" s="92"/>
    </row>
    <row r="450" spans="1:4" s="86" customFormat="1" ht="13.5" customHeight="1">
      <c r="A450" s="148" t="s">
        <v>754</v>
      </c>
      <c r="B450" s="155"/>
      <c r="C450" s="147" t="s">
        <v>80</v>
      </c>
      <c r="D450" s="92"/>
    </row>
    <row r="451" spans="1:4" s="86" customFormat="1" ht="13.5" customHeight="1">
      <c r="A451" s="148" t="s">
        <v>755</v>
      </c>
      <c r="B451" s="155"/>
      <c r="C451" s="147" t="s">
        <v>80</v>
      </c>
      <c r="D451" s="92"/>
    </row>
    <row r="452" spans="1:4" s="86" customFormat="1" ht="13.5" customHeight="1">
      <c r="A452" s="148" t="s">
        <v>756</v>
      </c>
      <c r="B452" s="155"/>
      <c r="C452" s="147" t="s">
        <v>80</v>
      </c>
      <c r="D452" s="92"/>
    </row>
    <row r="453" spans="1:4" s="86" customFormat="1" ht="13.5" customHeight="1">
      <c r="A453" s="148" t="s">
        <v>757</v>
      </c>
      <c r="B453" s="155"/>
      <c r="C453" s="147" t="s">
        <v>80</v>
      </c>
      <c r="D453" s="92"/>
    </row>
    <row r="454" spans="1:4" s="86" customFormat="1" ht="13.5" customHeight="1">
      <c r="A454" s="148" t="s">
        <v>758</v>
      </c>
      <c r="B454" s="155"/>
      <c r="C454" s="147" t="s">
        <v>80</v>
      </c>
      <c r="D454" s="92"/>
    </row>
    <row r="455" spans="1:4" s="86" customFormat="1" ht="13.5" customHeight="1">
      <c r="A455" s="148" t="s">
        <v>759</v>
      </c>
      <c r="B455" s="155"/>
      <c r="C455" s="147" t="s">
        <v>80</v>
      </c>
      <c r="D455" s="92"/>
    </row>
    <row r="456" spans="1:4" s="86" customFormat="1" ht="13.5" customHeight="1">
      <c r="A456" s="148" t="s">
        <v>760</v>
      </c>
      <c r="B456" s="155"/>
      <c r="C456" s="147" t="s">
        <v>80</v>
      </c>
      <c r="D456" s="92"/>
    </row>
    <row r="457" spans="1:4" s="86" customFormat="1" ht="15" customHeight="1">
      <c r="A457" s="151" t="s">
        <v>712</v>
      </c>
      <c r="B457" s="152"/>
      <c r="C457" s="145">
        <v>-1711.6</v>
      </c>
      <c r="D457" s="92"/>
    </row>
    <row r="458" spans="1:4" s="86" customFormat="1" ht="15" customHeight="1">
      <c r="A458" s="138"/>
      <c r="B458" s="138"/>
      <c r="C458" s="140"/>
      <c r="D458" s="92"/>
    </row>
    <row r="459" spans="1:4" s="86" customFormat="1" ht="15" customHeight="1">
      <c r="A459" s="140" t="s">
        <v>73</v>
      </c>
      <c r="B459" s="142" t="s">
        <v>692</v>
      </c>
      <c r="C459" s="143"/>
      <c r="D459" s="92"/>
    </row>
    <row r="460" spans="1:4" s="86" customFormat="1" ht="15" customHeight="1">
      <c r="A460" s="140" t="s">
        <v>74</v>
      </c>
      <c r="B460" s="142" t="s">
        <v>761</v>
      </c>
      <c r="C460" s="144" t="s">
        <v>559</v>
      </c>
      <c r="D460" s="92"/>
    </row>
    <row r="461" spans="1:4" s="86" customFormat="1" ht="15" customHeight="1">
      <c r="A461" s="140" t="s">
        <v>75</v>
      </c>
      <c r="B461" s="142" t="s">
        <v>762</v>
      </c>
      <c r="C461" s="140"/>
      <c r="D461" s="92"/>
    </row>
    <row r="462" spans="1:4" s="86" customFormat="1" ht="63.75" customHeight="1">
      <c r="A462" s="140" t="s">
        <v>76</v>
      </c>
      <c r="B462" s="142" t="s">
        <v>763</v>
      </c>
      <c r="C462" s="140"/>
      <c r="D462" s="92"/>
    </row>
    <row r="463" spans="1:4" s="86" customFormat="1" ht="15" customHeight="1">
      <c r="A463" s="140" t="s">
        <v>77</v>
      </c>
      <c r="B463" s="142" t="s">
        <v>121</v>
      </c>
      <c r="C463" s="140"/>
      <c r="D463" s="92"/>
    </row>
    <row r="464" spans="1:4" s="86" customFormat="1" ht="30" customHeight="1">
      <c r="A464" s="140" t="s">
        <v>263</v>
      </c>
      <c r="B464" s="142" t="s">
        <v>764</v>
      </c>
      <c r="C464" s="140"/>
      <c r="D464" s="92"/>
    </row>
    <row r="465" spans="1:4" s="86" customFormat="1" ht="15" customHeight="1">
      <c r="A465" s="151" t="s">
        <v>79</v>
      </c>
      <c r="B465" s="152"/>
      <c r="C465" s="140"/>
      <c r="D465" s="92"/>
    </row>
    <row r="466" spans="1:4" s="86" customFormat="1" ht="13.5" customHeight="1">
      <c r="A466" s="148" t="s">
        <v>765</v>
      </c>
      <c r="B466" s="155"/>
      <c r="C466" s="147" t="s">
        <v>80</v>
      </c>
      <c r="D466" s="92"/>
    </row>
    <row r="467" spans="1:4" s="86" customFormat="1" ht="13.5" customHeight="1">
      <c r="A467" s="148" t="s">
        <v>766</v>
      </c>
      <c r="B467" s="155"/>
      <c r="C467" s="147" t="s">
        <v>80</v>
      </c>
      <c r="D467" s="92"/>
    </row>
    <row r="468" spans="1:4" s="86" customFormat="1" ht="13.5" customHeight="1">
      <c r="A468" s="148" t="s">
        <v>767</v>
      </c>
      <c r="B468" s="155"/>
      <c r="C468" s="147" t="s">
        <v>80</v>
      </c>
      <c r="D468" s="92"/>
    </row>
    <row r="469" spans="1:4" s="86" customFormat="1" ht="13.5" customHeight="1">
      <c r="A469" s="148" t="s">
        <v>768</v>
      </c>
      <c r="B469" s="155"/>
      <c r="C469" s="147" t="s">
        <v>80</v>
      </c>
      <c r="D469" s="92"/>
    </row>
    <row r="470" spans="1:4" s="86" customFormat="1" ht="13.5" customHeight="1">
      <c r="A470" s="148" t="s">
        <v>769</v>
      </c>
      <c r="B470" s="155"/>
      <c r="C470" s="147" t="s">
        <v>80</v>
      </c>
      <c r="D470" s="92"/>
    </row>
    <row r="471" spans="1:4" s="86" customFormat="1" ht="15" customHeight="1">
      <c r="A471" s="151" t="s">
        <v>712</v>
      </c>
      <c r="B471" s="152"/>
      <c r="C471" s="145">
        <v>-100.7</v>
      </c>
      <c r="D471" s="92"/>
    </row>
    <row r="472" spans="1:4" s="86" customFormat="1" ht="15" customHeight="1">
      <c r="A472" s="138"/>
      <c r="B472" s="138"/>
      <c r="C472" s="140"/>
      <c r="D472" s="92"/>
    </row>
    <row r="473" spans="1:4" s="86" customFormat="1" ht="15" customHeight="1">
      <c r="A473" s="140" t="s">
        <v>73</v>
      </c>
      <c r="B473" s="142" t="s">
        <v>692</v>
      </c>
      <c r="C473" s="143"/>
      <c r="D473" s="92"/>
    </row>
    <row r="474" spans="1:4" s="86" customFormat="1" ht="15" customHeight="1">
      <c r="A474" s="140" t="s">
        <v>74</v>
      </c>
      <c r="B474" s="142" t="s">
        <v>770</v>
      </c>
      <c r="C474" s="144" t="s">
        <v>559</v>
      </c>
      <c r="D474" s="92"/>
    </row>
    <row r="475" spans="1:4" s="86" customFormat="1" ht="51" customHeight="1">
      <c r="A475" s="140" t="s">
        <v>75</v>
      </c>
      <c r="B475" s="142" t="s">
        <v>771</v>
      </c>
      <c r="C475" s="140"/>
      <c r="D475" s="92"/>
    </row>
    <row r="476" spans="1:4" s="86" customFormat="1" ht="63.75" customHeight="1">
      <c r="A476" s="140" t="s">
        <v>76</v>
      </c>
      <c r="B476" s="142" t="s">
        <v>772</v>
      </c>
      <c r="C476" s="140"/>
      <c r="D476" s="92"/>
    </row>
    <row r="477" spans="1:4" s="86" customFormat="1" ht="15" customHeight="1">
      <c r="A477" s="140" t="s">
        <v>77</v>
      </c>
      <c r="B477" s="142" t="s">
        <v>121</v>
      </c>
      <c r="C477" s="140"/>
      <c r="D477" s="92"/>
    </row>
    <row r="478" spans="1:4" s="86" customFormat="1" ht="30" customHeight="1">
      <c r="A478" s="140" t="s">
        <v>263</v>
      </c>
      <c r="B478" s="142" t="s">
        <v>764</v>
      </c>
      <c r="C478" s="140"/>
      <c r="D478" s="92"/>
    </row>
    <row r="479" spans="1:4" s="86" customFormat="1" ht="15" customHeight="1">
      <c r="A479" s="151" t="s">
        <v>79</v>
      </c>
      <c r="B479" s="152"/>
      <c r="C479" s="140"/>
      <c r="D479" s="92"/>
    </row>
    <row r="480" spans="1:4" s="86" customFormat="1" ht="13.5" customHeight="1">
      <c r="A480" s="148" t="s">
        <v>773</v>
      </c>
      <c r="B480" s="155"/>
      <c r="C480" s="147" t="s">
        <v>80</v>
      </c>
      <c r="D480" s="92"/>
    </row>
    <row r="481" spans="1:4" s="86" customFormat="1" ht="15" customHeight="1">
      <c r="A481" s="151" t="s">
        <v>712</v>
      </c>
      <c r="B481" s="152"/>
      <c r="C481" s="145">
        <v>-680.3</v>
      </c>
      <c r="D481" s="92"/>
    </row>
    <row r="482" spans="1:4" s="86" customFormat="1" ht="15" customHeight="1">
      <c r="A482" s="138"/>
      <c r="B482" s="138"/>
      <c r="C482" s="140"/>
      <c r="D482" s="92"/>
    </row>
    <row r="483" spans="1:4" s="86" customFormat="1" ht="15" customHeight="1">
      <c r="A483" s="140" t="s">
        <v>73</v>
      </c>
      <c r="B483" s="142" t="s">
        <v>692</v>
      </c>
      <c r="C483" s="143"/>
      <c r="D483" s="92"/>
    </row>
    <row r="484" spans="1:4" s="86" customFormat="1" ht="15" customHeight="1">
      <c r="A484" s="140" t="s">
        <v>74</v>
      </c>
      <c r="B484" s="142" t="s">
        <v>774</v>
      </c>
      <c r="C484" s="144" t="s">
        <v>559</v>
      </c>
      <c r="D484" s="92"/>
    </row>
    <row r="485" spans="1:4" s="86" customFormat="1" ht="25.5" customHeight="1">
      <c r="A485" s="140" t="s">
        <v>75</v>
      </c>
      <c r="B485" s="142" t="s">
        <v>775</v>
      </c>
      <c r="C485" s="140"/>
      <c r="D485" s="92"/>
    </row>
    <row r="486" spans="1:4" s="86" customFormat="1" ht="63.75" customHeight="1">
      <c r="A486" s="140" t="s">
        <v>76</v>
      </c>
      <c r="B486" s="142" t="s">
        <v>776</v>
      </c>
      <c r="C486" s="140"/>
      <c r="D486" s="92"/>
    </row>
    <row r="487" spans="1:4" s="86" customFormat="1" ht="15" customHeight="1">
      <c r="A487" s="140" t="s">
        <v>77</v>
      </c>
      <c r="B487" s="142" t="s">
        <v>121</v>
      </c>
      <c r="C487" s="140"/>
      <c r="D487" s="92"/>
    </row>
    <row r="488" spans="1:4" s="86" customFormat="1" ht="30" customHeight="1">
      <c r="A488" s="140" t="s">
        <v>263</v>
      </c>
      <c r="B488" s="142" t="s">
        <v>777</v>
      </c>
      <c r="C488" s="140"/>
      <c r="D488" s="92"/>
    </row>
    <row r="489" spans="1:4" s="86" customFormat="1" ht="15" customHeight="1">
      <c r="A489" s="151" t="s">
        <v>79</v>
      </c>
      <c r="B489" s="152"/>
      <c r="C489" s="140"/>
      <c r="D489" s="92"/>
    </row>
    <row r="490" spans="1:4" s="86" customFormat="1" ht="13.5" customHeight="1">
      <c r="A490" s="148" t="s">
        <v>778</v>
      </c>
      <c r="B490" s="155"/>
      <c r="C490" s="147" t="s">
        <v>80</v>
      </c>
      <c r="D490" s="92"/>
    </row>
    <row r="491" spans="1:4" s="86" customFormat="1" ht="13.5" customHeight="1">
      <c r="A491" s="148" t="s">
        <v>779</v>
      </c>
      <c r="B491" s="155"/>
      <c r="C491" s="147" t="s">
        <v>80</v>
      </c>
      <c r="D491" s="92"/>
    </row>
    <row r="492" spans="1:4" s="86" customFormat="1" ht="13.5" customHeight="1">
      <c r="A492" s="148" t="s">
        <v>780</v>
      </c>
      <c r="B492" s="155"/>
      <c r="C492" s="147" t="s">
        <v>80</v>
      </c>
      <c r="D492" s="92"/>
    </row>
    <row r="493" spans="1:4" s="86" customFormat="1" ht="13.5" customHeight="1">
      <c r="A493" s="148" t="s">
        <v>781</v>
      </c>
      <c r="B493" s="155"/>
      <c r="C493" s="147" t="s">
        <v>80</v>
      </c>
      <c r="D493" s="92"/>
    </row>
    <row r="494" spans="1:4" s="86" customFormat="1" ht="13.5" customHeight="1">
      <c r="A494" s="148" t="s">
        <v>782</v>
      </c>
      <c r="B494" s="155"/>
      <c r="C494" s="147" t="s">
        <v>80</v>
      </c>
      <c r="D494" s="92"/>
    </row>
    <row r="495" spans="1:4" s="86" customFormat="1" ht="13.5" customHeight="1">
      <c r="A495" s="148" t="s">
        <v>783</v>
      </c>
      <c r="B495" s="155"/>
      <c r="C495" s="147" t="s">
        <v>80</v>
      </c>
      <c r="D495" s="92"/>
    </row>
    <row r="496" spans="1:4" s="86" customFormat="1" ht="13.5" customHeight="1">
      <c r="A496" s="148" t="s">
        <v>784</v>
      </c>
      <c r="B496" s="155"/>
      <c r="C496" s="147" t="s">
        <v>80</v>
      </c>
      <c r="D496" s="92"/>
    </row>
    <row r="497" spans="1:4" s="86" customFormat="1" ht="13.5" customHeight="1">
      <c r="A497" s="148" t="s">
        <v>785</v>
      </c>
      <c r="B497" s="155"/>
      <c r="C497" s="147" t="s">
        <v>80</v>
      </c>
      <c r="D497" s="92"/>
    </row>
    <row r="498" spans="1:4" s="86" customFormat="1" ht="13.5" customHeight="1">
      <c r="A498" s="148" t="s">
        <v>786</v>
      </c>
      <c r="B498" s="155"/>
      <c r="C498" s="147" t="s">
        <v>80</v>
      </c>
      <c r="D498" s="92"/>
    </row>
    <row r="499" spans="1:4" s="86" customFormat="1" ht="13.5" customHeight="1">
      <c r="A499" s="148" t="s">
        <v>787</v>
      </c>
      <c r="B499" s="155"/>
      <c r="C499" s="147" t="s">
        <v>80</v>
      </c>
      <c r="D499" s="92"/>
    </row>
    <row r="500" spans="1:4" s="86" customFormat="1" ht="13.5" customHeight="1">
      <c r="A500" s="148" t="s">
        <v>788</v>
      </c>
      <c r="B500" s="155"/>
      <c r="C500" s="147" t="s">
        <v>80</v>
      </c>
      <c r="D500" s="92"/>
    </row>
    <row r="501" spans="1:4" s="86" customFormat="1" ht="13.5" customHeight="1">
      <c r="A501" s="148" t="s">
        <v>789</v>
      </c>
      <c r="B501" s="155"/>
      <c r="C501" s="147" t="s">
        <v>80</v>
      </c>
      <c r="D501" s="92"/>
    </row>
    <row r="502" spans="1:4" s="86" customFormat="1" ht="13.5" customHeight="1">
      <c r="A502" s="148" t="s">
        <v>790</v>
      </c>
      <c r="B502" s="155"/>
      <c r="C502" s="147" t="s">
        <v>80</v>
      </c>
      <c r="D502" s="92"/>
    </row>
    <row r="503" spans="1:4" s="86" customFormat="1" ht="13.5" customHeight="1">
      <c r="A503" s="148" t="s">
        <v>791</v>
      </c>
      <c r="B503" s="155"/>
      <c r="C503" s="147" t="s">
        <v>80</v>
      </c>
      <c r="D503" s="92"/>
    </row>
    <row r="504" spans="1:4" s="86" customFormat="1" ht="13.5" customHeight="1">
      <c r="A504" s="148" t="s">
        <v>792</v>
      </c>
      <c r="B504" s="155"/>
      <c r="C504" s="147" t="s">
        <v>80</v>
      </c>
      <c r="D504" s="92"/>
    </row>
    <row r="505" spans="1:4" s="86" customFormat="1" ht="13.5" customHeight="1">
      <c r="A505" s="148" t="s">
        <v>793</v>
      </c>
      <c r="B505" s="155"/>
      <c r="C505" s="147" t="s">
        <v>80</v>
      </c>
      <c r="D505" s="92"/>
    </row>
    <row r="506" spans="1:4" s="86" customFormat="1" ht="15" customHeight="1">
      <c r="A506" s="151" t="s">
        <v>712</v>
      </c>
      <c r="B506" s="152"/>
      <c r="C506" s="145">
        <v>-4368.5</v>
      </c>
      <c r="D506" s="92"/>
    </row>
    <row r="507" spans="1:4" s="86" customFormat="1" ht="15" customHeight="1">
      <c r="A507" s="138"/>
      <c r="B507" s="138"/>
      <c r="C507" s="140"/>
      <c r="D507" s="92"/>
    </row>
    <row r="508" spans="1:4" s="86" customFormat="1" ht="15" customHeight="1">
      <c r="A508" s="140" t="s">
        <v>73</v>
      </c>
      <c r="B508" s="142" t="s">
        <v>692</v>
      </c>
      <c r="C508" s="143"/>
      <c r="D508" s="92"/>
    </row>
    <row r="509" spans="1:4" s="86" customFormat="1" ht="15" customHeight="1">
      <c r="A509" s="140" t="s">
        <v>74</v>
      </c>
      <c r="B509" s="142" t="s">
        <v>687</v>
      </c>
      <c r="C509" s="144" t="s">
        <v>559</v>
      </c>
      <c r="D509" s="92"/>
    </row>
    <row r="510" spans="1:4" s="86" customFormat="1" ht="15" customHeight="1">
      <c r="A510" s="140" t="s">
        <v>75</v>
      </c>
      <c r="B510" s="142" t="s">
        <v>794</v>
      </c>
      <c r="C510" s="140"/>
      <c r="D510" s="92"/>
    </row>
    <row r="511" spans="1:4" s="86" customFormat="1" ht="25.5" customHeight="1">
      <c r="A511" s="140" t="s">
        <v>76</v>
      </c>
      <c r="B511" s="142" t="s">
        <v>795</v>
      </c>
      <c r="C511" s="140"/>
      <c r="D511" s="92"/>
    </row>
    <row r="512" spans="1:4" s="86" customFormat="1" ht="25.5" customHeight="1">
      <c r="A512" s="140" t="s">
        <v>77</v>
      </c>
      <c r="B512" s="142" t="s">
        <v>161</v>
      </c>
      <c r="C512" s="140"/>
      <c r="D512" s="92"/>
    </row>
    <row r="513" spans="1:4" s="86" customFormat="1" ht="38.25" customHeight="1">
      <c r="A513" s="140" t="s">
        <v>263</v>
      </c>
      <c r="B513" s="142" t="s">
        <v>696</v>
      </c>
      <c r="C513" s="140"/>
      <c r="D513" s="92"/>
    </row>
    <row r="514" spans="1:4" s="86" customFormat="1" ht="15" customHeight="1">
      <c r="A514" s="151" t="s">
        <v>79</v>
      </c>
      <c r="B514" s="152"/>
      <c r="C514" s="140"/>
      <c r="D514" s="92"/>
    </row>
    <row r="515" spans="1:4" s="86" customFormat="1" ht="13.5" customHeight="1">
      <c r="A515" s="148" t="s">
        <v>796</v>
      </c>
      <c r="B515" s="155"/>
      <c r="C515" s="147" t="s">
        <v>80</v>
      </c>
      <c r="D515" s="92"/>
    </row>
    <row r="516" spans="1:4" s="86" customFormat="1" ht="13.5" customHeight="1">
      <c r="A516" s="148" t="s">
        <v>797</v>
      </c>
      <c r="B516" s="155"/>
      <c r="C516" s="147" t="s">
        <v>80</v>
      </c>
      <c r="D516" s="92"/>
    </row>
    <row r="517" spans="1:4" s="86" customFormat="1" ht="13.5" customHeight="1">
      <c r="A517" s="148" t="s">
        <v>798</v>
      </c>
      <c r="B517" s="155"/>
      <c r="C517" s="147" t="s">
        <v>80</v>
      </c>
      <c r="D517" s="92"/>
    </row>
    <row r="518" spans="1:4" s="86" customFormat="1" ht="13.5" customHeight="1">
      <c r="A518" s="148" t="s">
        <v>797</v>
      </c>
      <c r="B518" s="155"/>
      <c r="C518" s="147" t="s">
        <v>80</v>
      </c>
      <c r="D518" s="92"/>
    </row>
    <row r="519" spans="1:4" s="86" customFormat="1" ht="13.5" customHeight="1">
      <c r="A519" s="148" t="s">
        <v>799</v>
      </c>
      <c r="B519" s="155"/>
      <c r="C519" s="147" t="s">
        <v>80</v>
      </c>
      <c r="D519" s="92"/>
    </row>
    <row r="520" spans="1:4" s="86" customFormat="1" ht="13.5" customHeight="1">
      <c r="A520" s="148" t="s">
        <v>688</v>
      </c>
      <c r="B520" s="155"/>
      <c r="C520" s="147" t="s">
        <v>80</v>
      </c>
      <c r="D520" s="92"/>
    </row>
    <row r="521" spans="1:4" s="86" customFormat="1" ht="13.5" customHeight="1">
      <c r="A521" s="148" t="s">
        <v>800</v>
      </c>
      <c r="B521" s="155"/>
      <c r="C521" s="147" t="s">
        <v>80</v>
      </c>
      <c r="D521" s="92"/>
    </row>
    <row r="522" spans="1:4" s="86" customFormat="1" ht="13.5" customHeight="1">
      <c r="A522" s="148" t="s">
        <v>801</v>
      </c>
      <c r="B522" s="155"/>
      <c r="C522" s="147" t="s">
        <v>80</v>
      </c>
      <c r="D522" s="92"/>
    </row>
    <row r="523" spans="1:4" s="86" customFormat="1" ht="15" customHeight="1">
      <c r="A523" s="151" t="s">
        <v>81</v>
      </c>
      <c r="B523" s="152"/>
      <c r="C523" s="145">
        <v>-6065.1</v>
      </c>
      <c r="D523" s="92"/>
    </row>
    <row r="524" spans="1:4" s="86" customFormat="1" ht="15" customHeight="1">
      <c r="A524" s="138"/>
      <c r="B524" s="138"/>
      <c r="C524" s="140"/>
      <c r="D524" s="92"/>
    </row>
    <row r="525" spans="1:4" s="86" customFormat="1" ht="15" customHeight="1">
      <c r="A525" s="140" t="s">
        <v>73</v>
      </c>
      <c r="B525" s="142" t="s">
        <v>692</v>
      </c>
      <c r="C525" s="143"/>
      <c r="D525" s="92"/>
    </row>
    <row r="526" spans="1:4" s="86" customFormat="1" ht="15" customHeight="1">
      <c r="A526" s="140" t="s">
        <v>74</v>
      </c>
      <c r="B526" s="142" t="s">
        <v>257</v>
      </c>
      <c r="C526" s="144" t="s">
        <v>559</v>
      </c>
      <c r="D526" s="92"/>
    </row>
    <row r="527" spans="1:4" s="86" customFormat="1" ht="25.5" customHeight="1">
      <c r="A527" s="140" t="s">
        <v>75</v>
      </c>
      <c r="B527" s="142" t="s">
        <v>802</v>
      </c>
      <c r="C527" s="140"/>
      <c r="D527" s="92"/>
    </row>
    <row r="528" spans="1:4" s="86" customFormat="1" ht="38.25" customHeight="1">
      <c r="A528" s="140" t="s">
        <v>76</v>
      </c>
      <c r="B528" s="142" t="s">
        <v>803</v>
      </c>
      <c r="C528" s="140"/>
      <c r="D528" s="92"/>
    </row>
    <row r="529" spans="1:4" s="86" customFormat="1" ht="25.5" customHeight="1">
      <c r="A529" s="140" t="s">
        <v>77</v>
      </c>
      <c r="B529" s="142" t="s">
        <v>161</v>
      </c>
      <c r="C529" s="140"/>
      <c r="D529" s="92"/>
    </row>
    <row r="530" spans="1:4" s="86" customFormat="1" ht="30" customHeight="1">
      <c r="A530" s="140" t="s">
        <v>804</v>
      </c>
      <c r="B530" s="142" t="s">
        <v>720</v>
      </c>
      <c r="C530" s="140"/>
      <c r="D530" s="92"/>
    </row>
    <row r="531" spans="1:4" s="86" customFormat="1" ht="15" customHeight="1">
      <c r="A531" s="151" t="s">
        <v>79</v>
      </c>
      <c r="B531" s="152"/>
      <c r="C531" s="140"/>
      <c r="D531" s="92"/>
    </row>
    <row r="532" spans="1:4" s="86" customFormat="1" ht="13.5" customHeight="1">
      <c r="A532" s="148" t="s">
        <v>796</v>
      </c>
      <c r="B532" s="155"/>
      <c r="C532" s="147" t="s">
        <v>80</v>
      </c>
      <c r="D532" s="92"/>
    </row>
    <row r="533" spans="1:4" s="86" customFormat="1" ht="13.5" customHeight="1">
      <c r="A533" s="148" t="s">
        <v>797</v>
      </c>
      <c r="B533" s="155"/>
      <c r="C533" s="147" t="s">
        <v>80</v>
      </c>
      <c r="D533" s="92"/>
    </row>
    <row r="534" spans="1:4" s="86" customFormat="1" ht="13.5" customHeight="1">
      <c r="A534" s="148" t="s">
        <v>688</v>
      </c>
      <c r="B534" s="155"/>
      <c r="C534" s="147" t="s">
        <v>80</v>
      </c>
      <c r="D534" s="92"/>
    </row>
    <row r="535" spans="1:4" s="86" customFormat="1" ht="13.5" customHeight="1">
      <c r="A535" s="148" t="s">
        <v>800</v>
      </c>
      <c r="B535" s="155"/>
      <c r="C535" s="147" t="s">
        <v>80</v>
      </c>
      <c r="D535" s="92"/>
    </row>
    <row r="536" spans="1:4" s="86" customFormat="1" ht="13.5" customHeight="1">
      <c r="A536" s="148" t="s">
        <v>801</v>
      </c>
      <c r="B536" s="155"/>
      <c r="C536" s="147" t="s">
        <v>80</v>
      </c>
      <c r="D536" s="92"/>
    </row>
    <row r="537" spans="1:4" s="86" customFormat="1" ht="15" customHeight="1">
      <c r="A537" s="151" t="s">
        <v>712</v>
      </c>
      <c r="B537" s="152"/>
      <c r="C537" s="145">
        <v>-801.1</v>
      </c>
      <c r="D537" s="92"/>
    </row>
    <row r="538" spans="1:4" s="86" customFormat="1" ht="15" customHeight="1">
      <c r="A538" s="138"/>
      <c r="B538" s="138"/>
      <c r="C538" s="140"/>
      <c r="D538" s="92"/>
    </row>
    <row r="539" spans="1:4" s="86" customFormat="1" ht="15" customHeight="1">
      <c r="A539" s="140" t="s">
        <v>73</v>
      </c>
      <c r="B539" s="142" t="s">
        <v>692</v>
      </c>
      <c r="C539" s="143"/>
      <c r="D539" s="92"/>
    </row>
    <row r="540" spans="1:4" s="86" customFormat="1" ht="15" customHeight="1">
      <c r="A540" s="140" t="s">
        <v>74</v>
      </c>
      <c r="B540" s="142" t="s">
        <v>689</v>
      </c>
      <c r="C540" s="144" t="s">
        <v>559</v>
      </c>
      <c r="D540" s="92"/>
    </row>
    <row r="541" spans="1:4" s="86" customFormat="1" ht="25.5" customHeight="1">
      <c r="A541" s="140" t="s">
        <v>75</v>
      </c>
      <c r="B541" s="142" t="s">
        <v>805</v>
      </c>
      <c r="C541" s="140"/>
      <c r="D541" s="92"/>
    </row>
    <row r="542" spans="1:4" s="86" customFormat="1" ht="38.25" customHeight="1">
      <c r="A542" s="140" t="s">
        <v>76</v>
      </c>
      <c r="B542" s="142" t="s">
        <v>806</v>
      </c>
      <c r="C542" s="140"/>
      <c r="D542" s="92"/>
    </row>
    <row r="543" spans="1:4" s="86" customFormat="1" ht="25.5" customHeight="1">
      <c r="A543" s="140" t="s">
        <v>77</v>
      </c>
      <c r="B543" s="142" t="s">
        <v>161</v>
      </c>
      <c r="C543" s="140"/>
      <c r="D543" s="92"/>
    </row>
    <row r="544" spans="1:4" s="86" customFormat="1" ht="30" customHeight="1">
      <c r="A544" s="140" t="s">
        <v>263</v>
      </c>
      <c r="B544" s="142" t="s">
        <v>745</v>
      </c>
      <c r="C544" s="140"/>
      <c r="D544" s="92"/>
    </row>
    <row r="545" spans="1:4" s="86" customFormat="1" ht="15" customHeight="1">
      <c r="A545" s="151" t="s">
        <v>79</v>
      </c>
      <c r="B545" s="152"/>
      <c r="C545" s="140"/>
      <c r="D545" s="92"/>
    </row>
    <row r="546" spans="1:4" s="86" customFormat="1" ht="13.5" customHeight="1">
      <c r="A546" s="148" t="s">
        <v>797</v>
      </c>
      <c r="B546" s="155"/>
      <c r="C546" s="147" t="s">
        <v>80</v>
      </c>
      <c r="D546" s="92"/>
    </row>
    <row r="547" spans="1:4" s="86" customFormat="1" ht="13.5" customHeight="1">
      <c r="A547" s="148" t="s">
        <v>807</v>
      </c>
      <c r="B547" s="155"/>
      <c r="C547" s="147" t="s">
        <v>80</v>
      </c>
      <c r="D547" s="92"/>
    </row>
    <row r="548" spans="1:4" s="86" customFormat="1" ht="13.5" customHeight="1">
      <c r="A548" s="148" t="s">
        <v>688</v>
      </c>
      <c r="B548" s="155"/>
      <c r="C548" s="147" t="s">
        <v>80</v>
      </c>
      <c r="D548" s="92"/>
    </row>
    <row r="549" spans="1:4" s="86" customFormat="1" ht="13.5" customHeight="1">
      <c r="A549" s="148" t="s">
        <v>800</v>
      </c>
      <c r="B549" s="155"/>
      <c r="C549" s="147" t="s">
        <v>80</v>
      </c>
      <c r="D549" s="92"/>
    </row>
    <row r="550" spans="1:4" s="86" customFormat="1" ht="15" customHeight="1">
      <c r="A550" s="151" t="s">
        <v>712</v>
      </c>
      <c r="B550" s="152"/>
      <c r="C550" s="145">
        <v>-153.4</v>
      </c>
      <c r="D550" s="92"/>
    </row>
    <row r="551" spans="1:4" s="86" customFormat="1" ht="15" customHeight="1">
      <c r="A551" s="138"/>
      <c r="B551" s="138"/>
      <c r="C551" s="140"/>
      <c r="D551" s="92"/>
    </row>
    <row r="552" spans="1:4" s="86" customFormat="1" ht="15" customHeight="1">
      <c r="A552" s="138"/>
      <c r="B552" s="138"/>
      <c r="C552" s="140"/>
      <c r="D552" s="92"/>
    </row>
    <row r="553" spans="1:4" s="86" customFormat="1" ht="30" customHeight="1">
      <c r="A553" s="138"/>
      <c r="B553" s="138"/>
      <c r="C553" s="140" t="s">
        <v>868</v>
      </c>
      <c r="D553" s="92"/>
    </row>
    <row r="554" spans="1:4" s="86" customFormat="1" ht="20.25" customHeight="1">
      <c r="A554" s="153" t="s">
        <v>809</v>
      </c>
      <c r="B554" s="154"/>
      <c r="C554" s="154"/>
      <c r="D554" s="92"/>
    </row>
    <row r="555" spans="1:4" s="86" customFormat="1" ht="13.5" customHeight="1">
      <c r="A555" s="149" t="s">
        <v>83</v>
      </c>
      <c r="B555" s="150"/>
      <c r="C555" s="150"/>
      <c r="D555" s="92"/>
    </row>
    <row r="556" spans="1:4" s="86" customFormat="1" ht="15" customHeight="1">
      <c r="A556" s="138"/>
      <c r="B556" s="138"/>
      <c r="C556" s="140"/>
      <c r="D556" s="92"/>
    </row>
    <row r="557" spans="1:4" s="86" customFormat="1" ht="13.5" customHeight="1">
      <c r="A557" s="141" t="s">
        <v>70</v>
      </c>
      <c r="B557" s="149" t="s">
        <v>71</v>
      </c>
      <c r="C557" s="150"/>
      <c r="D557" s="92"/>
    </row>
    <row r="558" spans="1:4" ht="38.25">
      <c r="A558" s="162" t="s">
        <v>810</v>
      </c>
      <c r="B558" s="163" t="s">
        <v>811</v>
      </c>
      <c r="C558" s="164" t="s">
        <v>304</v>
      </c>
    </row>
    <row r="559" spans="1:4" s="86" customFormat="1" ht="15" customHeight="1">
      <c r="A559" s="138"/>
      <c r="B559" s="138"/>
      <c r="C559" s="140"/>
      <c r="D559" s="92"/>
    </row>
    <row r="560" spans="1:4" s="86" customFormat="1" ht="13.5" customHeight="1">
      <c r="A560" s="149" t="s">
        <v>72</v>
      </c>
      <c r="B560" s="150"/>
      <c r="C560" s="150"/>
      <c r="D560" s="92"/>
    </row>
    <row r="561" spans="1:4" s="86" customFormat="1" ht="15" customHeight="1">
      <c r="A561" s="138"/>
      <c r="B561" s="138"/>
      <c r="C561" s="140"/>
      <c r="D561" s="92"/>
    </row>
    <row r="562" spans="1:4" s="86" customFormat="1" ht="15" customHeight="1">
      <c r="A562" s="140" t="s">
        <v>73</v>
      </c>
      <c r="B562" s="142" t="s">
        <v>810</v>
      </c>
      <c r="C562" s="143"/>
      <c r="D562" s="92"/>
    </row>
    <row r="563" spans="1:4" s="86" customFormat="1" ht="15" customHeight="1">
      <c r="A563" s="140" t="s">
        <v>74</v>
      </c>
      <c r="B563" s="142" t="s">
        <v>119</v>
      </c>
      <c r="C563" s="144" t="s">
        <v>559</v>
      </c>
      <c r="D563" s="92"/>
    </row>
    <row r="564" spans="1:4" s="86" customFormat="1" ht="25.5" customHeight="1">
      <c r="A564" s="140" t="s">
        <v>75</v>
      </c>
      <c r="B564" s="142" t="s">
        <v>812</v>
      </c>
      <c r="C564" s="140"/>
      <c r="D564" s="92"/>
    </row>
    <row r="565" spans="1:4" s="86" customFormat="1" ht="25.5" customHeight="1">
      <c r="A565" s="140" t="s">
        <v>76</v>
      </c>
      <c r="B565" s="142" t="s">
        <v>812</v>
      </c>
      <c r="C565" s="140"/>
      <c r="D565" s="92"/>
    </row>
    <row r="566" spans="1:4" s="86" customFormat="1" ht="15" customHeight="1">
      <c r="A566" s="140" t="s">
        <v>77</v>
      </c>
      <c r="B566" s="142" t="s">
        <v>121</v>
      </c>
      <c r="C566" s="140"/>
      <c r="D566" s="92"/>
    </row>
    <row r="567" spans="1:4" s="86" customFormat="1" ht="30" customHeight="1">
      <c r="A567" s="140" t="s">
        <v>127</v>
      </c>
      <c r="B567" s="142" t="s">
        <v>809</v>
      </c>
      <c r="C567" s="140"/>
      <c r="D567" s="92"/>
    </row>
    <row r="568" spans="1:4" s="86" customFormat="1" ht="15" customHeight="1">
      <c r="A568" s="151" t="s">
        <v>79</v>
      </c>
      <c r="B568" s="152"/>
      <c r="C568" s="140"/>
      <c r="D568" s="92"/>
    </row>
    <row r="569" spans="1:4" s="86" customFormat="1" ht="13.5" customHeight="1">
      <c r="A569" s="148" t="s">
        <v>80</v>
      </c>
      <c r="B569" s="155"/>
      <c r="C569" s="147" t="s">
        <v>80</v>
      </c>
      <c r="D569" s="92"/>
    </row>
    <row r="570" spans="1:4" s="86" customFormat="1" ht="15" customHeight="1">
      <c r="A570" s="151" t="s">
        <v>81</v>
      </c>
      <c r="B570" s="152"/>
      <c r="C570" s="145">
        <v>-4500</v>
      </c>
      <c r="D570" s="92"/>
    </row>
    <row r="571" spans="1:4" s="86" customFormat="1" ht="15" customHeight="1">
      <c r="A571" s="138"/>
      <c r="B571" s="138"/>
      <c r="C571" s="140"/>
      <c r="D571" s="92"/>
    </row>
    <row r="572" spans="1:4" s="86" customFormat="1" ht="15" customHeight="1">
      <c r="A572" s="140" t="s">
        <v>73</v>
      </c>
      <c r="B572" s="142" t="s">
        <v>810</v>
      </c>
      <c r="C572" s="143"/>
      <c r="D572" s="92"/>
    </row>
    <row r="573" spans="1:4" s="86" customFormat="1" ht="15" customHeight="1">
      <c r="A573" s="140" t="s">
        <v>74</v>
      </c>
      <c r="B573" s="142" t="s">
        <v>742</v>
      </c>
      <c r="C573" s="144" t="s">
        <v>559</v>
      </c>
      <c r="D573" s="92"/>
    </row>
    <row r="574" spans="1:4" s="86" customFormat="1" ht="25.5" customHeight="1">
      <c r="A574" s="140" t="s">
        <v>75</v>
      </c>
      <c r="B574" s="142" t="s">
        <v>813</v>
      </c>
      <c r="C574" s="140"/>
      <c r="D574" s="92"/>
    </row>
    <row r="575" spans="1:4" s="86" customFormat="1" ht="38.25" customHeight="1">
      <c r="A575" s="140" t="s">
        <v>76</v>
      </c>
      <c r="B575" s="142" t="s">
        <v>814</v>
      </c>
      <c r="C575" s="140"/>
      <c r="D575" s="92"/>
    </row>
    <row r="576" spans="1:4" s="86" customFormat="1" ht="15" customHeight="1">
      <c r="A576" s="140" t="s">
        <v>77</v>
      </c>
      <c r="B576" s="142" t="s">
        <v>121</v>
      </c>
      <c r="C576" s="140"/>
      <c r="D576" s="92"/>
    </row>
    <row r="577" spans="1:4" s="86" customFormat="1" ht="45" customHeight="1">
      <c r="A577" s="140" t="s">
        <v>260</v>
      </c>
      <c r="B577" s="142" t="s">
        <v>264</v>
      </c>
      <c r="C577" s="140"/>
      <c r="D577" s="92"/>
    </row>
    <row r="578" spans="1:4" s="86" customFormat="1" ht="15" customHeight="1">
      <c r="A578" s="151" t="s">
        <v>79</v>
      </c>
      <c r="B578" s="152"/>
      <c r="C578" s="140"/>
      <c r="D578" s="92"/>
    </row>
    <row r="579" spans="1:4" s="86" customFormat="1" ht="13.5" customHeight="1">
      <c r="A579" s="148" t="s">
        <v>815</v>
      </c>
      <c r="B579" s="155"/>
      <c r="C579" s="147" t="s">
        <v>80</v>
      </c>
      <c r="D579" s="92"/>
    </row>
    <row r="580" spans="1:4" s="86" customFormat="1" ht="15" customHeight="1">
      <c r="A580" s="151" t="s">
        <v>81</v>
      </c>
      <c r="B580" s="152"/>
      <c r="C580" s="145">
        <v>-3251.2</v>
      </c>
      <c r="D580" s="92"/>
    </row>
    <row r="581" spans="1:4" s="86" customFormat="1" ht="15" customHeight="1">
      <c r="A581" s="138"/>
      <c r="B581" s="138"/>
      <c r="C581" s="140"/>
      <c r="D581" s="92"/>
    </row>
    <row r="582" spans="1:4" s="86" customFormat="1" ht="15" customHeight="1">
      <c r="A582" s="140" t="s">
        <v>73</v>
      </c>
      <c r="B582" s="142" t="s">
        <v>810</v>
      </c>
      <c r="C582" s="143"/>
      <c r="D582" s="92"/>
    </row>
    <row r="583" spans="1:4" s="86" customFormat="1" ht="15" customHeight="1">
      <c r="A583" s="140" t="s">
        <v>74</v>
      </c>
      <c r="B583" s="142" t="s">
        <v>283</v>
      </c>
      <c r="C583" s="144" t="s">
        <v>620</v>
      </c>
      <c r="D583" s="92"/>
    </row>
    <row r="584" spans="1:4" s="86" customFormat="1" ht="15" customHeight="1">
      <c r="A584" s="140" t="s">
        <v>75</v>
      </c>
      <c r="B584" s="142" t="s">
        <v>816</v>
      </c>
      <c r="C584" s="140"/>
      <c r="D584" s="92"/>
    </row>
    <row r="585" spans="1:4" s="86" customFormat="1" ht="25.5" customHeight="1">
      <c r="A585" s="140" t="s">
        <v>76</v>
      </c>
      <c r="B585" s="142" t="s">
        <v>817</v>
      </c>
      <c r="C585" s="140"/>
      <c r="D585" s="92"/>
    </row>
    <row r="586" spans="1:4" s="86" customFormat="1" ht="15" customHeight="1">
      <c r="A586" s="140" t="s">
        <v>77</v>
      </c>
      <c r="B586" s="142" t="s">
        <v>284</v>
      </c>
      <c r="C586" s="140"/>
      <c r="D586" s="92"/>
    </row>
    <row r="587" spans="1:4" s="86" customFormat="1" ht="30" customHeight="1">
      <c r="A587" s="140" t="s">
        <v>629</v>
      </c>
      <c r="B587" s="142" t="s">
        <v>809</v>
      </c>
      <c r="C587" s="140"/>
      <c r="D587" s="92"/>
    </row>
    <row r="588" spans="1:4" s="86" customFormat="1" ht="15" customHeight="1">
      <c r="A588" s="151" t="s">
        <v>79</v>
      </c>
      <c r="B588" s="152"/>
      <c r="C588" s="140"/>
      <c r="D588" s="92"/>
    </row>
    <row r="589" spans="1:4" s="86" customFormat="1" ht="13.5" customHeight="1">
      <c r="A589" s="148" t="s">
        <v>818</v>
      </c>
      <c r="B589" s="155"/>
      <c r="C589" s="147" t="s">
        <v>80</v>
      </c>
      <c r="D589" s="92"/>
    </row>
    <row r="590" spans="1:4" s="86" customFormat="1" ht="15" customHeight="1">
      <c r="A590" s="151" t="s">
        <v>81</v>
      </c>
      <c r="B590" s="152"/>
      <c r="C590" s="145">
        <v>-1032.7</v>
      </c>
      <c r="D590" s="92"/>
    </row>
    <row r="591" spans="1:4" s="86" customFormat="1" ht="15" customHeight="1">
      <c r="A591" s="138"/>
      <c r="B591" s="138"/>
      <c r="C591" s="140"/>
      <c r="D591" s="92"/>
    </row>
    <row r="592" spans="1:4" s="86" customFormat="1" ht="15" customHeight="1">
      <c r="A592" s="138"/>
      <c r="B592" s="138"/>
      <c r="C592" s="140"/>
      <c r="D592" s="92"/>
    </row>
    <row r="593" spans="1:4" s="86" customFormat="1" ht="30" customHeight="1">
      <c r="A593" s="138"/>
      <c r="B593" s="138"/>
      <c r="C593" s="140" t="s">
        <v>869</v>
      </c>
      <c r="D593" s="92"/>
    </row>
    <row r="594" spans="1:4" s="86" customFormat="1" ht="20.25" customHeight="1">
      <c r="A594" s="153" t="s">
        <v>278</v>
      </c>
      <c r="B594" s="154"/>
      <c r="C594" s="154"/>
      <c r="D594" s="92"/>
    </row>
    <row r="595" spans="1:4" s="86" customFormat="1" ht="13.5" customHeight="1">
      <c r="A595" s="149" t="s">
        <v>83</v>
      </c>
      <c r="B595" s="150"/>
      <c r="C595" s="150"/>
      <c r="D595" s="92"/>
    </row>
    <row r="596" spans="1:4" s="86" customFormat="1" ht="15" customHeight="1">
      <c r="A596" s="138"/>
      <c r="B596" s="138"/>
      <c r="C596" s="140"/>
      <c r="D596" s="92"/>
    </row>
    <row r="597" spans="1:4" s="86" customFormat="1" ht="13.5" customHeight="1">
      <c r="A597" s="141" t="s">
        <v>70</v>
      </c>
      <c r="B597" s="149" t="s">
        <v>71</v>
      </c>
      <c r="C597" s="150"/>
      <c r="D597" s="92"/>
    </row>
    <row r="598" spans="1:4" ht="38.25">
      <c r="A598" s="162" t="s">
        <v>279</v>
      </c>
      <c r="B598" s="163" t="s">
        <v>280</v>
      </c>
      <c r="C598" s="164" t="s">
        <v>304</v>
      </c>
    </row>
    <row r="599" spans="1:4" s="86" customFormat="1" ht="15" customHeight="1">
      <c r="A599" s="138"/>
      <c r="B599" s="138"/>
      <c r="C599" s="140"/>
      <c r="D599" s="92"/>
    </row>
    <row r="600" spans="1:4" s="86" customFormat="1" ht="13.5" customHeight="1">
      <c r="A600" s="149" t="s">
        <v>72</v>
      </c>
      <c r="B600" s="150"/>
      <c r="C600" s="150"/>
      <c r="D600" s="92"/>
    </row>
    <row r="601" spans="1:4" s="86" customFormat="1" ht="15" customHeight="1">
      <c r="A601" s="138"/>
      <c r="B601" s="138"/>
      <c r="C601" s="140"/>
      <c r="D601" s="92"/>
    </row>
    <row r="602" spans="1:4" s="86" customFormat="1" ht="15" customHeight="1">
      <c r="A602" s="140" t="s">
        <v>73</v>
      </c>
      <c r="B602" s="142" t="s">
        <v>279</v>
      </c>
      <c r="C602" s="143"/>
      <c r="D602" s="92"/>
    </row>
    <row r="603" spans="1:4" s="86" customFormat="1" ht="15" customHeight="1">
      <c r="A603" s="140" t="s">
        <v>74</v>
      </c>
      <c r="B603" s="142" t="s">
        <v>119</v>
      </c>
      <c r="C603" s="144" t="s">
        <v>559</v>
      </c>
      <c r="D603" s="92"/>
    </row>
    <row r="604" spans="1:4" s="86" customFormat="1" ht="25.5" customHeight="1">
      <c r="A604" s="140" t="s">
        <v>75</v>
      </c>
      <c r="B604" s="142" t="s">
        <v>281</v>
      </c>
      <c r="C604" s="140"/>
      <c r="D604" s="92"/>
    </row>
    <row r="605" spans="1:4" s="86" customFormat="1" ht="51" customHeight="1">
      <c r="A605" s="140" t="s">
        <v>76</v>
      </c>
      <c r="B605" s="142" t="s">
        <v>282</v>
      </c>
      <c r="C605" s="140"/>
      <c r="D605" s="92"/>
    </row>
    <row r="606" spans="1:4" s="86" customFormat="1" ht="15" customHeight="1">
      <c r="A606" s="140" t="s">
        <v>77</v>
      </c>
      <c r="B606" s="142" t="s">
        <v>121</v>
      </c>
      <c r="C606" s="140"/>
      <c r="D606" s="92"/>
    </row>
    <row r="607" spans="1:4" s="86" customFormat="1" ht="45" customHeight="1">
      <c r="A607" s="140" t="s">
        <v>261</v>
      </c>
      <c r="B607" s="142" t="s">
        <v>278</v>
      </c>
      <c r="C607" s="140"/>
      <c r="D607" s="92"/>
    </row>
    <row r="608" spans="1:4" s="86" customFormat="1" ht="15" customHeight="1">
      <c r="A608" s="151" t="s">
        <v>79</v>
      </c>
      <c r="B608" s="152"/>
      <c r="C608" s="140"/>
      <c r="D608" s="92"/>
    </row>
    <row r="609" spans="1:4" s="86" customFormat="1" ht="15" customHeight="1">
      <c r="A609" s="151" t="s">
        <v>81</v>
      </c>
      <c r="B609" s="152"/>
      <c r="C609" s="145">
        <v>-4440.8999999999996</v>
      </c>
      <c r="D609" s="92"/>
    </row>
    <row r="610" spans="1:4" s="86" customFormat="1" ht="15" customHeight="1">
      <c r="A610" s="138"/>
      <c r="B610" s="138"/>
      <c r="C610" s="140"/>
      <c r="D610" s="92"/>
    </row>
    <row r="611" spans="1:4" s="86" customFormat="1" ht="15" customHeight="1">
      <c r="A611" s="138"/>
      <c r="B611" s="138"/>
      <c r="C611" s="140"/>
      <c r="D611" s="92"/>
    </row>
    <row r="612" spans="1:4" s="86" customFormat="1" ht="30" customHeight="1">
      <c r="A612" s="138"/>
      <c r="B612" s="138"/>
      <c r="C612" s="140" t="s">
        <v>870</v>
      </c>
      <c r="D612" s="92"/>
    </row>
    <row r="613" spans="1:4" s="86" customFormat="1" ht="20.25" customHeight="1">
      <c r="A613" s="153" t="s">
        <v>820</v>
      </c>
      <c r="B613" s="154"/>
      <c r="C613" s="154"/>
      <c r="D613" s="92"/>
    </row>
    <row r="614" spans="1:4" s="86" customFormat="1" ht="13.5" customHeight="1">
      <c r="A614" s="149" t="s">
        <v>83</v>
      </c>
      <c r="B614" s="150"/>
      <c r="C614" s="150"/>
      <c r="D614" s="92"/>
    </row>
    <row r="615" spans="1:4" s="86" customFormat="1" ht="15" customHeight="1">
      <c r="A615" s="138"/>
      <c r="B615" s="138"/>
      <c r="C615" s="140"/>
      <c r="D615" s="92"/>
    </row>
    <row r="616" spans="1:4" s="86" customFormat="1" ht="13.5" customHeight="1">
      <c r="A616" s="141" t="s">
        <v>70</v>
      </c>
      <c r="B616" s="149" t="s">
        <v>71</v>
      </c>
      <c r="C616" s="150"/>
      <c r="D616" s="92"/>
    </row>
    <row r="617" spans="1:4" ht="38.25">
      <c r="A617" s="162" t="s">
        <v>821</v>
      </c>
      <c r="B617" s="163" t="s">
        <v>822</v>
      </c>
      <c r="C617" s="164" t="s">
        <v>304</v>
      </c>
    </row>
    <row r="618" spans="1:4" s="86" customFormat="1" ht="15" customHeight="1">
      <c r="A618" s="138"/>
      <c r="B618" s="138"/>
      <c r="C618" s="140"/>
      <c r="D618" s="92"/>
    </row>
    <row r="619" spans="1:4" s="86" customFormat="1" ht="13.5" customHeight="1">
      <c r="A619" s="149" t="s">
        <v>72</v>
      </c>
      <c r="B619" s="150"/>
      <c r="C619" s="150"/>
      <c r="D619" s="92"/>
    </row>
    <row r="620" spans="1:4" s="86" customFormat="1" ht="15" customHeight="1">
      <c r="A620" s="138"/>
      <c r="B620" s="138"/>
      <c r="C620" s="140"/>
      <c r="D620" s="92"/>
    </row>
    <row r="621" spans="1:4" s="86" customFormat="1" ht="15" customHeight="1">
      <c r="A621" s="140" t="s">
        <v>73</v>
      </c>
      <c r="B621" s="142" t="s">
        <v>821</v>
      </c>
      <c r="C621" s="143"/>
      <c r="D621" s="92"/>
    </row>
    <row r="622" spans="1:4" s="86" customFormat="1" ht="15" customHeight="1">
      <c r="A622" s="140" t="s">
        <v>74</v>
      </c>
      <c r="B622" s="142" t="s">
        <v>119</v>
      </c>
      <c r="C622" s="144" t="s">
        <v>559</v>
      </c>
      <c r="D622" s="92"/>
    </row>
    <row r="623" spans="1:4" s="86" customFormat="1" ht="25.5" customHeight="1">
      <c r="A623" s="140" t="s">
        <v>75</v>
      </c>
      <c r="B623" s="142" t="s">
        <v>823</v>
      </c>
      <c r="C623" s="140"/>
      <c r="D623" s="92"/>
    </row>
    <row r="624" spans="1:4" s="86" customFormat="1" ht="63.75" customHeight="1">
      <c r="A624" s="140" t="s">
        <v>76</v>
      </c>
      <c r="B624" s="142" t="s">
        <v>824</v>
      </c>
      <c r="C624" s="140"/>
      <c r="D624" s="92"/>
    </row>
    <row r="625" spans="1:4" s="86" customFormat="1" ht="15" customHeight="1">
      <c r="A625" s="140" t="s">
        <v>77</v>
      </c>
      <c r="B625" s="142" t="s">
        <v>121</v>
      </c>
      <c r="C625" s="140"/>
      <c r="D625" s="92"/>
    </row>
    <row r="626" spans="1:4" s="86" customFormat="1" ht="45" customHeight="1">
      <c r="A626" s="140" t="s">
        <v>261</v>
      </c>
      <c r="B626" s="142" t="s">
        <v>825</v>
      </c>
      <c r="C626" s="140"/>
      <c r="D626" s="92"/>
    </row>
    <row r="627" spans="1:4" s="86" customFormat="1" ht="15" customHeight="1">
      <c r="A627" s="151" t="s">
        <v>79</v>
      </c>
      <c r="B627" s="152"/>
      <c r="C627" s="140"/>
      <c r="D627" s="92"/>
    </row>
    <row r="628" spans="1:4" s="86" customFormat="1" ht="15" customHeight="1">
      <c r="A628" s="151" t="s">
        <v>81</v>
      </c>
      <c r="B628" s="152"/>
      <c r="C628" s="145">
        <v>-1900</v>
      </c>
      <c r="D628" s="92"/>
    </row>
    <row r="629" spans="1:4" s="86" customFormat="1" ht="15" customHeight="1">
      <c r="A629" s="138"/>
      <c r="B629" s="138"/>
      <c r="C629" s="140"/>
      <c r="D629" s="92"/>
    </row>
    <row r="630" spans="1:4" s="86" customFormat="1" ht="15" customHeight="1">
      <c r="A630" s="138"/>
      <c r="B630" s="138"/>
      <c r="C630" s="140"/>
      <c r="D630" s="92"/>
    </row>
    <row r="631" spans="1:4" s="86" customFormat="1" ht="30" customHeight="1">
      <c r="A631" s="138"/>
      <c r="B631" s="138"/>
      <c r="C631" s="140" t="s">
        <v>871</v>
      </c>
      <c r="D631" s="92"/>
    </row>
    <row r="632" spans="1:4" s="86" customFormat="1" ht="20.25" customHeight="1">
      <c r="A632" s="153" t="s">
        <v>872</v>
      </c>
      <c r="B632" s="154"/>
      <c r="C632" s="154"/>
      <c r="D632" s="92"/>
    </row>
    <row r="633" spans="1:4" s="86" customFormat="1" ht="13.5" customHeight="1">
      <c r="A633" s="149" t="s">
        <v>83</v>
      </c>
      <c r="B633" s="150"/>
      <c r="C633" s="150"/>
      <c r="D633" s="92"/>
    </row>
    <row r="634" spans="1:4" s="86" customFormat="1" ht="15" customHeight="1">
      <c r="A634" s="138"/>
      <c r="B634" s="138"/>
      <c r="C634" s="140"/>
      <c r="D634" s="92"/>
    </row>
    <row r="635" spans="1:4" s="86" customFormat="1" ht="13.5" customHeight="1">
      <c r="A635" s="141" t="s">
        <v>70</v>
      </c>
      <c r="B635" s="149" t="s">
        <v>71</v>
      </c>
      <c r="C635" s="150"/>
      <c r="D635" s="92"/>
    </row>
    <row r="636" spans="1:4" ht="38.25">
      <c r="A636" s="162" t="s">
        <v>592</v>
      </c>
      <c r="B636" s="163" t="s">
        <v>593</v>
      </c>
      <c r="C636" s="164" t="s">
        <v>304</v>
      </c>
    </row>
    <row r="637" spans="1:4" s="86" customFormat="1" ht="15" customHeight="1">
      <c r="A637" s="138"/>
      <c r="B637" s="138"/>
      <c r="C637" s="140"/>
      <c r="D637" s="92"/>
    </row>
    <row r="638" spans="1:4" s="86" customFormat="1" ht="13.5" customHeight="1">
      <c r="A638" s="149" t="s">
        <v>72</v>
      </c>
      <c r="B638" s="150"/>
      <c r="C638" s="150"/>
      <c r="D638" s="92"/>
    </row>
    <row r="639" spans="1:4" s="86" customFormat="1" ht="15" customHeight="1">
      <c r="A639" s="138"/>
      <c r="B639" s="138"/>
      <c r="C639" s="140"/>
      <c r="D639" s="92"/>
    </row>
    <row r="640" spans="1:4" s="86" customFormat="1" ht="15" customHeight="1">
      <c r="A640" s="140" t="s">
        <v>73</v>
      </c>
      <c r="B640" s="142" t="s">
        <v>592</v>
      </c>
      <c r="C640" s="143"/>
      <c r="D640" s="92"/>
    </row>
    <row r="641" spans="1:4" s="86" customFormat="1" ht="15" customHeight="1">
      <c r="A641" s="140" t="s">
        <v>74</v>
      </c>
      <c r="B641" s="142" t="s">
        <v>119</v>
      </c>
      <c r="C641" s="144" t="s">
        <v>559</v>
      </c>
      <c r="D641" s="92"/>
    </row>
    <row r="642" spans="1:4" s="86" customFormat="1" ht="15" customHeight="1">
      <c r="A642" s="140" t="s">
        <v>75</v>
      </c>
      <c r="B642" s="142" t="s">
        <v>593</v>
      </c>
      <c r="C642" s="140"/>
      <c r="D642" s="92"/>
    </row>
    <row r="643" spans="1:4" s="86" customFormat="1" ht="51" customHeight="1">
      <c r="A643" s="140" t="s">
        <v>76</v>
      </c>
      <c r="B643" s="142" t="s">
        <v>594</v>
      </c>
      <c r="C643" s="140"/>
      <c r="D643" s="92"/>
    </row>
    <row r="644" spans="1:4" s="86" customFormat="1" ht="15" customHeight="1">
      <c r="A644" s="140" t="s">
        <v>77</v>
      </c>
      <c r="B644" s="142" t="s">
        <v>121</v>
      </c>
      <c r="C644" s="140"/>
      <c r="D644" s="92"/>
    </row>
    <row r="645" spans="1:4" s="86" customFormat="1" ht="30" customHeight="1">
      <c r="A645" s="140" t="s">
        <v>263</v>
      </c>
      <c r="B645" s="142" t="s">
        <v>595</v>
      </c>
      <c r="C645" s="140"/>
      <c r="D645" s="92"/>
    </row>
    <row r="646" spans="1:4" s="86" customFormat="1" ht="15" customHeight="1">
      <c r="A646" s="151" t="s">
        <v>79</v>
      </c>
      <c r="B646" s="152"/>
      <c r="C646" s="140"/>
      <c r="D646" s="92"/>
    </row>
    <row r="647" spans="1:4" s="86" customFormat="1" ht="13.5" customHeight="1">
      <c r="A647" s="148" t="s">
        <v>596</v>
      </c>
      <c r="B647" s="155"/>
      <c r="C647" s="147" t="s">
        <v>80</v>
      </c>
      <c r="D647" s="92"/>
    </row>
    <row r="648" spans="1:4" s="86" customFormat="1" ht="13.5" customHeight="1">
      <c r="A648" s="148" t="s">
        <v>597</v>
      </c>
      <c r="B648" s="155"/>
      <c r="C648" s="147" t="s">
        <v>80</v>
      </c>
      <c r="D648" s="92"/>
    </row>
    <row r="649" spans="1:4" s="86" customFormat="1" ht="13.5" customHeight="1">
      <c r="A649" s="148" t="s">
        <v>598</v>
      </c>
      <c r="B649" s="155"/>
      <c r="C649" s="147" t="s">
        <v>80</v>
      </c>
      <c r="D649" s="92"/>
    </row>
    <row r="650" spans="1:4" s="86" customFormat="1" ht="13.5" customHeight="1">
      <c r="A650" s="148" t="s">
        <v>597</v>
      </c>
      <c r="B650" s="155"/>
      <c r="C650" s="147" t="s">
        <v>80</v>
      </c>
      <c r="D650" s="92"/>
    </row>
    <row r="651" spans="1:4" s="86" customFormat="1" ht="13.5" customHeight="1">
      <c r="A651" s="148" t="s">
        <v>599</v>
      </c>
      <c r="B651" s="155"/>
      <c r="C651" s="147" t="s">
        <v>80</v>
      </c>
      <c r="D651" s="92"/>
    </row>
    <row r="652" spans="1:4" s="86" customFormat="1" ht="13.5" customHeight="1">
      <c r="A652" s="148" t="s">
        <v>597</v>
      </c>
      <c r="B652" s="155"/>
      <c r="C652" s="147" t="s">
        <v>80</v>
      </c>
      <c r="D652" s="92"/>
    </row>
    <row r="653" spans="1:4" s="86" customFormat="1" ht="13.5" customHeight="1">
      <c r="A653" s="148" t="s">
        <v>600</v>
      </c>
      <c r="B653" s="155"/>
      <c r="C653" s="147" t="s">
        <v>80</v>
      </c>
      <c r="D653" s="92"/>
    </row>
    <row r="654" spans="1:4" s="86" customFormat="1" ht="13.5" customHeight="1">
      <c r="A654" s="148" t="s">
        <v>597</v>
      </c>
      <c r="B654" s="155"/>
      <c r="C654" s="147" t="s">
        <v>80</v>
      </c>
      <c r="D654" s="92"/>
    </row>
    <row r="655" spans="1:4" s="86" customFormat="1" ht="13.5" customHeight="1">
      <c r="A655" s="148" t="s">
        <v>601</v>
      </c>
      <c r="B655" s="155"/>
      <c r="C655" s="147" t="s">
        <v>80</v>
      </c>
      <c r="D655" s="92"/>
    </row>
    <row r="656" spans="1:4" s="86" customFormat="1" ht="13.5" customHeight="1">
      <c r="A656" s="148" t="s">
        <v>597</v>
      </c>
      <c r="B656" s="155"/>
      <c r="C656" s="147" t="s">
        <v>80</v>
      </c>
      <c r="D656" s="92"/>
    </row>
    <row r="657" spans="1:4" s="86" customFormat="1" ht="13.5" customHeight="1">
      <c r="A657" s="148" t="s">
        <v>602</v>
      </c>
      <c r="B657" s="155"/>
      <c r="C657" s="147" t="s">
        <v>80</v>
      </c>
      <c r="D657" s="92"/>
    </row>
    <row r="658" spans="1:4" s="86" customFormat="1" ht="13.5" customHeight="1">
      <c r="A658" s="148" t="s">
        <v>603</v>
      </c>
      <c r="B658" s="155"/>
      <c r="C658" s="147" t="s">
        <v>80</v>
      </c>
      <c r="D658" s="92"/>
    </row>
    <row r="659" spans="1:4" s="86" customFormat="1" ht="13.5" customHeight="1">
      <c r="A659" s="148" t="s">
        <v>604</v>
      </c>
      <c r="B659" s="155"/>
      <c r="C659" s="147" t="s">
        <v>80</v>
      </c>
      <c r="D659" s="92"/>
    </row>
    <row r="660" spans="1:4" s="86" customFormat="1" ht="13.5" customHeight="1">
      <c r="A660" s="148" t="s">
        <v>603</v>
      </c>
      <c r="B660" s="155"/>
      <c r="C660" s="147" t="s">
        <v>80</v>
      </c>
      <c r="D660" s="92"/>
    </row>
    <row r="661" spans="1:4" s="86" customFormat="1" ht="13.5" customHeight="1">
      <c r="A661" s="148" t="s">
        <v>605</v>
      </c>
      <c r="B661" s="155"/>
      <c r="C661" s="147" t="s">
        <v>80</v>
      </c>
      <c r="D661" s="92"/>
    </row>
    <row r="662" spans="1:4" s="86" customFormat="1" ht="13.5" customHeight="1">
      <c r="A662" s="148" t="s">
        <v>603</v>
      </c>
      <c r="B662" s="155"/>
      <c r="C662" s="147" t="s">
        <v>80</v>
      </c>
      <c r="D662" s="92"/>
    </row>
    <row r="663" spans="1:4" s="86" customFormat="1" ht="13.5" customHeight="1">
      <c r="A663" s="148" t="s">
        <v>606</v>
      </c>
      <c r="B663" s="155"/>
      <c r="C663" s="147" t="s">
        <v>80</v>
      </c>
      <c r="D663" s="92"/>
    </row>
    <row r="664" spans="1:4" s="86" customFormat="1" ht="13.5" customHeight="1">
      <c r="A664" s="148" t="s">
        <v>603</v>
      </c>
      <c r="B664" s="155"/>
      <c r="C664" s="147" t="s">
        <v>80</v>
      </c>
      <c r="D664" s="92"/>
    </row>
    <row r="665" spans="1:4" s="86" customFormat="1" ht="13.5" customHeight="1">
      <c r="A665" s="148" t="s">
        <v>607</v>
      </c>
      <c r="B665" s="155"/>
      <c r="C665" s="147" t="s">
        <v>80</v>
      </c>
      <c r="D665" s="92"/>
    </row>
    <row r="666" spans="1:4" s="86" customFormat="1" ht="13.5" customHeight="1">
      <c r="A666" s="148" t="s">
        <v>608</v>
      </c>
      <c r="B666" s="155"/>
      <c r="C666" s="147" t="s">
        <v>80</v>
      </c>
      <c r="D666" s="92"/>
    </row>
    <row r="667" spans="1:4" s="86" customFormat="1" ht="13.5" customHeight="1">
      <c r="A667" s="148" t="s">
        <v>603</v>
      </c>
      <c r="B667" s="155"/>
      <c r="C667" s="147" t="s">
        <v>80</v>
      </c>
      <c r="D667" s="92"/>
    </row>
    <row r="668" spans="1:4" s="86" customFormat="1" ht="13.5" customHeight="1">
      <c r="A668" s="148" t="s">
        <v>607</v>
      </c>
      <c r="B668" s="155"/>
      <c r="C668" s="147" t="s">
        <v>80</v>
      </c>
      <c r="D668" s="92"/>
    </row>
    <row r="669" spans="1:4" s="86" customFormat="1" ht="13.5" customHeight="1">
      <c r="A669" s="148" t="s">
        <v>609</v>
      </c>
      <c r="B669" s="155"/>
      <c r="C669" s="147" t="s">
        <v>80</v>
      </c>
      <c r="D669" s="92"/>
    </row>
    <row r="670" spans="1:4" s="86" customFormat="1" ht="13.5" customHeight="1">
      <c r="A670" s="148" t="s">
        <v>603</v>
      </c>
      <c r="B670" s="155"/>
      <c r="C670" s="147" t="s">
        <v>80</v>
      </c>
      <c r="D670" s="92"/>
    </row>
    <row r="671" spans="1:4" s="86" customFormat="1" ht="13.5" customHeight="1">
      <c r="A671" s="148" t="s">
        <v>607</v>
      </c>
      <c r="B671" s="155"/>
      <c r="C671" s="147" t="s">
        <v>80</v>
      </c>
      <c r="D671" s="92"/>
    </row>
    <row r="672" spans="1:4" s="86" customFormat="1" ht="15" customHeight="1">
      <c r="A672" s="151" t="s">
        <v>81</v>
      </c>
      <c r="B672" s="152"/>
      <c r="C672" s="145">
        <v>-86800</v>
      </c>
      <c r="D672" s="92"/>
    </row>
    <row r="673" spans="1:4" s="86" customFormat="1" ht="15" customHeight="1">
      <c r="A673" s="138"/>
      <c r="B673" s="138"/>
      <c r="C673" s="140"/>
      <c r="D673" s="92"/>
    </row>
    <row r="674" spans="1:4" s="86" customFormat="1" ht="15" customHeight="1">
      <c r="A674" s="138"/>
      <c r="B674" s="138"/>
      <c r="C674" s="140"/>
      <c r="D674" s="92"/>
    </row>
    <row r="675" spans="1:4" s="86" customFormat="1" ht="30" customHeight="1">
      <c r="A675" s="138"/>
      <c r="B675" s="138"/>
      <c r="C675" s="140" t="s">
        <v>873</v>
      </c>
      <c r="D675" s="92"/>
    </row>
    <row r="676" spans="1:4" s="86" customFormat="1" ht="20.25" customHeight="1">
      <c r="A676" s="153" t="s">
        <v>874</v>
      </c>
      <c r="B676" s="154"/>
      <c r="C676" s="154"/>
      <c r="D676" s="92"/>
    </row>
    <row r="677" spans="1:4" s="86" customFormat="1" ht="13.5" customHeight="1">
      <c r="A677" s="149" t="s">
        <v>83</v>
      </c>
      <c r="B677" s="150"/>
      <c r="C677" s="150"/>
      <c r="D677" s="92"/>
    </row>
    <row r="678" spans="1:4" s="86" customFormat="1" ht="15" customHeight="1">
      <c r="A678" s="138"/>
      <c r="B678" s="138"/>
      <c r="C678" s="140"/>
      <c r="D678" s="92"/>
    </row>
    <row r="679" spans="1:4" s="86" customFormat="1" ht="13.5" customHeight="1">
      <c r="A679" s="141" t="s">
        <v>70</v>
      </c>
      <c r="B679" s="149" t="s">
        <v>71</v>
      </c>
      <c r="C679" s="150"/>
      <c r="D679" s="92"/>
    </row>
    <row r="680" spans="1:4" ht="38.25">
      <c r="A680" s="162" t="s">
        <v>613</v>
      </c>
      <c r="B680" s="163" t="s">
        <v>614</v>
      </c>
      <c r="C680" s="164" t="s">
        <v>304</v>
      </c>
    </row>
    <row r="681" spans="1:4" s="86" customFormat="1" ht="15" customHeight="1">
      <c r="A681" s="138"/>
      <c r="B681" s="138"/>
      <c r="C681" s="140"/>
      <c r="D681" s="92"/>
    </row>
    <row r="682" spans="1:4" s="86" customFormat="1" ht="13.5" customHeight="1">
      <c r="A682" s="149" t="s">
        <v>72</v>
      </c>
      <c r="B682" s="150"/>
      <c r="C682" s="150"/>
      <c r="D682" s="92"/>
    </row>
    <row r="683" spans="1:4" s="86" customFormat="1" ht="15" customHeight="1">
      <c r="A683" s="138"/>
      <c r="B683" s="138"/>
      <c r="C683" s="140"/>
      <c r="D683" s="92"/>
    </row>
    <row r="684" spans="1:4" s="86" customFormat="1" ht="15" customHeight="1">
      <c r="A684" s="140" t="s">
        <v>73</v>
      </c>
      <c r="B684" s="142" t="s">
        <v>613</v>
      </c>
      <c r="C684" s="143"/>
      <c r="D684" s="92"/>
    </row>
    <row r="685" spans="1:4" s="86" customFormat="1" ht="15" customHeight="1">
      <c r="A685" s="140" t="s">
        <v>74</v>
      </c>
      <c r="B685" s="142" t="s">
        <v>119</v>
      </c>
      <c r="C685" s="144" t="s">
        <v>559</v>
      </c>
      <c r="D685" s="92"/>
    </row>
    <row r="686" spans="1:4" s="86" customFormat="1" ht="25.5" customHeight="1">
      <c r="A686" s="140" t="s">
        <v>75</v>
      </c>
      <c r="B686" s="142" t="s">
        <v>615</v>
      </c>
      <c r="C686" s="140"/>
      <c r="D686" s="92"/>
    </row>
    <row r="687" spans="1:4" s="86" customFormat="1" ht="38.25" customHeight="1">
      <c r="A687" s="140" t="s">
        <v>76</v>
      </c>
      <c r="B687" s="142" t="s">
        <v>616</v>
      </c>
      <c r="C687" s="140"/>
      <c r="D687" s="92"/>
    </row>
    <row r="688" spans="1:4" s="86" customFormat="1" ht="15" customHeight="1">
      <c r="A688" s="140" t="s">
        <v>77</v>
      </c>
      <c r="B688" s="142" t="s">
        <v>121</v>
      </c>
      <c r="C688" s="140"/>
      <c r="D688" s="92"/>
    </row>
    <row r="689" spans="1:4" s="86" customFormat="1" ht="45" customHeight="1">
      <c r="A689" s="140" t="s">
        <v>261</v>
      </c>
      <c r="B689" s="142" t="s">
        <v>617</v>
      </c>
      <c r="C689" s="140"/>
      <c r="D689" s="92"/>
    </row>
    <row r="690" spans="1:4" s="86" customFormat="1" ht="15" customHeight="1">
      <c r="A690" s="151" t="s">
        <v>79</v>
      </c>
      <c r="B690" s="152"/>
      <c r="C690" s="140"/>
      <c r="D690" s="92"/>
    </row>
    <row r="691" spans="1:4" s="86" customFormat="1" ht="15" customHeight="1">
      <c r="A691" s="151" t="s">
        <v>81</v>
      </c>
      <c r="B691" s="152"/>
      <c r="C691" s="145">
        <v>-3999.5</v>
      </c>
      <c r="D691" s="92"/>
    </row>
    <row r="692" spans="1:4" s="86" customFormat="1" ht="15" customHeight="1">
      <c r="A692" s="138"/>
      <c r="B692" s="138"/>
      <c r="C692" s="140"/>
      <c r="D692" s="92"/>
    </row>
    <row r="693" spans="1:4" s="86" customFormat="1" ht="15" customHeight="1">
      <c r="A693" s="138"/>
      <c r="B693" s="138"/>
      <c r="C693" s="140"/>
      <c r="D693" s="92"/>
    </row>
    <row r="694" spans="1:4" s="86" customFormat="1" ht="30" customHeight="1">
      <c r="A694" s="138"/>
      <c r="B694" s="138"/>
      <c r="C694" s="140" t="s">
        <v>875</v>
      </c>
      <c r="D694" s="92"/>
    </row>
    <row r="695" spans="1:4" s="86" customFormat="1" ht="20.25" customHeight="1">
      <c r="A695" s="153" t="s">
        <v>827</v>
      </c>
      <c r="B695" s="154"/>
      <c r="C695" s="154"/>
      <c r="D695" s="92"/>
    </row>
    <row r="696" spans="1:4" s="86" customFormat="1" ht="13.5" customHeight="1">
      <c r="A696" s="149" t="s">
        <v>83</v>
      </c>
      <c r="B696" s="150"/>
      <c r="C696" s="150"/>
      <c r="D696" s="92"/>
    </row>
    <row r="697" spans="1:4" s="86" customFormat="1" ht="15" customHeight="1">
      <c r="A697" s="138"/>
      <c r="B697" s="138"/>
      <c r="C697" s="140"/>
      <c r="D697" s="92"/>
    </row>
    <row r="698" spans="1:4" s="86" customFormat="1" ht="13.5" customHeight="1">
      <c r="A698" s="141" t="s">
        <v>70</v>
      </c>
      <c r="B698" s="149" t="s">
        <v>71</v>
      </c>
      <c r="C698" s="150"/>
      <c r="D698" s="92"/>
    </row>
    <row r="699" spans="1:4" ht="38.25">
      <c r="A699" s="162" t="s">
        <v>828</v>
      </c>
      <c r="B699" s="163" t="s">
        <v>829</v>
      </c>
      <c r="C699" s="164" t="s">
        <v>304</v>
      </c>
    </row>
    <row r="700" spans="1:4" s="86" customFormat="1" ht="15" customHeight="1">
      <c r="A700" s="138"/>
      <c r="B700" s="138"/>
      <c r="C700" s="140"/>
      <c r="D700" s="92"/>
    </row>
    <row r="701" spans="1:4" s="86" customFormat="1" ht="13.5" customHeight="1">
      <c r="A701" s="149" t="s">
        <v>72</v>
      </c>
      <c r="B701" s="150"/>
      <c r="C701" s="150"/>
      <c r="D701" s="92"/>
    </row>
    <row r="702" spans="1:4" s="86" customFormat="1" ht="15" customHeight="1">
      <c r="A702" s="138"/>
      <c r="B702" s="138"/>
      <c r="C702" s="140"/>
      <c r="D702" s="92"/>
    </row>
    <row r="703" spans="1:4" s="86" customFormat="1" ht="15" customHeight="1">
      <c r="A703" s="140" t="s">
        <v>73</v>
      </c>
      <c r="B703" s="142" t="s">
        <v>828</v>
      </c>
      <c r="C703" s="143"/>
      <c r="D703" s="92"/>
    </row>
    <row r="704" spans="1:4" s="86" customFormat="1" ht="15" customHeight="1">
      <c r="A704" s="140" t="s">
        <v>74</v>
      </c>
      <c r="B704" s="142" t="s">
        <v>119</v>
      </c>
      <c r="C704" s="144" t="s">
        <v>559</v>
      </c>
      <c r="D704" s="92"/>
    </row>
    <row r="705" spans="1:4" s="86" customFormat="1" ht="25.5" customHeight="1">
      <c r="A705" s="140" t="s">
        <v>75</v>
      </c>
      <c r="B705" s="142" t="s">
        <v>830</v>
      </c>
      <c r="C705" s="140"/>
      <c r="D705" s="92"/>
    </row>
    <row r="706" spans="1:4" s="86" customFormat="1" ht="76.5" customHeight="1">
      <c r="A706" s="140" t="s">
        <v>76</v>
      </c>
      <c r="B706" s="142" t="s">
        <v>289</v>
      </c>
      <c r="C706" s="140"/>
      <c r="D706" s="92"/>
    </row>
    <row r="707" spans="1:4" s="86" customFormat="1" ht="15" customHeight="1">
      <c r="A707" s="140" t="s">
        <v>77</v>
      </c>
      <c r="B707" s="142" t="s">
        <v>121</v>
      </c>
      <c r="C707" s="140"/>
      <c r="D707" s="92"/>
    </row>
    <row r="708" spans="1:4" s="86" customFormat="1" ht="30" customHeight="1">
      <c r="A708" s="140" t="s">
        <v>127</v>
      </c>
      <c r="B708" s="142" t="s">
        <v>831</v>
      </c>
      <c r="C708" s="140"/>
      <c r="D708" s="92"/>
    </row>
    <row r="709" spans="1:4" s="86" customFormat="1" ht="15" customHeight="1">
      <c r="A709" s="151" t="s">
        <v>79</v>
      </c>
      <c r="B709" s="152"/>
      <c r="C709" s="140"/>
      <c r="D709" s="92"/>
    </row>
    <row r="710" spans="1:4" s="86" customFormat="1" ht="13.5" customHeight="1">
      <c r="A710" s="148" t="s">
        <v>80</v>
      </c>
      <c r="B710" s="155"/>
      <c r="C710" s="147" t="s">
        <v>80</v>
      </c>
      <c r="D710" s="92"/>
    </row>
    <row r="711" spans="1:4" s="86" customFormat="1" ht="15" customHeight="1">
      <c r="A711" s="151" t="s">
        <v>81</v>
      </c>
      <c r="B711" s="152"/>
      <c r="C711" s="145">
        <v>-3500</v>
      </c>
      <c r="D711" s="92"/>
    </row>
    <row r="712" spans="1:4" s="86" customFormat="1" ht="15" customHeight="1">
      <c r="A712" s="138"/>
      <c r="B712" s="138"/>
      <c r="C712" s="140"/>
      <c r="D712" s="92"/>
    </row>
    <row r="713" spans="1:4" s="86" customFormat="1" ht="15" customHeight="1">
      <c r="A713" s="138"/>
      <c r="B713" s="138"/>
      <c r="C713" s="140"/>
      <c r="D713" s="92"/>
    </row>
    <row r="714" spans="1:4" s="86" customFormat="1" ht="30" customHeight="1">
      <c r="A714" s="138"/>
      <c r="B714" s="138"/>
      <c r="C714" s="140" t="s">
        <v>876</v>
      </c>
      <c r="D714" s="92"/>
    </row>
    <row r="715" spans="1:4" s="86" customFormat="1" ht="20.25" customHeight="1">
      <c r="A715" s="153" t="s">
        <v>833</v>
      </c>
      <c r="B715" s="154"/>
      <c r="C715" s="154"/>
      <c r="D715" s="92"/>
    </row>
    <row r="716" spans="1:4" s="86" customFormat="1" ht="13.5" customHeight="1">
      <c r="A716" s="149" t="s">
        <v>83</v>
      </c>
      <c r="B716" s="150"/>
      <c r="C716" s="150"/>
      <c r="D716" s="92"/>
    </row>
    <row r="717" spans="1:4" s="86" customFormat="1" ht="15" customHeight="1">
      <c r="A717" s="138"/>
      <c r="B717" s="138"/>
      <c r="C717" s="140"/>
      <c r="D717" s="92"/>
    </row>
    <row r="718" spans="1:4" s="86" customFormat="1" ht="13.5" customHeight="1">
      <c r="A718" s="141" t="s">
        <v>70</v>
      </c>
      <c r="B718" s="149" t="s">
        <v>71</v>
      </c>
      <c r="C718" s="150"/>
      <c r="D718" s="92"/>
    </row>
    <row r="719" spans="1:4" ht="38.25">
      <c r="A719" s="162" t="s">
        <v>834</v>
      </c>
      <c r="B719" s="163" t="s">
        <v>835</v>
      </c>
      <c r="C719" s="164" t="s">
        <v>304</v>
      </c>
    </row>
    <row r="720" spans="1:4" s="86" customFormat="1" ht="15" customHeight="1">
      <c r="A720" s="138"/>
      <c r="B720" s="138"/>
      <c r="C720" s="140"/>
      <c r="D720" s="92"/>
    </row>
    <row r="721" spans="1:4" s="86" customFormat="1" ht="13.5" customHeight="1">
      <c r="A721" s="149" t="s">
        <v>72</v>
      </c>
      <c r="B721" s="150"/>
      <c r="C721" s="150"/>
      <c r="D721" s="92"/>
    </row>
    <row r="722" spans="1:4" s="86" customFormat="1" ht="15" customHeight="1">
      <c r="A722" s="138"/>
      <c r="B722" s="138"/>
      <c r="C722" s="140"/>
      <c r="D722" s="92"/>
    </row>
    <row r="723" spans="1:4" s="86" customFormat="1" ht="15" customHeight="1">
      <c r="A723" s="140" t="s">
        <v>73</v>
      </c>
      <c r="B723" s="142" t="s">
        <v>834</v>
      </c>
      <c r="C723" s="143"/>
      <c r="D723" s="92"/>
    </row>
    <row r="724" spans="1:4" s="86" customFormat="1" ht="15" customHeight="1">
      <c r="A724" s="140" t="s">
        <v>74</v>
      </c>
      <c r="B724" s="142" t="s">
        <v>119</v>
      </c>
      <c r="C724" s="144" t="s">
        <v>559</v>
      </c>
      <c r="D724" s="92"/>
    </row>
    <row r="725" spans="1:4" s="86" customFormat="1" ht="25.5" customHeight="1">
      <c r="A725" s="140" t="s">
        <v>75</v>
      </c>
      <c r="B725" s="142" t="s">
        <v>836</v>
      </c>
      <c r="C725" s="140"/>
      <c r="D725" s="92"/>
    </row>
    <row r="726" spans="1:4" s="86" customFormat="1" ht="76.5" customHeight="1">
      <c r="A726" s="140" t="s">
        <v>76</v>
      </c>
      <c r="B726" s="142" t="s">
        <v>289</v>
      </c>
      <c r="C726" s="140"/>
      <c r="D726" s="92"/>
    </row>
    <row r="727" spans="1:4" s="86" customFormat="1" ht="15" customHeight="1">
      <c r="A727" s="140" t="s">
        <v>77</v>
      </c>
      <c r="B727" s="142" t="s">
        <v>121</v>
      </c>
      <c r="C727" s="140"/>
      <c r="D727" s="92"/>
    </row>
    <row r="728" spans="1:4" s="86" customFormat="1" ht="30" customHeight="1">
      <c r="A728" s="140" t="s">
        <v>127</v>
      </c>
      <c r="B728" s="142" t="s">
        <v>837</v>
      </c>
      <c r="C728" s="140"/>
      <c r="D728" s="92"/>
    </row>
    <row r="729" spans="1:4" s="86" customFormat="1" ht="15" customHeight="1">
      <c r="A729" s="151" t="s">
        <v>79</v>
      </c>
      <c r="B729" s="152"/>
      <c r="C729" s="140"/>
      <c r="D729" s="92"/>
    </row>
    <row r="730" spans="1:4" s="86" customFormat="1" ht="13.5" customHeight="1">
      <c r="A730" s="148" t="s">
        <v>80</v>
      </c>
      <c r="B730" s="155"/>
      <c r="C730" s="147" t="s">
        <v>80</v>
      </c>
      <c r="D730" s="92"/>
    </row>
    <row r="731" spans="1:4" s="86" customFormat="1" ht="15" customHeight="1">
      <c r="A731" s="151" t="s">
        <v>81</v>
      </c>
      <c r="B731" s="152"/>
      <c r="C731" s="145">
        <v>-15000</v>
      </c>
      <c r="D731" s="92"/>
    </row>
    <row r="732" spans="1:4" s="86" customFormat="1" ht="15" customHeight="1">
      <c r="A732" s="138"/>
      <c r="B732" s="138"/>
      <c r="C732" s="140"/>
      <c r="D732" s="92"/>
    </row>
    <row r="733" spans="1:4" s="86" customFormat="1" ht="15" customHeight="1">
      <c r="A733" s="138"/>
      <c r="B733" s="138"/>
      <c r="C733" s="140"/>
      <c r="D733" s="92"/>
    </row>
    <row r="734" spans="1:4" s="86" customFormat="1" ht="30" customHeight="1">
      <c r="A734" s="138"/>
      <c r="B734" s="138"/>
      <c r="C734" s="140" t="s">
        <v>877</v>
      </c>
      <c r="D734" s="92"/>
    </row>
    <row r="735" spans="1:4" s="86" customFormat="1" ht="20.25" customHeight="1">
      <c r="A735" s="153" t="s">
        <v>839</v>
      </c>
      <c r="B735" s="154"/>
      <c r="C735" s="154"/>
      <c r="D735" s="92"/>
    </row>
    <row r="736" spans="1:4" s="86" customFormat="1" ht="13.5" customHeight="1">
      <c r="A736" s="149" t="s">
        <v>83</v>
      </c>
      <c r="B736" s="150"/>
      <c r="C736" s="150"/>
      <c r="D736" s="92"/>
    </row>
    <row r="737" spans="1:4" s="86" customFormat="1" ht="15" customHeight="1">
      <c r="A737" s="138"/>
      <c r="B737" s="138"/>
      <c r="C737" s="140"/>
      <c r="D737" s="92"/>
    </row>
    <row r="738" spans="1:4" s="86" customFormat="1" ht="13.5" customHeight="1">
      <c r="A738" s="141" t="s">
        <v>70</v>
      </c>
      <c r="B738" s="149" t="s">
        <v>71</v>
      </c>
      <c r="C738" s="150"/>
      <c r="D738" s="92"/>
    </row>
    <row r="739" spans="1:4" ht="38.25">
      <c r="A739" s="162" t="s">
        <v>840</v>
      </c>
      <c r="B739" s="163" t="s">
        <v>841</v>
      </c>
      <c r="C739" s="164" t="s">
        <v>304</v>
      </c>
    </row>
    <row r="740" spans="1:4" s="86" customFormat="1" ht="15" customHeight="1">
      <c r="A740" s="138"/>
      <c r="B740" s="138"/>
      <c r="C740" s="140"/>
      <c r="D740" s="92"/>
    </row>
    <row r="741" spans="1:4" s="86" customFormat="1" ht="13.5" customHeight="1">
      <c r="A741" s="149" t="s">
        <v>72</v>
      </c>
      <c r="B741" s="150"/>
      <c r="C741" s="150"/>
      <c r="D741" s="92"/>
    </row>
    <row r="742" spans="1:4" s="86" customFormat="1" ht="15" customHeight="1">
      <c r="A742" s="138"/>
      <c r="B742" s="138"/>
      <c r="C742" s="140"/>
      <c r="D742" s="92"/>
    </row>
    <row r="743" spans="1:4" s="86" customFormat="1" ht="15" customHeight="1">
      <c r="A743" s="140" t="s">
        <v>73</v>
      </c>
      <c r="B743" s="142" t="s">
        <v>840</v>
      </c>
      <c r="C743" s="143"/>
      <c r="D743" s="92"/>
    </row>
    <row r="744" spans="1:4" s="86" customFormat="1" ht="15" customHeight="1">
      <c r="A744" s="140" t="s">
        <v>74</v>
      </c>
      <c r="B744" s="142" t="s">
        <v>119</v>
      </c>
      <c r="C744" s="144" t="s">
        <v>559</v>
      </c>
      <c r="D744" s="92"/>
    </row>
    <row r="745" spans="1:4" s="86" customFormat="1" ht="25.5" customHeight="1">
      <c r="A745" s="140" t="s">
        <v>75</v>
      </c>
      <c r="B745" s="142" t="s">
        <v>842</v>
      </c>
      <c r="C745" s="140"/>
      <c r="D745" s="92"/>
    </row>
    <row r="746" spans="1:4" s="86" customFormat="1" ht="76.5" customHeight="1">
      <c r="A746" s="140" t="s">
        <v>76</v>
      </c>
      <c r="B746" s="142" t="s">
        <v>289</v>
      </c>
      <c r="C746" s="140"/>
      <c r="D746" s="92"/>
    </row>
    <row r="747" spans="1:4" s="86" customFormat="1" ht="15" customHeight="1">
      <c r="A747" s="140" t="s">
        <v>77</v>
      </c>
      <c r="B747" s="142" t="s">
        <v>121</v>
      </c>
      <c r="C747" s="140"/>
      <c r="D747" s="92"/>
    </row>
    <row r="748" spans="1:4" s="86" customFormat="1" ht="30" customHeight="1">
      <c r="A748" s="140" t="s">
        <v>127</v>
      </c>
      <c r="B748" s="142" t="s">
        <v>843</v>
      </c>
      <c r="C748" s="140"/>
      <c r="D748" s="92"/>
    </row>
    <row r="749" spans="1:4" s="86" customFormat="1" ht="15" customHeight="1">
      <c r="A749" s="151" t="s">
        <v>79</v>
      </c>
      <c r="B749" s="152"/>
      <c r="C749" s="140"/>
      <c r="D749" s="92"/>
    </row>
    <row r="750" spans="1:4" s="86" customFormat="1" ht="15" customHeight="1">
      <c r="A750" s="151" t="s">
        <v>81</v>
      </c>
      <c r="B750" s="152"/>
      <c r="C750" s="145">
        <v>-9345</v>
      </c>
      <c r="D750" s="92"/>
    </row>
    <row r="751" spans="1:4" s="86" customFormat="1" ht="15" customHeight="1">
      <c r="A751" s="138"/>
      <c r="B751" s="138"/>
      <c r="C751" s="140"/>
      <c r="D751" s="92"/>
    </row>
    <row r="752" spans="1:4" s="86" customFormat="1" ht="15" customHeight="1">
      <c r="A752" s="138"/>
      <c r="B752" s="138"/>
      <c r="C752" s="140"/>
      <c r="D752" s="92"/>
    </row>
    <row r="753" spans="1:4" s="86" customFormat="1" ht="13.5" customHeight="1">
      <c r="A753" s="141" t="s">
        <v>70</v>
      </c>
      <c r="B753" s="149" t="s">
        <v>71</v>
      </c>
      <c r="C753" s="150"/>
      <c r="D753" s="92"/>
    </row>
    <row r="754" spans="1:4" ht="38.25">
      <c r="A754" s="162" t="s">
        <v>577</v>
      </c>
      <c r="B754" s="163" t="s">
        <v>578</v>
      </c>
      <c r="C754" s="164" t="s">
        <v>304</v>
      </c>
    </row>
    <row r="755" spans="1:4" s="86" customFormat="1" ht="15" customHeight="1">
      <c r="A755" s="138"/>
      <c r="B755" s="138"/>
      <c r="C755" s="140"/>
      <c r="D755" s="92"/>
    </row>
    <row r="756" spans="1:4" s="86" customFormat="1" ht="13.5" customHeight="1">
      <c r="A756" s="149" t="s">
        <v>72</v>
      </c>
      <c r="B756" s="150"/>
      <c r="C756" s="150"/>
      <c r="D756" s="92"/>
    </row>
    <row r="757" spans="1:4" s="86" customFormat="1" ht="15" customHeight="1">
      <c r="A757" s="138"/>
      <c r="B757" s="138"/>
      <c r="C757" s="140"/>
      <c r="D757" s="92"/>
    </row>
    <row r="758" spans="1:4" s="86" customFormat="1" ht="15" customHeight="1">
      <c r="A758" s="140" t="s">
        <v>73</v>
      </c>
      <c r="B758" s="142" t="s">
        <v>577</v>
      </c>
      <c r="C758" s="143"/>
      <c r="D758" s="92"/>
    </row>
    <row r="759" spans="1:4" s="86" customFormat="1" ht="15" customHeight="1">
      <c r="A759" s="140" t="s">
        <v>74</v>
      </c>
      <c r="B759" s="142" t="s">
        <v>283</v>
      </c>
      <c r="C759" s="144" t="s">
        <v>559</v>
      </c>
      <c r="D759" s="92"/>
    </row>
    <row r="760" spans="1:4" s="86" customFormat="1" ht="38.25" customHeight="1">
      <c r="A760" s="140" t="s">
        <v>75</v>
      </c>
      <c r="B760" s="142" t="s">
        <v>579</v>
      </c>
      <c r="C760" s="140"/>
      <c r="D760" s="92"/>
    </row>
    <row r="761" spans="1:4" s="86" customFormat="1" ht="51" customHeight="1">
      <c r="A761" s="140" t="s">
        <v>76</v>
      </c>
      <c r="B761" s="142" t="s">
        <v>580</v>
      </c>
      <c r="C761" s="140"/>
      <c r="D761" s="92"/>
    </row>
    <row r="762" spans="1:4" s="86" customFormat="1" ht="15" customHeight="1">
      <c r="A762" s="140" t="s">
        <v>77</v>
      </c>
      <c r="B762" s="142" t="s">
        <v>284</v>
      </c>
      <c r="C762" s="140"/>
      <c r="D762" s="92"/>
    </row>
    <row r="763" spans="1:4" s="86" customFormat="1" ht="38.25" customHeight="1">
      <c r="A763" s="140" t="s">
        <v>581</v>
      </c>
      <c r="B763" s="142" t="s">
        <v>584</v>
      </c>
      <c r="C763" s="140"/>
      <c r="D763" s="92"/>
    </row>
    <row r="764" spans="1:4" s="86" customFormat="1" ht="15" customHeight="1">
      <c r="A764" s="151" t="s">
        <v>79</v>
      </c>
      <c r="B764" s="152"/>
      <c r="C764" s="140"/>
      <c r="D764" s="92"/>
    </row>
    <row r="765" spans="1:4" s="86" customFormat="1" ht="13.5" customHeight="1">
      <c r="A765" s="148" t="s">
        <v>583</v>
      </c>
      <c r="B765" s="155"/>
      <c r="C765" s="147" t="s">
        <v>80</v>
      </c>
      <c r="D765" s="92"/>
    </row>
    <row r="766" spans="1:4" s="86" customFormat="1" ht="15" customHeight="1">
      <c r="A766" s="151" t="s">
        <v>81</v>
      </c>
      <c r="B766" s="152"/>
      <c r="C766" s="145">
        <v>-270</v>
      </c>
      <c r="D766" s="92"/>
    </row>
    <row r="767" spans="1:4" s="86" customFormat="1" ht="15" customHeight="1">
      <c r="A767" s="138"/>
      <c r="B767" s="138"/>
      <c r="C767" s="140"/>
      <c r="D767" s="92"/>
    </row>
    <row r="768" spans="1:4" s="86" customFormat="1" ht="15" customHeight="1">
      <c r="A768" s="138"/>
      <c r="B768" s="138"/>
      <c r="C768" s="140"/>
      <c r="D768" s="92"/>
    </row>
    <row r="769" spans="1:4" s="86" customFormat="1" ht="30" customHeight="1">
      <c r="A769" s="138"/>
      <c r="B769" s="138"/>
      <c r="C769" s="140" t="s">
        <v>878</v>
      </c>
      <c r="D769" s="92"/>
    </row>
    <row r="770" spans="1:4" s="86" customFormat="1" ht="20.25" customHeight="1">
      <c r="A770" s="153" t="s">
        <v>845</v>
      </c>
      <c r="B770" s="154"/>
      <c r="C770" s="154"/>
      <c r="D770" s="92"/>
    </row>
    <row r="771" spans="1:4" s="86" customFormat="1" ht="13.5" customHeight="1">
      <c r="A771" s="149" t="s">
        <v>83</v>
      </c>
      <c r="B771" s="150"/>
      <c r="C771" s="150"/>
      <c r="D771" s="92"/>
    </row>
    <row r="772" spans="1:4" s="86" customFormat="1" ht="15" customHeight="1">
      <c r="A772" s="138"/>
      <c r="B772" s="138"/>
      <c r="C772" s="140"/>
      <c r="D772" s="92"/>
    </row>
    <row r="773" spans="1:4" s="86" customFormat="1" ht="13.5" customHeight="1">
      <c r="A773" s="141" t="s">
        <v>70</v>
      </c>
      <c r="B773" s="149" t="s">
        <v>71</v>
      </c>
      <c r="C773" s="150"/>
      <c r="D773" s="92"/>
    </row>
    <row r="774" spans="1:4" ht="38.25">
      <c r="A774" s="162" t="s">
        <v>846</v>
      </c>
      <c r="B774" s="163" t="s">
        <v>847</v>
      </c>
      <c r="C774" s="164" t="s">
        <v>304</v>
      </c>
    </row>
    <row r="775" spans="1:4" s="86" customFormat="1" ht="15" customHeight="1">
      <c r="A775" s="138"/>
      <c r="B775" s="138"/>
      <c r="C775" s="140"/>
      <c r="D775" s="92"/>
    </row>
    <row r="776" spans="1:4" s="86" customFormat="1" ht="13.5" customHeight="1">
      <c r="A776" s="149" t="s">
        <v>72</v>
      </c>
      <c r="B776" s="150"/>
      <c r="C776" s="150"/>
      <c r="D776" s="92"/>
    </row>
    <row r="777" spans="1:4" s="86" customFormat="1" ht="15" customHeight="1">
      <c r="A777" s="138"/>
      <c r="B777" s="138"/>
      <c r="C777" s="140"/>
      <c r="D777" s="92"/>
    </row>
    <row r="778" spans="1:4" s="86" customFormat="1" ht="15" customHeight="1">
      <c r="A778" s="140" t="s">
        <v>73</v>
      </c>
      <c r="B778" s="142" t="s">
        <v>846</v>
      </c>
      <c r="C778" s="143"/>
      <c r="D778" s="92"/>
    </row>
    <row r="779" spans="1:4" s="86" customFormat="1" ht="15" customHeight="1">
      <c r="A779" s="140" t="s">
        <v>74</v>
      </c>
      <c r="B779" s="142" t="s">
        <v>119</v>
      </c>
      <c r="C779" s="144" t="s">
        <v>559</v>
      </c>
      <c r="D779" s="92"/>
    </row>
    <row r="780" spans="1:4" s="86" customFormat="1" ht="25.5" customHeight="1">
      <c r="A780" s="140" t="s">
        <v>75</v>
      </c>
      <c r="B780" s="142" t="s">
        <v>848</v>
      </c>
      <c r="C780" s="140"/>
      <c r="D780" s="92"/>
    </row>
    <row r="781" spans="1:4" s="86" customFormat="1" ht="76.5" customHeight="1">
      <c r="A781" s="140" t="s">
        <v>76</v>
      </c>
      <c r="B781" s="142" t="s">
        <v>289</v>
      </c>
      <c r="C781" s="140"/>
      <c r="D781" s="92"/>
    </row>
    <row r="782" spans="1:4" s="86" customFormat="1" ht="15" customHeight="1">
      <c r="A782" s="140" t="s">
        <v>77</v>
      </c>
      <c r="B782" s="142" t="s">
        <v>121</v>
      </c>
      <c r="C782" s="140"/>
      <c r="D782" s="92"/>
    </row>
    <row r="783" spans="1:4" s="86" customFormat="1" ht="30" customHeight="1">
      <c r="A783" s="140" t="s">
        <v>127</v>
      </c>
      <c r="B783" s="142" t="s">
        <v>845</v>
      </c>
      <c r="C783" s="140"/>
      <c r="D783" s="92"/>
    </row>
    <row r="784" spans="1:4" s="86" customFormat="1" ht="15" customHeight="1">
      <c r="A784" s="151" t="s">
        <v>79</v>
      </c>
      <c r="B784" s="152"/>
      <c r="C784" s="140"/>
      <c r="D784" s="92"/>
    </row>
    <row r="785" spans="1:4" s="86" customFormat="1" ht="13.5" customHeight="1">
      <c r="A785" s="148" t="s">
        <v>80</v>
      </c>
      <c r="B785" s="155"/>
      <c r="C785" s="147" t="s">
        <v>80</v>
      </c>
      <c r="D785" s="92"/>
    </row>
    <row r="786" spans="1:4" s="86" customFormat="1" ht="15" customHeight="1">
      <c r="A786" s="151" t="s">
        <v>81</v>
      </c>
      <c r="B786" s="152"/>
      <c r="C786" s="145">
        <v>-7441.9</v>
      </c>
      <c r="D786" s="92"/>
    </row>
    <row r="787" spans="1:4" s="86" customFormat="1" ht="15" customHeight="1">
      <c r="A787" s="138"/>
      <c r="B787" s="138"/>
      <c r="C787" s="140"/>
      <c r="D787" s="92"/>
    </row>
    <row r="788" spans="1:4" s="86" customFormat="1" ht="15" customHeight="1">
      <c r="A788" s="138"/>
      <c r="B788" s="138"/>
      <c r="C788" s="140"/>
      <c r="D788" s="92"/>
    </row>
    <row r="789" spans="1:4" s="86" customFormat="1" ht="30" customHeight="1">
      <c r="A789" s="138"/>
      <c r="B789" s="138"/>
      <c r="C789" s="140" t="s">
        <v>300</v>
      </c>
      <c r="D789" s="92"/>
    </row>
    <row r="790" spans="1:4" s="86" customFormat="1" ht="20.25" customHeight="1">
      <c r="A790" s="153" t="s">
        <v>285</v>
      </c>
      <c r="B790" s="154"/>
      <c r="C790" s="154"/>
      <c r="D790" s="92"/>
    </row>
    <row r="791" spans="1:4" s="86" customFormat="1" ht="13.5" customHeight="1">
      <c r="A791" s="149" t="s">
        <v>83</v>
      </c>
      <c r="B791" s="150"/>
      <c r="C791" s="150"/>
      <c r="D791" s="92"/>
    </row>
    <row r="792" spans="1:4" s="86" customFormat="1" ht="15" customHeight="1">
      <c r="A792" s="138"/>
      <c r="B792" s="138"/>
      <c r="C792" s="140"/>
      <c r="D792" s="92"/>
    </row>
    <row r="793" spans="1:4" s="86" customFormat="1" ht="13.5" customHeight="1">
      <c r="A793" s="141" t="s">
        <v>70</v>
      </c>
      <c r="B793" s="149" t="s">
        <v>71</v>
      </c>
      <c r="C793" s="150"/>
      <c r="D793" s="92"/>
    </row>
    <row r="794" spans="1:4" ht="38.25">
      <c r="A794" s="162" t="s">
        <v>286</v>
      </c>
      <c r="B794" s="163" t="s">
        <v>287</v>
      </c>
      <c r="C794" s="164" t="s">
        <v>304</v>
      </c>
    </row>
    <row r="795" spans="1:4" s="86" customFormat="1" ht="15" customHeight="1">
      <c r="A795" s="138"/>
      <c r="B795" s="138"/>
      <c r="C795" s="140"/>
      <c r="D795" s="92"/>
    </row>
    <row r="796" spans="1:4" s="86" customFormat="1" ht="13.5" customHeight="1">
      <c r="A796" s="149" t="s">
        <v>72</v>
      </c>
      <c r="B796" s="150"/>
      <c r="C796" s="150"/>
      <c r="D796" s="92"/>
    </row>
    <row r="797" spans="1:4" s="86" customFormat="1" ht="15" customHeight="1">
      <c r="A797" s="138"/>
      <c r="B797" s="138"/>
      <c r="C797" s="140"/>
      <c r="D797" s="92"/>
    </row>
    <row r="798" spans="1:4" s="86" customFormat="1" ht="15" customHeight="1">
      <c r="A798" s="140" t="s">
        <v>73</v>
      </c>
      <c r="B798" s="142" t="s">
        <v>286</v>
      </c>
      <c r="C798" s="143"/>
      <c r="D798" s="92"/>
    </row>
    <row r="799" spans="1:4" s="86" customFormat="1" ht="15" customHeight="1">
      <c r="A799" s="140" t="s">
        <v>74</v>
      </c>
      <c r="B799" s="142" t="s">
        <v>119</v>
      </c>
      <c r="C799" s="144" t="s">
        <v>559</v>
      </c>
      <c r="D799" s="92"/>
    </row>
    <row r="800" spans="1:4" s="86" customFormat="1" ht="25.5" customHeight="1">
      <c r="A800" s="140" t="s">
        <v>75</v>
      </c>
      <c r="B800" s="142" t="s">
        <v>288</v>
      </c>
      <c r="C800" s="140"/>
      <c r="D800" s="92"/>
    </row>
    <row r="801" spans="1:4" s="86" customFormat="1" ht="76.5" customHeight="1">
      <c r="A801" s="140" t="s">
        <v>76</v>
      </c>
      <c r="B801" s="142" t="s">
        <v>289</v>
      </c>
      <c r="C801" s="140"/>
      <c r="D801" s="92"/>
    </row>
    <row r="802" spans="1:4" s="86" customFormat="1" ht="15" customHeight="1">
      <c r="A802" s="140" t="s">
        <v>77</v>
      </c>
      <c r="B802" s="142" t="s">
        <v>121</v>
      </c>
      <c r="C802" s="140"/>
      <c r="D802" s="92"/>
    </row>
    <row r="803" spans="1:4" s="86" customFormat="1" ht="30" customHeight="1">
      <c r="A803" s="140" t="s">
        <v>127</v>
      </c>
      <c r="B803" s="142" t="s">
        <v>285</v>
      </c>
      <c r="C803" s="140"/>
      <c r="D803" s="92"/>
    </row>
    <row r="804" spans="1:4" s="86" customFormat="1" ht="15" customHeight="1">
      <c r="A804" s="151" t="s">
        <v>79</v>
      </c>
      <c r="B804" s="152"/>
      <c r="C804" s="140"/>
      <c r="D804" s="92"/>
    </row>
    <row r="805" spans="1:4" s="86" customFormat="1" ht="13.5" customHeight="1">
      <c r="A805" s="148" t="s">
        <v>80</v>
      </c>
      <c r="B805" s="155"/>
      <c r="C805" s="147" t="s">
        <v>80</v>
      </c>
      <c r="D805" s="92"/>
    </row>
    <row r="806" spans="1:4" s="86" customFormat="1" ht="15" customHeight="1">
      <c r="A806" s="151" t="s">
        <v>81</v>
      </c>
      <c r="B806" s="152"/>
      <c r="C806" s="145">
        <v>-300</v>
      </c>
      <c r="D806" s="92"/>
    </row>
    <row r="807" spans="1:4" s="86" customFormat="1" ht="15" customHeight="1">
      <c r="A807" s="138"/>
      <c r="B807" s="138"/>
      <c r="C807" s="140"/>
      <c r="D807" s="92"/>
    </row>
    <row r="808" spans="1:4" s="86" customFormat="1" ht="15" customHeight="1">
      <c r="A808" s="138"/>
      <c r="B808" s="138"/>
      <c r="C808" s="140"/>
      <c r="D808" s="92"/>
    </row>
    <row r="809" spans="1:4" s="86" customFormat="1" ht="30" customHeight="1">
      <c r="A809" s="138"/>
      <c r="B809" s="138"/>
      <c r="C809" s="140" t="s">
        <v>879</v>
      </c>
      <c r="D809" s="92"/>
    </row>
    <row r="810" spans="1:4" s="86" customFormat="1" ht="20.25" customHeight="1">
      <c r="A810" s="153" t="s">
        <v>850</v>
      </c>
      <c r="B810" s="154"/>
      <c r="C810" s="154"/>
      <c r="D810" s="92"/>
    </row>
    <row r="811" spans="1:4" s="86" customFormat="1" ht="13.5" customHeight="1">
      <c r="A811" s="149" t="s">
        <v>83</v>
      </c>
      <c r="B811" s="150"/>
      <c r="C811" s="150"/>
      <c r="D811" s="92"/>
    </row>
    <row r="812" spans="1:4" s="86" customFormat="1" ht="15" customHeight="1">
      <c r="A812" s="138"/>
      <c r="B812" s="138"/>
      <c r="C812" s="140"/>
      <c r="D812" s="92"/>
    </row>
    <row r="813" spans="1:4" s="86" customFormat="1" ht="13.5" customHeight="1">
      <c r="A813" s="141" t="s">
        <v>70</v>
      </c>
      <c r="B813" s="149" t="s">
        <v>71</v>
      </c>
      <c r="C813" s="150"/>
      <c r="D813" s="92"/>
    </row>
    <row r="814" spans="1:4" ht="38.25">
      <c r="A814" s="162" t="s">
        <v>851</v>
      </c>
      <c r="B814" s="163" t="s">
        <v>852</v>
      </c>
      <c r="C814" s="164" t="s">
        <v>304</v>
      </c>
    </row>
    <row r="815" spans="1:4" s="86" customFormat="1" ht="15" customHeight="1">
      <c r="A815" s="138"/>
      <c r="B815" s="138"/>
      <c r="C815" s="140"/>
      <c r="D815" s="92"/>
    </row>
    <row r="816" spans="1:4" s="86" customFormat="1" ht="13.5" customHeight="1">
      <c r="A816" s="149" t="s">
        <v>72</v>
      </c>
      <c r="B816" s="150"/>
      <c r="C816" s="150"/>
      <c r="D816" s="92"/>
    </row>
    <row r="817" spans="1:4" s="86" customFormat="1" ht="15" customHeight="1">
      <c r="A817" s="138"/>
      <c r="B817" s="138"/>
      <c r="C817" s="140"/>
      <c r="D817" s="92"/>
    </row>
    <row r="818" spans="1:4" s="86" customFormat="1" ht="15" customHeight="1">
      <c r="A818" s="140" t="s">
        <v>73</v>
      </c>
      <c r="B818" s="142" t="s">
        <v>851</v>
      </c>
      <c r="C818" s="143"/>
      <c r="D818" s="92"/>
    </row>
    <row r="819" spans="1:4" s="86" customFormat="1" ht="15" customHeight="1">
      <c r="A819" s="140" t="s">
        <v>74</v>
      </c>
      <c r="B819" s="142" t="s">
        <v>119</v>
      </c>
      <c r="C819" s="144" t="s">
        <v>559</v>
      </c>
      <c r="D819" s="92"/>
    </row>
    <row r="820" spans="1:4" s="86" customFormat="1" ht="25.5" customHeight="1">
      <c r="A820" s="140" t="s">
        <v>75</v>
      </c>
      <c r="B820" s="142" t="s">
        <v>853</v>
      </c>
      <c r="C820" s="140"/>
      <c r="D820" s="92"/>
    </row>
    <row r="821" spans="1:4" s="86" customFormat="1" ht="76.5" customHeight="1">
      <c r="A821" s="140" t="s">
        <v>76</v>
      </c>
      <c r="B821" s="142" t="s">
        <v>289</v>
      </c>
      <c r="C821" s="140"/>
      <c r="D821" s="92"/>
    </row>
    <row r="822" spans="1:4" s="86" customFormat="1" ht="15" customHeight="1">
      <c r="A822" s="140" t="s">
        <v>77</v>
      </c>
      <c r="B822" s="142" t="s">
        <v>121</v>
      </c>
      <c r="C822" s="140"/>
      <c r="D822" s="92"/>
    </row>
    <row r="823" spans="1:4" s="86" customFormat="1" ht="30" customHeight="1">
      <c r="A823" s="140" t="s">
        <v>127</v>
      </c>
      <c r="B823" s="142" t="s">
        <v>850</v>
      </c>
      <c r="C823" s="140"/>
      <c r="D823" s="92"/>
    </row>
    <row r="824" spans="1:4" s="86" customFormat="1" ht="15" customHeight="1">
      <c r="A824" s="151" t="s">
        <v>79</v>
      </c>
      <c r="B824" s="152"/>
      <c r="C824" s="140"/>
      <c r="D824" s="92"/>
    </row>
    <row r="825" spans="1:4" s="86" customFormat="1" ht="13.5" customHeight="1">
      <c r="A825" s="148" t="s">
        <v>80</v>
      </c>
      <c r="B825" s="155"/>
      <c r="C825" s="147" t="s">
        <v>80</v>
      </c>
      <c r="D825" s="92"/>
    </row>
    <row r="826" spans="1:4" s="86" customFormat="1" ht="15" customHeight="1">
      <c r="A826" s="151" t="s">
        <v>81</v>
      </c>
      <c r="B826" s="152"/>
      <c r="C826" s="145">
        <v>-8682</v>
      </c>
      <c r="D826" s="92"/>
    </row>
    <row r="827" spans="1:4" s="86" customFormat="1" ht="15" customHeight="1">
      <c r="A827" s="138"/>
      <c r="B827" s="138"/>
      <c r="C827" s="140"/>
      <c r="D827" s="92"/>
    </row>
    <row r="828" spans="1:4" s="86" customFormat="1" ht="15" customHeight="1">
      <c r="A828" s="138"/>
      <c r="B828" s="138"/>
      <c r="C828" s="140"/>
      <c r="D828" s="92"/>
    </row>
    <row r="829" spans="1:4" s="86" customFormat="1" ht="13.5" customHeight="1">
      <c r="A829" s="141" t="s">
        <v>70</v>
      </c>
      <c r="B829" s="149" t="s">
        <v>71</v>
      </c>
      <c r="C829" s="150"/>
      <c r="D829" s="92"/>
    </row>
    <row r="830" spans="1:4" ht="38.25">
      <c r="A830" s="162" t="s">
        <v>577</v>
      </c>
      <c r="B830" s="163" t="s">
        <v>578</v>
      </c>
      <c r="C830" s="164" t="s">
        <v>304</v>
      </c>
    </row>
    <row r="831" spans="1:4" s="86" customFormat="1" ht="15" customHeight="1">
      <c r="A831" s="138"/>
      <c r="B831" s="138"/>
      <c r="C831" s="140"/>
      <c r="D831" s="92"/>
    </row>
    <row r="832" spans="1:4" s="86" customFormat="1" ht="13.5" customHeight="1">
      <c r="A832" s="149" t="s">
        <v>72</v>
      </c>
      <c r="B832" s="150"/>
      <c r="C832" s="150"/>
      <c r="D832" s="92"/>
    </row>
    <row r="833" spans="1:4" s="86" customFormat="1" ht="15" customHeight="1">
      <c r="A833" s="138"/>
      <c r="B833" s="138"/>
      <c r="C833" s="140"/>
      <c r="D833" s="92"/>
    </row>
    <row r="834" spans="1:4" s="86" customFormat="1" ht="15" customHeight="1">
      <c r="A834" s="140" t="s">
        <v>73</v>
      </c>
      <c r="B834" s="142" t="s">
        <v>577</v>
      </c>
      <c r="C834" s="143"/>
      <c r="D834" s="92"/>
    </row>
    <row r="835" spans="1:4" s="86" customFormat="1" ht="15" customHeight="1">
      <c r="A835" s="140" t="s">
        <v>74</v>
      </c>
      <c r="B835" s="142" t="s">
        <v>283</v>
      </c>
      <c r="C835" s="144" t="s">
        <v>559</v>
      </c>
      <c r="D835" s="92"/>
    </row>
    <row r="836" spans="1:4" s="86" customFormat="1" ht="38.25" customHeight="1">
      <c r="A836" s="140" t="s">
        <v>75</v>
      </c>
      <c r="B836" s="142" t="s">
        <v>579</v>
      </c>
      <c r="C836" s="140"/>
      <c r="D836" s="92"/>
    </row>
    <row r="837" spans="1:4" s="86" customFormat="1" ht="51" customHeight="1">
      <c r="A837" s="140" t="s">
        <v>76</v>
      </c>
      <c r="B837" s="142" t="s">
        <v>580</v>
      </c>
      <c r="C837" s="140"/>
      <c r="D837" s="92"/>
    </row>
    <row r="838" spans="1:4" s="86" customFormat="1" ht="15" customHeight="1">
      <c r="A838" s="140" t="s">
        <v>77</v>
      </c>
      <c r="B838" s="142" t="s">
        <v>284</v>
      </c>
      <c r="C838" s="140"/>
      <c r="D838" s="92"/>
    </row>
    <row r="839" spans="1:4" s="86" customFormat="1" ht="38.25" customHeight="1">
      <c r="A839" s="140" t="s">
        <v>581</v>
      </c>
      <c r="B839" s="142" t="s">
        <v>584</v>
      </c>
      <c r="C839" s="140"/>
      <c r="D839" s="92"/>
    </row>
    <row r="840" spans="1:4" s="86" customFormat="1" ht="15" customHeight="1">
      <c r="A840" s="151" t="s">
        <v>79</v>
      </c>
      <c r="B840" s="152"/>
      <c r="C840" s="140"/>
      <c r="D840" s="92"/>
    </row>
    <row r="841" spans="1:4" s="86" customFormat="1" ht="13.5" customHeight="1">
      <c r="A841" s="148" t="s">
        <v>583</v>
      </c>
      <c r="B841" s="155"/>
      <c r="C841" s="147" t="s">
        <v>80</v>
      </c>
      <c r="D841" s="92"/>
    </row>
    <row r="842" spans="1:4" s="86" customFormat="1" ht="15" customHeight="1">
      <c r="A842" s="151" t="s">
        <v>81</v>
      </c>
      <c r="B842" s="152"/>
      <c r="C842" s="145">
        <v>-270</v>
      </c>
      <c r="D842" s="92"/>
    </row>
    <row r="843" spans="1:4" s="86" customFormat="1" ht="15" customHeight="1">
      <c r="A843" s="138"/>
      <c r="B843" s="138"/>
      <c r="C843" s="140"/>
      <c r="D843" s="92"/>
    </row>
    <row r="844" spans="1:4" s="86" customFormat="1" ht="15" customHeight="1">
      <c r="A844" s="138"/>
      <c r="B844" s="138"/>
      <c r="C844" s="140"/>
      <c r="D844" s="92"/>
    </row>
    <row r="845" spans="1:4" s="86" customFormat="1" ht="30" customHeight="1">
      <c r="A845" s="138"/>
      <c r="B845" s="138"/>
      <c r="C845" s="140" t="s">
        <v>880</v>
      </c>
      <c r="D845" s="92"/>
    </row>
    <row r="846" spans="1:4" s="86" customFormat="1" ht="20.25" customHeight="1">
      <c r="A846" s="153" t="s">
        <v>855</v>
      </c>
      <c r="B846" s="154"/>
      <c r="C846" s="154"/>
      <c r="D846" s="92"/>
    </row>
    <row r="847" spans="1:4" s="86" customFormat="1" ht="13.5" customHeight="1">
      <c r="A847" s="149" t="s">
        <v>83</v>
      </c>
      <c r="B847" s="150"/>
      <c r="C847" s="150"/>
      <c r="D847" s="92"/>
    </row>
    <row r="848" spans="1:4" s="86" customFormat="1" ht="15" customHeight="1">
      <c r="A848" s="138"/>
      <c r="B848" s="138"/>
      <c r="C848" s="140"/>
      <c r="D848" s="92"/>
    </row>
    <row r="849" spans="1:4" s="86" customFormat="1" ht="13.5" customHeight="1">
      <c r="A849" s="141" t="s">
        <v>70</v>
      </c>
      <c r="B849" s="149" t="s">
        <v>71</v>
      </c>
      <c r="C849" s="150"/>
      <c r="D849" s="92"/>
    </row>
    <row r="850" spans="1:4" ht="38.25">
      <c r="A850" s="162" t="s">
        <v>856</v>
      </c>
      <c r="B850" s="163" t="s">
        <v>857</v>
      </c>
      <c r="C850" s="164" t="s">
        <v>304</v>
      </c>
    </row>
    <row r="851" spans="1:4" s="86" customFormat="1" ht="15" customHeight="1">
      <c r="A851" s="138"/>
      <c r="B851" s="138"/>
      <c r="C851" s="140"/>
      <c r="D851" s="92"/>
    </row>
    <row r="852" spans="1:4" s="86" customFormat="1" ht="13.5" customHeight="1">
      <c r="A852" s="149" t="s">
        <v>72</v>
      </c>
      <c r="B852" s="150"/>
      <c r="C852" s="150"/>
      <c r="D852" s="92"/>
    </row>
    <row r="853" spans="1:4" s="86" customFormat="1" ht="15" customHeight="1">
      <c r="A853" s="138"/>
      <c r="B853" s="138"/>
      <c r="C853" s="140"/>
      <c r="D853" s="92"/>
    </row>
    <row r="854" spans="1:4" s="86" customFormat="1" ht="15" customHeight="1">
      <c r="A854" s="140" t="s">
        <v>73</v>
      </c>
      <c r="B854" s="142" t="s">
        <v>856</v>
      </c>
      <c r="C854" s="143"/>
      <c r="D854" s="92"/>
    </row>
    <row r="855" spans="1:4" s="86" customFormat="1" ht="15" customHeight="1">
      <c r="A855" s="140" t="s">
        <v>74</v>
      </c>
      <c r="B855" s="142" t="s">
        <v>119</v>
      </c>
      <c r="C855" s="144" t="s">
        <v>559</v>
      </c>
      <c r="D855" s="92"/>
    </row>
    <row r="856" spans="1:4" s="86" customFormat="1" ht="25.5" customHeight="1">
      <c r="A856" s="140" t="s">
        <v>75</v>
      </c>
      <c r="B856" s="142" t="s">
        <v>858</v>
      </c>
      <c r="C856" s="140"/>
      <c r="D856" s="92"/>
    </row>
    <row r="857" spans="1:4" s="86" customFormat="1" ht="76.5" customHeight="1">
      <c r="A857" s="140" t="s">
        <v>76</v>
      </c>
      <c r="B857" s="142" t="s">
        <v>289</v>
      </c>
      <c r="C857" s="140"/>
      <c r="D857" s="92"/>
    </row>
    <row r="858" spans="1:4" s="86" customFormat="1" ht="15" customHeight="1">
      <c r="A858" s="140" t="s">
        <v>77</v>
      </c>
      <c r="B858" s="142" t="s">
        <v>121</v>
      </c>
      <c r="C858" s="140"/>
      <c r="D858" s="92"/>
    </row>
    <row r="859" spans="1:4" s="86" customFormat="1" ht="30" customHeight="1">
      <c r="A859" s="140" t="s">
        <v>127</v>
      </c>
      <c r="B859" s="142" t="s">
        <v>855</v>
      </c>
      <c r="C859" s="140"/>
      <c r="D859" s="92"/>
    </row>
    <row r="860" spans="1:4" s="86" customFormat="1" ht="15" customHeight="1">
      <c r="A860" s="151" t="s">
        <v>79</v>
      </c>
      <c r="B860" s="152"/>
      <c r="C860" s="140"/>
      <c r="D860" s="92"/>
    </row>
    <row r="861" spans="1:4" s="86" customFormat="1" ht="13.5" customHeight="1">
      <c r="A861" s="148" t="s">
        <v>80</v>
      </c>
      <c r="B861" s="155"/>
      <c r="C861" s="147" t="s">
        <v>80</v>
      </c>
      <c r="D861" s="92"/>
    </row>
    <row r="862" spans="1:4" s="86" customFormat="1" ht="15" customHeight="1">
      <c r="A862" s="151" t="s">
        <v>81</v>
      </c>
      <c r="B862" s="152"/>
      <c r="C862" s="145">
        <v>-15900</v>
      </c>
      <c r="D862" s="92"/>
    </row>
    <row r="863" spans="1:4" s="86" customFormat="1" ht="15" customHeight="1">
      <c r="A863" s="138"/>
      <c r="B863" s="138"/>
      <c r="C863" s="140"/>
      <c r="D863" s="92"/>
    </row>
    <row r="864" spans="1:4" s="86" customFormat="1" ht="15" customHeight="1">
      <c r="A864" s="138"/>
      <c r="B864" s="138"/>
      <c r="C864" s="140"/>
      <c r="D864" s="92"/>
    </row>
    <row r="865" spans="1:4" s="86" customFormat="1" ht="30" customHeight="1">
      <c r="A865" s="138"/>
      <c r="B865" s="138"/>
      <c r="C865" s="140" t="s">
        <v>301</v>
      </c>
      <c r="D865" s="92"/>
    </row>
    <row r="866" spans="1:4" s="86" customFormat="1" ht="20.25" customHeight="1">
      <c r="A866" s="153" t="s">
        <v>290</v>
      </c>
      <c r="B866" s="154"/>
      <c r="C866" s="154"/>
      <c r="D866" s="92"/>
    </row>
    <row r="867" spans="1:4" s="86" customFormat="1" ht="13.5" customHeight="1">
      <c r="A867" s="149" t="s">
        <v>83</v>
      </c>
      <c r="B867" s="150"/>
      <c r="C867" s="150"/>
      <c r="D867" s="92"/>
    </row>
    <row r="868" spans="1:4" s="86" customFormat="1" ht="15" customHeight="1">
      <c r="A868" s="138"/>
      <c r="B868" s="138"/>
      <c r="C868" s="140"/>
      <c r="D868" s="92"/>
    </row>
    <row r="869" spans="1:4" s="86" customFormat="1" ht="13.5" customHeight="1">
      <c r="A869" s="141" t="s">
        <v>70</v>
      </c>
      <c r="B869" s="149" t="s">
        <v>71</v>
      </c>
      <c r="C869" s="150"/>
      <c r="D869" s="92"/>
    </row>
    <row r="870" spans="1:4" ht="38.25">
      <c r="A870" s="162" t="s">
        <v>577</v>
      </c>
      <c r="B870" s="163" t="s">
        <v>578</v>
      </c>
      <c r="C870" s="164" t="s">
        <v>304</v>
      </c>
    </row>
    <row r="871" spans="1:4" s="86" customFormat="1" ht="15" customHeight="1">
      <c r="A871" s="138"/>
      <c r="B871" s="138"/>
      <c r="C871" s="140"/>
      <c r="D871" s="92"/>
    </row>
    <row r="872" spans="1:4" s="86" customFormat="1" ht="13.5" customHeight="1">
      <c r="A872" s="149" t="s">
        <v>72</v>
      </c>
      <c r="B872" s="150"/>
      <c r="C872" s="150"/>
      <c r="D872" s="92"/>
    </row>
    <row r="873" spans="1:4" s="86" customFormat="1" ht="15" customHeight="1">
      <c r="A873" s="138"/>
      <c r="B873" s="138"/>
      <c r="C873" s="140"/>
      <c r="D873" s="92"/>
    </row>
    <row r="874" spans="1:4" s="86" customFormat="1" ht="15" customHeight="1">
      <c r="A874" s="140" t="s">
        <v>73</v>
      </c>
      <c r="B874" s="142" t="s">
        <v>577</v>
      </c>
      <c r="C874" s="143"/>
      <c r="D874" s="92"/>
    </row>
    <row r="875" spans="1:4" s="86" customFormat="1" ht="15" customHeight="1">
      <c r="A875" s="140" t="s">
        <v>74</v>
      </c>
      <c r="B875" s="142" t="s">
        <v>283</v>
      </c>
      <c r="C875" s="144" t="s">
        <v>559</v>
      </c>
      <c r="D875" s="92"/>
    </row>
    <row r="876" spans="1:4" s="86" customFormat="1" ht="38.25" customHeight="1">
      <c r="A876" s="140" t="s">
        <v>75</v>
      </c>
      <c r="B876" s="142" t="s">
        <v>579</v>
      </c>
      <c r="C876" s="140"/>
      <c r="D876" s="92"/>
    </row>
    <row r="877" spans="1:4" s="86" customFormat="1" ht="51" customHeight="1">
      <c r="A877" s="140" t="s">
        <v>76</v>
      </c>
      <c r="B877" s="142" t="s">
        <v>580</v>
      </c>
      <c r="C877" s="140"/>
      <c r="D877" s="92"/>
    </row>
    <row r="878" spans="1:4" s="86" customFormat="1" ht="15" customHeight="1">
      <c r="A878" s="140" t="s">
        <v>77</v>
      </c>
      <c r="B878" s="142" t="s">
        <v>284</v>
      </c>
      <c r="C878" s="140"/>
      <c r="D878" s="92"/>
    </row>
    <row r="879" spans="1:4" s="86" customFormat="1" ht="38.25" customHeight="1">
      <c r="A879" s="140" t="s">
        <v>581</v>
      </c>
      <c r="B879" s="142" t="s">
        <v>582</v>
      </c>
      <c r="C879" s="140"/>
      <c r="D879" s="92"/>
    </row>
    <row r="880" spans="1:4" s="86" customFormat="1" ht="15" customHeight="1">
      <c r="A880" s="151" t="s">
        <v>79</v>
      </c>
      <c r="B880" s="152"/>
      <c r="C880" s="140"/>
      <c r="D880" s="92"/>
    </row>
    <row r="881" spans="1:4" s="86" customFormat="1" ht="13.5" customHeight="1">
      <c r="A881" s="148" t="s">
        <v>583</v>
      </c>
      <c r="B881" s="155"/>
      <c r="C881" s="147" t="s">
        <v>80</v>
      </c>
      <c r="D881" s="92"/>
    </row>
    <row r="882" spans="1:4" s="86" customFormat="1" ht="15" customHeight="1">
      <c r="A882" s="151" t="s">
        <v>81</v>
      </c>
      <c r="B882" s="152"/>
      <c r="C882" s="145">
        <v>-30</v>
      </c>
      <c r="D882" s="92"/>
    </row>
    <row r="883" spans="1:4" s="86" customFormat="1" ht="15" customHeight="1">
      <c r="A883" s="138"/>
      <c r="B883" s="138"/>
      <c r="C883" s="140"/>
      <c r="D883" s="92"/>
    </row>
    <row r="884" spans="1:4" s="86" customFormat="1" ht="15" customHeight="1">
      <c r="A884" s="138"/>
      <c r="B884" s="138"/>
      <c r="C884" s="140"/>
      <c r="D884" s="92"/>
    </row>
    <row r="885" spans="1:4" s="86" customFormat="1" ht="30" customHeight="1">
      <c r="A885" s="138"/>
      <c r="B885" s="138"/>
      <c r="C885" s="140" t="s">
        <v>302</v>
      </c>
      <c r="D885" s="92"/>
    </row>
    <row r="886" spans="1:4" s="86" customFormat="1" ht="20.25" customHeight="1">
      <c r="A886" s="153" t="s">
        <v>291</v>
      </c>
      <c r="B886" s="154"/>
      <c r="C886" s="154"/>
      <c r="D886" s="92"/>
    </row>
    <row r="887" spans="1:4" s="86" customFormat="1" ht="13.5" customHeight="1">
      <c r="A887" s="149" t="s">
        <v>83</v>
      </c>
      <c r="B887" s="150"/>
      <c r="C887" s="150"/>
      <c r="D887" s="92"/>
    </row>
    <row r="888" spans="1:4" s="86" customFormat="1" ht="15" customHeight="1">
      <c r="A888" s="138"/>
      <c r="B888" s="138"/>
      <c r="C888" s="140"/>
      <c r="D888" s="92"/>
    </row>
    <row r="889" spans="1:4" s="86" customFormat="1" ht="13.5" customHeight="1">
      <c r="A889" s="141" t="s">
        <v>70</v>
      </c>
      <c r="B889" s="149" t="s">
        <v>71</v>
      </c>
      <c r="C889" s="150"/>
      <c r="D889" s="92"/>
    </row>
    <row r="890" spans="1:4" ht="38.25">
      <c r="A890" s="162" t="s">
        <v>292</v>
      </c>
      <c r="B890" s="163" t="s">
        <v>293</v>
      </c>
      <c r="C890" s="164" t="s">
        <v>304</v>
      </c>
    </row>
    <row r="891" spans="1:4" s="86" customFormat="1" ht="15" customHeight="1">
      <c r="A891" s="138"/>
      <c r="B891" s="138"/>
      <c r="C891" s="140"/>
      <c r="D891" s="92"/>
    </row>
    <row r="892" spans="1:4" s="86" customFormat="1" ht="13.5" customHeight="1">
      <c r="A892" s="149" t="s">
        <v>72</v>
      </c>
      <c r="B892" s="150"/>
      <c r="C892" s="150"/>
      <c r="D892" s="92"/>
    </row>
    <row r="893" spans="1:4" s="86" customFormat="1" ht="15" customHeight="1">
      <c r="A893" s="138"/>
      <c r="B893" s="138"/>
      <c r="C893" s="140"/>
      <c r="D893" s="92"/>
    </row>
    <row r="894" spans="1:4" s="86" customFormat="1" ht="15" customHeight="1">
      <c r="A894" s="140" t="s">
        <v>73</v>
      </c>
      <c r="B894" s="142" t="s">
        <v>292</v>
      </c>
      <c r="C894" s="143"/>
      <c r="D894" s="92"/>
    </row>
    <row r="895" spans="1:4" s="86" customFormat="1" ht="15" customHeight="1">
      <c r="A895" s="140" t="s">
        <v>74</v>
      </c>
      <c r="B895" s="142" t="s">
        <v>119</v>
      </c>
      <c r="C895" s="144" t="s">
        <v>559</v>
      </c>
      <c r="D895" s="92"/>
    </row>
    <row r="896" spans="1:4" s="86" customFormat="1" ht="25.5" customHeight="1">
      <c r="A896" s="140" t="s">
        <v>75</v>
      </c>
      <c r="B896" s="142" t="s">
        <v>294</v>
      </c>
      <c r="C896" s="140"/>
      <c r="D896" s="92"/>
    </row>
    <row r="897" spans="1:4" s="86" customFormat="1" ht="76.5" customHeight="1">
      <c r="A897" s="140" t="s">
        <v>76</v>
      </c>
      <c r="B897" s="142" t="s">
        <v>289</v>
      </c>
      <c r="C897" s="140"/>
      <c r="D897" s="92"/>
    </row>
    <row r="898" spans="1:4" s="86" customFormat="1" ht="15" customHeight="1">
      <c r="A898" s="140" t="s">
        <v>77</v>
      </c>
      <c r="B898" s="142" t="s">
        <v>121</v>
      </c>
      <c r="C898" s="140"/>
      <c r="D898" s="92"/>
    </row>
    <row r="899" spans="1:4" s="86" customFormat="1" ht="30" customHeight="1">
      <c r="A899" s="140" t="s">
        <v>127</v>
      </c>
      <c r="B899" s="142" t="s">
        <v>291</v>
      </c>
      <c r="C899" s="140"/>
      <c r="D899" s="92"/>
    </row>
    <row r="900" spans="1:4" s="86" customFormat="1" ht="15" customHeight="1">
      <c r="A900" s="151" t="s">
        <v>79</v>
      </c>
      <c r="B900" s="152"/>
      <c r="C900" s="140"/>
      <c r="D900" s="92"/>
    </row>
    <row r="901" spans="1:4" s="86" customFormat="1" ht="15" customHeight="1">
      <c r="A901" s="151" t="s">
        <v>81</v>
      </c>
      <c r="B901" s="152"/>
      <c r="C901" s="145">
        <v>-3100</v>
      </c>
      <c r="D901" s="92"/>
    </row>
    <row r="902" spans="1:4" s="86" customFormat="1" ht="15" customHeight="1">
      <c r="A902" s="138"/>
      <c r="B902" s="138"/>
      <c r="C902" s="140"/>
      <c r="D902" s="92"/>
    </row>
    <row r="903" spans="1:4" s="86" customFormat="1" ht="15" customHeight="1">
      <c r="A903" s="138"/>
      <c r="B903" s="138"/>
      <c r="C903" s="140"/>
      <c r="D903" s="92"/>
    </row>
    <row r="904" spans="1:4" s="86" customFormat="1" ht="30" customHeight="1">
      <c r="A904" s="138"/>
      <c r="B904" s="138"/>
      <c r="C904" s="140" t="s">
        <v>303</v>
      </c>
      <c r="D904" s="92"/>
    </row>
    <row r="905" spans="1:4" s="86" customFormat="1" ht="20.25" customHeight="1">
      <c r="A905" s="153" t="s">
        <v>116</v>
      </c>
      <c r="B905" s="154"/>
      <c r="C905" s="154"/>
      <c r="D905" s="92"/>
    </row>
    <row r="906" spans="1:4" s="86" customFormat="1" ht="13.5" customHeight="1">
      <c r="A906" s="149" t="s">
        <v>83</v>
      </c>
      <c r="B906" s="150"/>
      <c r="C906" s="150"/>
      <c r="D906" s="92"/>
    </row>
    <row r="907" spans="1:4" s="86" customFormat="1" ht="15" customHeight="1">
      <c r="A907" s="138"/>
      <c r="B907" s="138"/>
      <c r="C907" s="140"/>
      <c r="D907" s="92"/>
    </row>
    <row r="908" spans="1:4" s="86" customFormat="1" ht="13.5" customHeight="1">
      <c r="A908" s="141" t="s">
        <v>70</v>
      </c>
      <c r="B908" s="149" t="s">
        <v>71</v>
      </c>
      <c r="C908" s="150"/>
      <c r="D908" s="92"/>
    </row>
    <row r="909" spans="1:4" ht="38.25">
      <c r="A909" s="162" t="s">
        <v>117</v>
      </c>
      <c r="B909" s="163" t="s">
        <v>118</v>
      </c>
      <c r="C909" s="164" t="s">
        <v>881</v>
      </c>
    </row>
    <row r="910" spans="1:4" s="86" customFormat="1" ht="15">
      <c r="A910" s="138"/>
      <c r="B910" s="138"/>
      <c r="C910" s="140"/>
      <c r="D910" s="92"/>
    </row>
    <row r="911" spans="1:4" s="86" customFormat="1">
      <c r="A911" s="341" t="s">
        <v>72</v>
      </c>
      <c r="B911" s="342"/>
      <c r="C911" s="342"/>
      <c r="D911" s="92"/>
    </row>
    <row r="912" spans="1:4" s="86" customFormat="1" ht="15">
      <c r="A912" s="138"/>
      <c r="B912" s="138"/>
      <c r="C912" s="140"/>
      <c r="D912" s="92"/>
    </row>
    <row r="913" spans="1:4" s="86" customFormat="1" ht="15">
      <c r="A913" s="140" t="s">
        <v>73</v>
      </c>
      <c r="B913" s="142" t="s">
        <v>117</v>
      </c>
      <c r="C913" s="143"/>
      <c r="D913" s="92"/>
    </row>
    <row r="914" spans="1:4" s="86" customFormat="1" ht="15">
      <c r="A914" s="140" t="s">
        <v>74</v>
      </c>
      <c r="B914" s="142" t="s">
        <v>119</v>
      </c>
      <c r="C914" s="144" t="s">
        <v>559</v>
      </c>
      <c r="D914" s="92"/>
    </row>
    <row r="915" spans="1:4" s="86" customFormat="1" ht="15">
      <c r="A915" s="140" t="s">
        <v>75</v>
      </c>
      <c r="B915" s="142" t="s">
        <v>118</v>
      </c>
      <c r="C915" s="140"/>
      <c r="D915" s="92"/>
    </row>
    <row r="916" spans="1:4" s="86" customFormat="1" ht="38.25">
      <c r="A916" s="140" t="s">
        <v>76</v>
      </c>
      <c r="B916" s="142" t="s">
        <v>120</v>
      </c>
      <c r="C916" s="140"/>
      <c r="D916" s="92"/>
    </row>
    <row r="917" spans="1:4" s="86" customFormat="1" ht="15">
      <c r="A917" s="140" t="s">
        <v>77</v>
      </c>
      <c r="B917" s="142" t="s">
        <v>121</v>
      </c>
      <c r="C917" s="140"/>
      <c r="D917" s="92"/>
    </row>
    <row r="918" spans="1:4" s="86" customFormat="1" ht="15">
      <c r="A918" s="343" t="s">
        <v>79</v>
      </c>
      <c r="B918" s="344"/>
      <c r="C918" s="140"/>
      <c r="D918" s="92"/>
    </row>
    <row r="919" spans="1:4" s="86" customFormat="1" ht="15">
      <c r="A919" s="345" t="s">
        <v>81</v>
      </c>
      <c r="B919" s="346"/>
      <c r="C919" s="145">
        <v>1168684.3</v>
      </c>
      <c r="D919" s="92"/>
    </row>
  </sheetData>
  <autoFilter ref="A1:A919"/>
  <mergeCells count="7">
    <mergeCell ref="A6:D6"/>
    <mergeCell ref="A911:C911"/>
    <mergeCell ref="A918:B918"/>
    <mergeCell ref="A919:B919"/>
    <mergeCell ref="A8:C8"/>
    <mergeCell ref="A9:C9"/>
    <mergeCell ref="B11:C11"/>
  </mergeCells>
  <pageMargins left="0.75" right="0.75" top="1" bottom="1" header="0.5" footer="0.5"/>
  <pageSetup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D1315"/>
  <sheetViews>
    <sheetView showZeros="0" zoomScaleNormal="100" workbookViewId="0">
      <selection activeCell="M21" sqref="M21"/>
    </sheetView>
  </sheetViews>
  <sheetFormatPr defaultColWidth="9.140625" defaultRowHeight="16.5" outlineLevelCol="1"/>
  <cols>
    <col min="1" max="1" width="15.5703125" style="87" customWidth="1" outlineLevel="1"/>
    <col min="2" max="2" width="46" style="87" customWidth="1" outlineLevel="1"/>
    <col min="3" max="3" width="13.7109375" style="88" customWidth="1"/>
    <col min="4" max="4" width="16.7109375" style="88" customWidth="1"/>
    <col min="5" max="5" width="18.85546875" style="90" bestFit="1" customWidth="1"/>
    <col min="6" max="6" width="15.42578125" style="87" bestFit="1" customWidth="1"/>
    <col min="7" max="7" width="19.42578125" style="87" bestFit="1" customWidth="1"/>
    <col min="8" max="9" width="0" style="87" hidden="1" customWidth="1"/>
    <col min="10" max="10" width="15" style="87" hidden="1" customWidth="1"/>
    <col min="11" max="16384" width="9.140625" style="87"/>
  </cols>
  <sheetData>
    <row r="1" spans="1:16384">
      <c r="A1" s="161"/>
      <c r="B1" s="161"/>
      <c r="C1" s="161"/>
      <c r="D1" s="161"/>
      <c r="E1" s="161"/>
      <c r="F1" s="161" t="s">
        <v>244</v>
      </c>
      <c r="G1" s="161"/>
      <c r="H1" s="161"/>
      <c r="I1" s="161"/>
      <c r="J1" s="161"/>
      <c r="K1" s="161"/>
      <c r="L1" s="161"/>
      <c r="M1" s="161"/>
      <c r="N1" s="161"/>
      <c r="O1" s="161"/>
      <c r="P1" s="161"/>
      <c r="Q1" s="161"/>
      <c r="R1" s="161"/>
      <c r="S1" s="161"/>
      <c r="T1" s="161"/>
      <c r="U1" s="161"/>
      <c r="V1" s="161"/>
      <c r="W1" s="161"/>
      <c r="X1" s="161"/>
      <c r="Y1" s="161"/>
      <c r="Z1" s="161"/>
      <c r="AA1" s="161"/>
      <c r="AB1" s="161"/>
      <c r="AC1" s="161"/>
      <c r="AD1" s="161"/>
      <c r="AE1" s="161"/>
      <c r="AF1" s="161"/>
      <c r="AG1" s="161"/>
      <c r="AH1" s="161"/>
      <c r="AI1" s="161"/>
      <c r="AJ1" s="161"/>
      <c r="AK1" s="161"/>
      <c r="AL1" s="161"/>
      <c r="AM1" s="161"/>
      <c r="AN1" s="161"/>
      <c r="AO1" s="161"/>
      <c r="AP1" s="161"/>
      <c r="AQ1" s="161"/>
      <c r="AR1" s="161"/>
      <c r="AS1" s="161"/>
      <c r="AT1" s="161"/>
      <c r="AU1" s="161"/>
      <c r="AV1" s="161"/>
      <c r="AW1" s="161"/>
      <c r="AX1" s="161"/>
      <c r="AY1" s="161"/>
      <c r="AZ1" s="161"/>
      <c r="BA1" s="161"/>
      <c r="BB1" s="161"/>
      <c r="BC1" s="161"/>
      <c r="BD1" s="161"/>
      <c r="BE1" s="161"/>
      <c r="BF1" s="161"/>
      <c r="BG1" s="161"/>
      <c r="BH1" s="161"/>
      <c r="BI1" s="161"/>
      <c r="BJ1" s="161"/>
      <c r="BK1" s="161"/>
      <c r="BL1" s="161"/>
      <c r="BM1" s="161"/>
      <c r="BN1" s="161"/>
      <c r="BO1" s="161"/>
      <c r="BP1" s="161"/>
      <c r="BQ1" s="161"/>
      <c r="BR1" s="161"/>
      <c r="BS1" s="161"/>
      <c r="BT1" s="161"/>
      <c r="BU1" s="161"/>
      <c r="BV1" s="161"/>
      <c r="BW1" s="161"/>
      <c r="BX1" s="161"/>
      <c r="BY1" s="161"/>
      <c r="BZ1" s="161"/>
      <c r="CA1" s="161"/>
      <c r="CB1" s="161"/>
      <c r="CC1" s="161"/>
      <c r="CD1" s="161"/>
      <c r="CE1" s="161"/>
      <c r="CF1" s="161"/>
      <c r="CG1" s="161"/>
      <c r="CH1" s="161"/>
      <c r="CI1" s="161"/>
      <c r="CJ1" s="161"/>
      <c r="CK1" s="161"/>
      <c r="CL1" s="161"/>
      <c r="CM1" s="161"/>
      <c r="CN1" s="161"/>
      <c r="CO1" s="161"/>
      <c r="CP1" s="161"/>
      <c r="CQ1" s="161"/>
      <c r="CR1" s="161"/>
      <c r="CS1" s="161"/>
      <c r="CT1" s="161"/>
      <c r="CU1" s="161"/>
      <c r="CV1" s="161"/>
      <c r="CW1" s="161"/>
      <c r="CX1" s="161"/>
      <c r="CY1" s="161"/>
      <c r="CZ1" s="161"/>
      <c r="DA1" s="161"/>
      <c r="DB1" s="161"/>
      <c r="DC1" s="161"/>
      <c r="DD1" s="161"/>
      <c r="DE1" s="161"/>
      <c r="DF1" s="161"/>
      <c r="DG1" s="161"/>
      <c r="DH1" s="161"/>
      <c r="DI1" s="161"/>
      <c r="DJ1" s="161"/>
      <c r="DK1" s="161"/>
      <c r="DL1" s="161"/>
      <c r="DM1" s="161"/>
      <c r="DN1" s="161"/>
      <c r="DO1" s="161"/>
      <c r="DP1" s="161"/>
      <c r="DQ1" s="161"/>
      <c r="DR1" s="161"/>
      <c r="DS1" s="161"/>
      <c r="DT1" s="161"/>
      <c r="DU1" s="161"/>
      <c r="DV1" s="161"/>
      <c r="DW1" s="161"/>
      <c r="DX1" s="161"/>
      <c r="DY1" s="161"/>
      <c r="DZ1" s="161"/>
      <c r="EA1" s="161"/>
      <c r="EB1" s="161"/>
      <c r="EC1" s="161"/>
      <c r="ED1" s="161"/>
      <c r="EE1" s="161"/>
      <c r="EF1" s="161"/>
      <c r="EG1" s="161"/>
      <c r="EH1" s="161"/>
      <c r="EI1" s="161"/>
      <c r="EJ1" s="161"/>
      <c r="EK1" s="161"/>
      <c r="EL1" s="161"/>
      <c r="EM1" s="161"/>
      <c r="EN1" s="161"/>
      <c r="EO1" s="161"/>
      <c r="EP1" s="161"/>
      <c r="EQ1" s="161"/>
      <c r="ER1" s="161"/>
      <c r="ES1" s="161"/>
      <c r="ET1" s="161"/>
      <c r="EU1" s="161"/>
      <c r="EV1" s="161"/>
      <c r="EW1" s="161"/>
      <c r="EX1" s="161"/>
      <c r="EY1" s="161"/>
      <c r="EZ1" s="161"/>
      <c r="FA1" s="161"/>
      <c r="FB1" s="161"/>
      <c r="FC1" s="161"/>
      <c r="FD1" s="161"/>
      <c r="FE1" s="161"/>
      <c r="FF1" s="161"/>
      <c r="FG1" s="161"/>
      <c r="FH1" s="161"/>
      <c r="FI1" s="161"/>
      <c r="FJ1" s="161"/>
      <c r="FK1" s="161"/>
      <c r="FL1" s="161"/>
      <c r="FM1" s="161"/>
      <c r="FN1" s="161"/>
      <c r="FO1" s="161"/>
      <c r="FP1" s="161"/>
      <c r="FQ1" s="161"/>
      <c r="FR1" s="161"/>
      <c r="FS1" s="161"/>
      <c r="FT1" s="161"/>
      <c r="FU1" s="161"/>
      <c r="FV1" s="161"/>
      <c r="FW1" s="161"/>
      <c r="FX1" s="161"/>
      <c r="FY1" s="161"/>
      <c r="FZ1" s="161"/>
      <c r="GA1" s="161"/>
      <c r="GB1" s="161"/>
      <c r="GC1" s="161"/>
      <c r="GD1" s="161"/>
      <c r="GE1" s="161"/>
      <c r="GF1" s="161"/>
      <c r="GG1" s="161"/>
      <c r="GH1" s="161"/>
      <c r="GI1" s="161"/>
      <c r="GJ1" s="161"/>
      <c r="GK1" s="161"/>
      <c r="GL1" s="161"/>
      <c r="GM1" s="161"/>
      <c r="GN1" s="161"/>
      <c r="GO1" s="161"/>
      <c r="GP1" s="161"/>
      <c r="GQ1" s="161"/>
      <c r="GR1" s="161"/>
      <c r="GS1" s="161"/>
      <c r="GT1" s="161"/>
      <c r="GU1" s="161"/>
      <c r="GV1" s="161"/>
      <c r="GW1" s="161"/>
      <c r="GX1" s="161"/>
      <c r="GY1" s="161"/>
      <c r="GZ1" s="161"/>
      <c r="HA1" s="161"/>
      <c r="HB1" s="161"/>
      <c r="HC1" s="161"/>
      <c r="HD1" s="161"/>
      <c r="HE1" s="161"/>
      <c r="HF1" s="161"/>
      <c r="HG1" s="161"/>
      <c r="HH1" s="161"/>
      <c r="HI1" s="161"/>
      <c r="HJ1" s="161"/>
      <c r="HK1" s="161"/>
      <c r="HL1" s="161"/>
      <c r="HM1" s="161"/>
      <c r="HN1" s="161"/>
      <c r="HO1" s="161"/>
      <c r="HP1" s="161"/>
      <c r="HQ1" s="161"/>
      <c r="HR1" s="161"/>
      <c r="HS1" s="161"/>
      <c r="HT1" s="161"/>
      <c r="HU1" s="161"/>
      <c r="HV1" s="161"/>
      <c r="HW1" s="161"/>
      <c r="HX1" s="161"/>
      <c r="HY1" s="161"/>
      <c r="HZ1" s="161"/>
      <c r="IA1" s="161"/>
      <c r="IB1" s="161"/>
      <c r="IC1" s="161"/>
      <c r="ID1" s="161"/>
      <c r="IE1" s="161"/>
      <c r="IF1" s="161"/>
      <c r="IG1" s="161"/>
      <c r="IH1" s="161"/>
      <c r="II1" s="161"/>
      <c r="IJ1" s="161"/>
      <c r="IK1" s="161"/>
      <c r="IL1" s="161"/>
      <c r="IM1" s="161"/>
      <c r="IN1" s="161"/>
      <c r="IO1" s="161"/>
      <c r="IP1" s="161"/>
      <c r="IQ1" s="161"/>
      <c r="IR1" s="161"/>
      <c r="IS1" s="161"/>
      <c r="IT1" s="161"/>
      <c r="IU1" s="161"/>
      <c r="IV1" s="161"/>
      <c r="IW1" s="161"/>
      <c r="IX1" s="161"/>
      <c r="IY1" s="161"/>
      <c r="IZ1" s="161"/>
      <c r="JA1" s="161"/>
      <c r="JB1" s="161"/>
      <c r="JC1" s="161"/>
      <c r="JD1" s="161"/>
      <c r="JE1" s="161"/>
      <c r="JF1" s="161"/>
      <c r="JG1" s="161"/>
      <c r="JH1" s="161"/>
      <c r="JI1" s="161"/>
      <c r="JJ1" s="161"/>
      <c r="JK1" s="161"/>
      <c r="JL1" s="161"/>
      <c r="JM1" s="161"/>
      <c r="JN1" s="161"/>
      <c r="JO1" s="161"/>
      <c r="JP1" s="161"/>
      <c r="JQ1" s="161"/>
      <c r="JR1" s="161"/>
      <c r="JS1" s="161"/>
      <c r="JT1" s="161"/>
      <c r="JU1" s="161"/>
      <c r="JV1" s="161"/>
      <c r="JW1" s="161"/>
      <c r="JX1" s="161"/>
      <c r="JY1" s="161"/>
      <c r="JZ1" s="161"/>
      <c r="KA1" s="161"/>
      <c r="KB1" s="161"/>
      <c r="KC1" s="161"/>
      <c r="KD1" s="161"/>
      <c r="KE1" s="161"/>
      <c r="KF1" s="161"/>
      <c r="KG1" s="161"/>
      <c r="KH1" s="161"/>
      <c r="KI1" s="161"/>
      <c r="KJ1" s="161"/>
      <c r="KK1" s="161"/>
      <c r="KL1" s="161"/>
      <c r="KM1" s="161"/>
      <c r="KN1" s="161"/>
      <c r="KO1" s="161"/>
      <c r="KP1" s="161"/>
      <c r="KQ1" s="161"/>
      <c r="KR1" s="161"/>
      <c r="KS1" s="161"/>
      <c r="KT1" s="161"/>
      <c r="KU1" s="161"/>
      <c r="KV1" s="161"/>
      <c r="KW1" s="161"/>
      <c r="KX1" s="161"/>
      <c r="KY1" s="161"/>
      <c r="KZ1" s="161"/>
      <c r="LA1" s="161"/>
      <c r="LB1" s="161"/>
      <c r="LC1" s="161"/>
      <c r="LD1" s="161"/>
      <c r="LE1" s="161"/>
      <c r="LF1" s="161"/>
      <c r="LG1" s="161"/>
      <c r="LH1" s="161"/>
      <c r="LI1" s="161"/>
      <c r="LJ1" s="161"/>
      <c r="LK1" s="161"/>
      <c r="LL1" s="161"/>
      <c r="LM1" s="161"/>
      <c r="LN1" s="161"/>
      <c r="LO1" s="161"/>
      <c r="LP1" s="161"/>
      <c r="LQ1" s="161"/>
      <c r="LR1" s="161"/>
      <c r="LS1" s="161"/>
      <c r="LT1" s="161"/>
      <c r="LU1" s="161"/>
      <c r="LV1" s="161"/>
      <c r="LW1" s="161"/>
      <c r="LX1" s="161"/>
      <c r="LY1" s="161"/>
      <c r="LZ1" s="161"/>
      <c r="MA1" s="161"/>
      <c r="MB1" s="161"/>
      <c r="MC1" s="161"/>
      <c r="MD1" s="161"/>
      <c r="ME1" s="161"/>
      <c r="MF1" s="161"/>
      <c r="MG1" s="161"/>
      <c r="MH1" s="161"/>
      <c r="MI1" s="161"/>
      <c r="MJ1" s="161"/>
      <c r="MK1" s="161"/>
      <c r="ML1" s="161"/>
      <c r="MM1" s="161"/>
      <c r="MN1" s="161"/>
      <c r="MO1" s="161"/>
      <c r="MP1" s="161"/>
      <c r="MQ1" s="161"/>
      <c r="MR1" s="161"/>
      <c r="MS1" s="161"/>
      <c r="MT1" s="161"/>
      <c r="MU1" s="161"/>
      <c r="MV1" s="161"/>
      <c r="MW1" s="161"/>
      <c r="MX1" s="161"/>
      <c r="MY1" s="161"/>
      <c r="MZ1" s="161"/>
      <c r="NA1" s="161"/>
      <c r="NB1" s="161"/>
      <c r="NC1" s="161"/>
      <c r="ND1" s="161"/>
      <c r="NE1" s="161"/>
      <c r="NF1" s="161"/>
      <c r="NG1" s="161"/>
      <c r="NH1" s="161"/>
      <c r="NI1" s="161"/>
      <c r="NJ1" s="161"/>
      <c r="NK1" s="161"/>
      <c r="NL1" s="161"/>
      <c r="NM1" s="161"/>
      <c r="NN1" s="161"/>
      <c r="NO1" s="161"/>
      <c r="NP1" s="161"/>
      <c r="NQ1" s="161"/>
      <c r="NR1" s="161"/>
      <c r="NS1" s="161"/>
      <c r="NT1" s="161"/>
      <c r="NU1" s="161"/>
      <c r="NV1" s="161"/>
      <c r="NW1" s="161"/>
      <c r="NX1" s="161"/>
      <c r="NY1" s="161"/>
      <c r="NZ1" s="161"/>
      <c r="OA1" s="161"/>
      <c r="OB1" s="161"/>
      <c r="OC1" s="161"/>
      <c r="OD1" s="161"/>
      <c r="OE1" s="161"/>
      <c r="OF1" s="161"/>
      <c r="OG1" s="161"/>
      <c r="OH1" s="161"/>
      <c r="OI1" s="161"/>
      <c r="OJ1" s="161"/>
      <c r="OK1" s="161"/>
      <c r="OL1" s="161"/>
      <c r="OM1" s="161"/>
      <c r="ON1" s="161"/>
      <c r="OO1" s="161"/>
      <c r="OP1" s="161"/>
      <c r="OQ1" s="161"/>
      <c r="OR1" s="161"/>
      <c r="OS1" s="161"/>
      <c r="OT1" s="161"/>
      <c r="OU1" s="161"/>
      <c r="OV1" s="161"/>
      <c r="OW1" s="161"/>
      <c r="OX1" s="161"/>
      <c r="OY1" s="161"/>
      <c r="OZ1" s="161"/>
      <c r="PA1" s="161"/>
      <c r="PB1" s="161"/>
      <c r="PC1" s="161"/>
      <c r="PD1" s="161"/>
      <c r="PE1" s="161"/>
      <c r="PF1" s="161"/>
      <c r="PG1" s="161"/>
      <c r="PH1" s="161"/>
      <c r="PI1" s="161"/>
      <c r="PJ1" s="161"/>
      <c r="PK1" s="161"/>
      <c r="PL1" s="161"/>
      <c r="PM1" s="161"/>
      <c r="PN1" s="161"/>
      <c r="PO1" s="161"/>
      <c r="PP1" s="161"/>
      <c r="PQ1" s="161"/>
      <c r="PR1" s="161"/>
      <c r="PS1" s="161"/>
      <c r="PT1" s="161"/>
      <c r="PU1" s="161"/>
      <c r="PV1" s="161"/>
      <c r="PW1" s="161"/>
      <c r="PX1" s="161"/>
      <c r="PY1" s="161"/>
      <c r="PZ1" s="161"/>
      <c r="QA1" s="161"/>
      <c r="QB1" s="161"/>
      <c r="QC1" s="161"/>
      <c r="QD1" s="161"/>
      <c r="QE1" s="161"/>
      <c r="QF1" s="161"/>
      <c r="QG1" s="161"/>
      <c r="QH1" s="161"/>
      <c r="QI1" s="161"/>
      <c r="QJ1" s="161"/>
      <c r="QK1" s="161"/>
      <c r="QL1" s="161"/>
      <c r="QM1" s="161"/>
      <c r="QN1" s="161"/>
      <c r="QO1" s="161"/>
      <c r="QP1" s="161"/>
      <c r="QQ1" s="161"/>
      <c r="QR1" s="161"/>
      <c r="QS1" s="161"/>
      <c r="QT1" s="161"/>
      <c r="QU1" s="161"/>
      <c r="QV1" s="161"/>
      <c r="QW1" s="161"/>
      <c r="QX1" s="161"/>
      <c r="QY1" s="161"/>
      <c r="QZ1" s="161"/>
      <c r="RA1" s="161"/>
      <c r="RB1" s="161"/>
      <c r="RC1" s="161"/>
      <c r="RD1" s="161"/>
      <c r="RE1" s="161"/>
      <c r="RF1" s="161"/>
      <c r="RG1" s="161"/>
      <c r="RH1" s="161"/>
      <c r="RI1" s="161"/>
      <c r="RJ1" s="161"/>
      <c r="RK1" s="161"/>
      <c r="RL1" s="161"/>
      <c r="RM1" s="161"/>
      <c r="RN1" s="161"/>
      <c r="RO1" s="161"/>
      <c r="RP1" s="161"/>
      <c r="RQ1" s="161"/>
      <c r="RR1" s="161"/>
      <c r="RS1" s="161"/>
      <c r="RT1" s="161"/>
      <c r="RU1" s="161"/>
      <c r="RV1" s="161"/>
      <c r="RW1" s="161"/>
      <c r="RX1" s="161"/>
      <c r="RY1" s="161"/>
      <c r="RZ1" s="161"/>
      <c r="SA1" s="161"/>
      <c r="SB1" s="161"/>
      <c r="SC1" s="161"/>
      <c r="SD1" s="161"/>
      <c r="SE1" s="161"/>
      <c r="SF1" s="161"/>
      <c r="SG1" s="161"/>
      <c r="SH1" s="161"/>
      <c r="SI1" s="161"/>
      <c r="SJ1" s="161"/>
      <c r="SK1" s="161"/>
      <c r="SL1" s="161"/>
      <c r="SM1" s="161"/>
      <c r="SN1" s="161"/>
      <c r="SO1" s="161"/>
      <c r="SP1" s="161"/>
      <c r="SQ1" s="161"/>
      <c r="SR1" s="161"/>
      <c r="SS1" s="161"/>
      <c r="ST1" s="161"/>
      <c r="SU1" s="161"/>
      <c r="SV1" s="161"/>
      <c r="SW1" s="161"/>
      <c r="SX1" s="161"/>
      <c r="SY1" s="161"/>
      <c r="SZ1" s="161"/>
      <c r="TA1" s="161"/>
      <c r="TB1" s="161"/>
      <c r="TC1" s="161"/>
      <c r="TD1" s="161"/>
      <c r="TE1" s="161"/>
      <c r="TF1" s="161"/>
      <c r="TG1" s="161"/>
      <c r="TH1" s="161"/>
      <c r="TI1" s="161"/>
      <c r="TJ1" s="161"/>
      <c r="TK1" s="161"/>
      <c r="TL1" s="161"/>
      <c r="TM1" s="161"/>
      <c r="TN1" s="161"/>
      <c r="TO1" s="161"/>
      <c r="TP1" s="161"/>
      <c r="TQ1" s="161"/>
      <c r="TR1" s="161"/>
      <c r="TS1" s="161"/>
      <c r="TT1" s="161"/>
      <c r="TU1" s="161"/>
      <c r="TV1" s="161"/>
      <c r="TW1" s="161"/>
      <c r="TX1" s="161"/>
      <c r="TY1" s="161"/>
      <c r="TZ1" s="161"/>
      <c r="UA1" s="161"/>
      <c r="UB1" s="161"/>
      <c r="UC1" s="161"/>
      <c r="UD1" s="161"/>
      <c r="UE1" s="161"/>
      <c r="UF1" s="161"/>
      <c r="UG1" s="161"/>
      <c r="UH1" s="161"/>
      <c r="UI1" s="161"/>
      <c r="UJ1" s="161"/>
      <c r="UK1" s="161"/>
      <c r="UL1" s="161"/>
      <c r="UM1" s="161"/>
      <c r="UN1" s="161"/>
      <c r="UO1" s="161"/>
      <c r="UP1" s="161"/>
      <c r="UQ1" s="161"/>
      <c r="UR1" s="161"/>
      <c r="US1" s="161"/>
      <c r="UT1" s="161"/>
      <c r="UU1" s="161"/>
      <c r="UV1" s="161"/>
      <c r="UW1" s="161"/>
      <c r="UX1" s="161"/>
      <c r="UY1" s="161"/>
      <c r="UZ1" s="161"/>
      <c r="VA1" s="161"/>
      <c r="VB1" s="161"/>
      <c r="VC1" s="161"/>
      <c r="VD1" s="161"/>
      <c r="VE1" s="161"/>
      <c r="VF1" s="161"/>
      <c r="VG1" s="161"/>
      <c r="VH1" s="161"/>
      <c r="VI1" s="161"/>
      <c r="VJ1" s="161"/>
      <c r="VK1" s="161"/>
      <c r="VL1" s="161"/>
      <c r="VM1" s="161"/>
      <c r="VN1" s="161"/>
      <c r="VO1" s="161"/>
      <c r="VP1" s="161"/>
      <c r="VQ1" s="161"/>
      <c r="VR1" s="161"/>
      <c r="VS1" s="161"/>
      <c r="VT1" s="161"/>
      <c r="VU1" s="161"/>
      <c r="VV1" s="161"/>
      <c r="VW1" s="161"/>
      <c r="VX1" s="161"/>
      <c r="VY1" s="161"/>
      <c r="VZ1" s="161"/>
      <c r="WA1" s="161"/>
      <c r="WB1" s="161"/>
      <c r="WC1" s="161"/>
      <c r="WD1" s="161"/>
      <c r="WE1" s="161"/>
      <c r="WF1" s="161"/>
      <c r="WG1" s="161"/>
      <c r="WH1" s="161"/>
      <c r="WI1" s="161"/>
      <c r="WJ1" s="161"/>
      <c r="WK1" s="161"/>
      <c r="WL1" s="161"/>
      <c r="WM1" s="161"/>
      <c r="WN1" s="161"/>
      <c r="WO1" s="161"/>
      <c r="WP1" s="161"/>
      <c r="WQ1" s="161"/>
      <c r="WR1" s="161"/>
      <c r="WS1" s="161"/>
      <c r="WT1" s="161"/>
      <c r="WU1" s="161"/>
      <c r="WV1" s="161"/>
      <c r="WW1" s="161"/>
      <c r="WX1" s="161"/>
      <c r="WY1" s="161"/>
      <c r="WZ1" s="161"/>
      <c r="XA1" s="161"/>
      <c r="XB1" s="161"/>
      <c r="XC1" s="161"/>
      <c r="XD1" s="161"/>
      <c r="XE1" s="161"/>
      <c r="XF1" s="161"/>
      <c r="XG1" s="161"/>
      <c r="XH1" s="161"/>
      <c r="XI1" s="161"/>
      <c r="XJ1" s="161"/>
      <c r="XK1" s="161"/>
      <c r="XL1" s="161"/>
      <c r="XM1" s="161"/>
      <c r="XN1" s="161"/>
      <c r="XO1" s="161"/>
      <c r="XP1" s="161"/>
      <c r="XQ1" s="161"/>
      <c r="XR1" s="161"/>
      <c r="XS1" s="161"/>
      <c r="XT1" s="161"/>
      <c r="XU1" s="161"/>
      <c r="XV1" s="161"/>
      <c r="XW1" s="161"/>
      <c r="XX1" s="161"/>
      <c r="XY1" s="161"/>
      <c r="XZ1" s="161"/>
      <c r="YA1" s="161"/>
      <c r="YB1" s="161"/>
      <c r="YC1" s="161"/>
      <c r="YD1" s="161"/>
      <c r="YE1" s="161"/>
      <c r="YF1" s="161"/>
      <c r="YG1" s="161"/>
      <c r="YH1" s="161"/>
      <c r="YI1" s="161"/>
      <c r="YJ1" s="161"/>
      <c r="YK1" s="161"/>
      <c r="YL1" s="161"/>
      <c r="YM1" s="161"/>
      <c r="YN1" s="161"/>
      <c r="YO1" s="161"/>
      <c r="YP1" s="161"/>
      <c r="YQ1" s="161"/>
      <c r="YR1" s="161"/>
      <c r="YS1" s="161"/>
      <c r="YT1" s="161"/>
      <c r="YU1" s="161"/>
      <c r="YV1" s="161"/>
      <c r="YW1" s="161"/>
      <c r="YX1" s="161"/>
      <c r="YY1" s="161"/>
      <c r="YZ1" s="161"/>
      <c r="ZA1" s="161"/>
      <c r="ZB1" s="161"/>
      <c r="ZC1" s="161"/>
      <c r="ZD1" s="161"/>
      <c r="ZE1" s="161"/>
      <c r="ZF1" s="161"/>
      <c r="ZG1" s="161"/>
      <c r="ZH1" s="161"/>
      <c r="ZI1" s="161"/>
      <c r="ZJ1" s="161"/>
      <c r="ZK1" s="161"/>
      <c r="ZL1" s="161"/>
      <c r="ZM1" s="161"/>
      <c r="ZN1" s="161"/>
      <c r="ZO1" s="161"/>
      <c r="ZP1" s="161"/>
      <c r="ZQ1" s="161"/>
      <c r="ZR1" s="161"/>
      <c r="ZS1" s="161"/>
      <c r="ZT1" s="161"/>
      <c r="ZU1" s="161"/>
      <c r="ZV1" s="161"/>
      <c r="ZW1" s="161"/>
      <c r="ZX1" s="161"/>
      <c r="ZY1" s="161"/>
      <c r="ZZ1" s="161"/>
      <c r="AAA1" s="161"/>
      <c r="AAB1" s="161"/>
      <c r="AAC1" s="161"/>
      <c r="AAD1" s="161"/>
      <c r="AAE1" s="161"/>
      <c r="AAF1" s="161"/>
      <c r="AAG1" s="161"/>
      <c r="AAH1" s="161"/>
      <c r="AAI1" s="161"/>
      <c r="AAJ1" s="161"/>
      <c r="AAK1" s="161"/>
      <c r="AAL1" s="161"/>
      <c r="AAM1" s="161"/>
      <c r="AAN1" s="161"/>
      <c r="AAO1" s="161"/>
      <c r="AAP1" s="161"/>
      <c r="AAQ1" s="161"/>
      <c r="AAR1" s="161"/>
      <c r="AAS1" s="161"/>
      <c r="AAT1" s="161"/>
      <c r="AAU1" s="161"/>
      <c r="AAV1" s="161"/>
      <c r="AAW1" s="161"/>
      <c r="AAX1" s="161"/>
      <c r="AAY1" s="161"/>
      <c r="AAZ1" s="161"/>
      <c r="ABA1" s="161"/>
      <c r="ABB1" s="161"/>
      <c r="ABC1" s="161"/>
      <c r="ABD1" s="161"/>
      <c r="ABE1" s="161"/>
      <c r="ABF1" s="161"/>
      <c r="ABG1" s="161"/>
      <c r="ABH1" s="161"/>
      <c r="ABI1" s="161"/>
      <c r="ABJ1" s="161"/>
      <c r="ABK1" s="161"/>
      <c r="ABL1" s="161"/>
      <c r="ABM1" s="161"/>
      <c r="ABN1" s="161"/>
      <c r="ABO1" s="161"/>
      <c r="ABP1" s="161"/>
      <c r="ABQ1" s="161"/>
      <c r="ABR1" s="161"/>
      <c r="ABS1" s="161"/>
      <c r="ABT1" s="161"/>
      <c r="ABU1" s="161"/>
      <c r="ABV1" s="161"/>
      <c r="ABW1" s="161"/>
      <c r="ABX1" s="161"/>
      <c r="ABY1" s="161"/>
      <c r="ABZ1" s="161"/>
      <c r="ACA1" s="161"/>
      <c r="ACB1" s="161"/>
      <c r="ACC1" s="161"/>
      <c r="ACD1" s="161"/>
      <c r="ACE1" s="161"/>
      <c r="ACF1" s="161"/>
      <c r="ACG1" s="161"/>
      <c r="ACH1" s="161"/>
      <c r="ACI1" s="161"/>
      <c r="ACJ1" s="161"/>
      <c r="ACK1" s="161"/>
      <c r="ACL1" s="161"/>
      <c r="ACM1" s="161"/>
      <c r="ACN1" s="161"/>
      <c r="ACO1" s="161"/>
      <c r="ACP1" s="161"/>
      <c r="ACQ1" s="161"/>
      <c r="ACR1" s="161"/>
      <c r="ACS1" s="161"/>
      <c r="ACT1" s="161"/>
      <c r="ACU1" s="161"/>
      <c r="ACV1" s="161"/>
      <c r="ACW1" s="161"/>
      <c r="ACX1" s="161"/>
      <c r="ACY1" s="161"/>
      <c r="ACZ1" s="161"/>
      <c r="ADA1" s="161"/>
      <c r="ADB1" s="161"/>
      <c r="ADC1" s="161"/>
      <c r="ADD1" s="161"/>
      <c r="ADE1" s="161"/>
      <c r="ADF1" s="161"/>
      <c r="ADG1" s="161"/>
      <c r="ADH1" s="161"/>
      <c r="ADI1" s="161"/>
      <c r="ADJ1" s="161"/>
      <c r="ADK1" s="161"/>
      <c r="ADL1" s="161"/>
      <c r="ADM1" s="161"/>
      <c r="ADN1" s="161"/>
      <c r="ADO1" s="161"/>
      <c r="ADP1" s="161"/>
      <c r="ADQ1" s="161"/>
      <c r="ADR1" s="161"/>
      <c r="ADS1" s="161"/>
      <c r="ADT1" s="161"/>
      <c r="ADU1" s="161"/>
      <c r="ADV1" s="161"/>
      <c r="ADW1" s="161"/>
      <c r="ADX1" s="161"/>
      <c r="ADY1" s="161"/>
      <c r="ADZ1" s="161"/>
      <c r="AEA1" s="161"/>
      <c r="AEB1" s="161"/>
      <c r="AEC1" s="161"/>
      <c r="AED1" s="161"/>
      <c r="AEE1" s="161"/>
      <c r="AEF1" s="161"/>
      <c r="AEG1" s="161"/>
      <c r="AEH1" s="161"/>
      <c r="AEI1" s="161"/>
      <c r="AEJ1" s="161"/>
      <c r="AEK1" s="161"/>
      <c r="AEL1" s="161"/>
      <c r="AEM1" s="161"/>
      <c r="AEN1" s="161"/>
      <c r="AEO1" s="161"/>
      <c r="AEP1" s="161"/>
      <c r="AEQ1" s="161"/>
      <c r="AER1" s="161"/>
      <c r="AES1" s="161"/>
      <c r="AET1" s="161"/>
      <c r="AEU1" s="161"/>
      <c r="AEV1" s="161"/>
      <c r="AEW1" s="161"/>
      <c r="AEX1" s="161"/>
      <c r="AEY1" s="161"/>
      <c r="AEZ1" s="161"/>
      <c r="AFA1" s="161"/>
      <c r="AFB1" s="161"/>
      <c r="AFC1" s="161"/>
      <c r="AFD1" s="161"/>
      <c r="AFE1" s="161"/>
      <c r="AFF1" s="161"/>
      <c r="AFG1" s="161"/>
      <c r="AFH1" s="161"/>
      <c r="AFI1" s="161"/>
      <c r="AFJ1" s="161"/>
      <c r="AFK1" s="161"/>
      <c r="AFL1" s="161"/>
      <c r="AFM1" s="161"/>
      <c r="AFN1" s="161"/>
      <c r="AFO1" s="161"/>
      <c r="AFP1" s="161"/>
      <c r="AFQ1" s="161"/>
      <c r="AFR1" s="161"/>
      <c r="AFS1" s="161"/>
      <c r="AFT1" s="161"/>
      <c r="AFU1" s="161"/>
      <c r="AFV1" s="161"/>
      <c r="AFW1" s="161"/>
      <c r="AFX1" s="161"/>
      <c r="AFY1" s="161"/>
      <c r="AFZ1" s="161"/>
      <c r="AGA1" s="161"/>
      <c r="AGB1" s="161"/>
      <c r="AGC1" s="161"/>
      <c r="AGD1" s="161"/>
      <c r="AGE1" s="161"/>
      <c r="AGF1" s="161"/>
      <c r="AGG1" s="161"/>
      <c r="AGH1" s="161"/>
      <c r="AGI1" s="161"/>
      <c r="AGJ1" s="161"/>
      <c r="AGK1" s="161"/>
      <c r="AGL1" s="161"/>
      <c r="AGM1" s="161"/>
      <c r="AGN1" s="161"/>
      <c r="AGO1" s="161"/>
      <c r="AGP1" s="161"/>
      <c r="AGQ1" s="161"/>
      <c r="AGR1" s="161"/>
      <c r="AGS1" s="161"/>
      <c r="AGT1" s="161"/>
      <c r="AGU1" s="161"/>
      <c r="AGV1" s="161"/>
      <c r="AGW1" s="161"/>
      <c r="AGX1" s="161"/>
      <c r="AGY1" s="161"/>
      <c r="AGZ1" s="161"/>
      <c r="AHA1" s="161"/>
      <c r="AHB1" s="161"/>
      <c r="AHC1" s="161"/>
      <c r="AHD1" s="161"/>
      <c r="AHE1" s="161"/>
      <c r="AHF1" s="161"/>
      <c r="AHG1" s="161"/>
      <c r="AHH1" s="161"/>
      <c r="AHI1" s="161"/>
      <c r="AHJ1" s="161"/>
      <c r="AHK1" s="161"/>
      <c r="AHL1" s="161"/>
      <c r="AHM1" s="161"/>
      <c r="AHN1" s="161"/>
      <c r="AHO1" s="161"/>
      <c r="AHP1" s="161"/>
      <c r="AHQ1" s="161"/>
      <c r="AHR1" s="161"/>
      <c r="AHS1" s="161"/>
      <c r="AHT1" s="161"/>
      <c r="AHU1" s="161"/>
      <c r="AHV1" s="161"/>
      <c r="AHW1" s="161"/>
      <c r="AHX1" s="161"/>
      <c r="AHY1" s="161"/>
      <c r="AHZ1" s="161"/>
      <c r="AIA1" s="161"/>
      <c r="AIB1" s="161"/>
      <c r="AIC1" s="161"/>
      <c r="AID1" s="161"/>
      <c r="AIE1" s="161"/>
      <c r="AIF1" s="161"/>
      <c r="AIG1" s="161"/>
      <c r="AIH1" s="161"/>
      <c r="AII1" s="161"/>
      <c r="AIJ1" s="161"/>
      <c r="AIK1" s="161"/>
      <c r="AIL1" s="161"/>
      <c r="AIM1" s="161"/>
      <c r="AIN1" s="161"/>
      <c r="AIO1" s="161"/>
      <c r="AIP1" s="161"/>
      <c r="AIQ1" s="161"/>
      <c r="AIR1" s="161"/>
      <c r="AIS1" s="161"/>
      <c r="AIT1" s="161"/>
      <c r="AIU1" s="161"/>
      <c r="AIV1" s="161"/>
      <c r="AIW1" s="161"/>
      <c r="AIX1" s="161"/>
      <c r="AIY1" s="161"/>
      <c r="AIZ1" s="161"/>
      <c r="AJA1" s="161"/>
      <c r="AJB1" s="161"/>
      <c r="AJC1" s="161"/>
      <c r="AJD1" s="161"/>
      <c r="AJE1" s="161"/>
      <c r="AJF1" s="161"/>
      <c r="AJG1" s="161"/>
      <c r="AJH1" s="161"/>
      <c r="AJI1" s="161"/>
      <c r="AJJ1" s="161"/>
      <c r="AJK1" s="161"/>
      <c r="AJL1" s="161"/>
      <c r="AJM1" s="161"/>
      <c r="AJN1" s="161"/>
      <c r="AJO1" s="161"/>
      <c r="AJP1" s="161"/>
      <c r="AJQ1" s="161"/>
      <c r="AJR1" s="161"/>
      <c r="AJS1" s="161"/>
      <c r="AJT1" s="161"/>
      <c r="AJU1" s="161"/>
      <c r="AJV1" s="161"/>
      <c r="AJW1" s="161"/>
      <c r="AJX1" s="161"/>
      <c r="AJY1" s="161"/>
      <c r="AJZ1" s="161"/>
      <c r="AKA1" s="161"/>
      <c r="AKB1" s="161"/>
      <c r="AKC1" s="161"/>
      <c r="AKD1" s="161"/>
      <c r="AKE1" s="161"/>
      <c r="AKF1" s="161"/>
      <c r="AKG1" s="161"/>
      <c r="AKH1" s="161"/>
      <c r="AKI1" s="161"/>
      <c r="AKJ1" s="161"/>
      <c r="AKK1" s="161"/>
      <c r="AKL1" s="161"/>
      <c r="AKM1" s="161"/>
      <c r="AKN1" s="161"/>
      <c r="AKO1" s="161"/>
      <c r="AKP1" s="161"/>
      <c r="AKQ1" s="161"/>
      <c r="AKR1" s="161"/>
      <c r="AKS1" s="161"/>
      <c r="AKT1" s="161"/>
      <c r="AKU1" s="161"/>
      <c r="AKV1" s="161"/>
      <c r="AKW1" s="161"/>
      <c r="AKX1" s="161"/>
      <c r="AKY1" s="161"/>
      <c r="AKZ1" s="161"/>
      <c r="ALA1" s="161"/>
      <c r="ALB1" s="161"/>
      <c r="ALC1" s="161"/>
      <c r="ALD1" s="161"/>
      <c r="ALE1" s="161"/>
      <c r="ALF1" s="161"/>
      <c r="ALG1" s="161"/>
      <c r="ALH1" s="161"/>
      <c r="ALI1" s="161"/>
      <c r="ALJ1" s="161"/>
      <c r="ALK1" s="161"/>
      <c r="ALL1" s="161"/>
      <c r="ALM1" s="161"/>
      <c r="ALN1" s="161"/>
      <c r="ALO1" s="161"/>
      <c r="ALP1" s="161"/>
      <c r="ALQ1" s="161"/>
      <c r="ALR1" s="161"/>
      <c r="ALS1" s="161"/>
      <c r="ALT1" s="161"/>
      <c r="ALU1" s="161"/>
      <c r="ALV1" s="161"/>
      <c r="ALW1" s="161"/>
      <c r="ALX1" s="161"/>
      <c r="ALY1" s="161"/>
      <c r="ALZ1" s="161"/>
      <c r="AMA1" s="161"/>
      <c r="AMB1" s="161"/>
      <c r="AMC1" s="161"/>
      <c r="AMD1" s="161"/>
      <c r="AME1" s="161"/>
      <c r="AMF1" s="161"/>
      <c r="AMG1" s="161"/>
      <c r="AMH1" s="161"/>
      <c r="AMI1" s="161"/>
      <c r="AMJ1" s="161"/>
      <c r="AMK1" s="161"/>
      <c r="AML1" s="161"/>
      <c r="AMM1" s="161"/>
      <c r="AMN1" s="161"/>
      <c r="AMO1" s="161"/>
      <c r="AMP1" s="161"/>
      <c r="AMQ1" s="161"/>
      <c r="AMR1" s="161"/>
      <c r="AMS1" s="161"/>
      <c r="AMT1" s="161"/>
      <c r="AMU1" s="161"/>
      <c r="AMV1" s="161"/>
      <c r="AMW1" s="161"/>
      <c r="AMX1" s="161"/>
      <c r="AMY1" s="161"/>
      <c r="AMZ1" s="161"/>
      <c r="ANA1" s="161"/>
      <c r="ANB1" s="161"/>
      <c r="ANC1" s="161"/>
      <c r="AND1" s="161"/>
      <c r="ANE1" s="161"/>
      <c r="ANF1" s="161"/>
      <c r="ANG1" s="161"/>
      <c r="ANH1" s="161"/>
      <c r="ANI1" s="161"/>
      <c r="ANJ1" s="161"/>
      <c r="ANK1" s="161"/>
      <c r="ANL1" s="161"/>
      <c r="ANM1" s="161"/>
      <c r="ANN1" s="161"/>
      <c r="ANO1" s="161"/>
      <c r="ANP1" s="161"/>
      <c r="ANQ1" s="161"/>
      <c r="ANR1" s="161"/>
      <c r="ANS1" s="161"/>
      <c r="ANT1" s="161"/>
      <c r="ANU1" s="161"/>
      <c r="ANV1" s="161"/>
      <c r="ANW1" s="161"/>
      <c r="ANX1" s="161"/>
      <c r="ANY1" s="161"/>
      <c r="ANZ1" s="161"/>
      <c r="AOA1" s="161"/>
      <c r="AOB1" s="161"/>
      <c r="AOC1" s="161"/>
      <c r="AOD1" s="161"/>
      <c r="AOE1" s="161"/>
      <c r="AOF1" s="161"/>
      <c r="AOG1" s="161"/>
      <c r="AOH1" s="161"/>
      <c r="AOI1" s="161"/>
      <c r="AOJ1" s="161"/>
      <c r="AOK1" s="161"/>
      <c r="AOL1" s="161"/>
      <c r="AOM1" s="161"/>
      <c r="AON1" s="161"/>
      <c r="AOO1" s="161"/>
      <c r="AOP1" s="161"/>
      <c r="AOQ1" s="161"/>
      <c r="AOR1" s="161"/>
      <c r="AOS1" s="161"/>
      <c r="AOT1" s="161"/>
      <c r="AOU1" s="161"/>
      <c r="AOV1" s="161"/>
      <c r="AOW1" s="161"/>
      <c r="AOX1" s="161"/>
      <c r="AOY1" s="161"/>
      <c r="AOZ1" s="161"/>
      <c r="APA1" s="161"/>
      <c r="APB1" s="161"/>
      <c r="APC1" s="161"/>
      <c r="APD1" s="161"/>
      <c r="APE1" s="161"/>
      <c r="APF1" s="161"/>
      <c r="APG1" s="161"/>
      <c r="APH1" s="161"/>
      <c r="API1" s="161"/>
      <c r="APJ1" s="161"/>
      <c r="APK1" s="161"/>
      <c r="APL1" s="161"/>
      <c r="APM1" s="161"/>
      <c r="APN1" s="161"/>
      <c r="APO1" s="161"/>
      <c r="APP1" s="161"/>
      <c r="APQ1" s="161"/>
      <c r="APR1" s="161"/>
      <c r="APS1" s="161"/>
      <c r="APT1" s="161"/>
      <c r="APU1" s="161"/>
      <c r="APV1" s="161"/>
      <c r="APW1" s="161"/>
      <c r="APX1" s="161"/>
      <c r="APY1" s="161"/>
      <c r="APZ1" s="161"/>
      <c r="AQA1" s="161"/>
      <c r="AQB1" s="161"/>
      <c r="AQC1" s="161"/>
      <c r="AQD1" s="161"/>
      <c r="AQE1" s="161"/>
      <c r="AQF1" s="161"/>
      <c r="AQG1" s="161"/>
      <c r="AQH1" s="161"/>
      <c r="AQI1" s="161"/>
      <c r="AQJ1" s="161"/>
      <c r="AQK1" s="161"/>
      <c r="AQL1" s="161"/>
      <c r="AQM1" s="161"/>
      <c r="AQN1" s="161"/>
      <c r="AQO1" s="161"/>
      <c r="AQP1" s="161"/>
      <c r="AQQ1" s="161"/>
      <c r="AQR1" s="161"/>
      <c r="AQS1" s="161"/>
      <c r="AQT1" s="161"/>
      <c r="AQU1" s="161"/>
      <c r="AQV1" s="161"/>
      <c r="AQW1" s="161"/>
      <c r="AQX1" s="161"/>
      <c r="AQY1" s="161"/>
      <c r="AQZ1" s="161"/>
      <c r="ARA1" s="161"/>
      <c r="ARB1" s="161"/>
      <c r="ARC1" s="161"/>
      <c r="ARD1" s="161"/>
      <c r="ARE1" s="161"/>
      <c r="ARF1" s="161"/>
      <c r="ARG1" s="161"/>
      <c r="ARH1" s="161"/>
      <c r="ARI1" s="161"/>
      <c r="ARJ1" s="161"/>
      <c r="ARK1" s="161"/>
      <c r="ARL1" s="161"/>
      <c r="ARM1" s="161"/>
      <c r="ARN1" s="161"/>
      <c r="ARO1" s="161"/>
      <c r="ARP1" s="161"/>
      <c r="ARQ1" s="161"/>
      <c r="ARR1" s="161"/>
      <c r="ARS1" s="161"/>
      <c r="ART1" s="161"/>
      <c r="ARU1" s="161"/>
      <c r="ARV1" s="161"/>
      <c r="ARW1" s="161"/>
      <c r="ARX1" s="161"/>
      <c r="ARY1" s="161"/>
      <c r="ARZ1" s="161"/>
      <c r="ASA1" s="161"/>
      <c r="ASB1" s="161"/>
      <c r="ASC1" s="161"/>
      <c r="ASD1" s="161"/>
      <c r="ASE1" s="161"/>
      <c r="ASF1" s="161"/>
      <c r="ASG1" s="161"/>
      <c r="ASH1" s="161"/>
      <c r="ASI1" s="161"/>
      <c r="ASJ1" s="161"/>
      <c r="ASK1" s="161"/>
      <c r="ASL1" s="161"/>
      <c r="ASM1" s="161"/>
      <c r="ASN1" s="161"/>
      <c r="ASO1" s="161"/>
      <c r="ASP1" s="161"/>
      <c r="ASQ1" s="161"/>
      <c r="ASR1" s="161"/>
      <c r="ASS1" s="161"/>
      <c r="AST1" s="161"/>
      <c r="ASU1" s="161"/>
      <c r="ASV1" s="161"/>
      <c r="ASW1" s="161"/>
      <c r="ASX1" s="161"/>
      <c r="ASY1" s="161"/>
      <c r="ASZ1" s="161"/>
      <c r="ATA1" s="161"/>
      <c r="ATB1" s="161"/>
      <c r="ATC1" s="161"/>
      <c r="ATD1" s="161"/>
      <c r="ATE1" s="161"/>
      <c r="ATF1" s="161"/>
      <c r="ATG1" s="161"/>
      <c r="ATH1" s="161"/>
      <c r="ATI1" s="161"/>
      <c r="ATJ1" s="161"/>
      <c r="ATK1" s="161"/>
      <c r="ATL1" s="161"/>
      <c r="ATM1" s="161"/>
      <c r="ATN1" s="161"/>
      <c r="ATO1" s="161"/>
      <c r="ATP1" s="161"/>
      <c r="ATQ1" s="161"/>
      <c r="ATR1" s="161"/>
      <c r="ATS1" s="161"/>
      <c r="ATT1" s="161"/>
      <c r="ATU1" s="161"/>
      <c r="ATV1" s="161"/>
      <c r="ATW1" s="161"/>
      <c r="ATX1" s="161"/>
      <c r="ATY1" s="161"/>
      <c r="ATZ1" s="161"/>
      <c r="AUA1" s="161"/>
      <c r="AUB1" s="161"/>
      <c r="AUC1" s="161"/>
      <c r="AUD1" s="161"/>
      <c r="AUE1" s="161"/>
      <c r="AUF1" s="161"/>
      <c r="AUG1" s="161"/>
      <c r="AUH1" s="161"/>
      <c r="AUI1" s="161"/>
      <c r="AUJ1" s="161"/>
      <c r="AUK1" s="161"/>
      <c r="AUL1" s="161"/>
      <c r="AUM1" s="161"/>
      <c r="AUN1" s="161"/>
      <c r="AUO1" s="161"/>
      <c r="AUP1" s="161"/>
      <c r="AUQ1" s="161"/>
      <c r="AUR1" s="161"/>
      <c r="AUS1" s="161"/>
      <c r="AUT1" s="161"/>
      <c r="AUU1" s="161"/>
      <c r="AUV1" s="161"/>
      <c r="AUW1" s="161"/>
      <c r="AUX1" s="161"/>
      <c r="AUY1" s="161"/>
      <c r="AUZ1" s="161"/>
      <c r="AVA1" s="161"/>
      <c r="AVB1" s="161"/>
      <c r="AVC1" s="161"/>
      <c r="AVD1" s="161"/>
      <c r="AVE1" s="161"/>
      <c r="AVF1" s="161"/>
      <c r="AVG1" s="161"/>
      <c r="AVH1" s="161"/>
      <c r="AVI1" s="161"/>
      <c r="AVJ1" s="161"/>
      <c r="AVK1" s="161"/>
      <c r="AVL1" s="161"/>
      <c r="AVM1" s="161"/>
      <c r="AVN1" s="161"/>
      <c r="AVO1" s="161"/>
      <c r="AVP1" s="161"/>
      <c r="AVQ1" s="161"/>
      <c r="AVR1" s="161"/>
      <c r="AVS1" s="161"/>
      <c r="AVT1" s="161"/>
      <c r="AVU1" s="161"/>
      <c r="AVV1" s="161"/>
      <c r="AVW1" s="161"/>
      <c r="AVX1" s="161"/>
      <c r="AVY1" s="161"/>
      <c r="AVZ1" s="161"/>
      <c r="AWA1" s="161"/>
      <c r="AWB1" s="161"/>
      <c r="AWC1" s="161"/>
      <c r="AWD1" s="161"/>
      <c r="AWE1" s="161"/>
      <c r="AWF1" s="161"/>
      <c r="AWG1" s="161"/>
      <c r="AWH1" s="161"/>
      <c r="AWI1" s="161"/>
      <c r="AWJ1" s="161"/>
      <c r="AWK1" s="161"/>
      <c r="AWL1" s="161"/>
      <c r="AWM1" s="161"/>
      <c r="AWN1" s="161"/>
      <c r="AWO1" s="161"/>
      <c r="AWP1" s="161"/>
      <c r="AWQ1" s="161"/>
      <c r="AWR1" s="161"/>
      <c r="AWS1" s="161"/>
      <c r="AWT1" s="161"/>
      <c r="AWU1" s="161"/>
      <c r="AWV1" s="161"/>
      <c r="AWW1" s="161"/>
      <c r="AWX1" s="161"/>
      <c r="AWY1" s="161"/>
      <c r="AWZ1" s="161"/>
      <c r="AXA1" s="161"/>
      <c r="AXB1" s="161"/>
      <c r="AXC1" s="161"/>
      <c r="AXD1" s="161"/>
      <c r="AXE1" s="161"/>
      <c r="AXF1" s="161"/>
      <c r="AXG1" s="161"/>
      <c r="AXH1" s="161"/>
      <c r="AXI1" s="161"/>
      <c r="AXJ1" s="161"/>
      <c r="AXK1" s="161"/>
      <c r="AXL1" s="161"/>
      <c r="AXM1" s="161"/>
      <c r="AXN1" s="161"/>
      <c r="AXO1" s="161"/>
      <c r="AXP1" s="161"/>
      <c r="AXQ1" s="161"/>
      <c r="AXR1" s="161"/>
      <c r="AXS1" s="161"/>
      <c r="AXT1" s="161"/>
      <c r="AXU1" s="161"/>
      <c r="AXV1" s="161"/>
      <c r="AXW1" s="161"/>
      <c r="AXX1" s="161"/>
      <c r="AXY1" s="161"/>
      <c r="AXZ1" s="161"/>
      <c r="AYA1" s="161"/>
      <c r="AYB1" s="161"/>
      <c r="AYC1" s="161"/>
      <c r="AYD1" s="161"/>
      <c r="AYE1" s="161"/>
      <c r="AYF1" s="161"/>
      <c r="AYG1" s="161"/>
      <c r="AYH1" s="161"/>
      <c r="AYI1" s="161"/>
      <c r="AYJ1" s="161"/>
      <c r="AYK1" s="161"/>
      <c r="AYL1" s="161"/>
      <c r="AYM1" s="161"/>
      <c r="AYN1" s="161"/>
      <c r="AYO1" s="161"/>
      <c r="AYP1" s="161"/>
      <c r="AYQ1" s="161"/>
      <c r="AYR1" s="161"/>
      <c r="AYS1" s="161"/>
      <c r="AYT1" s="161"/>
      <c r="AYU1" s="161"/>
      <c r="AYV1" s="161"/>
      <c r="AYW1" s="161"/>
      <c r="AYX1" s="161"/>
      <c r="AYY1" s="161"/>
      <c r="AYZ1" s="161"/>
      <c r="AZA1" s="161"/>
      <c r="AZB1" s="161"/>
      <c r="AZC1" s="161"/>
      <c r="AZD1" s="161"/>
      <c r="AZE1" s="161"/>
      <c r="AZF1" s="161"/>
      <c r="AZG1" s="161"/>
      <c r="AZH1" s="161"/>
      <c r="AZI1" s="161"/>
      <c r="AZJ1" s="161"/>
      <c r="AZK1" s="161"/>
      <c r="AZL1" s="161"/>
      <c r="AZM1" s="161"/>
      <c r="AZN1" s="161"/>
      <c r="AZO1" s="161"/>
      <c r="AZP1" s="161"/>
      <c r="AZQ1" s="161"/>
      <c r="AZR1" s="161"/>
      <c r="AZS1" s="161"/>
      <c r="AZT1" s="161"/>
      <c r="AZU1" s="161"/>
      <c r="AZV1" s="161"/>
      <c r="AZW1" s="161"/>
      <c r="AZX1" s="161"/>
      <c r="AZY1" s="161"/>
      <c r="AZZ1" s="161"/>
      <c r="BAA1" s="161"/>
      <c r="BAB1" s="161"/>
      <c r="BAC1" s="161"/>
      <c r="BAD1" s="161"/>
      <c r="BAE1" s="161"/>
      <c r="BAF1" s="161"/>
      <c r="BAG1" s="161"/>
      <c r="BAH1" s="161"/>
      <c r="BAI1" s="161"/>
      <c r="BAJ1" s="161"/>
      <c r="BAK1" s="161"/>
      <c r="BAL1" s="161"/>
      <c r="BAM1" s="161"/>
      <c r="BAN1" s="161"/>
      <c r="BAO1" s="161"/>
      <c r="BAP1" s="161"/>
      <c r="BAQ1" s="161"/>
      <c r="BAR1" s="161"/>
      <c r="BAS1" s="161"/>
      <c r="BAT1" s="161"/>
      <c r="BAU1" s="161"/>
      <c r="BAV1" s="161"/>
      <c r="BAW1" s="161"/>
      <c r="BAX1" s="161"/>
      <c r="BAY1" s="161"/>
      <c r="BAZ1" s="161"/>
      <c r="BBA1" s="161"/>
      <c r="BBB1" s="161"/>
      <c r="BBC1" s="161"/>
      <c r="BBD1" s="161"/>
      <c r="BBE1" s="161"/>
      <c r="BBF1" s="161"/>
      <c r="BBG1" s="161"/>
      <c r="BBH1" s="161"/>
      <c r="BBI1" s="161"/>
      <c r="BBJ1" s="161"/>
      <c r="BBK1" s="161"/>
      <c r="BBL1" s="161"/>
      <c r="BBM1" s="161"/>
      <c r="BBN1" s="161"/>
      <c r="BBO1" s="161"/>
      <c r="BBP1" s="161"/>
      <c r="BBQ1" s="161"/>
      <c r="BBR1" s="161"/>
      <c r="BBS1" s="161"/>
      <c r="BBT1" s="161"/>
      <c r="BBU1" s="161"/>
      <c r="BBV1" s="161"/>
      <c r="BBW1" s="161"/>
      <c r="BBX1" s="161"/>
      <c r="BBY1" s="161"/>
      <c r="BBZ1" s="161"/>
      <c r="BCA1" s="161"/>
      <c r="BCB1" s="161"/>
      <c r="BCC1" s="161"/>
      <c r="BCD1" s="161"/>
      <c r="BCE1" s="161"/>
      <c r="BCF1" s="161"/>
      <c r="BCG1" s="161"/>
      <c r="BCH1" s="161"/>
      <c r="BCI1" s="161"/>
      <c r="BCJ1" s="161"/>
      <c r="BCK1" s="161"/>
      <c r="BCL1" s="161"/>
      <c r="BCM1" s="161"/>
      <c r="BCN1" s="161"/>
      <c r="BCO1" s="161"/>
      <c r="BCP1" s="161"/>
      <c r="BCQ1" s="161"/>
      <c r="BCR1" s="161"/>
      <c r="BCS1" s="161"/>
      <c r="BCT1" s="161"/>
      <c r="BCU1" s="161"/>
      <c r="BCV1" s="161"/>
      <c r="BCW1" s="161"/>
      <c r="BCX1" s="161"/>
      <c r="BCY1" s="161"/>
      <c r="BCZ1" s="161"/>
      <c r="BDA1" s="161"/>
      <c r="BDB1" s="161"/>
      <c r="BDC1" s="161"/>
      <c r="BDD1" s="161"/>
      <c r="BDE1" s="161"/>
      <c r="BDF1" s="161"/>
      <c r="BDG1" s="161"/>
      <c r="BDH1" s="161"/>
      <c r="BDI1" s="161"/>
      <c r="BDJ1" s="161"/>
      <c r="BDK1" s="161"/>
      <c r="BDL1" s="161"/>
      <c r="BDM1" s="161"/>
      <c r="BDN1" s="161"/>
      <c r="BDO1" s="161"/>
      <c r="BDP1" s="161"/>
      <c r="BDQ1" s="161"/>
      <c r="BDR1" s="161"/>
      <c r="BDS1" s="161"/>
      <c r="BDT1" s="161"/>
      <c r="BDU1" s="161"/>
      <c r="BDV1" s="161"/>
      <c r="BDW1" s="161"/>
      <c r="BDX1" s="161"/>
      <c r="BDY1" s="161"/>
      <c r="BDZ1" s="161"/>
      <c r="BEA1" s="161"/>
      <c r="BEB1" s="161"/>
      <c r="BEC1" s="161"/>
      <c r="BED1" s="161"/>
      <c r="BEE1" s="161"/>
      <c r="BEF1" s="161"/>
      <c r="BEG1" s="161"/>
      <c r="BEH1" s="161"/>
      <c r="BEI1" s="161"/>
      <c r="BEJ1" s="161"/>
      <c r="BEK1" s="161"/>
      <c r="BEL1" s="161"/>
      <c r="BEM1" s="161"/>
      <c r="BEN1" s="161"/>
      <c r="BEO1" s="161"/>
      <c r="BEP1" s="161"/>
      <c r="BEQ1" s="161"/>
      <c r="BER1" s="161"/>
      <c r="BES1" s="161"/>
      <c r="BET1" s="161"/>
      <c r="BEU1" s="161"/>
      <c r="BEV1" s="161"/>
      <c r="BEW1" s="161"/>
      <c r="BEX1" s="161"/>
      <c r="BEY1" s="161"/>
      <c r="BEZ1" s="161"/>
      <c r="BFA1" s="161"/>
      <c r="BFB1" s="161"/>
      <c r="BFC1" s="161"/>
      <c r="BFD1" s="161"/>
      <c r="BFE1" s="161"/>
      <c r="BFF1" s="161"/>
      <c r="BFG1" s="161"/>
      <c r="BFH1" s="161"/>
      <c r="BFI1" s="161"/>
      <c r="BFJ1" s="161"/>
      <c r="BFK1" s="161"/>
      <c r="BFL1" s="161"/>
      <c r="BFM1" s="161"/>
      <c r="BFN1" s="161"/>
      <c r="BFO1" s="161"/>
      <c r="BFP1" s="161"/>
      <c r="BFQ1" s="161"/>
      <c r="BFR1" s="161"/>
      <c r="BFS1" s="161"/>
      <c r="BFT1" s="161"/>
      <c r="BFU1" s="161"/>
      <c r="BFV1" s="161"/>
      <c r="BFW1" s="161"/>
      <c r="BFX1" s="161"/>
      <c r="BFY1" s="161"/>
      <c r="BFZ1" s="161"/>
      <c r="BGA1" s="161"/>
      <c r="BGB1" s="161"/>
      <c r="BGC1" s="161"/>
      <c r="BGD1" s="161"/>
      <c r="BGE1" s="161"/>
      <c r="BGF1" s="161"/>
      <c r="BGG1" s="161"/>
      <c r="BGH1" s="161"/>
      <c r="BGI1" s="161"/>
      <c r="BGJ1" s="161"/>
      <c r="BGK1" s="161"/>
      <c r="BGL1" s="161"/>
      <c r="BGM1" s="161"/>
      <c r="BGN1" s="161"/>
      <c r="BGO1" s="161"/>
      <c r="BGP1" s="161"/>
      <c r="BGQ1" s="161"/>
      <c r="BGR1" s="161"/>
      <c r="BGS1" s="161"/>
      <c r="BGT1" s="161"/>
      <c r="BGU1" s="161"/>
      <c r="BGV1" s="161"/>
      <c r="BGW1" s="161"/>
      <c r="BGX1" s="161"/>
      <c r="BGY1" s="161"/>
      <c r="BGZ1" s="161"/>
      <c r="BHA1" s="161"/>
      <c r="BHB1" s="161"/>
      <c r="BHC1" s="161"/>
      <c r="BHD1" s="161"/>
      <c r="BHE1" s="161"/>
      <c r="BHF1" s="161"/>
      <c r="BHG1" s="161"/>
      <c r="BHH1" s="161"/>
      <c r="BHI1" s="161"/>
      <c r="BHJ1" s="161"/>
      <c r="BHK1" s="161"/>
      <c r="BHL1" s="161"/>
      <c r="BHM1" s="161"/>
      <c r="BHN1" s="161"/>
      <c r="BHO1" s="161"/>
      <c r="BHP1" s="161"/>
      <c r="BHQ1" s="161"/>
      <c r="BHR1" s="161"/>
      <c r="BHS1" s="161"/>
      <c r="BHT1" s="161"/>
      <c r="BHU1" s="161"/>
      <c r="BHV1" s="161"/>
      <c r="BHW1" s="161"/>
      <c r="BHX1" s="161"/>
      <c r="BHY1" s="161"/>
      <c r="BHZ1" s="161"/>
      <c r="BIA1" s="161"/>
      <c r="BIB1" s="161"/>
      <c r="BIC1" s="161"/>
      <c r="BID1" s="161"/>
      <c r="BIE1" s="161"/>
      <c r="BIF1" s="161"/>
      <c r="BIG1" s="161"/>
      <c r="BIH1" s="161"/>
      <c r="BII1" s="161"/>
      <c r="BIJ1" s="161"/>
      <c r="BIK1" s="161"/>
      <c r="BIL1" s="161"/>
      <c r="BIM1" s="161"/>
      <c r="BIN1" s="161"/>
      <c r="BIO1" s="161"/>
      <c r="BIP1" s="161"/>
      <c r="BIQ1" s="161"/>
      <c r="BIR1" s="161"/>
      <c r="BIS1" s="161"/>
      <c r="BIT1" s="161"/>
      <c r="BIU1" s="161"/>
      <c r="BIV1" s="161"/>
      <c r="BIW1" s="161"/>
      <c r="BIX1" s="161"/>
      <c r="BIY1" s="161"/>
      <c r="BIZ1" s="161"/>
      <c r="BJA1" s="161"/>
      <c r="BJB1" s="161"/>
      <c r="BJC1" s="161"/>
      <c r="BJD1" s="161"/>
      <c r="BJE1" s="161"/>
      <c r="BJF1" s="161"/>
      <c r="BJG1" s="161"/>
      <c r="BJH1" s="161"/>
      <c r="BJI1" s="161"/>
      <c r="BJJ1" s="161"/>
      <c r="BJK1" s="161"/>
      <c r="BJL1" s="161"/>
      <c r="BJM1" s="161"/>
      <c r="BJN1" s="161"/>
      <c r="BJO1" s="161"/>
      <c r="BJP1" s="161"/>
      <c r="BJQ1" s="161"/>
      <c r="BJR1" s="161"/>
      <c r="BJS1" s="161"/>
      <c r="BJT1" s="161"/>
      <c r="BJU1" s="161"/>
      <c r="BJV1" s="161"/>
      <c r="BJW1" s="161"/>
      <c r="BJX1" s="161"/>
      <c r="BJY1" s="161"/>
      <c r="BJZ1" s="161"/>
      <c r="BKA1" s="161"/>
      <c r="BKB1" s="161"/>
      <c r="BKC1" s="161"/>
      <c r="BKD1" s="161"/>
      <c r="BKE1" s="161"/>
      <c r="BKF1" s="161"/>
      <c r="BKG1" s="161"/>
      <c r="BKH1" s="161"/>
      <c r="BKI1" s="161"/>
      <c r="BKJ1" s="161"/>
      <c r="BKK1" s="161"/>
      <c r="BKL1" s="161"/>
      <c r="BKM1" s="161"/>
      <c r="BKN1" s="161"/>
      <c r="BKO1" s="161"/>
      <c r="BKP1" s="161"/>
      <c r="BKQ1" s="161"/>
      <c r="BKR1" s="161"/>
      <c r="BKS1" s="161"/>
      <c r="BKT1" s="161"/>
      <c r="BKU1" s="161"/>
      <c r="BKV1" s="161"/>
      <c r="BKW1" s="161"/>
      <c r="BKX1" s="161"/>
      <c r="BKY1" s="161"/>
      <c r="BKZ1" s="161"/>
      <c r="BLA1" s="161"/>
      <c r="BLB1" s="161"/>
      <c r="BLC1" s="161"/>
      <c r="BLD1" s="161"/>
      <c r="BLE1" s="161"/>
      <c r="BLF1" s="161"/>
      <c r="BLG1" s="161"/>
      <c r="BLH1" s="161"/>
      <c r="BLI1" s="161"/>
      <c r="BLJ1" s="161"/>
      <c r="BLK1" s="161"/>
      <c r="BLL1" s="161"/>
      <c r="BLM1" s="161"/>
      <c r="BLN1" s="161"/>
      <c r="BLO1" s="161"/>
      <c r="BLP1" s="161"/>
      <c r="BLQ1" s="161"/>
      <c r="BLR1" s="161"/>
      <c r="BLS1" s="161"/>
      <c r="BLT1" s="161"/>
      <c r="BLU1" s="161"/>
      <c r="BLV1" s="161"/>
      <c r="BLW1" s="161"/>
      <c r="BLX1" s="161"/>
      <c r="BLY1" s="161"/>
      <c r="BLZ1" s="161"/>
      <c r="BMA1" s="161"/>
      <c r="BMB1" s="161"/>
      <c r="BMC1" s="161"/>
      <c r="BMD1" s="161"/>
      <c r="BME1" s="161"/>
      <c r="BMF1" s="161"/>
      <c r="BMG1" s="161"/>
      <c r="BMH1" s="161"/>
      <c r="BMI1" s="161"/>
      <c r="BMJ1" s="161"/>
      <c r="BMK1" s="161"/>
      <c r="BML1" s="161"/>
      <c r="BMM1" s="161"/>
      <c r="BMN1" s="161"/>
      <c r="BMO1" s="161"/>
      <c r="BMP1" s="161"/>
      <c r="BMQ1" s="161"/>
      <c r="BMR1" s="161"/>
      <c r="BMS1" s="161"/>
      <c r="BMT1" s="161"/>
      <c r="BMU1" s="161"/>
      <c r="BMV1" s="161"/>
      <c r="BMW1" s="161"/>
      <c r="BMX1" s="161"/>
      <c r="BMY1" s="161"/>
      <c r="BMZ1" s="161"/>
      <c r="BNA1" s="161"/>
      <c r="BNB1" s="161"/>
      <c r="BNC1" s="161"/>
      <c r="BND1" s="161"/>
      <c r="BNE1" s="161"/>
      <c r="BNF1" s="161"/>
      <c r="BNG1" s="161"/>
      <c r="BNH1" s="161"/>
      <c r="BNI1" s="161"/>
      <c r="BNJ1" s="161"/>
      <c r="BNK1" s="161"/>
      <c r="BNL1" s="161"/>
      <c r="BNM1" s="161"/>
      <c r="BNN1" s="161"/>
      <c r="BNO1" s="161"/>
      <c r="BNP1" s="161"/>
      <c r="BNQ1" s="161"/>
      <c r="BNR1" s="161"/>
      <c r="BNS1" s="161"/>
      <c r="BNT1" s="161"/>
      <c r="BNU1" s="161"/>
      <c r="BNV1" s="161"/>
      <c r="BNW1" s="161"/>
      <c r="BNX1" s="161"/>
      <c r="BNY1" s="161"/>
      <c r="BNZ1" s="161"/>
      <c r="BOA1" s="161"/>
      <c r="BOB1" s="161"/>
      <c r="BOC1" s="161"/>
      <c r="BOD1" s="161"/>
      <c r="BOE1" s="161"/>
      <c r="BOF1" s="161"/>
      <c r="BOG1" s="161"/>
      <c r="BOH1" s="161"/>
      <c r="BOI1" s="161"/>
      <c r="BOJ1" s="161"/>
      <c r="BOK1" s="161"/>
      <c r="BOL1" s="161"/>
      <c r="BOM1" s="161"/>
      <c r="BON1" s="161"/>
      <c r="BOO1" s="161"/>
      <c r="BOP1" s="161"/>
      <c r="BOQ1" s="161"/>
      <c r="BOR1" s="161"/>
      <c r="BOS1" s="161"/>
      <c r="BOT1" s="161"/>
      <c r="BOU1" s="161"/>
      <c r="BOV1" s="161"/>
      <c r="BOW1" s="161"/>
      <c r="BOX1" s="161"/>
      <c r="BOY1" s="161"/>
      <c r="BOZ1" s="161"/>
      <c r="BPA1" s="161"/>
      <c r="BPB1" s="161"/>
      <c r="BPC1" s="161"/>
      <c r="BPD1" s="161"/>
      <c r="BPE1" s="161"/>
      <c r="BPF1" s="161"/>
      <c r="BPG1" s="161"/>
      <c r="BPH1" s="161"/>
      <c r="BPI1" s="161"/>
      <c r="BPJ1" s="161"/>
      <c r="BPK1" s="161"/>
      <c r="BPL1" s="161"/>
      <c r="BPM1" s="161"/>
      <c r="BPN1" s="161"/>
      <c r="BPO1" s="161"/>
      <c r="BPP1" s="161"/>
      <c r="BPQ1" s="161"/>
      <c r="BPR1" s="161"/>
      <c r="BPS1" s="161"/>
      <c r="BPT1" s="161"/>
      <c r="BPU1" s="161"/>
      <c r="BPV1" s="161"/>
      <c r="BPW1" s="161"/>
      <c r="BPX1" s="161"/>
      <c r="BPY1" s="161"/>
      <c r="BPZ1" s="161"/>
      <c r="BQA1" s="161"/>
      <c r="BQB1" s="161"/>
      <c r="BQC1" s="161"/>
      <c r="BQD1" s="161"/>
      <c r="BQE1" s="161"/>
      <c r="BQF1" s="161"/>
      <c r="BQG1" s="161"/>
      <c r="BQH1" s="161"/>
      <c r="BQI1" s="161"/>
      <c r="BQJ1" s="161"/>
      <c r="BQK1" s="161"/>
      <c r="BQL1" s="161"/>
      <c r="BQM1" s="161"/>
      <c r="BQN1" s="161"/>
      <c r="BQO1" s="161"/>
      <c r="BQP1" s="161"/>
      <c r="BQQ1" s="161"/>
      <c r="BQR1" s="161"/>
      <c r="BQS1" s="161"/>
      <c r="BQT1" s="161"/>
      <c r="BQU1" s="161"/>
      <c r="BQV1" s="161"/>
      <c r="BQW1" s="161"/>
      <c r="BQX1" s="161"/>
      <c r="BQY1" s="161"/>
      <c r="BQZ1" s="161"/>
      <c r="BRA1" s="161"/>
      <c r="BRB1" s="161"/>
      <c r="BRC1" s="161"/>
      <c r="BRD1" s="161"/>
      <c r="BRE1" s="161"/>
      <c r="BRF1" s="161"/>
      <c r="BRG1" s="161"/>
      <c r="BRH1" s="161"/>
      <c r="BRI1" s="161"/>
      <c r="BRJ1" s="161"/>
      <c r="BRK1" s="161"/>
      <c r="BRL1" s="161"/>
      <c r="BRM1" s="161"/>
      <c r="BRN1" s="161"/>
      <c r="BRO1" s="161"/>
      <c r="BRP1" s="161"/>
      <c r="BRQ1" s="161"/>
      <c r="BRR1" s="161"/>
      <c r="BRS1" s="161"/>
      <c r="BRT1" s="161"/>
      <c r="BRU1" s="161"/>
      <c r="BRV1" s="161"/>
      <c r="BRW1" s="161"/>
      <c r="BRX1" s="161"/>
      <c r="BRY1" s="161"/>
      <c r="BRZ1" s="161"/>
      <c r="BSA1" s="161"/>
      <c r="BSB1" s="161"/>
      <c r="BSC1" s="161"/>
      <c r="BSD1" s="161"/>
      <c r="BSE1" s="161"/>
      <c r="BSF1" s="161"/>
      <c r="BSG1" s="161"/>
      <c r="BSH1" s="161"/>
      <c r="BSI1" s="161"/>
      <c r="BSJ1" s="161"/>
      <c r="BSK1" s="161"/>
      <c r="BSL1" s="161"/>
      <c r="BSM1" s="161"/>
      <c r="BSN1" s="161"/>
      <c r="BSO1" s="161"/>
      <c r="BSP1" s="161"/>
      <c r="BSQ1" s="161"/>
      <c r="BSR1" s="161"/>
      <c r="BSS1" s="161"/>
      <c r="BST1" s="161"/>
      <c r="BSU1" s="161"/>
      <c r="BSV1" s="161"/>
      <c r="BSW1" s="161"/>
      <c r="BSX1" s="161"/>
      <c r="BSY1" s="161"/>
      <c r="BSZ1" s="161"/>
      <c r="BTA1" s="161"/>
      <c r="BTB1" s="161"/>
      <c r="BTC1" s="161"/>
      <c r="BTD1" s="161"/>
      <c r="BTE1" s="161"/>
      <c r="BTF1" s="161"/>
      <c r="BTG1" s="161"/>
      <c r="BTH1" s="161"/>
      <c r="BTI1" s="161"/>
      <c r="BTJ1" s="161"/>
      <c r="BTK1" s="161"/>
      <c r="BTL1" s="161"/>
      <c r="BTM1" s="161"/>
      <c r="BTN1" s="161"/>
      <c r="BTO1" s="161"/>
      <c r="BTP1" s="161"/>
      <c r="BTQ1" s="161"/>
      <c r="BTR1" s="161"/>
      <c r="BTS1" s="161"/>
      <c r="BTT1" s="161"/>
      <c r="BTU1" s="161"/>
      <c r="BTV1" s="161"/>
      <c r="BTW1" s="161"/>
      <c r="BTX1" s="161"/>
      <c r="BTY1" s="161"/>
      <c r="BTZ1" s="161"/>
      <c r="BUA1" s="161"/>
      <c r="BUB1" s="161"/>
      <c r="BUC1" s="161"/>
      <c r="BUD1" s="161"/>
      <c r="BUE1" s="161"/>
      <c r="BUF1" s="161"/>
      <c r="BUG1" s="161"/>
      <c r="BUH1" s="161"/>
      <c r="BUI1" s="161"/>
      <c r="BUJ1" s="161"/>
      <c r="BUK1" s="161"/>
      <c r="BUL1" s="161"/>
      <c r="BUM1" s="161"/>
      <c r="BUN1" s="161"/>
      <c r="BUO1" s="161"/>
      <c r="BUP1" s="161"/>
      <c r="BUQ1" s="161"/>
      <c r="BUR1" s="161"/>
      <c r="BUS1" s="161"/>
      <c r="BUT1" s="161"/>
      <c r="BUU1" s="161"/>
      <c r="BUV1" s="161"/>
      <c r="BUW1" s="161"/>
      <c r="BUX1" s="161"/>
      <c r="BUY1" s="161"/>
      <c r="BUZ1" s="161"/>
      <c r="BVA1" s="161"/>
      <c r="BVB1" s="161"/>
      <c r="BVC1" s="161"/>
      <c r="BVD1" s="161"/>
      <c r="BVE1" s="161"/>
      <c r="BVF1" s="161"/>
      <c r="BVG1" s="161"/>
      <c r="BVH1" s="161"/>
      <c r="BVI1" s="161"/>
      <c r="BVJ1" s="161"/>
      <c r="BVK1" s="161"/>
      <c r="BVL1" s="161"/>
      <c r="BVM1" s="161"/>
      <c r="BVN1" s="161"/>
      <c r="BVO1" s="161"/>
      <c r="BVP1" s="161"/>
      <c r="BVQ1" s="161"/>
      <c r="BVR1" s="161"/>
      <c r="BVS1" s="161"/>
      <c r="BVT1" s="161"/>
      <c r="BVU1" s="161"/>
      <c r="BVV1" s="161"/>
      <c r="BVW1" s="161"/>
      <c r="BVX1" s="161"/>
      <c r="BVY1" s="161"/>
      <c r="BVZ1" s="161"/>
      <c r="BWA1" s="161"/>
      <c r="BWB1" s="161"/>
      <c r="BWC1" s="161"/>
      <c r="BWD1" s="161"/>
      <c r="BWE1" s="161"/>
      <c r="BWF1" s="161"/>
      <c r="BWG1" s="161"/>
      <c r="BWH1" s="161"/>
      <c r="BWI1" s="161"/>
      <c r="BWJ1" s="161"/>
      <c r="BWK1" s="161"/>
      <c r="BWL1" s="161"/>
      <c r="BWM1" s="161"/>
      <c r="BWN1" s="161"/>
      <c r="BWO1" s="161"/>
      <c r="BWP1" s="161"/>
      <c r="BWQ1" s="161"/>
      <c r="BWR1" s="161"/>
      <c r="BWS1" s="161"/>
      <c r="BWT1" s="161"/>
      <c r="BWU1" s="161"/>
      <c r="BWV1" s="161"/>
      <c r="BWW1" s="161"/>
      <c r="BWX1" s="161"/>
      <c r="BWY1" s="161"/>
      <c r="BWZ1" s="161"/>
      <c r="BXA1" s="161"/>
      <c r="BXB1" s="161"/>
      <c r="BXC1" s="161"/>
      <c r="BXD1" s="161"/>
      <c r="BXE1" s="161"/>
      <c r="BXF1" s="161"/>
      <c r="BXG1" s="161"/>
      <c r="BXH1" s="161"/>
      <c r="BXI1" s="161"/>
      <c r="BXJ1" s="161"/>
      <c r="BXK1" s="161"/>
      <c r="BXL1" s="161"/>
      <c r="BXM1" s="161"/>
      <c r="BXN1" s="161"/>
      <c r="BXO1" s="161"/>
      <c r="BXP1" s="161"/>
      <c r="BXQ1" s="161"/>
      <c r="BXR1" s="161"/>
      <c r="BXS1" s="161"/>
      <c r="BXT1" s="161"/>
      <c r="BXU1" s="161"/>
      <c r="BXV1" s="161"/>
      <c r="BXW1" s="161"/>
      <c r="BXX1" s="161"/>
      <c r="BXY1" s="161"/>
      <c r="BXZ1" s="161"/>
      <c r="BYA1" s="161"/>
      <c r="BYB1" s="161"/>
      <c r="BYC1" s="161"/>
      <c r="BYD1" s="161"/>
      <c r="BYE1" s="161"/>
      <c r="BYF1" s="161"/>
      <c r="BYG1" s="161"/>
      <c r="BYH1" s="161"/>
      <c r="BYI1" s="161"/>
      <c r="BYJ1" s="161"/>
      <c r="BYK1" s="161"/>
      <c r="BYL1" s="161"/>
      <c r="BYM1" s="161"/>
      <c r="BYN1" s="161"/>
      <c r="BYO1" s="161"/>
      <c r="BYP1" s="161"/>
      <c r="BYQ1" s="161"/>
      <c r="BYR1" s="161"/>
      <c r="BYS1" s="161"/>
      <c r="BYT1" s="161"/>
      <c r="BYU1" s="161"/>
      <c r="BYV1" s="161"/>
      <c r="BYW1" s="161"/>
      <c r="BYX1" s="161"/>
      <c r="BYY1" s="161"/>
      <c r="BYZ1" s="161"/>
      <c r="BZA1" s="161"/>
      <c r="BZB1" s="161"/>
      <c r="BZC1" s="161"/>
      <c r="BZD1" s="161"/>
      <c r="BZE1" s="161"/>
      <c r="BZF1" s="161"/>
      <c r="BZG1" s="161"/>
      <c r="BZH1" s="161"/>
      <c r="BZI1" s="161"/>
      <c r="BZJ1" s="161"/>
      <c r="BZK1" s="161"/>
      <c r="BZL1" s="161"/>
      <c r="BZM1" s="161"/>
      <c r="BZN1" s="161"/>
      <c r="BZO1" s="161"/>
      <c r="BZP1" s="161"/>
      <c r="BZQ1" s="161"/>
      <c r="BZR1" s="161"/>
      <c r="BZS1" s="161"/>
      <c r="BZT1" s="161"/>
      <c r="BZU1" s="161"/>
      <c r="BZV1" s="161"/>
      <c r="BZW1" s="161"/>
      <c r="BZX1" s="161"/>
      <c r="BZY1" s="161"/>
      <c r="BZZ1" s="161"/>
      <c r="CAA1" s="161"/>
      <c r="CAB1" s="161"/>
      <c r="CAC1" s="161"/>
      <c r="CAD1" s="161"/>
      <c r="CAE1" s="161"/>
      <c r="CAF1" s="161"/>
      <c r="CAG1" s="161"/>
      <c r="CAH1" s="161"/>
      <c r="CAI1" s="161"/>
      <c r="CAJ1" s="161"/>
      <c r="CAK1" s="161"/>
      <c r="CAL1" s="161"/>
      <c r="CAM1" s="161"/>
      <c r="CAN1" s="161"/>
      <c r="CAO1" s="161"/>
      <c r="CAP1" s="161"/>
      <c r="CAQ1" s="161"/>
      <c r="CAR1" s="161"/>
      <c r="CAS1" s="161"/>
      <c r="CAT1" s="161"/>
      <c r="CAU1" s="161"/>
      <c r="CAV1" s="161"/>
      <c r="CAW1" s="161"/>
      <c r="CAX1" s="161"/>
      <c r="CAY1" s="161"/>
      <c r="CAZ1" s="161"/>
      <c r="CBA1" s="161"/>
      <c r="CBB1" s="161"/>
      <c r="CBC1" s="161"/>
      <c r="CBD1" s="161"/>
      <c r="CBE1" s="161"/>
      <c r="CBF1" s="161"/>
      <c r="CBG1" s="161"/>
      <c r="CBH1" s="161"/>
      <c r="CBI1" s="161"/>
      <c r="CBJ1" s="161"/>
      <c r="CBK1" s="161"/>
      <c r="CBL1" s="161"/>
      <c r="CBM1" s="161"/>
      <c r="CBN1" s="161"/>
      <c r="CBO1" s="161"/>
      <c r="CBP1" s="161"/>
      <c r="CBQ1" s="161"/>
      <c r="CBR1" s="161"/>
      <c r="CBS1" s="161"/>
      <c r="CBT1" s="161"/>
      <c r="CBU1" s="161"/>
      <c r="CBV1" s="161"/>
      <c r="CBW1" s="161"/>
      <c r="CBX1" s="161"/>
      <c r="CBY1" s="161"/>
      <c r="CBZ1" s="161"/>
      <c r="CCA1" s="161"/>
      <c r="CCB1" s="161"/>
      <c r="CCC1" s="161"/>
      <c r="CCD1" s="161"/>
      <c r="CCE1" s="161"/>
      <c r="CCF1" s="161"/>
      <c r="CCG1" s="161"/>
      <c r="CCH1" s="161"/>
      <c r="CCI1" s="161"/>
      <c r="CCJ1" s="161"/>
      <c r="CCK1" s="161"/>
      <c r="CCL1" s="161"/>
      <c r="CCM1" s="161"/>
      <c r="CCN1" s="161"/>
      <c r="CCO1" s="161"/>
      <c r="CCP1" s="161"/>
      <c r="CCQ1" s="161"/>
      <c r="CCR1" s="161"/>
      <c r="CCS1" s="161"/>
      <c r="CCT1" s="161"/>
      <c r="CCU1" s="161"/>
      <c r="CCV1" s="161"/>
      <c r="CCW1" s="161"/>
      <c r="CCX1" s="161"/>
      <c r="CCY1" s="161"/>
      <c r="CCZ1" s="161"/>
      <c r="CDA1" s="161"/>
      <c r="CDB1" s="161"/>
      <c r="CDC1" s="161"/>
      <c r="CDD1" s="161"/>
      <c r="CDE1" s="161"/>
      <c r="CDF1" s="161"/>
      <c r="CDG1" s="161"/>
      <c r="CDH1" s="161"/>
      <c r="CDI1" s="161"/>
      <c r="CDJ1" s="161"/>
      <c r="CDK1" s="161"/>
      <c r="CDL1" s="161"/>
      <c r="CDM1" s="161"/>
      <c r="CDN1" s="161"/>
      <c r="CDO1" s="161"/>
      <c r="CDP1" s="161"/>
      <c r="CDQ1" s="161"/>
      <c r="CDR1" s="161"/>
      <c r="CDS1" s="161"/>
      <c r="CDT1" s="161"/>
      <c r="CDU1" s="161"/>
      <c r="CDV1" s="161"/>
      <c r="CDW1" s="161"/>
      <c r="CDX1" s="161"/>
      <c r="CDY1" s="161"/>
      <c r="CDZ1" s="161"/>
      <c r="CEA1" s="161"/>
      <c r="CEB1" s="161"/>
      <c r="CEC1" s="161"/>
      <c r="CED1" s="161"/>
      <c r="CEE1" s="161"/>
      <c r="CEF1" s="161"/>
      <c r="CEG1" s="161"/>
      <c r="CEH1" s="161"/>
      <c r="CEI1" s="161"/>
      <c r="CEJ1" s="161"/>
      <c r="CEK1" s="161"/>
      <c r="CEL1" s="161"/>
      <c r="CEM1" s="161"/>
      <c r="CEN1" s="161"/>
      <c r="CEO1" s="161"/>
      <c r="CEP1" s="161"/>
      <c r="CEQ1" s="161"/>
      <c r="CER1" s="161"/>
      <c r="CES1" s="161"/>
      <c r="CET1" s="161"/>
      <c r="CEU1" s="161"/>
      <c r="CEV1" s="161"/>
      <c r="CEW1" s="161"/>
      <c r="CEX1" s="161"/>
      <c r="CEY1" s="161"/>
      <c r="CEZ1" s="161"/>
      <c r="CFA1" s="161"/>
      <c r="CFB1" s="161"/>
      <c r="CFC1" s="161"/>
      <c r="CFD1" s="161"/>
      <c r="CFE1" s="161"/>
      <c r="CFF1" s="161"/>
      <c r="CFG1" s="161"/>
      <c r="CFH1" s="161"/>
      <c r="CFI1" s="161"/>
      <c r="CFJ1" s="161"/>
      <c r="CFK1" s="161"/>
      <c r="CFL1" s="161"/>
      <c r="CFM1" s="161"/>
      <c r="CFN1" s="161"/>
      <c r="CFO1" s="161"/>
      <c r="CFP1" s="161"/>
      <c r="CFQ1" s="161"/>
      <c r="CFR1" s="161"/>
      <c r="CFS1" s="161"/>
      <c r="CFT1" s="161"/>
      <c r="CFU1" s="161"/>
      <c r="CFV1" s="161"/>
      <c r="CFW1" s="161"/>
      <c r="CFX1" s="161"/>
      <c r="CFY1" s="161"/>
      <c r="CFZ1" s="161"/>
      <c r="CGA1" s="161"/>
      <c r="CGB1" s="161"/>
      <c r="CGC1" s="161"/>
      <c r="CGD1" s="161"/>
      <c r="CGE1" s="161"/>
      <c r="CGF1" s="161"/>
      <c r="CGG1" s="161"/>
      <c r="CGH1" s="161"/>
      <c r="CGI1" s="161"/>
      <c r="CGJ1" s="161"/>
      <c r="CGK1" s="161"/>
      <c r="CGL1" s="161"/>
      <c r="CGM1" s="161"/>
      <c r="CGN1" s="161"/>
      <c r="CGO1" s="161"/>
      <c r="CGP1" s="161"/>
      <c r="CGQ1" s="161"/>
      <c r="CGR1" s="161"/>
      <c r="CGS1" s="161"/>
      <c r="CGT1" s="161"/>
      <c r="CGU1" s="161"/>
      <c r="CGV1" s="161"/>
      <c r="CGW1" s="161"/>
      <c r="CGX1" s="161"/>
      <c r="CGY1" s="161"/>
      <c r="CGZ1" s="161"/>
      <c r="CHA1" s="161"/>
      <c r="CHB1" s="161"/>
      <c r="CHC1" s="161"/>
      <c r="CHD1" s="161"/>
      <c r="CHE1" s="161"/>
      <c r="CHF1" s="161"/>
      <c r="CHG1" s="161"/>
      <c r="CHH1" s="161"/>
      <c r="CHI1" s="161"/>
      <c r="CHJ1" s="161"/>
      <c r="CHK1" s="161"/>
      <c r="CHL1" s="161"/>
      <c r="CHM1" s="161"/>
      <c r="CHN1" s="161"/>
      <c r="CHO1" s="161"/>
      <c r="CHP1" s="161"/>
      <c r="CHQ1" s="161"/>
      <c r="CHR1" s="161"/>
      <c r="CHS1" s="161"/>
      <c r="CHT1" s="161"/>
      <c r="CHU1" s="161"/>
      <c r="CHV1" s="161"/>
      <c r="CHW1" s="161"/>
      <c r="CHX1" s="161"/>
      <c r="CHY1" s="161"/>
      <c r="CHZ1" s="161"/>
      <c r="CIA1" s="161"/>
      <c r="CIB1" s="161"/>
      <c r="CIC1" s="161"/>
      <c r="CID1" s="161"/>
      <c r="CIE1" s="161"/>
      <c r="CIF1" s="161"/>
      <c r="CIG1" s="161"/>
      <c r="CIH1" s="161"/>
      <c r="CII1" s="161"/>
      <c r="CIJ1" s="161"/>
      <c r="CIK1" s="161"/>
      <c r="CIL1" s="161"/>
      <c r="CIM1" s="161"/>
      <c r="CIN1" s="161"/>
      <c r="CIO1" s="161"/>
      <c r="CIP1" s="161"/>
      <c r="CIQ1" s="161"/>
      <c r="CIR1" s="161"/>
      <c r="CIS1" s="161"/>
      <c r="CIT1" s="161"/>
      <c r="CIU1" s="161"/>
      <c r="CIV1" s="161"/>
      <c r="CIW1" s="161"/>
      <c r="CIX1" s="161"/>
      <c r="CIY1" s="161"/>
      <c r="CIZ1" s="161"/>
      <c r="CJA1" s="161"/>
      <c r="CJB1" s="161"/>
      <c r="CJC1" s="161"/>
      <c r="CJD1" s="161"/>
      <c r="CJE1" s="161"/>
      <c r="CJF1" s="161"/>
      <c r="CJG1" s="161"/>
      <c r="CJH1" s="161"/>
      <c r="CJI1" s="161"/>
      <c r="CJJ1" s="161"/>
      <c r="CJK1" s="161"/>
      <c r="CJL1" s="161"/>
      <c r="CJM1" s="161"/>
      <c r="CJN1" s="161"/>
      <c r="CJO1" s="161"/>
      <c r="CJP1" s="161"/>
      <c r="CJQ1" s="161"/>
      <c r="CJR1" s="161"/>
      <c r="CJS1" s="161"/>
      <c r="CJT1" s="161"/>
      <c r="CJU1" s="161"/>
      <c r="CJV1" s="161"/>
      <c r="CJW1" s="161"/>
      <c r="CJX1" s="161"/>
      <c r="CJY1" s="161"/>
      <c r="CJZ1" s="161"/>
      <c r="CKA1" s="161"/>
      <c r="CKB1" s="161"/>
      <c r="CKC1" s="161"/>
      <c r="CKD1" s="161"/>
      <c r="CKE1" s="161"/>
      <c r="CKF1" s="161"/>
      <c r="CKG1" s="161"/>
      <c r="CKH1" s="161"/>
      <c r="CKI1" s="161"/>
      <c r="CKJ1" s="161"/>
      <c r="CKK1" s="161"/>
      <c r="CKL1" s="161"/>
      <c r="CKM1" s="161"/>
      <c r="CKN1" s="161"/>
      <c r="CKO1" s="161"/>
      <c r="CKP1" s="161"/>
      <c r="CKQ1" s="161"/>
      <c r="CKR1" s="161"/>
      <c r="CKS1" s="161"/>
      <c r="CKT1" s="161"/>
      <c r="CKU1" s="161"/>
      <c r="CKV1" s="161"/>
      <c r="CKW1" s="161"/>
      <c r="CKX1" s="161"/>
      <c r="CKY1" s="161"/>
      <c r="CKZ1" s="161"/>
      <c r="CLA1" s="161"/>
      <c r="CLB1" s="161"/>
      <c r="CLC1" s="161"/>
      <c r="CLD1" s="161"/>
      <c r="CLE1" s="161"/>
      <c r="CLF1" s="161"/>
      <c r="CLG1" s="161"/>
      <c r="CLH1" s="161"/>
      <c r="CLI1" s="161"/>
      <c r="CLJ1" s="161"/>
      <c r="CLK1" s="161"/>
      <c r="CLL1" s="161"/>
      <c r="CLM1" s="161"/>
      <c r="CLN1" s="161"/>
      <c r="CLO1" s="161"/>
      <c r="CLP1" s="161"/>
      <c r="CLQ1" s="161"/>
      <c r="CLR1" s="161"/>
      <c r="CLS1" s="161"/>
      <c r="CLT1" s="161"/>
      <c r="CLU1" s="161"/>
      <c r="CLV1" s="161"/>
      <c r="CLW1" s="161"/>
      <c r="CLX1" s="161"/>
      <c r="CLY1" s="161"/>
      <c r="CLZ1" s="161"/>
      <c r="CMA1" s="161"/>
      <c r="CMB1" s="161"/>
      <c r="CMC1" s="161"/>
      <c r="CMD1" s="161"/>
      <c r="CME1" s="161"/>
      <c r="CMF1" s="161"/>
      <c r="CMG1" s="161"/>
      <c r="CMH1" s="161"/>
      <c r="CMI1" s="161"/>
      <c r="CMJ1" s="161"/>
      <c r="CMK1" s="161"/>
      <c r="CML1" s="161"/>
      <c r="CMM1" s="161"/>
      <c r="CMN1" s="161"/>
      <c r="CMO1" s="161"/>
      <c r="CMP1" s="161"/>
      <c r="CMQ1" s="161"/>
      <c r="CMR1" s="161"/>
      <c r="CMS1" s="161"/>
      <c r="CMT1" s="161"/>
      <c r="CMU1" s="161"/>
      <c r="CMV1" s="161"/>
      <c r="CMW1" s="161"/>
      <c r="CMX1" s="161"/>
      <c r="CMY1" s="161"/>
      <c r="CMZ1" s="161"/>
      <c r="CNA1" s="161"/>
      <c r="CNB1" s="161"/>
      <c r="CNC1" s="161"/>
      <c r="CND1" s="161"/>
      <c r="CNE1" s="161"/>
      <c r="CNF1" s="161"/>
      <c r="CNG1" s="161"/>
      <c r="CNH1" s="161"/>
      <c r="CNI1" s="161"/>
      <c r="CNJ1" s="161"/>
      <c r="CNK1" s="161"/>
      <c r="CNL1" s="161"/>
      <c r="CNM1" s="161"/>
      <c r="CNN1" s="161"/>
      <c r="CNO1" s="161"/>
      <c r="CNP1" s="161"/>
      <c r="CNQ1" s="161"/>
      <c r="CNR1" s="161"/>
      <c r="CNS1" s="161"/>
      <c r="CNT1" s="161"/>
      <c r="CNU1" s="161"/>
      <c r="CNV1" s="161"/>
      <c r="CNW1" s="161"/>
      <c r="CNX1" s="161"/>
      <c r="CNY1" s="161"/>
      <c r="CNZ1" s="161"/>
      <c r="COA1" s="161"/>
      <c r="COB1" s="161"/>
      <c r="COC1" s="161"/>
      <c r="COD1" s="161"/>
      <c r="COE1" s="161"/>
      <c r="COF1" s="161"/>
      <c r="COG1" s="161"/>
      <c r="COH1" s="161"/>
      <c r="COI1" s="161"/>
      <c r="COJ1" s="161"/>
      <c r="COK1" s="161"/>
      <c r="COL1" s="161"/>
      <c r="COM1" s="161"/>
      <c r="CON1" s="161"/>
      <c r="COO1" s="161"/>
      <c r="COP1" s="161"/>
      <c r="COQ1" s="161"/>
      <c r="COR1" s="161"/>
      <c r="COS1" s="161"/>
      <c r="COT1" s="161"/>
      <c r="COU1" s="161"/>
      <c r="COV1" s="161"/>
      <c r="COW1" s="161"/>
      <c r="COX1" s="161"/>
      <c r="COY1" s="161"/>
      <c r="COZ1" s="161"/>
      <c r="CPA1" s="161"/>
      <c r="CPB1" s="161"/>
      <c r="CPC1" s="161"/>
      <c r="CPD1" s="161"/>
      <c r="CPE1" s="161"/>
      <c r="CPF1" s="161"/>
      <c r="CPG1" s="161"/>
      <c r="CPH1" s="161"/>
      <c r="CPI1" s="161"/>
      <c r="CPJ1" s="161"/>
      <c r="CPK1" s="161"/>
      <c r="CPL1" s="161"/>
      <c r="CPM1" s="161"/>
      <c r="CPN1" s="161"/>
      <c r="CPO1" s="161"/>
      <c r="CPP1" s="161"/>
      <c r="CPQ1" s="161"/>
      <c r="CPR1" s="161"/>
      <c r="CPS1" s="161"/>
      <c r="CPT1" s="161"/>
      <c r="CPU1" s="161"/>
      <c r="CPV1" s="161"/>
      <c r="CPW1" s="161"/>
      <c r="CPX1" s="161"/>
      <c r="CPY1" s="161"/>
      <c r="CPZ1" s="161"/>
      <c r="CQA1" s="161"/>
      <c r="CQB1" s="161"/>
      <c r="CQC1" s="161"/>
      <c r="CQD1" s="161"/>
      <c r="CQE1" s="161"/>
      <c r="CQF1" s="161"/>
      <c r="CQG1" s="161"/>
      <c r="CQH1" s="161"/>
      <c r="CQI1" s="161"/>
      <c r="CQJ1" s="161"/>
      <c r="CQK1" s="161"/>
      <c r="CQL1" s="161"/>
      <c r="CQM1" s="161"/>
      <c r="CQN1" s="161"/>
      <c r="CQO1" s="161"/>
      <c r="CQP1" s="161"/>
      <c r="CQQ1" s="161"/>
      <c r="CQR1" s="161"/>
      <c r="CQS1" s="161"/>
      <c r="CQT1" s="161"/>
      <c r="CQU1" s="161"/>
      <c r="CQV1" s="161"/>
      <c r="CQW1" s="161"/>
      <c r="CQX1" s="161"/>
      <c r="CQY1" s="161"/>
      <c r="CQZ1" s="161"/>
      <c r="CRA1" s="161"/>
      <c r="CRB1" s="161"/>
      <c r="CRC1" s="161"/>
      <c r="CRD1" s="161"/>
      <c r="CRE1" s="161"/>
      <c r="CRF1" s="161"/>
      <c r="CRG1" s="161"/>
      <c r="CRH1" s="161"/>
      <c r="CRI1" s="161"/>
      <c r="CRJ1" s="161"/>
      <c r="CRK1" s="161"/>
      <c r="CRL1" s="161"/>
      <c r="CRM1" s="161"/>
      <c r="CRN1" s="161"/>
      <c r="CRO1" s="161"/>
      <c r="CRP1" s="161"/>
      <c r="CRQ1" s="161"/>
      <c r="CRR1" s="161"/>
      <c r="CRS1" s="161"/>
      <c r="CRT1" s="161"/>
      <c r="CRU1" s="161"/>
      <c r="CRV1" s="161"/>
      <c r="CRW1" s="161"/>
      <c r="CRX1" s="161"/>
      <c r="CRY1" s="161"/>
      <c r="CRZ1" s="161"/>
      <c r="CSA1" s="161"/>
      <c r="CSB1" s="161"/>
      <c r="CSC1" s="161"/>
      <c r="CSD1" s="161"/>
      <c r="CSE1" s="161"/>
      <c r="CSF1" s="161"/>
      <c r="CSG1" s="161"/>
      <c r="CSH1" s="161"/>
      <c r="CSI1" s="161"/>
      <c r="CSJ1" s="161"/>
      <c r="CSK1" s="161"/>
      <c r="CSL1" s="161"/>
      <c r="CSM1" s="161"/>
      <c r="CSN1" s="161"/>
      <c r="CSO1" s="161"/>
      <c r="CSP1" s="161"/>
      <c r="CSQ1" s="161"/>
      <c r="CSR1" s="161"/>
      <c r="CSS1" s="161"/>
      <c r="CST1" s="161"/>
      <c r="CSU1" s="161"/>
      <c r="CSV1" s="161"/>
      <c r="CSW1" s="161"/>
      <c r="CSX1" s="161"/>
      <c r="CSY1" s="161"/>
      <c r="CSZ1" s="161"/>
      <c r="CTA1" s="161"/>
      <c r="CTB1" s="161"/>
      <c r="CTC1" s="161"/>
      <c r="CTD1" s="161"/>
      <c r="CTE1" s="161"/>
      <c r="CTF1" s="161"/>
      <c r="CTG1" s="161"/>
      <c r="CTH1" s="161"/>
      <c r="CTI1" s="161"/>
      <c r="CTJ1" s="161"/>
      <c r="CTK1" s="161"/>
      <c r="CTL1" s="161"/>
      <c r="CTM1" s="161"/>
      <c r="CTN1" s="161"/>
      <c r="CTO1" s="161"/>
      <c r="CTP1" s="161"/>
      <c r="CTQ1" s="161"/>
      <c r="CTR1" s="161"/>
      <c r="CTS1" s="161"/>
      <c r="CTT1" s="161"/>
      <c r="CTU1" s="161"/>
      <c r="CTV1" s="161"/>
      <c r="CTW1" s="161"/>
      <c r="CTX1" s="161"/>
      <c r="CTY1" s="161"/>
      <c r="CTZ1" s="161"/>
      <c r="CUA1" s="161"/>
      <c r="CUB1" s="161"/>
      <c r="CUC1" s="161"/>
      <c r="CUD1" s="161"/>
      <c r="CUE1" s="161"/>
      <c r="CUF1" s="161"/>
      <c r="CUG1" s="161"/>
      <c r="CUH1" s="161"/>
      <c r="CUI1" s="161"/>
      <c r="CUJ1" s="161"/>
      <c r="CUK1" s="161"/>
      <c r="CUL1" s="161"/>
      <c r="CUM1" s="161"/>
      <c r="CUN1" s="161"/>
      <c r="CUO1" s="161"/>
      <c r="CUP1" s="161"/>
      <c r="CUQ1" s="161"/>
      <c r="CUR1" s="161"/>
      <c r="CUS1" s="161"/>
      <c r="CUT1" s="161"/>
      <c r="CUU1" s="161"/>
      <c r="CUV1" s="161"/>
      <c r="CUW1" s="161"/>
      <c r="CUX1" s="161"/>
      <c r="CUY1" s="161"/>
      <c r="CUZ1" s="161"/>
      <c r="CVA1" s="161"/>
      <c r="CVB1" s="161"/>
      <c r="CVC1" s="161"/>
      <c r="CVD1" s="161"/>
      <c r="CVE1" s="161"/>
      <c r="CVF1" s="161"/>
      <c r="CVG1" s="161"/>
      <c r="CVH1" s="161"/>
      <c r="CVI1" s="161"/>
      <c r="CVJ1" s="161"/>
      <c r="CVK1" s="161"/>
      <c r="CVL1" s="161"/>
      <c r="CVM1" s="161"/>
      <c r="CVN1" s="161"/>
      <c r="CVO1" s="161"/>
      <c r="CVP1" s="161"/>
      <c r="CVQ1" s="161"/>
      <c r="CVR1" s="161"/>
      <c r="CVS1" s="161"/>
      <c r="CVT1" s="161"/>
      <c r="CVU1" s="161"/>
      <c r="CVV1" s="161"/>
      <c r="CVW1" s="161"/>
      <c r="CVX1" s="161"/>
      <c r="CVY1" s="161"/>
      <c r="CVZ1" s="161"/>
      <c r="CWA1" s="161"/>
      <c r="CWB1" s="161"/>
      <c r="CWC1" s="161"/>
      <c r="CWD1" s="161"/>
      <c r="CWE1" s="161"/>
      <c r="CWF1" s="161"/>
      <c r="CWG1" s="161"/>
      <c r="CWH1" s="161"/>
      <c r="CWI1" s="161"/>
      <c r="CWJ1" s="161"/>
      <c r="CWK1" s="161"/>
      <c r="CWL1" s="161"/>
      <c r="CWM1" s="161"/>
      <c r="CWN1" s="161"/>
      <c r="CWO1" s="161"/>
      <c r="CWP1" s="161"/>
      <c r="CWQ1" s="161"/>
      <c r="CWR1" s="161"/>
      <c r="CWS1" s="161"/>
      <c r="CWT1" s="161"/>
      <c r="CWU1" s="161"/>
      <c r="CWV1" s="161"/>
      <c r="CWW1" s="161"/>
      <c r="CWX1" s="161"/>
      <c r="CWY1" s="161"/>
      <c r="CWZ1" s="161"/>
      <c r="CXA1" s="161"/>
      <c r="CXB1" s="161"/>
      <c r="CXC1" s="161"/>
      <c r="CXD1" s="161"/>
      <c r="CXE1" s="161"/>
      <c r="CXF1" s="161"/>
      <c r="CXG1" s="161"/>
      <c r="CXH1" s="161"/>
      <c r="CXI1" s="161"/>
      <c r="CXJ1" s="161"/>
      <c r="CXK1" s="161"/>
      <c r="CXL1" s="161"/>
      <c r="CXM1" s="161"/>
      <c r="CXN1" s="161"/>
      <c r="CXO1" s="161"/>
      <c r="CXP1" s="161"/>
      <c r="CXQ1" s="161"/>
      <c r="CXR1" s="161"/>
      <c r="CXS1" s="161"/>
      <c r="CXT1" s="161"/>
      <c r="CXU1" s="161"/>
      <c r="CXV1" s="161"/>
      <c r="CXW1" s="161"/>
      <c r="CXX1" s="161"/>
      <c r="CXY1" s="161"/>
      <c r="CXZ1" s="161"/>
      <c r="CYA1" s="161"/>
      <c r="CYB1" s="161"/>
      <c r="CYC1" s="161"/>
      <c r="CYD1" s="161"/>
      <c r="CYE1" s="161"/>
      <c r="CYF1" s="161"/>
      <c r="CYG1" s="161"/>
      <c r="CYH1" s="161"/>
      <c r="CYI1" s="161"/>
      <c r="CYJ1" s="161"/>
      <c r="CYK1" s="161"/>
      <c r="CYL1" s="161"/>
      <c r="CYM1" s="161"/>
      <c r="CYN1" s="161"/>
      <c r="CYO1" s="161"/>
      <c r="CYP1" s="161"/>
      <c r="CYQ1" s="161"/>
      <c r="CYR1" s="161"/>
      <c r="CYS1" s="161"/>
      <c r="CYT1" s="161"/>
      <c r="CYU1" s="161"/>
      <c r="CYV1" s="161"/>
      <c r="CYW1" s="161"/>
      <c r="CYX1" s="161"/>
      <c r="CYY1" s="161"/>
      <c r="CYZ1" s="161"/>
      <c r="CZA1" s="161"/>
      <c r="CZB1" s="161"/>
      <c r="CZC1" s="161"/>
      <c r="CZD1" s="161"/>
      <c r="CZE1" s="161"/>
      <c r="CZF1" s="161"/>
      <c r="CZG1" s="161"/>
      <c r="CZH1" s="161"/>
      <c r="CZI1" s="161"/>
      <c r="CZJ1" s="161"/>
      <c r="CZK1" s="161"/>
      <c r="CZL1" s="161"/>
      <c r="CZM1" s="161"/>
      <c r="CZN1" s="161"/>
      <c r="CZO1" s="161"/>
      <c r="CZP1" s="161"/>
      <c r="CZQ1" s="161"/>
      <c r="CZR1" s="161"/>
      <c r="CZS1" s="161"/>
      <c r="CZT1" s="161"/>
      <c r="CZU1" s="161"/>
      <c r="CZV1" s="161"/>
      <c r="CZW1" s="161"/>
      <c r="CZX1" s="161"/>
      <c r="CZY1" s="161"/>
      <c r="CZZ1" s="161"/>
      <c r="DAA1" s="161"/>
      <c r="DAB1" s="161"/>
      <c r="DAC1" s="161"/>
      <c r="DAD1" s="161"/>
      <c r="DAE1" s="161"/>
      <c r="DAF1" s="161"/>
      <c r="DAG1" s="161"/>
      <c r="DAH1" s="161"/>
      <c r="DAI1" s="161"/>
      <c r="DAJ1" s="161"/>
      <c r="DAK1" s="161"/>
      <c r="DAL1" s="161"/>
      <c r="DAM1" s="161"/>
      <c r="DAN1" s="161"/>
      <c r="DAO1" s="161"/>
      <c r="DAP1" s="161"/>
      <c r="DAQ1" s="161"/>
      <c r="DAR1" s="161"/>
      <c r="DAS1" s="161"/>
      <c r="DAT1" s="161"/>
      <c r="DAU1" s="161"/>
      <c r="DAV1" s="161"/>
      <c r="DAW1" s="161"/>
      <c r="DAX1" s="161"/>
      <c r="DAY1" s="161"/>
      <c r="DAZ1" s="161"/>
      <c r="DBA1" s="161"/>
      <c r="DBB1" s="161"/>
      <c r="DBC1" s="161"/>
      <c r="DBD1" s="161"/>
      <c r="DBE1" s="161"/>
      <c r="DBF1" s="161"/>
      <c r="DBG1" s="161"/>
      <c r="DBH1" s="161"/>
      <c r="DBI1" s="161"/>
      <c r="DBJ1" s="161"/>
      <c r="DBK1" s="161"/>
      <c r="DBL1" s="161"/>
      <c r="DBM1" s="161"/>
      <c r="DBN1" s="161"/>
      <c r="DBO1" s="161"/>
      <c r="DBP1" s="161"/>
      <c r="DBQ1" s="161"/>
      <c r="DBR1" s="161"/>
      <c r="DBS1" s="161"/>
      <c r="DBT1" s="161"/>
      <c r="DBU1" s="161"/>
      <c r="DBV1" s="161"/>
      <c r="DBW1" s="161"/>
      <c r="DBX1" s="161"/>
      <c r="DBY1" s="161"/>
      <c r="DBZ1" s="161"/>
      <c r="DCA1" s="161"/>
      <c r="DCB1" s="161"/>
      <c r="DCC1" s="161"/>
      <c r="DCD1" s="161"/>
      <c r="DCE1" s="161"/>
      <c r="DCF1" s="161"/>
      <c r="DCG1" s="161"/>
      <c r="DCH1" s="161"/>
      <c r="DCI1" s="161"/>
      <c r="DCJ1" s="161"/>
      <c r="DCK1" s="161"/>
      <c r="DCL1" s="161"/>
      <c r="DCM1" s="161"/>
      <c r="DCN1" s="161"/>
      <c r="DCO1" s="161"/>
      <c r="DCP1" s="161"/>
      <c r="DCQ1" s="161"/>
      <c r="DCR1" s="161"/>
      <c r="DCS1" s="161"/>
      <c r="DCT1" s="161"/>
      <c r="DCU1" s="161"/>
      <c r="DCV1" s="161"/>
      <c r="DCW1" s="161"/>
      <c r="DCX1" s="161"/>
      <c r="DCY1" s="161"/>
      <c r="DCZ1" s="161"/>
      <c r="DDA1" s="161"/>
      <c r="DDB1" s="161"/>
      <c r="DDC1" s="161"/>
      <c r="DDD1" s="161"/>
      <c r="DDE1" s="161"/>
      <c r="DDF1" s="161"/>
      <c r="DDG1" s="161"/>
      <c r="DDH1" s="161"/>
      <c r="DDI1" s="161"/>
      <c r="DDJ1" s="161"/>
      <c r="DDK1" s="161"/>
      <c r="DDL1" s="161"/>
      <c r="DDM1" s="161"/>
      <c r="DDN1" s="161"/>
      <c r="DDO1" s="161"/>
      <c r="DDP1" s="161"/>
      <c r="DDQ1" s="161"/>
      <c r="DDR1" s="161"/>
      <c r="DDS1" s="161"/>
      <c r="DDT1" s="161"/>
      <c r="DDU1" s="161"/>
      <c r="DDV1" s="161"/>
      <c r="DDW1" s="161"/>
      <c r="DDX1" s="161"/>
      <c r="DDY1" s="161"/>
      <c r="DDZ1" s="161"/>
      <c r="DEA1" s="161"/>
      <c r="DEB1" s="161"/>
      <c r="DEC1" s="161"/>
      <c r="DED1" s="161"/>
      <c r="DEE1" s="161"/>
      <c r="DEF1" s="161"/>
      <c r="DEG1" s="161"/>
      <c r="DEH1" s="161"/>
      <c r="DEI1" s="161"/>
      <c r="DEJ1" s="161"/>
      <c r="DEK1" s="161"/>
      <c r="DEL1" s="161"/>
      <c r="DEM1" s="161"/>
      <c r="DEN1" s="161"/>
      <c r="DEO1" s="161"/>
      <c r="DEP1" s="161"/>
      <c r="DEQ1" s="161"/>
      <c r="DER1" s="161"/>
      <c r="DES1" s="161"/>
      <c r="DET1" s="161"/>
      <c r="DEU1" s="161"/>
      <c r="DEV1" s="161"/>
      <c r="DEW1" s="161"/>
      <c r="DEX1" s="161"/>
      <c r="DEY1" s="161"/>
      <c r="DEZ1" s="161"/>
      <c r="DFA1" s="161"/>
      <c r="DFB1" s="161"/>
      <c r="DFC1" s="161"/>
      <c r="DFD1" s="161"/>
      <c r="DFE1" s="161"/>
      <c r="DFF1" s="161"/>
      <c r="DFG1" s="161"/>
      <c r="DFH1" s="161"/>
      <c r="DFI1" s="161"/>
      <c r="DFJ1" s="161"/>
      <c r="DFK1" s="161"/>
      <c r="DFL1" s="161"/>
      <c r="DFM1" s="161"/>
      <c r="DFN1" s="161"/>
      <c r="DFO1" s="161"/>
      <c r="DFP1" s="161"/>
      <c r="DFQ1" s="161"/>
      <c r="DFR1" s="161"/>
      <c r="DFS1" s="161"/>
      <c r="DFT1" s="161"/>
      <c r="DFU1" s="161"/>
      <c r="DFV1" s="161"/>
      <c r="DFW1" s="161"/>
      <c r="DFX1" s="161"/>
      <c r="DFY1" s="161"/>
      <c r="DFZ1" s="161"/>
      <c r="DGA1" s="161"/>
      <c r="DGB1" s="161"/>
      <c r="DGC1" s="161"/>
      <c r="DGD1" s="161"/>
      <c r="DGE1" s="161"/>
      <c r="DGF1" s="161"/>
      <c r="DGG1" s="161"/>
      <c r="DGH1" s="161"/>
      <c r="DGI1" s="161"/>
      <c r="DGJ1" s="161"/>
      <c r="DGK1" s="161"/>
      <c r="DGL1" s="161"/>
      <c r="DGM1" s="161"/>
      <c r="DGN1" s="161"/>
      <c r="DGO1" s="161"/>
      <c r="DGP1" s="161"/>
      <c r="DGQ1" s="161"/>
      <c r="DGR1" s="161"/>
      <c r="DGS1" s="161"/>
      <c r="DGT1" s="161"/>
      <c r="DGU1" s="161"/>
      <c r="DGV1" s="161"/>
      <c r="DGW1" s="161"/>
      <c r="DGX1" s="161"/>
      <c r="DGY1" s="161"/>
      <c r="DGZ1" s="161"/>
      <c r="DHA1" s="161"/>
      <c r="DHB1" s="161"/>
      <c r="DHC1" s="161"/>
      <c r="DHD1" s="161"/>
      <c r="DHE1" s="161"/>
      <c r="DHF1" s="161"/>
      <c r="DHG1" s="161"/>
      <c r="DHH1" s="161"/>
      <c r="DHI1" s="161"/>
      <c r="DHJ1" s="161"/>
      <c r="DHK1" s="161"/>
      <c r="DHL1" s="161"/>
      <c r="DHM1" s="161"/>
      <c r="DHN1" s="161"/>
      <c r="DHO1" s="161"/>
      <c r="DHP1" s="161"/>
      <c r="DHQ1" s="161"/>
      <c r="DHR1" s="161"/>
      <c r="DHS1" s="161"/>
      <c r="DHT1" s="161"/>
      <c r="DHU1" s="161"/>
      <c r="DHV1" s="161"/>
      <c r="DHW1" s="161"/>
      <c r="DHX1" s="161"/>
      <c r="DHY1" s="161"/>
      <c r="DHZ1" s="161"/>
      <c r="DIA1" s="161"/>
      <c r="DIB1" s="161"/>
      <c r="DIC1" s="161"/>
      <c r="DID1" s="161"/>
      <c r="DIE1" s="161"/>
      <c r="DIF1" s="161"/>
      <c r="DIG1" s="161"/>
      <c r="DIH1" s="161"/>
      <c r="DII1" s="161"/>
      <c r="DIJ1" s="161"/>
      <c r="DIK1" s="161"/>
      <c r="DIL1" s="161"/>
      <c r="DIM1" s="161"/>
      <c r="DIN1" s="161"/>
      <c r="DIO1" s="161"/>
      <c r="DIP1" s="161"/>
      <c r="DIQ1" s="161"/>
      <c r="DIR1" s="161"/>
      <c r="DIS1" s="161"/>
      <c r="DIT1" s="161"/>
      <c r="DIU1" s="161"/>
      <c r="DIV1" s="161"/>
      <c r="DIW1" s="161"/>
      <c r="DIX1" s="161"/>
      <c r="DIY1" s="161"/>
      <c r="DIZ1" s="161"/>
      <c r="DJA1" s="161"/>
      <c r="DJB1" s="161"/>
      <c r="DJC1" s="161"/>
      <c r="DJD1" s="161"/>
      <c r="DJE1" s="161"/>
      <c r="DJF1" s="161"/>
      <c r="DJG1" s="161"/>
      <c r="DJH1" s="161"/>
      <c r="DJI1" s="161"/>
      <c r="DJJ1" s="161"/>
      <c r="DJK1" s="161"/>
      <c r="DJL1" s="161"/>
      <c r="DJM1" s="161"/>
      <c r="DJN1" s="161"/>
      <c r="DJO1" s="161"/>
      <c r="DJP1" s="161"/>
      <c r="DJQ1" s="161"/>
      <c r="DJR1" s="161"/>
      <c r="DJS1" s="161"/>
      <c r="DJT1" s="161"/>
      <c r="DJU1" s="161"/>
      <c r="DJV1" s="161"/>
      <c r="DJW1" s="161"/>
      <c r="DJX1" s="161"/>
      <c r="DJY1" s="161"/>
      <c r="DJZ1" s="161"/>
      <c r="DKA1" s="161"/>
      <c r="DKB1" s="161"/>
      <c r="DKC1" s="161"/>
      <c r="DKD1" s="161"/>
      <c r="DKE1" s="161"/>
      <c r="DKF1" s="161"/>
      <c r="DKG1" s="161"/>
      <c r="DKH1" s="161"/>
      <c r="DKI1" s="161"/>
      <c r="DKJ1" s="161"/>
      <c r="DKK1" s="161"/>
      <c r="DKL1" s="161"/>
      <c r="DKM1" s="161"/>
      <c r="DKN1" s="161"/>
      <c r="DKO1" s="161"/>
      <c r="DKP1" s="161"/>
      <c r="DKQ1" s="161"/>
      <c r="DKR1" s="161"/>
      <c r="DKS1" s="161"/>
      <c r="DKT1" s="161"/>
      <c r="DKU1" s="161"/>
      <c r="DKV1" s="161"/>
      <c r="DKW1" s="161"/>
      <c r="DKX1" s="161"/>
      <c r="DKY1" s="161"/>
      <c r="DKZ1" s="161"/>
      <c r="DLA1" s="161"/>
      <c r="DLB1" s="161"/>
      <c r="DLC1" s="161"/>
      <c r="DLD1" s="161"/>
      <c r="DLE1" s="161"/>
      <c r="DLF1" s="161"/>
      <c r="DLG1" s="161"/>
      <c r="DLH1" s="161"/>
      <c r="DLI1" s="161"/>
      <c r="DLJ1" s="161"/>
      <c r="DLK1" s="161"/>
      <c r="DLL1" s="161"/>
      <c r="DLM1" s="161"/>
      <c r="DLN1" s="161"/>
      <c r="DLO1" s="161"/>
      <c r="DLP1" s="161"/>
      <c r="DLQ1" s="161"/>
      <c r="DLR1" s="161"/>
      <c r="DLS1" s="161"/>
      <c r="DLT1" s="161"/>
      <c r="DLU1" s="161"/>
      <c r="DLV1" s="161"/>
      <c r="DLW1" s="161"/>
      <c r="DLX1" s="161"/>
      <c r="DLY1" s="161"/>
      <c r="DLZ1" s="161"/>
      <c r="DMA1" s="161"/>
      <c r="DMB1" s="161"/>
      <c r="DMC1" s="161"/>
      <c r="DMD1" s="161"/>
      <c r="DME1" s="161"/>
      <c r="DMF1" s="161"/>
      <c r="DMG1" s="161"/>
      <c r="DMH1" s="161"/>
      <c r="DMI1" s="161"/>
      <c r="DMJ1" s="161"/>
      <c r="DMK1" s="161"/>
      <c r="DML1" s="161"/>
      <c r="DMM1" s="161"/>
      <c r="DMN1" s="161"/>
      <c r="DMO1" s="161"/>
      <c r="DMP1" s="161"/>
      <c r="DMQ1" s="161"/>
      <c r="DMR1" s="161"/>
      <c r="DMS1" s="161"/>
      <c r="DMT1" s="161"/>
      <c r="DMU1" s="161"/>
      <c r="DMV1" s="161"/>
      <c r="DMW1" s="161"/>
      <c r="DMX1" s="161"/>
      <c r="DMY1" s="161"/>
      <c r="DMZ1" s="161"/>
      <c r="DNA1" s="161"/>
      <c r="DNB1" s="161"/>
      <c r="DNC1" s="161"/>
      <c r="DND1" s="161"/>
      <c r="DNE1" s="161"/>
      <c r="DNF1" s="161"/>
      <c r="DNG1" s="161"/>
      <c r="DNH1" s="161"/>
      <c r="DNI1" s="161"/>
      <c r="DNJ1" s="161"/>
      <c r="DNK1" s="161"/>
      <c r="DNL1" s="161"/>
      <c r="DNM1" s="161"/>
      <c r="DNN1" s="161"/>
      <c r="DNO1" s="161"/>
      <c r="DNP1" s="161"/>
      <c r="DNQ1" s="161"/>
      <c r="DNR1" s="161"/>
      <c r="DNS1" s="161"/>
      <c r="DNT1" s="161"/>
      <c r="DNU1" s="161"/>
      <c r="DNV1" s="161"/>
      <c r="DNW1" s="161"/>
      <c r="DNX1" s="161"/>
      <c r="DNY1" s="161"/>
      <c r="DNZ1" s="161"/>
      <c r="DOA1" s="161"/>
      <c r="DOB1" s="161"/>
      <c r="DOC1" s="161"/>
      <c r="DOD1" s="161"/>
      <c r="DOE1" s="161"/>
      <c r="DOF1" s="161"/>
      <c r="DOG1" s="161"/>
      <c r="DOH1" s="161"/>
      <c r="DOI1" s="161"/>
      <c r="DOJ1" s="161"/>
      <c r="DOK1" s="161"/>
      <c r="DOL1" s="161"/>
      <c r="DOM1" s="161"/>
      <c r="DON1" s="161"/>
      <c r="DOO1" s="161"/>
      <c r="DOP1" s="161"/>
      <c r="DOQ1" s="161"/>
      <c r="DOR1" s="161"/>
      <c r="DOS1" s="161"/>
      <c r="DOT1" s="161"/>
      <c r="DOU1" s="161"/>
      <c r="DOV1" s="161"/>
      <c r="DOW1" s="161"/>
      <c r="DOX1" s="161"/>
      <c r="DOY1" s="161"/>
      <c r="DOZ1" s="161"/>
      <c r="DPA1" s="161"/>
      <c r="DPB1" s="161"/>
      <c r="DPC1" s="161"/>
      <c r="DPD1" s="161"/>
      <c r="DPE1" s="161"/>
      <c r="DPF1" s="161"/>
      <c r="DPG1" s="161"/>
      <c r="DPH1" s="161"/>
      <c r="DPI1" s="161"/>
      <c r="DPJ1" s="161"/>
      <c r="DPK1" s="161"/>
      <c r="DPL1" s="161"/>
      <c r="DPM1" s="161"/>
      <c r="DPN1" s="161"/>
      <c r="DPO1" s="161"/>
      <c r="DPP1" s="161"/>
      <c r="DPQ1" s="161"/>
      <c r="DPR1" s="161"/>
      <c r="DPS1" s="161"/>
      <c r="DPT1" s="161"/>
      <c r="DPU1" s="161"/>
      <c r="DPV1" s="161"/>
      <c r="DPW1" s="161"/>
      <c r="DPX1" s="161"/>
      <c r="DPY1" s="161"/>
      <c r="DPZ1" s="161"/>
      <c r="DQA1" s="161"/>
      <c r="DQB1" s="161"/>
      <c r="DQC1" s="161"/>
      <c r="DQD1" s="161"/>
      <c r="DQE1" s="161"/>
      <c r="DQF1" s="161"/>
      <c r="DQG1" s="161"/>
      <c r="DQH1" s="161"/>
      <c r="DQI1" s="161"/>
      <c r="DQJ1" s="161"/>
      <c r="DQK1" s="161"/>
      <c r="DQL1" s="161"/>
      <c r="DQM1" s="161"/>
      <c r="DQN1" s="161"/>
      <c r="DQO1" s="161"/>
      <c r="DQP1" s="161"/>
      <c r="DQQ1" s="161"/>
      <c r="DQR1" s="161"/>
      <c r="DQS1" s="161"/>
      <c r="DQT1" s="161"/>
      <c r="DQU1" s="161"/>
      <c r="DQV1" s="161"/>
      <c r="DQW1" s="161"/>
      <c r="DQX1" s="161"/>
      <c r="DQY1" s="161"/>
      <c r="DQZ1" s="161"/>
      <c r="DRA1" s="161"/>
      <c r="DRB1" s="161"/>
      <c r="DRC1" s="161"/>
      <c r="DRD1" s="161"/>
      <c r="DRE1" s="161"/>
      <c r="DRF1" s="161"/>
      <c r="DRG1" s="161"/>
      <c r="DRH1" s="161"/>
      <c r="DRI1" s="161"/>
      <c r="DRJ1" s="161"/>
      <c r="DRK1" s="161"/>
      <c r="DRL1" s="161"/>
      <c r="DRM1" s="161"/>
      <c r="DRN1" s="161"/>
      <c r="DRO1" s="161"/>
      <c r="DRP1" s="161"/>
      <c r="DRQ1" s="161"/>
      <c r="DRR1" s="161"/>
      <c r="DRS1" s="161"/>
      <c r="DRT1" s="161"/>
      <c r="DRU1" s="161"/>
      <c r="DRV1" s="161"/>
      <c r="DRW1" s="161"/>
      <c r="DRX1" s="161"/>
      <c r="DRY1" s="161"/>
      <c r="DRZ1" s="161"/>
      <c r="DSA1" s="161"/>
      <c r="DSB1" s="161"/>
      <c r="DSC1" s="161"/>
      <c r="DSD1" s="161"/>
      <c r="DSE1" s="161"/>
      <c r="DSF1" s="161"/>
      <c r="DSG1" s="161"/>
      <c r="DSH1" s="161"/>
      <c r="DSI1" s="161"/>
      <c r="DSJ1" s="161"/>
      <c r="DSK1" s="161"/>
      <c r="DSL1" s="161"/>
      <c r="DSM1" s="161"/>
      <c r="DSN1" s="161"/>
      <c r="DSO1" s="161"/>
      <c r="DSP1" s="161"/>
      <c r="DSQ1" s="161"/>
      <c r="DSR1" s="161"/>
      <c r="DSS1" s="161"/>
      <c r="DST1" s="161"/>
      <c r="DSU1" s="161"/>
      <c r="DSV1" s="161"/>
      <c r="DSW1" s="161"/>
      <c r="DSX1" s="161"/>
      <c r="DSY1" s="161"/>
      <c r="DSZ1" s="161"/>
      <c r="DTA1" s="161"/>
      <c r="DTB1" s="161"/>
      <c r="DTC1" s="161"/>
      <c r="DTD1" s="161"/>
      <c r="DTE1" s="161"/>
      <c r="DTF1" s="161"/>
      <c r="DTG1" s="161"/>
      <c r="DTH1" s="161"/>
      <c r="DTI1" s="161"/>
      <c r="DTJ1" s="161"/>
      <c r="DTK1" s="161"/>
      <c r="DTL1" s="161"/>
      <c r="DTM1" s="161"/>
      <c r="DTN1" s="161"/>
      <c r="DTO1" s="161"/>
      <c r="DTP1" s="161"/>
      <c r="DTQ1" s="161"/>
      <c r="DTR1" s="161"/>
      <c r="DTS1" s="161"/>
      <c r="DTT1" s="161"/>
      <c r="DTU1" s="161"/>
      <c r="DTV1" s="161"/>
      <c r="DTW1" s="161"/>
      <c r="DTX1" s="161"/>
      <c r="DTY1" s="161"/>
      <c r="DTZ1" s="161"/>
      <c r="DUA1" s="161"/>
      <c r="DUB1" s="161"/>
      <c r="DUC1" s="161"/>
      <c r="DUD1" s="161"/>
      <c r="DUE1" s="161"/>
      <c r="DUF1" s="161"/>
      <c r="DUG1" s="161"/>
      <c r="DUH1" s="161"/>
      <c r="DUI1" s="161"/>
      <c r="DUJ1" s="161"/>
      <c r="DUK1" s="161"/>
      <c r="DUL1" s="161"/>
      <c r="DUM1" s="161"/>
      <c r="DUN1" s="161"/>
      <c r="DUO1" s="161"/>
      <c r="DUP1" s="161"/>
      <c r="DUQ1" s="161"/>
      <c r="DUR1" s="161"/>
      <c r="DUS1" s="161"/>
      <c r="DUT1" s="161"/>
      <c r="DUU1" s="161"/>
      <c r="DUV1" s="161"/>
      <c r="DUW1" s="161"/>
      <c r="DUX1" s="161"/>
      <c r="DUY1" s="161"/>
      <c r="DUZ1" s="161"/>
      <c r="DVA1" s="161"/>
      <c r="DVB1" s="161"/>
      <c r="DVC1" s="161"/>
      <c r="DVD1" s="161"/>
      <c r="DVE1" s="161"/>
      <c r="DVF1" s="161"/>
      <c r="DVG1" s="161"/>
      <c r="DVH1" s="161"/>
      <c r="DVI1" s="161"/>
      <c r="DVJ1" s="161"/>
      <c r="DVK1" s="161"/>
      <c r="DVL1" s="161"/>
      <c r="DVM1" s="161"/>
      <c r="DVN1" s="161"/>
      <c r="DVO1" s="161"/>
      <c r="DVP1" s="161"/>
      <c r="DVQ1" s="161"/>
      <c r="DVR1" s="161"/>
      <c r="DVS1" s="161"/>
      <c r="DVT1" s="161"/>
      <c r="DVU1" s="161"/>
      <c r="DVV1" s="161"/>
      <c r="DVW1" s="161"/>
      <c r="DVX1" s="161"/>
      <c r="DVY1" s="161"/>
      <c r="DVZ1" s="161"/>
      <c r="DWA1" s="161"/>
      <c r="DWB1" s="161"/>
      <c r="DWC1" s="161"/>
      <c r="DWD1" s="161"/>
      <c r="DWE1" s="161"/>
      <c r="DWF1" s="161"/>
      <c r="DWG1" s="161"/>
      <c r="DWH1" s="161"/>
      <c r="DWI1" s="161"/>
      <c r="DWJ1" s="161"/>
      <c r="DWK1" s="161"/>
      <c r="DWL1" s="161"/>
      <c r="DWM1" s="161"/>
      <c r="DWN1" s="161"/>
      <c r="DWO1" s="161"/>
      <c r="DWP1" s="161"/>
      <c r="DWQ1" s="161"/>
      <c r="DWR1" s="161"/>
      <c r="DWS1" s="161"/>
      <c r="DWT1" s="161"/>
      <c r="DWU1" s="161"/>
      <c r="DWV1" s="161"/>
      <c r="DWW1" s="161"/>
      <c r="DWX1" s="161"/>
      <c r="DWY1" s="161"/>
      <c r="DWZ1" s="161"/>
      <c r="DXA1" s="161"/>
      <c r="DXB1" s="161"/>
      <c r="DXC1" s="161"/>
      <c r="DXD1" s="161"/>
      <c r="DXE1" s="161"/>
      <c r="DXF1" s="161"/>
      <c r="DXG1" s="161"/>
      <c r="DXH1" s="161"/>
      <c r="DXI1" s="161"/>
      <c r="DXJ1" s="161"/>
      <c r="DXK1" s="161"/>
      <c r="DXL1" s="161"/>
      <c r="DXM1" s="161"/>
      <c r="DXN1" s="161"/>
      <c r="DXO1" s="161"/>
      <c r="DXP1" s="161"/>
      <c r="DXQ1" s="161"/>
      <c r="DXR1" s="161"/>
      <c r="DXS1" s="161"/>
      <c r="DXT1" s="161"/>
      <c r="DXU1" s="161"/>
      <c r="DXV1" s="161"/>
      <c r="DXW1" s="161"/>
      <c r="DXX1" s="161"/>
      <c r="DXY1" s="161"/>
      <c r="DXZ1" s="161"/>
      <c r="DYA1" s="161"/>
      <c r="DYB1" s="161"/>
      <c r="DYC1" s="161"/>
      <c r="DYD1" s="161"/>
      <c r="DYE1" s="161"/>
      <c r="DYF1" s="161"/>
      <c r="DYG1" s="161"/>
      <c r="DYH1" s="161"/>
      <c r="DYI1" s="161"/>
      <c r="DYJ1" s="161"/>
      <c r="DYK1" s="161"/>
      <c r="DYL1" s="161"/>
      <c r="DYM1" s="161"/>
      <c r="DYN1" s="161"/>
      <c r="DYO1" s="161"/>
      <c r="DYP1" s="161"/>
      <c r="DYQ1" s="161"/>
      <c r="DYR1" s="161"/>
      <c r="DYS1" s="161"/>
      <c r="DYT1" s="161"/>
      <c r="DYU1" s="161"/>
      <c r="DYV1" s="161"/>
      <c r="DYW1" s="161"/>
      <c r="DYX1" s="161"/>
      <c r="DYY1" s="161"/>
      <c r="DYZ1" s="161"/>
      <c r="DZA1" s="161"/>
      <c r="DZB1" s="161"/>
      <c r="DZC1" s="161"/>
      <c r="DZD1" s="161"/>
      <c r="DZE1" s="161"/>
      <c r="DZF1" s="161"/>
      <c r="DZG1" s="161"/>
      <c r="DZH1" s="161"/>
      <c r="DZI1" s="161"/>
      <c r="DZJ1" s="161"/>
      <c r="DZK1" s="161"/>
      <c r="DZL1" s="161"/>
      <c r="DZM1" s="161"/>
      <c r="DZN1" s="161"/>
      <c r="DZO1" s="161"/>
      <c r="DZP1" s="161"/>
      <c r="DZQ1" s="161"/>
      <c r="DZR1" s="161"/>
      <c r="DZS1" s="161"/>
      <c r="DZT1" s="161"/>
      <c r="DZU1" s="161"/>
      <c r="DZV1" s="161"/>
      <c r="DZW1" s="161"/>
      <c r="DZX1" s="161"/>
      <c r="DZY1" s="161"/>
      <c r="DZZ1" s="161"/>
      <c r="EAA1" s="161"/>
      <c r="EAB1" s="161"/>
      <c r="EAC1" s="161"/>
      <c r="EAD1" s="161"/>
      <c r="EAE1" s="161"/>
      <c r="EAF1" s="161"/>
      <c r="EAG1" s="161"/>
      <c r="EAH1" s="161"/>
      <c r="EAI1" s="161"/>
      <c r="EAJ1" s="161"/>
      <c r="EAK1" s="161"/>
      <c r="EAL1" s="161"/>
      <c r="EAM1" s="161"/>
      <c r="EAN1" s="161"/>
      <c r="EAO1" s="161"/>
      <c r="EAP1" s="161"/>
      <c r="EAQ1" s="161"/>
      <c r="EAR1" s="161"/>
      <c r="EAS1" s="161"/>
      <c r="EAT1" s="161"/>
      <c r="EAU1" s="161"/>
      <c r="EAV1" s="161"/>
      <c r="EAW1" s="161"/>
      <c r="EAX1" s="161"/>
      <c r="EAY1" s="161"/>
      <c r="EAZ1" s="161"/>
      <c r="EBA1" s="161"/>
      <c r="EBB1" s="161"/>
      <c r="EBC1" s="161"/>
      <c r="EBD1" s="161"/>
      <c r="EBE1" s="161"/>
      <c r="EBF1" s="161"/>
      <c r="EBG1" s="161"/>
      <c r="EBH1" s="161"/>
      <c r="EBI1" s="161"/>
      <c r="EBJ1" s="161"/>
      <c r="EBK1" s="161"/>
      <c r="EBL1" s="161"/>
      <c r="EBM1" s="161"/>
      <c r="EBN1" s="161"/>
      <c r="EBO1" s="161"/>
      <c r="EBP1" s="161"/>
      <c r="EBQ1" s="161"/>
      <c r="EBR1" s="161"/>
      <c r="EBS1" s="161"/>
      <c r="EBT1" s="161"/>
      <c r="EBU1" s="161"/>
      <c r="EBV1" s="161"/>
      <c r="EBW1" s="161"/>
      <c r="EBX1" s="161"/>
      <c r="EBY1" s="161"/>
      <c r="EBZ1" s="161"/>
      <c r="ECA1" s="161"/>
      <c r="ECB1" s="161"/>
      <c r="ECC1" s="161"/>
      <c r="ECD1" s="161"/>
      <c r="ECE1" s="161"/>
      <c r="ECF1" s="161"/>
      <c r="ECG1" s="161"/>
      <c r="ECH1" s="161"/>
      <c r="ECI1" s="161"/>
      <c r="ECJ1" s="161"/>
      <c r="ECK1" s="161"/>
      <c r="ECL1" s="161"/>
      <c r="ECM1" s="161"/>
      <c r="ECN1" s="161"/>
      <c r="ECO1" s="161"/>
      <c r="ECP1" s="161"/>
      <c r="ECQ1" s="161"/>
      <c r="ECR1" s="161"/>
      <c r="ECS1" s="161"/>
      <c r="ECT1" s="161"/>
      <c r="ECU1" s="161"/>
      <c r="ECV1" s="161"/>
      <c r="ECW1" s="161"/>
      <c r="ECX1" s="161"/>
      <c r="ECY1" s="161"/>
      <c r="ECZ1" s="161"/>
      <c r="EDA1" s="161"/>
      <c r="EDB1" s="161"/>
      <c r="EDC1" s="161"/>
      <c r="EDD1" s="161"/>
      <c r="EDE1" s="161"/>
      <c r="EDF1" s="161"/>
      <c r="EDG1" s="161"/>
      <c r="EDH1" s="161"/>
      <c r="EDI1" s="161"/>
      <c r="EDJ1" s="161"/>
      <c r="EDK1" s="161"/>
      <c r="EDL1" s="161"/>
      <c r="EDM1" s="161"/>
      <c r="EDN1" s="161"/>
      <c r="EDO1" s="161"/>
      <c r="EDP1" s="161"/>
      <c r="EDQ1" s="161"/>
      <c r="EDR1" s="161"/>
      <c r="EDS1" s="161"/>
      <c r="EDT1" s="161"/>
      <c r="EDU1" s="161"/>
      <c r="EDV1" s="161"/>
      <c r="EDW1" s="161"/>
      <c r="EDX1" s="161"/>
      <c r="EDY1" s="161"/>
      <c r="EDZ1" s="161"/>
      <c r="EEA1" s="161"/>
      <c r="EEB1" s="161"/>
      <c r="EEC1" s="161"/>
      <c r="EED1" s="161"/>
      <c r="EEE1" s="161"/>
      <c r="EEF1" s="161"/>
      <c r="EEG1" s="161"/>
      <c r="EEH1" s="161"/>
      <c r="EEI1" s="161"/>
      <c r="EEJ1" s="161"/>
      <c r="EEK1" s="161"/>
      <c r="EEL1" s="161"/>
      <c r="EEM1" s="161"/>
      <c r="EEN1" s="161"/>
      <c r="EEO1" s="161"/>
      <c r="EEP1" s="161"/>
      <c r="EEQ1" s="161"/>
      <c r="EER1" s="161"/>
      <c r="EES1" s="161"/>
      <c r="EET1" s="161"/>
      <c r="EEU1" s="161"/>
      <c r="EEV1" s="161"/>
      <c r="EEW1" s="161"/>
      <c r="EEX1" s="161"/>
      <c r="EEY1" s="161"/>
      <c r="EEZ1" s="161"/>
      <c r="EFA1" s="161"/>
      <c r="EFB1" s="161"/>
      <c r="EFC1" s="161"/>
      <c r="EFD1" s="161"/>
      <c r="EFE1" s="161"/>
      <c r="EFF1" s="161"/>
      <c r="EFG1" s="161"/>
      <c r="EFH1" s="161"/>
      <c r="EFI1" s="161"/>
      <c r="EFJ1" s="161"/>
      <c r="EFK1" s="161"/>
      <c r="EFL1" s="161"/>
      <c r="EFM1" s="161"/>
      <c r="EFN1" s="161"/>
      <c r="EFO1" s="161"/>
      <c r="EFP1" s="161"/>
      <c r="EFQ1" s="161"/>
      <c r="EFR1" s="161"/>
      <c r="EFS1" s="161"/>
      <c r="EFT1" s="161"/>
      <c r="EFU1" s="161"/>
      <c r="EFV1" s="161"/>
      <c r="EFW1" s="161"/>
      <c r="EFX1" s="161"/>
      <c r="EFY1" s="161"/>
      <c r="EFZ1" s="161"/>
      <c r="EGA1" s="161"/>
      <c r="EGB1" s="161"/>
      <c r="EGC1" s="161"/>
      <c r="EGD1" s="161"/>
      <c r="EGE1" s="161"/>
      <c r="EGF1" s="161"/>
      <c r="EGG1" s="161"/>
      <c r="EGH1" s="161"/>
      <c r="EGI1" s="161"/>
      <c r="EGJ1" s="161"/>
      <c r="EGK1" s="161"/>
      <c r="EGL1" s="161"/>
      <c r="EGM1" s="161"/>
      <c r="EGN1" s="161"/>
      <c r="EGO1" s="161"/>
      <c r="EGP1" s="161"/>
      <c r="EGQ1" s="161"/>
      <c r="EGR1" s="161"/>
      <c r="EGS1" s="161"/>
      <c r="EGT1" s="161"/>
      <c r="EGU1" s="161"/>
      <c r="EGV1" s="161"/>
      <c r="EGW1" s="161"/>
      <c r="EGX1" s="161"/>
      <c r="EGY1" s="161"/>
      <c r="EGZ1" s="161"/>
      <c r="EHA1" s="161"/>
      <c r="EHB1" s="161"/>
      <c r="EHC1" s="161"/>
      <c r="EHD1" s="161"/>
      <c r="EHE1" s="161"/>
      <c r="EHF1" s="161"/>
      <c r="EHG1" s="161"/>
      <c r="EHH1" s="161"/>
      <c r="EHI1" s="161"/>
      <c r="EHJ1" s="161"/>
      <c r="EHK1" s="161"/>
      <c r="EHL1" s="161"/>
      <c r="EHM1" s="161"/>
      <c r="EHN1" s="161"/>
      <c r="EHO1" s="161"/>
      <c r="EHP1" s="161"/>
      <c r="EHQ1" s="161"/>
      <c r="EHR1" s="161"/>
      <c r="EHS1" s="161"/>
      <c r="EHT1" s="161"/>
      <c r="EHU1" s="161"/>
      <c r="EHV1" s="161"/>
      <c r="EHW1" s="161"/>
      <c r="EHX1" s="161"/>
      <c r="EHY1" s="161"/>
      <c r="EHZ1" s="161"/>
      <c r="EIA1" s="161"/>
      <c r="EIB1" s="161"/>
      <c r="EIC1" s="161"/>
      <c r="EID1" s="161"/>
      <c r="EIE1" s="161"/>
      <c r="EIF1" s="161"/>
      <c r="EIG1" s="161"/>
      <c r="EIH1" s="161"/>
      <c r="EII1" s="161"/>
      <c r="EIJ1" s="161"/>
      <c r="EIK1" s="161"/>
      <c r="EIL1" s="161"/>
      <c r="EIM1" s="161"/>
      <c r="EIN1" s="161"/>
      <c r="EIO1" s="161"/>
      <c r="EIP1" s="161"/>
      <c r="EIQ1" s="161"/>
      <c r="EIR1" s="161"/>
      <c r="EIS1" s="161"/>
      <c r="EIT1" s="161"/>
      <c r="EIU1" s="161"/>
      <c r="EIV1" s="161"/>
      <c r="EIW1" s="161"/>
      <c r="EIX1" s="161"/>
      <c r="EIY1" s="161"/>
      <c r="EIZ1" s="161"/>
      <c r="EJA1" s="161"/>
      <c r="EJB1" s="161"/>
      <c r="EJC1" s="161"/>
      <c r="EJD1" s="161"/>
      <c r="EJE1" s="161"/>
      <c r="EJF1" s="161"/>
      <c r="EJG1" s="161"/>
      <c r="EJH1" s="161"/>
      <c r="EJI1" s="161"/>
      <c r="EJJ1" s="161"/>
      <c r="EJK1" s="161"/>
      <c r="EJL1" s="161"/>
      <c r="EJM1" s="161"/>
      <c r="EJN1" s="161"/>
      <c r="EJO1" s="161"/>
      <c r="EJP1" s="161"/>
      <c r="EJQ1" s="161"/>
      <c r="EJR1" s="161"/>
      <c r="EJS1" s="161"/>
      <c r="EJT1" s="161"/>
      <c r="EJU1" s="161"/>
      <c r="EJV1" s="161"/>
      <c r="EJW1" s="161"/>
      <c r="EJX1" s="161"/>
      <c r="EJY1" s="161"/>
      <c r="EJZ1" s="161"/>
      <c r="EKA1" s="161"/>
      <c r="EKB1" s="161"/>
      <c r="EKC1" s="161"/>
      <c r="EKD1" s="161"/>
      <c r="EKE1" s="161"/>
      <c r="EKF1" s="161"/>
      <c r="EKG1" s="161"/>
      <c r="EKH1" s="161"/>
      <c r="EKI1" s="161"/>
      <c r="EKJ1" s="161"/>
      <c r="EKK1" s="161"/>
      <c r="EKL1" s="161"/>
      <c r="EKM1" s="161"/>
      <c r="EKN1" s="161"/>
      <c r="EKO1" s="161"/>
      <c r="EKP1" s="161"/>
      <c r="EKQ1" s="161"/>
      <c r="EKR1" s="161"/>
      <c r="EKS1" s="161"/>
      <c r="EKT1" s="161"/>
      <c r="EKU1" s="161"/>
      <c r="EKV1" s="161"/>
      <c r="EKW1" s="161"/>
      <c r="EKX1" s="161"/>
      <c r="EKY1" s="161"/>
      <c r="EKZ1" s="161"/>
      <c r="ELA1" s="161"/>
      <c r="ELB1" s="161"/>
      <c r="ELC1" s="161"/>
      <c r="ELD1" s="161"/>
      <c r="ELE1" s="161"/>
      <c r="ELF1" s="161"/>
      <c r="ELG1" s="161"/>
      <c r="ELH1" s="161"/>
      <c r="ELI1" s="161"/>
      <c r="ELJ1" s="161"/>
      <c r="ELK1" s="161"/>
      <c r="ELL1" s="161"/>
      <c r="ELM1" s="161"/>
      <c r="ELN1" s="161"/>
      <c r="ELO1" s="161"/>
      <c r="ELP1" s="161"/>
      <c r="ELQ1" s="161"/>
      <c r="ELR1" s="161"/>
      <c r="ELS1" s="161"/>
      <c r="ELT1" s="161"/>
      <c r="ELU1" s="161"/>
      <c r="ELV1" s="161"/>
      <c r="ELW1" s="161"/>
      <c r="ELX1" s="161"/>
      <c r="ELY1" s="161"/>
      <c r="ELZ1" s="161"/>
      <c r="EMA1" s="161"/>
      <c r="EMB1" s="161"/>
      <c r="EMC1" s="161"/>
      <c r="EMD1" s="161"/>
      <c r="EME1" s="161"/>
      <c r="EMF1" s="161"/>
      <c r="EMG1" s="161"/>
      <c r="EMH1" s="161"/>
      <c r="EMI1" s="161"/>
      <c r="EMJ1" s="161"/>
      <c r="EMK1" s="161"/>
      <c r="EML1" s="161"/>
      <c r="EMM1" s="161"/>
      <c r="EMN1" s="161"/>
      <c r="EMO1" s="161"/>
      <c r="EMP1" s="161"/>
      <c r="EMQ1" s="161"/>
      <c r="EMR1" s="161"/>
      <c r="EMS1" s="161"/>
      <c r="EMT1" s="161"/>
      <c r="EMU1" s="161"/>
      <c r="EMV1" s="161"/>
      <c r="EMW1" s="161"/>
      <c r="EMX1" s="161"/>
      <c r="EMY1" s="161"/>
      <c r="EMZ1" s="161"/>
      <c r="ENA1" s="161"/>
      <c r="ENB1" s="161"/>
      <c r="ENC1" s="161"/>
      <c r="END1" s="161"/>
      <c r="ENE1" s="161"/>
      <c r="ENF1" s="161"/>
      <c r="ENG1" s="161"/>
      <c r="ENH1" s="161"/>
      <c r="ENI1" s="161"/>
      <c r="ENJ1" s="161"/>
      <c r="ENK1" s="161"/>
      <c r="ENL1" s="161"/>
      <c r="ENM1" s="161"/>
      <c r="ENN1" s="161"/>
      <c r="ENO1" s="161"/>
      <c r="ENP1" s="161"/>
      <c r="ENQ1" s="161"/>
      <c r="ENR1" s="161"/>
      <c r="ENS1" s="161"/>
      <c r="ENT1" s="161"/>
      <c r="ENU1" s="161"/>
      <c r="ENV1" s="161"/>
      <c r="ENW1" s="161"/>
      <c r="ENX1" s="161"/>
      <c r="ENY1" s="161"/>
      <c r="ENZ1" s="161"/>
      <c r="EOA1" s="161"/>
      <c r="EOB1" s="161"/>
      <c r="EOC1" s="161"/>
      <c r="EOD1" s="161"/>
      <c r="EOE1" s="161"/>
      <c r="EOF1" s="161"/>
      <c r="EOG1" s="161"/>
      <c r="EOH1" s="161"/>
      <c r="EOI1" s="161"/>
      <c r="EOJ1" s="161"/>
      <c r="EOK1" s="161"/>
      <c r="EOL1" s="161"/>
      <c r="EOM1" s="161"/>
      <c r="EON1" s="161"/>
      <c r="EOO1" s="161"/>
      <c r="EOP1" s="161"/>
      <c r="EOQ1" s="161"/>
      <c r="EOR1" s="161"/>
      <c r="EOS1" s="161"/>
      <c r="EOT1" s="161"/>
      <c r="EOU1" s="161"/>
      <c r="EOV1" s="161"/>
      <c r="EOW1" s="161"/>
      <c r="EOX1" s="161"/>
      <c r="EOY1" s="161"/>
      <c r="EOZ1" s="161"/>
      <c r="EPA1" s="161"/>
      <c r="EPB1" s="161"/>
      <c r="EPC1" s="161"/>
      <c r="EPD1" s="161"/>
      <c r="EPE1" s="161"/>
      <c r="EPF1" s="161"/>
      <c r="EPG1" s="161"/>
      <c r="EPH1" s="161"/>
      <c r="EPI1" s="161"/>
      <c r="EPJ1" s="161"/>
      <c r="EPK1" s="161"/>
      <c r="EPL1" s="161"/>
      <c r="EPM1" s="161"/>
      <c r="EPN1" s="161"/>
      <c r="EPO1" s="161"/>
      <c r="EPP1" s="161"/>
      <c r="EPQ1" s="161"/>
      <c r="EPR1" s="161"/>
      <c r="EPS1" s="161"/>
      <c r="EPT1" s="161"/>
      <c r="EPU1" s="161"/>
      <c r="EPV1" s="161"/>
      <c r="EPW1" s="161"/>
      <c r="EPX1" s="161"/>
      <c r="EPY1" s="161"/>
      <c r="EPZ1" s="161"/>
      <c r="EQA1" s="161"/>
      <c r="EQB1" s="161"/>
      <c r="EQC1" s="161"/>
      <c r="EQD1" s="161"/>
      <c r="EQE1" s="161"/>
      <c r="EQF1" s="161"/>
      <c r="EQG1" s="161"/>
      <c r="EQH1" s="161"/>
      <c r="EQI1" s="161"/>
      <c r="EQJ1" s="161"/>
      <c r="EQK1" s="161"/>
      <c r="EQL1" s="161"/>
      <c r="EQM1" s="161"/>
      <c r="EQN1" s="161"/>
      <c r="EQO1" s="161"/>
      <c r="EQP1" s="161"/>
      <c r="EQQ1" s="161"/>
      <c r="EQR1" s="161"/>
      <c r="EQS1" s="161"/>
      <c r="EQT1" s="161"/>
      <c r="EQU1" s="161"/>
      <c r="EQV1" s="161"/>
      <c r="EQW1" s="161"/>
      <c r="EQX1" s="161"/>
      <c r="EQY1" s="161"/>
      <c r="EQZ1" s="161"/>
      <c r="ERA1" s="161"/>
      <c r="ERB1" s="161"/>
      <c r="ERC1" s="161"/>
      <c r="ERD1" s="161"/>
      <c r="ERE1" s="161"/>
      <c r="ERF1" s="161"/>
      <c r="ERG1" s="161"/>
      <c r="ERH1" s="161"/>
      <c r="ERI1" s="161"/>
      <c r="ERJ1" s="161"/>
      <c r="ERK1" s="161"/>
      <c r="ERL1" s="161"/>
      <c r="ERM1" s="161"/>
      <c r="ERN1" s="161"/>
      <c r="ERO1" s="161"/>
      <c r="ERP1" s="161"/>
      <c r="ERQ1" s="161"/>
      <c r="ERR1" s="161"/>
      <c r="ERS1" s="161"/>
      <c r="ERT1" s="161"/>
      <c r="ERU1" s="161"/>
      <c r="ERV1" s="161"/>
      <c r="ERW1" s="161"/>
      <c r="ERX1" s="161"/>
      <c r="ERY1" s="161"/>
      <c r="ERZ1" s="161"/>
      <c r="ESA1" s="161"/>
      <c r="ESB1" s="161"/>
      <c r="ESC1" s="161"/>
      <c r="ESD1" s="161"/>
      <c r="ESE1" s="161"/>
      <c r="ESF1" s="161"/>
      <c r="ESG1" s="161"/>
      <c r="ESH1" s="161"/>
      <c r="ESI1" s="161"/>
      <c r="ESJ1" s="161"/>
      <c r="ESK1" s="161"/>
      <c r="ESL1" s="161"/>
      <c r="ESM1" s="161"/>
      <c r="ESN1" s="161"/>
      <c r="ESO1" s="161"/>
      <c r="ESP1" s="161"/>
      <c r="ESQ1" s="161"/>
      <c r="ESR1" s="161"/>
      <c r="ESS1" s="161"/>
      <c r="EST1" s="161"/>
      <c r="ESU1" s="161"/>
      <c r="ESV1" s="161"/>
      <c r="ESW1" s="161"/>
      <c r="ESX1" s="161"/>
      <c r="ESY1" s="161"/>
      <c r="ESZ1" s="161"/>
      <c r="ETA1" s="161"/>
      <c r="ETB1" s="161"/>
      <c r="ETC1" s="161"/>
      <c r="ETD1" s="161"/>
      <c r="ETE1" s="161"/>
      <c r="ETF1" s="161"/>
      <c r="ETG1" s="161"/>
      <c r="ETH1" s="161"/>
      <c r="ETI1" s="161"/>
      <c r="ETJ1" s="161"/>
      <c r="ETK1" s="161"/>
      <c r="ETL1" s="161"/>
      <c r="ETM1" s="161"/>
      <c r="ETN1" s="161"/>
      <c r="ETO1" s="161"/>
      <c r="ETP1" s="161"/>
      <c r="ETQ1" s="161"/>
      <c r="ETR1" s="161"/>
      <c r="ETS1" s="161"/>
      <c r="ETT1" s="161"/>
      <c r="ETU1" s="161"/>
      <c r="ETV1" s="161"/>
      <c r="ETW1" s="161"/>
      <c r="ETX1" s="161"/>
      <c r="ETY1" s="161"/>
      <c r="ETZ1" s="161"/>
      <c r="EUA1" s="161"/>
      <c r="EUB1" s="161"/>
      <c r="EUC1" s="161"/>
      <c r="EUD1" s="161"/>
      <c r="EUE1" s="161"/>
      <c r="EUF1" s="161"/>
      <c r="EUG1" s="161"/>
      <c r="EUH1" s="161"/>
      <c r="EUI1" s="161"/>
      <c r="EUJ1" s="161"/>
      <c r="EUK1" s="161"/>
      <c r="EUL1" s="161"/>
      <c r="EUM1" s="161"/>
      <c r="EUN1" s="161"/>
      <c r="EUO1" s="161"/>
      <c r="EUP1" s="161"/>
      <c r="EUQ1" s="161"/>
      <c r="EUR1" s="161"/>
      <c r="EUS1" s="161"/>
      <c r="EUT1" s="161"/>
      <c r="EUU1" s="161"/>
      <c r="EUV1" s="161"/>
      <c r="EUW1" s="161"/>
      <c r="EUX1" s="161"/>
      <c r="EUY1" s="161"/>
      <c r="EUZ1" s="161"/>
      <c r="EVA1" s="161"/>
      <c r="EVB1" s="161"/>
      <c r="EVC1" s="161"/>
      <c r="EVD1" s="161"/>
      <c r="EVE1" s="161"/>
      <c r="EVF1" s="161"/>
      <c r="EVG1" s="161"/>
      <c r="EVH1" s="161"/>
      <c r="EVI1" s="161"/>
      <c r="EVJ1" s="161"/>
      <c r="EVK1" s="161"/>
      <c r="EVL1" s="161"/>
      <c r="EVM1" s="161"/>
      <c r="EVN1" s="161"/>
      <c r="EVO1" s="161"/>
      <c r="EVP1" s="161"/>
      <c r="EVQ1" s="161"/>
      <c r="EVR1" s="161"/>
      <c r="EVS1" s="161"/>
      <c r="EVT1" s="161"/>
      <c r="EVU1" s="161"/>
      <c r="EVV1" s="161"/>
      <c r="EVW1" s="161"/>
      <c r="EVX1" s="161"/>
      <c r="EVY1" s="161"/>
      <c r="EVZ1" s="161"/>
      <c r="EWA1" s="161"/>
      <c r="EWB1" s="161"/>
      <c r="EWC1" s="161"/>
      <c r="EWD1" s="161"/>
      <c r="EWE1" s="161"/>
      <c r="EWF1" s="161"/>
      <c r="EWG1" s="161"/>
      <c r="EWH1" s="161"/>
      <c r="EWI1" s="161"/>
      <c r="EWJ1" s="161"/>
      <c r="EWK1" s="161"/>
      <c r="EWL1" s="161"/>
      <c r="EWM1" s="161"/>
      <c r="EWN1" s="161"/>
      <c r="EWO1" s="161"/>
      <c r="EWP1" s="161"/>
      <c r="EWQ1" s="161"/>
      <c r="EWR1" s="161"/>
      <c r="EWS1" s="161"/>
      <c r="EWT1" s="161"/>
      <c r="EWU1" s="161"/>
      <c r="EWV1" s="161"/>
      <c r="EWW1" s="161"/>
      <c r="EWX1" s="161"/>
      <c r="EWY1" s="161"/>
      <c r="EWZ1" s="161"/>
      <c r="EXA1" s="161"/>
      <c r="EXB1" s="161"/>
      <c r="EXC1" s="161"/>
      <c r="EXD1" s="161"/>
      <c r="EXE1" s="161"/>
      <c r="EXF1" s="161"/>
      <c r="EXG1" s="161"/>
      <c r="EXH1" s="161"/>
      <c r="EXI1" s="161"/>
      <c r="EXJ1" s="161"/>
      <c r="EXK1" s="161"/>
      <c r="EXL1" s="161"/>
      <c r="EXM1" s="161"/>
      <c r="EXN1" s="161"/>
      <c r="EXO1" s="161"/>
      <c r="EXP1" s="161"/>
      <c r="EXQ1" s="161"/>
      <c r="EXR1" s="161"/>
      <c r="EXS1" s="161"/>
      <c r="EXT1" s="161"/>
      <c r="EXU1" s="161"/>
      <c r="EXV1" s="161"/>
      <c r="EXW1" s="161"/>
      <c r="EXX1" s="161"/>
      <c r="EXY1" s="161"/>
      <c r="EXZ1" s="161"/>
      <c r="EYA1" s="161"/>
      <c r="EYB1" s="161"/>
      <c r="EYC1" s="161"/>
      <c r="EYD1" s="161"/>
      <c r="EYE1" s="161"/>
      <c r="EYF1" s="161"/>
      <c r="EYG1" s="161"/>
      <c r="EYH1" s="161"/>
      <c r="EYI1" s="161"/>
      <c r="EYJ1" s="161"/>
      <c r="EYK1" s="161"/>
      <c r="EYL1" s="161"/>
      <c r="EYM1" s="161"/>
      <c r="EYN1" s="161"/>
      <c r="EYO1" s="161"/>
      <c r="EYP1" s="161"/>
      <c r="EYQ1" s="161"/>
      <c r="EYR1" s="161"/>
      <c r="EYS1" s="161"/>
      <c r="EYT1" s="161"/>
      <c r="EYU1" s="161"/>
      <c r="EYV1" s="161"/>
      <c r="EYW1" s="161"/>
      <c r="EYX1" s="161"/>
      <c r="EYY1" s="161"/>
      <c r="EYZ1" s="161"/>
      <c r="EZA1" s="161"/>
      <c r="EZB1" s="161"/>
      <c r="EZC1" s="161"/>
      <c r="EZD1" s="161"/>
      <c r="EZE1" s="161"/>
      <c r="EZF1" s="161"/>
      <c r="EZG1" s="161"/>
      <c r="EZH1" s="161"/>
      <c r="EZI1" s="161"/>
      <c r="EZJ1" s="161"/>
      <c r="EZK1" s="161"/>
      <c r="EZL1" s="161"/>
      <c r="EZM1" s="161"/>
      <c r="EZN1" s="161"/>
      <c r="EZO1" s="161"/>
      <c r="EZP1" s="161"/>
      <c r="EZQ1" s="161"/>
      <c r="EZR1" s="161"/>
      <c r="EZS1" s="161"/>
      <c r="EZT1" s="161"/>
      <c r="EZU1" s="161"/>
      <c r="EZV1" s="161"/>
      <c r="EZW1" s="161"/>
      <c r="EZX1" s="161"/>
      <c r="EZY1" s="161"/>
      <c r="EZZ1" s="161"/>
      <c r="FAA1" s="161"/>
      <c r="FAB1" s="161"/>
      <c r="FAC1" s="161"/>
      <c r="FAD1" s="161"/>
      <c r="FAE1" s="161"/>
      <c r="FAF1" s="161"/>
      <c r="FAG1" s="161"/>
      <c r="FAH1" s="161"/>
      <c r="FAI1" s="161"/>
      <c r="FAJ1" s="161"/>
      <c r="FAK1" s="161"/>
      <c r="FAL1" s="161"/>
      <c r="FAM1" s="161"/>
      <c r="FAN1" s="161"/>
      <c r="FAO1" s="161"/>
      <c r="FAP1" s="161"/>
      <c r="FAQ1" s="161"/>
      <c r="FAR1" s="161"/>
      <c r="FAS1" s="161"/>
      <c r="FAT1" s="161"/>
      <c r="FAU1" s="161"/>
      <c r="FAV1" s="161"/>
      <c r="FAW1" s="161"/>
      <c r="FAX1" s="161"/>
      <c r="FAY1" s="161"/>
      <c r="FAZ1" s="161"/>
      <c r="FBA1" s="161"/>
      <c r="FBB1" s="161"/>
      <c r="FBC1" s="161"/>
      <c r="FBD1" s="161"/>
      <c r="FBE1" s="161"/>
      <c r="FBF1" s="161"/>
      <c r="FBG1" s="161"/>
      <c r="FBH1" s="161"/>
      <c r="FBI1" s="161"/>
      <c r="FBJ1" s="161"/>
      <c r="FBK1" s="161"/>
      <c r="FBL1" s="161"/>
      <c r="FBM1" s="161"/>
      <c r="FBN1" s="161"/>
      <c r="FBO1" s="161"/>
      <c r="FBP1" s="161"/>
      <c r="FBQ1" s="161"/>
      <c r="FBR1" s="161"/>
      <c r="FBS1" s="161"/>
      <c r="FBT1" s="161"/>
      <c r="FBU1" s="161"/>
      <c r="FBV1" s="161"/>
      <c r="FBW1" s="161"/>
      <c r="FBX1" s="161"/>
      <c r="FBY1" s="161"/>
      <c r="FBZ1" s="161"/>
      <c r="FCA1" s="161"/>
      <c r="FCB1" s="161"/>
      <c r="FCC1" s="161"/>
      <c r="FCD1" s="161"/>
      <c r="FCE1" s="161"/>
      <c r="FCF1" s="161"/>
      <c r="FCG1" s="161"/>
      <c r="FCH1" s="161"/>
      <c r="FCI1" s="161"/>
      <c r="FCJ1" s="161"/>
      <c r="FCK1" s="161"/>
      <c r="FCL1" s="161"/>
      <c r="FCM1" s="161"/>
      <c r="FCN1" s="161"/>
      <c r="FCO1" s="161"/>
      <c r="FCP1" s="161"/>
      <c r="FCQ1" s="161"/>
      <c r="FCR1" s="161"/>
      <c r="FCS1" s="161"/>
      <c r="FCT1" s="161"/>
      <c r="FCU1" s="161"/>
      <c r="FCV1" s="161"/>
      <c r="FCW1" s="161"/>
      <c r="FCX1" s="161"/>
      <c r="FCY1" s="161"/>
      <c r="FCZ1" s="161"/>
      <c r="FDA1" s="161"/>
      <c r="FDB1" s="161"/>
      <c r="FDC1" s="161"/>
      <c r="FDD1" s="161"/>
      <c r="FDE1" s="161"/>
      <c r="FDF1" s="161"/>
      <c r="FDG1" s="161"/>
      <c r="FDH1" s="161"/>
      <c r="FDI1" s="161"/>
      <c r="FDJ1" s="161"/>
      <c r="FDK1" s="161"/>
      <c r="FDL1" s="161"/>
      <c r="FDM1" s="161"/>
      <c r="FDN1" s="161"/>
      <c r="FDO1" s="161"/>
      <c r="FDP1" s="161"/>
      <c r="FDQ1" s="161"/>
      <c r="FDR1" s="161"/>
      <c r="FDS1" s="161"/>
      <c r="FDT1" s="161"/>
      <c r="FDU1" s="161"/>
      <c r="FDV1" s="161"/>
      <c r="FDW1" s="161"/>
      <c r="FDX1" s="161"/>
      <c r="FDY1" s="161"/>
      <c r="FDZ1" s="161"/>
      <c r="FEA1" s="161"/>
      <c r="FEB1" s="161"/>
      <c r="FEC1" s="161"/>
      <c r="FED1" s="161"/>
      <c r="FEE1" s="161"/>
      <c r="FEF1" s="161"/>
      <c r="FEG1" s="161"/>
      <c r="FEH1" s="161"/>
      <c r="FEI1" s="161"/>
      <c r="FEJ1" s="161"/>
      <c r="FEK1" s="161"/>
      <c r="FEL1" s="161"/>
      <c r="FEM1" s="161"/>
      <c r="FEN1" s="161"/>
      <c r="FEO1" s="161"/>
      <c r="FEP1" s="161"/>
      <c r="FEQ1" s="161"/>
      <c r="FER1" s="161"/>
      <c r="FES1" s="161"/>
      <c r="FET1" s="161"/>
      <c r="FEU1" s="161"/>
      <c r="FEV1" s="161"/>
      <c r="FEW1" s="161"/>
      <c r="FEX1" s="161"/>
      <c r="FEY1" s="161"/>
      <c r="FEZ1" s="161"/>
      <c r="FFA1" s="161"/>
      <c r="FFB1" s="161"/>
      <c r="FFC1" s="161"/>
      <c r="FFD1" s="161"/>
      <c r="FFE1" s="161"/>
      <c r="FFF1" s="161"/>
      <c r="FFG1" s="161"/>
      <c r="FFH1" s="161"/>
      <c r="FFI1" s="161"/>
      <c r="FFJ1" s="161"/>
      <c r="FFK1" s="161"/>
      <c r="FFL1" s="161"/>
      <c r="FFM1" s="161"/>
      <c r="FFN1" s="161"/>
      <c r="FFO1" s="161"/>
      <c r="FFP1" s="161"/>
      <c r="FFQ1" s="161"/>
      <c r="FFR1" s="161"/>
      <c r="FFS1" s="161"/>
      <c r="FFT1" s="161"/>
      <c r="FFU1" s="161"/>
      <c r="FFV1" s="161"/>
      <c r="FFW1" s="161"/>
      <c r="FFX1" s="161"/>
      <c r="FFY1" s="161"/>
      <c r="FFZ1" s="161"/>
      <c r="FGA1" s="161"/>
      <c r="FGB1" s="161"/>
      <c r="FGC1" s="161"/>
      <c r="FGD1" s="161"/>
      <c r="FGE1" s="161"/>
      <c r="FGF1" s="161"/>
      <c r="FGG1" s="161"/>
      <c r="FGH1" s="161"/>
      <c r="FGI1" s="161"/>
      <c r="FGJ1" s="161"/>
      <c r="FGK1" s="161"/>
      <c r="FGL1" s="161"/>
      <c r="FGM1" s="161"/>
      <c r="FGN1" s="161"/>
      <c r="FGO1" s="161"/>
      <c r="FGP1" s="161"/>
      <c r="FGQ1" s="161"/>
      <c r="FGR1" s="161"/>
      <c r="FGS1" s="161"/>
      <c r="FGT1" s="161"/>
      <c r="FGU1" s="161"/>
      <c r="FGV1" s="161"/>
      <c r="FGW1" s="161"/>
      <c r="FGX1" s="161"/>
      <c r="FGY1" s="161"/>
      <c r="FGZ1" s="161"/>
      <c r="FHA1" s="161"/>
      <c r="FHB1" s="161"/>
      <c r="FHC1" s="161"/>
      <c r="FHD1" s="161"/>
      <c r="FHE1" s="161"/>
      <c r="FHF1" s="161"/>
      <c r="FHG1" s="161"/>
      <c r="FHH1" s="161"/>
      <c r="FHI1" s="161"/>
      <c r="FHJ1" s="161"/>
      <c r="FHK1" s="161"/>
      <c r="FHL1" s="161"/>
      <c r="FHM1" s="161"/>
      <c r="FHN1" s="161"/>
      <c r="FHO1" s="161"/>
      <c r="FHP1" s="161"/>
      <c r="FHQ1" s="161"/>
      <c r="FHR1" s="161"/>
      <c r="FHS1" s="161"/>
      <c r="FHT1" s="161"/>
      <c r="FHU1" s="161"/>
      <c r="FHV1" s="161"/>
      <c r="FHW1" s="161"/>
      <c r="FHX1" s="161"/>
      <c r="FHY1" s="161"/>
      <c r="FHZ1" s="161"/>
      <c r="FIA1" s="161"/>
      <c r="FIB1" s="161"/>
      <c r="FIC1" s="161"/>
      <c r="FID1" s="161"/>
      <c r="FIE1" s="161"/>
      <c r="FIF1" s="161"/>
      <c r="FIG1" s="161"/>
      <c r="FIH1" s="161"/>
      <c r="FII1" s="161"/>
      <c r="FIJ1" s="161"/>
      <c r="FIK1" s="161"/>
      <c r="FIL1" s="161"/>
      <c r="FIM1" s="161"/>
      <c r="FIN1" s="161"/>
      <c r="FIO1" s="161"/>
      <c r="FIP1" s="161"/>
      <c r="FIQ1" s="161"/>
      <c r="FIR1" s="161"/>
      <c r="FIS1" s="161"/>
      <c r="FIT1" s="161"/>
      <c r="FIU1" s="161"/>
      <c r="FIV1" s="161"/>
      <c r="FIW1" s="161"/>
      <c r="FIX1" s="161"/>
      <c r="FIY1" s="161"/>
      <c r="FIZ1" s="161"/>
      <c r="FJA1" s="161"/>
      <c r="FJB1" s="161"/>
      <c r="FJC1" s="161"/>
      <c r="FJD1" s="161"/>
      <c r="FJE1" s="161"/>
      <c r="FJF1" s="161"/>
      <c r="FJG1" s="161"/>
      <c r="FJH1" s="161"/>
      <c r="FJI1" s="161"/>
      <c r="FJJ1" s="161"/>
      <c r="FJK1" s="161"/>
      <c r="FJL1" s="161"/>
      <c r="FJM1" s="161"/>
      <c r="FJN1" s="161"/>
      <c r="FJO1" s="161"/>
      <c r="FJP1" s="161"/>
      <c r="FJQ1" s="161"/>
      <c r="FJR1" s="161"/>
      <c r="FJS1" s="161"/>
      <c r="FJT1" s="161"/>
      <c r="FJU1" s="161"/>
      <c r="FJV1" s="161"/>
      <c r="FJW1" s="161"/>
      <c r="FJX1" s="161"/>
      <c r="FJY1" s="161"/>
      <c r="FJZ1" s="161"/>
      <c r="FKA1" s="161"/>
      <c r="FKB1" s="161"/>
      <c r="FKC1" s="161"/>
      <c r="FKD1" s="161"/>
      <c r="FKE1" s="161"/>
      <c r="FKF1" s="161"/>
      <c r="FKG1" s="161"/>
      <c r="FKH1" s="161"/>
      <c r="FKI1" s="161"/>
      <c r="FKJ1" s="161"/>
      <c r="FKK1" s="161"/>
      <c r="FKL1" s="161"/>
      <c r="FKM1" s="161"/>
      <c r="FKN1" s="161"/>
      <c r="FKO1" s="161"/>
      <c r="FKP1" s="161"/>
      <c r="FKQ1" s="161"/>
      <c r="FKR1" s="161"/>
      <c r="FKS1" s="161"/>
      <c r="FKT1" s="161"/>
      <c r="FKU1" s="161"/>
      <c r="FKV1" s="161"/>
      <c r="FKW1" s="161"/>
      <c r="FKX1" s="161"/>
      <c r="FKY1" s="161"/>
      <c r="FKZ1" s="161"/>
      <c r="FLA1" s="161"/>
      <c r="FLB1" s="161"/>
      <c r="FLC1" s="161"/>
      <c r="FLD1" s="161"/>
      <c r="FLE1" s="161"/>
      <c r="FLF1" s="161"/>
      <c r="FLG1" s="161"/>
      <c r="FLH1" s="161"/>
      <c r="FLI1" s="161"/>
      <c r="FLJ1" s="161"/>
      <c r="FLK1" s="161"/>
      <c r="FLL1" s="161"/>
      <c r="FLM1" s="161"/>
      <c r="FLN1" s="161"/>
      <c r="FLO1" s="161"/>
      <c r="FLP1" s="161"/>
      <c r="FLQ1" s="161"/>
      <c r="FLR1" s="161"/>
      <c r="FLS1" s="161"/>
      <c r="FLT1" s="161"/>
      <c r="FLU1" s="161"/>
      <c r="FLV1" s="161"/>
      <c r="FLW1" s="161"/>
      <c r="FLX1" s="161"/>
      <c r="FLY1" s="161"/>
      <c r="FLZ1" s="161"/>
      <c r="FMA1" s="161"/>
      <c r="FMB1" s="161"/>
      <c r="FMC1" s="161"/>
      <c r="FMD1" s="161"/>
      <c r="FME1" s="161"/>
      <c r="FMF1" s="161"/>
      <c r="FMG1" s="161"/>
      <c r="FMH1" s="161"/>
      <c r="FMI1" s="161"/>
      <c r="FMJ1" s="161"/>
      <c r="FMK1" s="161"/>
      <c r="FML1" s="161"/>
      <c r="FMM1" s="161"/>
      <c r="FMN1" s="161"/>
      <c r="FMO1" s="161"/>
      <c r="FMP1" s="161"/>
      <c r="FMQ1" s="161"/>
      <c r="FMR1" s="161"/>
      <c r="FMS1" s="161"/>
      <c r="FMT1" s="161"/>
      <c r="FMU1" s="161"/>
      <c r="FMV1" s="161"/>
      <c r="FMW1" s="161"/>
      <c r="FMX1" s="161"/>
      <c r="FMY1" s="161"/>
      <c r="FMZ1" s="161"/>
      <c r="FNA1" s="161"/>
      <c r="FNB1" s="161"/>
      <c r="FNC1" s="161"/>
      <c r="FND1" s="161"/>
      <c r="FNE1" s="161"/>
      <c r="FNF1" s="161"/>
      <c r="FNG1" s="161"/>
      <c r="FNH1" s="161"/>
      <c r="FNI1" s="161"/>
      <c r="FNJ1" s="161"/>
      <c r="FNK1" s="161"/>
      <c r="FNL1" s="161"/>
      <c r="FNM1" s="161"/>
      <c r="FNN1" s="161"/>
      <c r="FNO1" s="161"/>
      <c r="FNP1" s="161"/>
      <c r="FNQ1" s="161"/>
      <c r="FNR1" s="161"/>
      <c r="FNS1" s="161"/>
      <c r="FNT1" s="161"/>
      <c r="FNU1" s="161"/>
      <c r="FNV1" s="161"/>
      <c r="FNW1" s="161"/>
      <c r="FNX1" s="161"/>
      <c r="FNY1" s="161"/>
      <c r="FNZ1" s="161"/>
      <c r="FOA1" s="161"/>
      <c r="FOB1" s="161"/>
      <c r="FOC1" s="161"/>
      <c r="FOD1" s="161"/>
      <c r="FOE1" s="161"/>
      <c r="FOF1" s="161"/>
      <c r="FOG1" s="161"/>
      <c r="FOH1" s="161"/>
      <c r="FOI1" s="161"/>
      <c r="FOJ1" s="161"/>
      <c r="FOK1" s="161"/>
      <c r="FOL1" s="161"/>
      <c r="FOM1" s="161"/>
      <c r="FON1" s="161"/>
      <c r="FOO1" s="161"/>
      <c r="FOP1" s="161"/>
      <c r="FOQ1" s="161"/>
      <c r="FOR1" s="161"/>
      <c r="FOS1" s="161"/>
      <c r="FOT1" s="161"/>
      <c r="FOU1" s="161"/>
      <c r="FOV1" s="161"/>
      <c r="FOW1" s="161"/>
      <c r="FOX1" s="161"/>
      <c r="FOY1" s="161"/>
      <c r="FOZ1" s="161"/>
      <c r="FPA1" s="161"/>
      <c r="FPB1" s="161"/>
      <c r="FPC1" s="161"/>
      <c r="FPD1" s="161"/>
      <c r="FPE1" s="161"/>
      <c r="FPF1" s="161"/>
      <c r="FPG1" s="161"/>
      <c r="FPH1" s="161"/>
      <c r="FPI1" s="161"/>
      <c r="FPJ1" s="161"/>
      <c r="FPK1" s="161"/>
      <c r="FPL1" s="161"/>
      <c r="FPM1" s="161"/>
      <c r="FPN1" s="161"/>
      <c r="FPO1" s="161"/>
      <c r="FPP1" s="161"/>
      <c r="FPQ1" s="161"/>
      <c r="FPR1" s="161"/>
      <c r="FPS1" s="161"/>
      <c r="FPT1" s="161"/>
      <c r="FPU1" s="161"/>
      <c r="FPV1" s="161"/>
      <c r="FPW1" s="161"/>
      <c r="FPX1" s="161"/>
      <c r="FPY1" s="161"/>
      <c r="FPZ1" s="161"/>
      <c r="FQA1" s="161"/>
      <c r="FQB1" s="161"/>
      <c r="FQC1" s="161"/>
      <c r="FQD1" s="161"/>
      <c r="FQE1" s="161"/>
      <c r="FQF1" s="161"/>
      <c r="FQG1" s="161"/>
      <c r="FQH1" s="161"/>
      <c r="FQI1" s="161"/>
      <c r="FQJ1" s="161"/>
      <c r="FQK1" s="161"/>
      <c r="FQL1" s="161"/>
      <c r="FQM1" s="161"/>
      <c r="FQN1" s="161"/>
      <c r="FQO1" s="161"/>
      <c r="FQP1" s="161"/>
      <c r="FQQ1" s="161"/>
      <c r="FQR1" s="161"/>
      <c r="FQS1" s="161"/>
      <c r="FQT1" s="161"/>
      <c r="FQU1" s="161"/>
      <c r="FQV1" s="161"/>
      <c r="FQW1" s="161"/>
      <c r="FQX1" s="161"/>
      <c r="FQY1" s="161"/>
      <c r="FQZ1" s="161"/>
      <c r="FRA1" s="161"/>
      <c r="FRB1" s="161"/>
      <c r="FRC1" s="161"/>
      <c r="FRD1" s="161"/>
      <c r="FRE1" s="161"/>
      <c r="FRF1" s="161"/>
      <c r="FRG1" s="161"/>
      <c r="FRH1" s="161"/>
      <c r="FRI1" s="161"/>
      <c r="FRJ1" s="161"/>
      <c r="FRK1" s="161"/>
      <c r="FRL1" s="161"/>
      <c r="FRM1" s="161"/>
      <c r="FRN1" s="161"/>
      <c r="FRO1" s="161"/>
      <c r="FRP1" s="161"/>
      <c r="FRQ1" s="161"/>
      <c r="FRR1" s="161"/>
      <c r="FRS1" s="161"/>
      <c r="FRT1" s="161"/>
      <c r="FRU1" s="161"/>
      <c r="FRV1" s="161"/>
      <c r="FRW1" s="161"/>
      <c r="FRX1" s="161"/>
      <c r="FRY1" s="161"/>
      <c r="FRZ1" s="161"/>
      <c r="FSA1" s="161"/>
      <c r="FSB1" s="161"/>
      <c r="FSC1" s="161"/>
      <c r="FSD1" s="161"/>
      <c r="FSE1" s="161"/>
      <c r="FSF1" s="161"/>
      <c r="FSG1" s="161"/>
      <c r="FSH1" s="161"/>
      <c r="FSI1" s="161"/>
      <c r="FSJ1" s="161"/>
      <c r="FSK1" s="161"/>
      <c r="FSL1" s="161"/>
      <c r="FSM1" s="161"/>
      <c r="FSN1" s="161"/>
      <c r="FSO1" s="161"/>
      <c r="FSP1" s="161"/>
      <c r="FSQ1" s="161"/>
      <c r="FSR1" s="161"/>
      <c r="FSS1" s="161"/>
      <c r="FST1" s="161"/>
      <c r="FSU1" s="161"/>
      <c r="FSV1" s="161"/>
      <c r="FSW1" s="161"/>
      <c r="FSX1" s="161"/>
      <c r="FSY1" s="161"/>
      <c r="FSZ1" s="161"/>
      <c r="FTA1" s="161"/>
      <c r="FTB1" s="161"/>
      <c r="FTC1" s="161"/>
      <c r="FTD1" s="161"/>
      <c r="FTE1" s="161"/>
      <c r="FTF1" s="161"/>
      <c r="FTG1" s="161"/>
      <c r="FTH1" s="161"/>
      <c r="FTI1" s="161"/>
      <c r="FTJ1" s="161"/>
      <c r="FTK1" s="161"/>
      <c r="FTL1" s="161"/>
      <c r="FTM1" s="161"/>
      <c r="FTN1" s="161"/>
      <c r="FTO1" s="161"/>
      <c r="FTP1" s="161"/>
      <c r="FTQ1" s="161"/>
      <c r="FTR1" s="161"/>
      <c r="FTS1" s="161"/>
      <c r="FTT1" s="161"/>
      <c r="FTU1" s="161"/>
      <c r="FTV1" s="161"/>
      <c r="FTW1" s="161"/>
      <c r="FTX1" s="161"/>
      <c r="FTY1" s="161"/>
      <c r="FTZ1" s="161"/>
      <c r="FUA1" s="161"/>
      <c r="FUB1" s="161"/>
      <c r="FUC1" s="161"/>
      <c r="FUD1" s="161"/>
      <c r="FUE1" s="161"/>
      <c r="FUF1" s="161"/>
      <c r="FUG1" s="161"/>
      <c r="FUH1" s="161"/>
      <c r="FUI1" s="161"/>
      <c r="FUJ1" s="161"/>
      <c r="FUK1" s="161"/>
      <c r="FUL1" s="161"/>
      <c r="FUM1" s="161"/>
      <c r="FUN1" s="161"/>
      <c r="FUO1" s="161"/>
      <c r="FUP1" s="161"/>
      <c r="FUQ1" s="161"/>
      <c r="FUR1" s="161"/>
      <c r="FUS1" s="161"/>
      <c r="FUT1" s="161"/>
      <c r="FUU1" s="161"/>
      <c r="FUV1" s="161"/>
      <c r="FUW1" s="161"/>
      <c r="FUX1" s="161"/>
      <c r="FUY1" s="161"/>
      <c r="FUZ1" s="161"/>
      <c r="FVA1" s="161"/>
      <c r="FVB1" s="161"/>
      <c r="FVC1" s="161"/>
      <c r="FVD1" s="161"/>
      <c r="FVE1" s="161"/>
      <c r="FVF1" s="161"/>
      <c r="FVG1" s="161"/>
      <c r="FVH1" s="161"/>
      <c r="FVI1" s="161"/>
      <c r="FVJ1" s="161"/>
      <c r="FVK1" s="161"/>
      <c r="FVL1" s="161"/>
      <c r="FVM1" s="161"/>
      <c r="FVN1" s="161"/>
      <c r="FVO1" s="161"/>
      <c r="FVP1" s="161"/>
      <c r="FVQ1" s="161"/>
      <c r="FVR1" s="161"/>
      <c r="FVS1" s="161"/>
      <c r="FVT1" s="161"/>
      <c r="FVU1" s="161"/>
      <c r="FVV1" s="161"/>
      <c r="FVW1" s="161"/>
      <c r="FVX1" s="161"/>
      <c r="FVY1" s="161"/>
      <c r="FVZ1" s="161"/>
      <c r="FWA1" s="161"/>
      <c r="FWB1" s="161"/>
      <c r="FWC1" s="161"/>
      <c r="FWD1" s="161"/>
      <c r="FWE1" s="161"/>
      <c r="FWF1" s="161"/>
      <c r="FWG1" s="161"/>
      <c r="FWH1" s="161"/>
      <c r="FWI1" s="161"/>
      <c r="FWJ1" s="161"/>
      <c r="FWK1" s="161"/>
      <c r="FWL1" s="161"/>
      <c r="FWM1" s="161"/>
      <c r="FWN1" s="161"/>
      <c r="FWO1" s="161"/>
      <c r="FWP1" s="161"/>
      <c r="FWQ1" s="161"/>
      <c r="FWR1" s="161"/>
      <c r="FWS1" s="161"/>
      <c r="FWT1" s="161"/>
      <c r="FWU1" s="161"/>
      <c r="FWV1" s="161"/>
      <c r="FWW1" s="161"/>
      <c r="FWX1" s="161"/>
      <c r="FWY1" s="161"/>
      <c r="FWZ1" s="161"/>
      <c r="FXA1" s="161"/>
      <c r="FXB1" s="161"/>
      <c r="FXC1" s="161"/>
      <c r="FXD1" s="161"/>
      <c r="FXE1" s="161"/>
      <c r="FXF1" s="161"/>
      <c r="FXG1" s="161"/>
      <c r="FXH1" s="161"/>
      <c r="FXI1" s="161"/>
      <c r="FXJ1" s="161"/>
      <c r="FXK1" s="161"/>
      <c r="FXL1" s="161"/>
      <c r="FXM1" s="161"/>
      <c r="FXN1" s="161"/>
      <c r="FXO1" s="161"/>
      <c r="FXP1" s="161"/>
      <c r="FXQ1" s="161"/>
      <c r="FXR1" s="161"/>
      <c r="FXS1" s="161"/>
      <c r="FXT1" s="161"/>
      <c r="FXU1" s="161"/>
      <c r="FXV1" s="161"/>
      <c r="FXW1" s="161"/>
      <c r="FXX1" s="161"/>
      <c r="FXY1" s="161"/>
      <c r="FXZ1" s="161"/>
      <c r="FYA1" s="161"/>
      <c r="FYB1" s="161"/>
      <c r="FYC1" s="161"/>
      <c r="FYD1" s="161"/>
      <c r="FYE1" s="161"/>
      <c r="FYF1" s="161"/>
      <c r="FYG1" s="161"/>
      <c r="FYH1" s="161"/>
      <c r="FYI1" s="161"/>
      <c r="FYJ1" s="161"/>
      <c r="FYK1" s="161"/>
      <c r="FYL1" s="161"/>
      <c r="FYM1" s="161"/>
      <c r="FYN1" s="161"/>
      <c r="FYO1" s="161"/>
      <c r="FYP1" s="161"/>
      <c r="FYQ1" s="161"/>
      <c r="FYR1" s="161"/>
      <c r="FYS1" s="161"/>
      <c r="FYT1" s="161"/>
      <c r="FYU1" s="161"/>
      <c r="FYV1" s="161"/>
      <c r="FYW1" s="161"/>
      <c r="FYX1" s="161"/>
      <c r="FYY1" s="161"/>
      <c r="FYZ1" s="161"/>
      <c r="FZA1" s="161"/>
      <c r="FZB1" s="161"/>
      <c r="FZC1" s="161"/>
      <c r="FZD1" s="161"/>
      <c r="FZE1" s="161"/>
      <c r="FZF1" s="161"/>
      <c r="FZG1" s="161"/>
      <c r="FZH1" s="161"/>
      <c r="FZI1" s="161"/>
      <c r="FZJ1" s="161"/>
      <c r="FZK1" s="161"/>
      <c r="FZL1" s="161"/>
      <c r="FZM1" s="161"/>
      <c r="FZN1" s="161"/>
      <c r="FZO1" s="161"/>
      <c r="FZP1" s="161"/>
      <c r="FZQ1" s="161"/>
      <c r="FZR1" s="161"/>
      <c r="FZS1" s="161"/>
      <c r="FZT1" s="161"/>
      <c r="FZU1" s="161"/>
      <c r="FZV1" s="161"/>
      <c r="FZW1" s="161"/>
      <c r="FZX1" s="161"/>
      <c r="FZY1" s="161"/>
      <c r="FZZ1" s="161"/>
      <c r="GAA1" s="161"/>
      <c r="GAB1" s="161"/>
      <c r="GAC1" s="161"/>
      <c r="GAD1" s="161"/>
      <c r="GAE1" s="161"/>
      <c r="GAF1" s="161"/>
      <c r="GAG1" s="161"/>
      <c r="GAH1" s="161"/>
      <c r="GAI1" s="161"/>
      <c r="GAJ1" s="161"/>
      <c r="GAK1" s="161"/>
      <c r="GAL1" s="161"/>
      <c r="GAM1" s="161"/>
      <c r="GAN1" s="161"/>
      <c r="GAO1" s="161"/>
      <c r="GAP1" s="161"/>
      <c r="GAQ1" s="161"/>
      <c r="GAR1" s="161"/>
      <c r="GAS1" s="161"/>
      <c r="GAT1" s="161"/>
      <c r="GAU1" s="161"/>
      <c r="GAV1" s="161"/>
      <c r="GAW1" s="161"/>
      <c r="GAX1" s="161"/>
      <c r="GAY1" s="161"/>
      <c r="GAZ1" s="161"/>
      <c r="GBA1" s="161"/>
      <c r="GBB1" s="161"/>
      <c r="GBC1" s="161"/>
      <c r="GBD1" s="161"/>
      <c r="GBE1" s="161"/>
      <c r="GBF1" s="161"/>
      <c r="GBG1" s="161"/>
      <c r="GBH1" s="161"/>
      <c r="GBI1" s="161"/>
      <c r="GBJ1" s="161"/>
      <c r="GBK1" s="161"/>
      <c r="GBL1" s="161"/>
      <c r="GBM1" s="161"/>
      <c r="GBN1" s="161"/>
      <c r="GBO1" s="161"/>
      <c r="GBP1" s="161"/>
      <c r="GBQ1" s="161"/>
      <c r="GBR1" s="161"/>
      <c r="GBS1" s="161"/>
      <c r="GBT1" s="161"/>
      <c r="GBU1" s="161"/>
      <c r="GBV1" s="161"/>
      <c r="GBW1" s="161"/>
      <c r="GBX1" s="161"/>
      <c r="GBY1" s="161"/>
      <c r="GBZ1" s="161"/>
      <c r="GCA1" s="161"/>
      <c r="GCB1" s="161"/>
      <c r="GCC1" s="161"/>
      <c r="GCD1" s="161"/>
      <c r="GCE1" s="161"/>
      <c r="GCF1" s="161"/>
      <c r="GCG1" s="161"/>
      <c r="GCH1" s="161"/>
      <c r="GCI1" s="161"/>
      <c r="GCJ1" s="161"/>
      <c r="GCK1" s="161"/>
      <c r="GCL1" s="161"/>
      <c r="GCM1" s="161"/>
      <c r="GCN1" s="161"/>
      <c r="GCO1" s="161"/>
      <c r="GCP1" s="161"/>
      <c r="GCQ1" s="161"/>
      <c r="GCR1" s="161"/>
      <c r="GCS1" s="161"/>
      <c r="GCT1" s="161"/>
      <c r="GCU1" s="161"/>
      <c r="GCV1" s="161"/>
      <c r="GCW1" s="161"/>
      <c r="GCX1" s="161"/>
      <c r="GCY1" s="161"/>
      <c r="GCZ1" s="161"/>
      <c r="GDA1" s="161"/>
      <c r="GDB1" s="161"/>
      <c r="GDC1" s="161"/>
      <c r="GDD1" s="161"/>
      <c r="GDE1" s="161"/>
      <c r="GDF1" s="161"/>
      <c r="GDG1" s="161"/>
      <c r="GDH1" s="161"/>
      <c r="GDI1" s="161"/>
      <c r="GDJ1" s="161"/>
      <c r="GDK1" s="161"/>
      <c r="GDL1" s="161"/>
      <c r="GDM1" s="161"/>
      <c r="GDN1" s="161"/>
      <c r="GDO1" s="161"/>
      <c r="GDP1" s="161"/>
      <c r="GDQ1" s="161"/>
      <c r="GDR1" s="161"/>
      <c r="GDS1" s="161"/>
      <c r="GDT1" s="161"/>
      <c r="GDU1" s="161"/>
      <c r="GDV1" s="161"/>
      <c r="GDW1" s="161"/>
      <c r="GDX1" s="161"/>
      <c r="GDY1" s="161"/>
      <c r="GDZ1" s="161"/>
      <c r="GEA1" s="161"/>
      <c r="GEB1" s="161"/>
      <c r="GEC1" s="161"/>
      <c r="GED1" s="161"/>
      <c r="GEE1" s="161"/>
      <c r="GEF1" s="161"/>
      <c r="GEG1" s="161"/>
      <c r="GEH1" s="161"/>
      <c r="GEI1" s="161"/>
      <c r="GEJ1" s="161"/>
      <c r="GEK1" s="161"/>
      <c r="GEL1" s="161"/>
      <c r="GEM1" s="161"/>
      <c r="GEN1" s="161"/>
      <c r="GEO1" s="161"/>
      <c r="GEP1" s="161"/>
      <c r="GEQ1" s="161"/>
      <c r="GER1" s="161"/>
      <c r="GES1" s="161"/>
      <c r="GET1" s="161"/>
      <c r="GEU1" s="161"/>
      <c r="GEV1" s="161"/>
      <c r="GEW1" s="161"/>
      <c r="GEX1" s="161"/>
      <c r="GEY1" s="161"/>
      <c r="GEZ1" s="161"/>
      <c r="GFA1" s="161"/>
      <c r="GFB1" s="161"/>
      <c r="GFC1" s="161"/>
      <c r="GFD1" s="161"/>
      <c r="GFE1" s="161"/>
      <c r="GFF1" s="161"/>
      <c r="GFG1" s="161"/>
      <c r="GFH1" s="161"/>
      <c r="GFI1" s="161"/>
      <c r="GFJ1" s="161"/>
      <c r="GFK1" s="161"/>
      <c r="GFL1" s="161"/>
      <c r="GFM1" s="161"/>
      <c r="GFN1" s="161"/>
      <c r="GFO1" s="161"/>
      <c r="GFP1" s="161"/>
      <c r="GFQ1" s="161"/>
      <c r="GFR1" s="161"/>
      <c r="GFS1" s="161"/>
      <c r="GFT1" s="161"/>
      <c r="GFU1" s="161"/>
      <c r="GFV1" s="161"/>
      <c r="GFW1" s="161"/>
      <c r="GFX1" s="161"/>
      <c r="GFY1" s="161"/>
      <c r="GFZ1" s="161"/>
      <c r="GGA1" s="161"/>
      <c r="GGB1" s="161"/>
      <c r="GGC1" s="161"/>
      <c r="GGD1" s="161"/>
      <c r="GGE1" s="161"/>
      <c r="GGF1" s="161"/>
      <c r="GGG1" s="161"/>
      <c r="GGH1" s="161"/>
      <c r="GGI1" s="161"/>
      <c r="GGJ1" s="161"/>
      <c r="GGK1" s="161"/>
      <c r="GGL1" s="161"/>
      <c r="GGM1" s="161"/>
      <c r="GGN1" s="161"/>
      <c r="GGO1" s="161"/>
      <c r="GGP1" s="161"/>
      <c r="GGQ1" s="161"/>
      <c r="GGR1" s="161"/>
      <c r="GGS1" s="161"/>
      <c r="GGT1" s="161"/>
      <c r="GGU1" s="161"/>
      <c r="GGV1" s="161"/>
      <c r="GGW1" s="161"/>
      <c r="GGX1" s="161"/>
      <c r="GGY1" s="161"/>
      <c r="GGZ1" s="161"/>
      <c r="GHA1" s="161"/>
      <c r="GHB1" s="161"/>
      <c r="GHC1" s="161"/>
      <c r="GHD1" s="161"/>
      <c r="GHE1" s="161"/>
      <c r="GHF1" s="161"/>
      <c r="GHG1" s="161"/>
      <c r="GHH1" s="161"/>
      <c r="GHI1" s="161"/>
      <c r="GHJ1" s="161"/>
      <c r="GHK1" s="161"/>
      <c r="GHL1" s="161"/>
      <c r="GHM1" s="161"/>
      <c r="GHN1" s="161"/>
      <c r="GHO1" s="161"/>
      <c r="GHP1" s="161"/>
      <c r="GHQ1" s="161"/>
      <c r="GHR1" s="161"/>
      <c r="GHS1" s="161"/>
      <c r="GHT1" s="161"/>
      <c r="GHU1" s="161"/>
      <c r="GHV1" s="161"/>
      <c r="GHW1" s="161"/>
      <c r="GHX1" s="161"/>
      <c r="GHY1" s="161"/>
      <c r="GHZ1" s="161"/>
      <c r="GIA1" s="161"/>
      <c r="GIB1" s="161"/>
      <c r="GIC1" s="161"/>
      <c r="GID1" s="161"/>
      <c r="GIE1" s="161"/>
      <c r="GIF1" s="161"/>
      <c r="GIG1" s="161"/>
      <c r="GIH1" s="161"/>
      <c r="GII1" s="161"/>
      <c r="GIJ1" s="161"/>
      <c r="GIK1" s="161"/>
      <c r="GIL1" s="161"/>
      <c r="GIM1" s="161"/>
      <c r="GIN1" s="161"/>
      <c r="GIO1" s="161"/>
      <c r="GIP1" s="161"/>
      <c r="GIQ1" s="161"/>
      <c r="GIR1" s="161"/>
      <c r="GIS1" s="161"/>
      <c r="GIT1" s="161"/>
      <c r="GIU1" s="161"/>
      <c r="GIV1" s="161"/>
      <c r="GIW1" s="161"/>
      <c r="GIX1" s="161"/>
      <c r="GIY1" s="161"/>
      <c r="GIZ1" s="161"/>
      <c r="GJA1" s="161"/>
      <c r="GJB1" s="161"/>
      <c r="GJC1" s="161"/>
      <c r="GJD1" s="161"/>
      <c r="GJE1" s="161"/>
      <c r="GJF1" s="161"/>
      <c r="GJG1" s="161"/>
      <c r="GJH1" s="161"/>
      <c r="GJI1" s="161"/>
      <c r="GJJ1" s="161"/>
      <c r="GJK1" s="161"/>
      <c r="GJL1" s="161"/>
      <c r="GJM1" s="161"/>
      <c r="GJN1" s="161"/>
      <c r="GJO1" s="161"/>
      <c r="GJP1" s="161"/>
      <c r="GJQ1" s="161"/>
      <c r="GJR1" s="161"/>
      <c r="GJS1" s="161"/>
      <c r="GJT1" s="161"/>
      <c r="GJU1" s="161"/>
      <c r="GJV1" s="161"/>
      <c r="GJW1" s="161"/>
      <c r="GJX1" s="161"/>
      <c r="GJY1" s="161"/>
      <c r="GJZ1" s="161"/>
      <c r="GKA1" s="161"/>
      <c r="GKB1" s="161"/>
      <c r="GKC1" s="161"/>
      <c r="GKD1" s="161"/>
      <c r="GKE1" s="161"/>
      <c r="GKF1" s="161"/>
      <c r="GKG1" s="161"/>
      <c r="GKH1" s="161"/>
      <c r="GKI1" s="161"/>
      <c r="GKJ1" s="161"/>
      <c r="GKK1" s="161"/>
      <c r="GKL1" s="161"/>
      <c r="GKM1" s="161"/>
      <c r="GKN1" s="161"/>
      <c r="GKO1" s="161"/>
      <c r="GKP1" s="161"/>
      <c r="GKQ1" s="161"/>
      <c r="GKR1" s="161"/>
      <c r="GKS1" s="161"/>
      <c r="GKT1" s="161"/>
      <c r="GKU1" s="161"/>
      <c r="GKV1" s="161"/>
      <c r="GKW1" s="161"/>
      <c r="GKX1" s="161"/>
      <c r="GKY1" s="161"/>
      <c r="GKZ1" s="161"/>
      <c r="GLA1" s="161"/>
      <c r="GLB1" s="161"/>
      <c r="GLC1" s="161"/>
      <c r="GLD1" s="161"/>
      <c r="GLE1" s="161"/>
      <c r="GLF1" s="161"/>
      <c r="GLG1" s="161"/>
      <c r="GLH1" s="161"/>
      <c r="GLI1" s="161"/>
      <c r="GLJ1" s="161"/>
      <c r="GLK1" s="161"/>
      <c r="GLL1" s="161"/>
      <c r="GLM1" s="161"/>
      <c r="GLN1" s="161"/>
      <c r="GLO1" s="161"/>
      <c r="GLP1" s="161"/>
      <c r="GLQ1" s="161"/>
      <c r="GLR1" s="161"/>
      <c r="GLS1" s="161"/>
      <c r="GLT1" s="161"/>
      <c r="GLU1" s="161"/>
      <c r="GLV1" s="161"/>
      <c r="GLW1" s="161"/>
      <c r="GLX1" s="161"/>
      <c r="GLY1" s="161"/>
      <c r="GLZ1" s="161"/>
      <c r="GMA1" s="161"/>
      <c r="GMB1" s="161"/>
      <c r="GMC1" s="161"/>
      <c r="GMD1" s="161"/>
      <c r="GME1" s="161"/>
      <c r="GMF1" s="161"/>
      <c r="GMG1" s="161"/>
      <c r="GMH1" s="161"/>
      <c r="GMI1" s="161"/>
      <c r="GMJ1" s="161"/>
      <c r="GMK1" s="161"/>
      <c r="GML1" s="161"/>
      <c r="GMM1" s="161"/>
      <c r="GMN1" s="161"/>
      <c r="GMO1" s="161"/>
      <c r="GMP1" s="161"/>
      <c r="GMQ1" s="161"/>
      <c r="GMR1" s="161"/>
      <c r="GMS1" s="161"/>
      <c r="GMT1" s="161"/>
      <c r="GMU1" s="161"/>
      <c r="GMV1" s="161"/>
      <c r="GMW1" s="161"/>
      <c r="GMX1" s="161"/>
      <c r="GMY1" s="161"/>
      <c r="GMZ1" s="161"/>
      <c r="GNA1" s="161"/>
      <c r="GNB1" s="161"/>
      <c r="GNC1" s="161"/>
      <c r="GND1" s="161"/>
      <c r="GNE1" s="161"/>
      <c r="GNF1" s="161"/>
      <c r="GNG1" s="161"/>
      <c r="GNH1" s="161"/>
      <c r="GNI1" s="161"/>
      <c r="GNJ1" s="161"/>
      <c r="GNK1" s="161"/>
      <c r="GNL1" s="161"/>
      <c r="GNM1" s="161"/>
      <c r="GNN1" s="161"/>
      <c r="GNO1" s="161"/>
      <c r="GNP1" s="161"/>
      <c r="GNQ1" s="161"/>
      <c r="GNR1" s="161"/>
      <c r="GNS1" s="161"/>
      <c r="GNT1" s="161"/>
      <c r="GNU1" s="161"/>
      <c r="GNV1" s="161"/>
      <c r="GNW1" s="161"/>
      <c r="GNX1" s="161"/>
      <c r="GNY1" s="161"/>
      <c r="GNZ1" s="161"/>
      <c r="GOA1" s="161"/>
      <c r="GOB1" s="161"/>
      <c r="GOC1" s="161"/>
      <c r="GOD1" s="161"/>
      <c r="GOE1" s="161"/>
      <c r="GOF1" s="161"/>
      <c r="GOG1" s="161"/>
      <c r="GOH1" s="161"/>
      <c r="GOI1" s="161"/>
      <c r="GOJ1" s="161"/>
      <c r="GOK1" s="161"/>
      <c r="GOL1" s="161"/>
      <c r="GOM1" s="161"/>
      <c r="GON1" s="161"/>
      <c r="GOO1" s="161"/>
      <c r="GOP1" s="161"/>
      <c r="GOQ1" s="161"/>
      <c r="GOR1" s="161"/>
      <c r="GOS1" s="161"/>
      <c r="GOT1" s="161"/>
      <c r="GOU1" s="161"/>
      <c r="GOV1" s="161"/>
      <c r="GOW1" s="161"/>
      <c r="GOX1" s="161"/>
      <c r="GOY1" s="161"/>
      <c r="GOZ1" s="161"/>
      <c r="GPA1" s="161"/>
      <c r="GPB1" s="161"/>
      <c r="GPC1" s="161"/>
      <c r="GPD1" s="161"/>
      <c r="GPE1" s="161"/>
      <c r="GPF1" s="161"/>
      <c r="GPG1" s="161"/>
      <c r="GPH1" s="161"/>
      <c r="GPI1" s="161"/>
      <c r="GPJ1" s="161"/>
      <c r="GPK1" s="161"/>
      <c r="GPL1" s="161"/>
      <c r="GPM1" s="161"/>
      <c r="GPN1" s="161"/>
      <c r="GPO1" s="161"/>
      <c r="GPP1" s="161"/>
      <c r="GPQ1" s="161"/>
      <c r="GPR1" s="161"/>
      <c r="GPS1" s="161"/>
      <c r="GPT1" s="161"/>
      <c r="GPU1" s="161"/>
      <c r="GPV1" s="161"/>
      <c r="GPW1" s="161"/>
      <c r="GPX1" s="161"/>
      <c r="GPY1" s="161"/>
      <c r="GPZ1" s="161"/>
      <c r="GQA1" s="161"/>
      <c r="GQB1" s="161"/>
      <c r="GQC1" s="161"/>
      <c r="GQD1" s="161"/>
      <c r="GQE1" s="161"/>
      <c r="GQF1" s="161"/>
      <c r="GQG1" s="161"/>
      <c r="GQH1" s="161"/>
      <c r="GQI1" s="161"/>
      <c r="GQJ1" s="161"/>
      <c r="GQK1" s="161"/>
      <c r="GQL1" s="161"/>
      <c r="GQM1" s="161"/>
      <c r="GQN1" s="161"/>
      <c r="GQO1" s="161"/>
      <c r="GQP1" s="161"/>
      <c r="GQQ1" s="161"/>
      <c r="GQR1" s="161"/>
      <c r="GQS1" s="161"/>
      <c r="GQT1" s="161"/>
      <c r="GQU1" s="161"/>
      <c r="GQV1" s="161"/>
      <c r="GQW1" s="161"/>
      <c r="GQX1" s="161"/>
      <c r="GQY1" s="161"/>
      <c r="GQZ1" s="161"/>
      <c r="GRA1" s="161"/>
      <c r="GRB1" s="161"/>
      <c r="GRC1" s="161"/>
      <c r="GRD1" s="161"/>
      <c r="GRE1" s="161"/>
      <c r="GRF1" s="161"/>
      <c r="GRG1" s="161"/>
      <c r="GRH1" s="161"/>
      <c r="GRI1" s="161"/>
      <c r="GRJ1" s="161"/>
      <c r="GRK1" s="161"/>
      <c r="GRL1" s="161"/>
      <c r="GRM1" s="161"/>
      <c r="GRN1" s="161"/>
      <c r="GRO1" s="161"/>
      <c r="GRP1" s="161"/>
      <c r="GRQ1" s="161"/>
      <c r="GRR1" s="161"/>
      <c r="GRS1" s="161"/>
      <c r="GRT1" s="161"/>
      <c r="GRU1" s="161"/>
      <c r="GRV1" s="161"/>
      <c r="GRW1" s="161"/>
      <c r="GRX1" s="161"/>
      <c r="GRY1" s="161"/>
      <c r="GRZ1" s="161"/>
      <c r="GSA1" s="161"/>
      <c r="GSB1" s="161"/>
      <c r="GSC1" s="161"/>
      <c r="GSD1" s="161"/>
      <c r="GSE1" s="161"/>
      <c r="GSF1" s="161"/>
      <c r="GSG1" s="161"/>
      <c r="GSH1" s="161"/>
      <c r="GSI1" s="161"/>
      <c r="GSJ1" s="161"/>
      <c r="GSK1" s="161"/>
      <c r="GSL1" s="161"/>
      <c r="GSM1" s="161"/>
      <c r="GSN1" s="161"/>
      <c r="GSO1" s="161"/>
      <c r="GSP1" s="161"/>
      <c r="GSQ1" s="161"/>
      <c r="GSR1" s="161"/>
      <c r="GSS1" s="161"/>
      <c r="GST1" s="161"/>
      <c r="GSU1" s="161"/>
      <c r="GSV1" s="161"/>
      <c r="GSW1" s="161"/>
      <c r="GSX1" s="161"/>
      <c r="GSY1" s="161"/>
      <c r="GSZ1" s="161"/>
      <c r="GTA1" s="161"/>
      <c r="GTB1" s="161"/>
      <c r="GTC1" s="161"/>
      <c r="GTD1" s="161"/>
      <c r="GTE1" s="161"/>
      <c r="GTF1" s="161"/>
      <c r="GTG1" s="161"/>
      <c r="GTH1" s="161"/>
      <c r="GTI1" s="161"/>
      <c r="GTJ1" s="161"/>
      <c r="GTK1" s="161"/>
      <c r="GTL1" s="161"/>
      <c r="GTM1" s="161"/>
      <c r="GTN1" s="161"/>
      <c r="GTO1" s="161"/>
      <c r="GTP1" s="161"/>
      <c r="GTQ1" s="161"/>
      <c r="GTR1" s="161"/>
      <c r="GTS1" s="161"/>
      <c r="GTT1" s="161"/>
      <c r="GTU1" s="161"/>
      <c r="GTV1" s="161"/>
      <c r="GTW1" s="161"/>
      <c r="GTX1" s="161"/>
      <c r="GTY1" s="161"/>
      <c r="GTZ1" s="161"/>
      <c r="GUA1" s="161"/>
      <c r="GUB1" s="161"/>
      <c r="GUC1" s="161"/>
      <c r="GUD1" s="161"/>
      <c r="GUE1" s="161"/>
      <c r="GUF1" s="161"/>
      <c r="GUG1" s="161"/>
      <c r="GUH1" s="161"/>
      <c r="GUI1" s="161"/>
      <c r="GUJ1" s="161"/>
      <c r="GUK1" s="161"/>
      <c r="GUL1" s="161"/>
      <c r="GUM1" s="161"/>
      <c r="GUN1" s="161"/>
      <c r="GUO1" s="161"/>
      <c r="GUP1" s="161"/>
      <c r="GUQ1" s="161"/>
      <c r="GUR1" s="161"/>
      <c r="GUS1" s="161"/>
      <c r="GUT1" s="161"/>
      <c r="GUU1" s="161"/>
      <c r="GUV1" s="161"/>
      <c r="GUW1" s="161"/>
      <c r="GUX1" s="161"/>
      <c r="GUY1" s="161"/>
      <c r="GUZ1" s="161"/>
      <c r="GVA1" s="161"/>
      <c r="GVB1" s="161"/>
      <c r="GVC1" s="161"/>
      <c r="GVD1" s="161"/>
      <c r="GVE1" s="161"/>
      <c r="GVF1" s="161"/>
      <c r="GVG1" s="161"/>
      <c r="GVH1" s="161"/>
      <c r="GVI1" s="161"/>
      <c r="GVJ1" s="161"/>
      <c r="GVK1" s="161"/>
      <c r="GVL1" s="161"/>
      <c r="GVM1" s="161"/>
      <c r="GVN1" s="161"/>
      <c r="GVO1" s="161"/>
      <c r="GVP1" s="161"/>
      <c r="GVQ1" s="161"/>
      <c r="GVR1" s="161"/>
      <c r="GVS1" s="161"/>
      <c r="GVT1" s="161"/>
      <c r="GVU1" s="161"/>
      <c r="GVV1" s="161"/>
      <c r="GVW1" s="161"/>
      <c r="GVX1" s="161"/>
      <c r="GVY1" s="161"/>
      <c r="GVZ1" s="161"/>
      <c r="GWA1" s="161"/>
      <c r="GWB1" s="161"/>
      <c r="GWC1" s="161"/>
      <c r="GWD1" s="161"/>
      <c r="GWE1" s="161"/>
      <c r="GWF1" s="161"/>
      <c r="GWG1" s="161"/>
      <c r="GWH1" s="161"/>
      <c r="GWI1" s="161"/>
      <c r="GWJ1" s="161"/>
      <c r="GWK1" s="161"/>
      <c r="GWL1" s="161"/>
      <c r="GWM1" s="161"/>
      <c r="GWN1" s="161"/>
      <c r="GWO1" s="161"/>
      <c r="GWP1" s="161"/>
      <c r="GWQ1" s="161"/>
      <c r="GWR1" s="161"/>
      <c r="GWS1" s="161"/>
      <c r="GWT1" s="161"/>
      <c r="GWU1" s="161"/>
      <c r="GWV1" s="161"/>
      <c r="GWW1" s="161"/>
      <c r="GWX1" s="161"/>
      <c r="GWY1" s="161"/>
      <c r="GWZ1" s="161"/>
      <c r="GXA1" s="161"/>
      <c r="GXB1" s="161"/>
      <c r="GXC1" s="161"/>
      <c r="GXD1" s="161"/>
      <c r="GXE1" s="161"/>
      <c r="GXF1" s="161"/>
      <c r="GXG1" s="161"/>
      <c r="GXH1" s="161"/>
      <c r="GXI1" s="161"/>
      <c r="GXJ1" s="161"/>
      <c r="GXK1" s="161"/>
      <c r="GXL1" s="161"/>
      <c r="GXM1" s="161"/>
      <c r="GXN1" s="161"/>
      <c r="GXO1" s="161"/>
      <c r="GXP1" s="161"/>
      <c r="GXQ1" s="161"/>
      <c r="GXR1" s="161"/>
      <c r="GXS1" s="161"/>
      <c r="GXT1" s="161"/>
      <c r="GXU1" s="161"/>
      <c r="GXV1" s="161"/>
      <c r="GXW1" s="161"/>
      <c r="GXX1" s="161"/>
      <c r="GXY1" s="161"/>
      <c r="GXZ1" s="161"/>
      <c r="GYA1" s="161"/>
      <c r="GYB1" s="161"/>
      <c r="GYC1" s="161"/>
      <c r="GYD1" s="161"/>
      <c r="GYE1" s="161"/>
      <c r="GYF1" s="161"/>
      <c r="GYG1" s="161"/>
      <c r="GYH1" s="161"/>
      <c r="GYI1" s="161"/>
      <c r="GYJ1" s="161"/>
      <c r="GYK1" s="161"/>
      <c r="GYL1" s="161"/>
      <c r="GYM1" s="161"/>
      <c r="GYN1" s="161"/>
      <c r="GYO1" s="161"/>
      <c r="GYP1" s="161"/>
      <c r="GYQ1" s="161"/>
      <c r="GYR1" s="161"/>
      <c r="GYS1" s="161"/>
      <c r="GYT1" s="161"/>
      <c r="GYU1" s="161"/>
      <c r="GYV1" s="161"/>
      <c r="GYW1" s="161"/>
      <c r="GYX1" s="161"/>
      <c r="GYY1" s="161"/>
      <c r="GYZ1" s="161"/>
      <c r="GZA1" s="161"/>
      <c r="GZB1" s="161"/>
      <c r="GZC1" s="161"/>
      <c r="GZD1" s="161"/>
      <c r="GZE1" s="161"/>
      <c r="GZF1" s="161"/>
      <c r="GZG1" s="161"/>
      <c r="GZH1" s="161"/>
      <c r="GZI1" s="161"/>
      <c r="GZJ1" s="161"/>
      <c r="GZK1" s="161"/>
      <c r="GZL1" s="161"/>
      <c r="GZM1" s="161"/>
      <c r="GZN1" s="161"/>
      <c r="GZO1" s="161"/>
      <c r="GZP1" s="161"/>
      <c r="GZQ1" s="161"/>
      <c r="GZR1" s="161"/>
      <c r="GZS1" s="161"/>
      <c r="GZT1" s="161"/>
      <c r="GZU1" s="161"/>
      <c r="GZV1" s="161"/>
      <c r="GZW1" s="161"/>
      <c r="GZX1" s="161"/>
      <c r="GZY1" s="161"/>
      <c r="GZZ1" s="161"/>
      <c r="HAA1" s="161"/>
      <c r="HAB1" s="161"/>
      <c r="HAC1" s="161"/>
      <c r="HAD1" s="161"/>
      <c r="HAE1" s="161"/>
      <c r="HAF1" s="161"/>
      <c r="HAG1" s="161"/>
      <c r="HAH1" s="161"/>
      <c r="HAI1" s="161"/>
      <c r="HAJ1" s="161"/>
      <c r="HAK1" s="161"/>
      <c r="HAL1" s="161"/>
      <c r="HAM1" s="161"/>
      <c r="HAN1" s="161"/>
      <c r="HAO1" s="161"/>
      <c r="HAP1" s="161"/>
      <c r="HAQ1" s="161"/>
      <c r="HAR1" s="161"/>
      <c r="HAS1" s="161"/>
      <c r="HAT1" s="161"/>
      <c r="HAU1" s="161"/>
      <c r="HAV1" s="161"/>
      <c r="HAW1" s="161"/>
      <c r="HAX1" s="161"/>
      <c r="HAY1" s="161"/>
      <c r="HAZ1" s="161"/>
      <c r="HBA1" s="161"/>
      <c r="HBB1" s="161"/>
      <c r="HBC1" s="161"/>
      <c r="HBD1" s="161"/>
      <c r="HBE1" s="161"/>
      <c r="HBF1" s="161"/>
      <c r="HBG1" s="161"/>
      <c r="HBH1" s="161"/>
      <c r="HBI1" s="161"/>
      <c r="HBJ1" s="161"/>
      <c r="HBK1" s="161"/>
      <c r="HBL1" s="161"/>
      <c r="HBM1" s="161"/>
      <c r="HBN1" s="161"/>
      <c r="HBO1" s="161"/>
      <c r="HBP1" s="161"/>
      <c r="HBQ1" s="161"/>
      <c r="HBR1" s="161"/>
      <c r="HBS1" s="161"/>
      <c r="HBT1" s="161"/>
      <c r="HBU1" s="161"/>
      <c r="HBV1" s="161"/>
      <c r="HBW1" s="161"/>
      <c r="HBX1" s="161"/>
      <c r="HBY1" s="161"/>
      <c r="HBZ1" s="161"/>
      <c r="HCA1" s="161"/>
      <c r="HCB1" s="161"/>
      <c r="HCC1" s="161"/>
      <c r="HCD1" s="161"/>
      <c r="HCE1" s="161"/>
      <c r="HCF1" s="161"/>
      <c r="HCG1" s="161"/>
      <c r="HCH1" s="161"/>
      <c r="HCI1" s="161"/>
      <c r="HCJ1" s="161"/>
      <c r="HCK1" s="161"/>
      <c r="HCL1" s="161"/>
      <c r="HCM1" s="161"/>
      <c r="HCN1" s="161"/>
      <c r="HCO1" s="161"/>
      <c r="HCP1" s="161"/>
      <c r="HCQ1" s="161"/>
      <c r="HCR1" s="161"/>
      <c r="HCS1" s="161"/>
      <c r="HCT1" s="161"/>
      <c r="HCU1" s="161"/>
      <c r="HCV1" s="161"/>
      <c r="HCW1" s="161"/>
      <c r="HCX1" s="161"/>
      <c r="HCY1" s="161"/>
      <c r="HCZ1" s="161"/>
      <c r="HDA1" s="161"/>
      <c r="HDB1" s="161"/>
      <c r="HDC1" s="161"/>
      <c r="HDD1" s="161"/>
      <c r="HDE1" s="161"/>
      <c r="HDF1" s="161"/>
      <c r="HDG1" s="161"/>
      <c r="HDH1" s="161"/>
      <c r="HDI1" s="161"/>
      <c r="HDJ1" s="161"/>
      <c r="HDK1" s="161"/>
      <c r="HDL1" s="161"/>
      <c r="HDM1" s="161"/>
      <c r="HDN1" s="161"/>
      <c r="HDO1" s="161"/>
      <c r="HDP1" s="161"/>
      <c r="HDQ1" s="161"/>
      <c r="HDR1" s="161"/>
      <c r="HDS1" s="161"/>
      <c r="HDT1" s="161"/>
      <c r="HDU1" s="161"/>
      <c r="HDV1" s="161"/>
      <c r="HDW1" s="161"/>
      <c r="HDX1" s="161"/>
      <c r="HDY1" s="161"/>
      <c r="HDZ1" s="161"/>
      <c r="HEA1" s="161"/>
      <c r="HEB1" s="161"/>
      <c r="HEC1" s="161"/>
      <c r="HED1" s="161"/>
      <c r="HEE1" s="161"/>
      <c r="HEF1" s="161"/>
      <c r="HEG1" s="161"/>
      <c r="HEH1" s="161"/>
      <c r="HEI1" s="161"/>
      <c r="HEJ1" s="161"/>
      <c r="HEK1" s="161"/>
      <c r="HEL1" s="161"/>
      <c r="HEM1" s="161"/>
      <c r="HEN1" s="161"/>
      <c r="HEO1" s="161"/>
      <c r="HEP1" s="161"/>
      <c r="HEQ1" s="161"/>
      <c r="HER1" s="161"/>
      <c r="HES1" s="161"/>
      <c r="HET1" s="161"/>
      <c r="HEU1" s="161"/>
      <c r="HEV1" s="161"/>
      <c r="HEW1" s="161"/>
      <c r="HEX1" s="161"/>
      <c r="HEY1" s="161"/>
      <c r="HEZ1" s="161"/>
      <c r="HFA1" s="161"/>
      <c r="HFB1" s="161"/>
      <c r="HFC1" s="161"/>
      <c r="HFD1" s="161"/>
      <c r="HFE1" s="161"/>
      <c r="HFF1" s="161"/>
      <c r="HFG1" s="161"/>
      <c r="HFH1" s="161"/>
      <c r="HFI1" s="161"/>
      <c r="HFJ1" s="161"/>
      <c r="HFK1" s="161"/>
      <c r="HFL1" s="161"/>
      <c r="HFM1" s="161"/>
      <c r="HFN1" s="161"/>
      <c r="HFO1" s="161"/>
      <c r="HFP1" s="161"/>
      <c r="HFQ1" s="161"/>
      <c r="HFR1" s="161"/>
      <c r="HFS1" s="161"/>
      <c r="HFT1" s="161"/>
      <c r="HFU1" s="161"/>
      <c r="HFV1" s="161"/>
      <c r="HFW1" s="161"/>
      <c r="HFX1" s="161"/>
      <c r="HFY1" s="161"/>
      <c r="HFZ1" s="161"/>
      <c r="HGA1" s="161"/>
      <c r="HGB1" s="161"/>
      <c r="HGC1" s="161"/>
      <c r="HGD1" s="161"/>
      <c r="HGE1" s="161"/>
      <c r="HGF1" s="161"/>
      <c r="HGG1" s="161"/>
      <c r="HGH1" s="161"/>
      <c r="HGI1" s="161"/>
      <c r="HGJ1" s="161"/>
      <c r="HGK1" s="161"/>
      <c r="HGL1" s="161"/>
      <c r="HGM1" s="161"/>
      <c r="HGN1" s="161"/>
      <c r="HGO1" s="161"/>
      <c r="HGP1" s="161"/>
      <c r="HGQ1" s="161"/>
      <c r="HGR1" s="161"/>
      <c r="HGS1" s="161"/>
      <c r="HGT1" s="161"/>
      <c r="HGU1" s="161"/>
      <c r="HGV1" s="161"/>
      <c r="HGW1" s="161"/>
      <c r="HGX1" s="161"/>
      <c r="HGY1" s="161"/>
      <c r="HGZ1" s="161"/>
      <c r="HHA1" s="161"/>
      <c r="HHB1" s="161"/>
      <c r="HHC1" s="161"/>
      <c r="HHD1" s="161"/>
      <c r="HHE1" s="161"/>
      <c r="HHF1" s="161"/>
      <c r="HHG1" s="161"/>
      <c r="HHH1" s="161"/>
      <c r="HHI1" s="161"/>
      <c r="HHJ1" s="161"/>
      <c r="HHK1" s="161"/>
      <c r="HHL1" s="161"/>
      <c r="HHM1" s="161"/>
      <c r="HHN1" s="161"/>
      <c r="HHO1" s="161"/>
      <c r="HHP1" s="161"/>
      <c r="HHQ1" s="161"/>
      <c r="HHR1" s="161"/>
      <c r="HHS1" s="161"/>
      <c r="HHT1" s="161"/>
      <c r="HHU1" s="161"/>
      <c r="HHV1" s="161"/>
      <c r="HHW1" s="161"/>
      <c r="HHX1" s="161"/>
      <c r="HHY1" s="161"/>
      <c r="HHZ1" s="161"/>
      <c r="HIA1" s="161"/>
      <c r="HIB1" s="161"/>
      <c r="HIC1" s="161"/>
      <c r="HID1" s="161"/>
      <c r="HIE1" s="161"/>
      <c r="HIF1" s="161"/>
      <c r="HIG1" s="161"/>
      <c r="HIH1" s="161"/>
      <c r="HII1" s="161"/>
      <c r="HIJ1" s="161"/>
      <c r="HIK1" s="161"/>
      <c r="HIL1" s="161"/>
      <c r="HIM1" s="161"/>
      <c r="HIN1" s="161"/>
      <c r="HIO1" s="161"/>
      <c r="HIP1" s="161"/>
      <c r="HIQ1" s="161"/>
      <c r="HIR1" s="161"/>
      <c r="HIS1" s="161"/>
      <c r="HIT1" s="161"/>
      <c r="HIU1" s="161"/>
      <c r="HIV1" s="161"/>
      <c r="HIW1" s="161"/>
      <c r="HIX1" s="161"/>
      <c r="HIY1" s="161"/>
      <c r="HIZ1" s="161"/>
      <c r="HJA1" s="161"/>
      <c r="HJB1" s="161"/>
      <c r="HJC1" s="161"/>
      <c r="HJD1" s="161"/>
      <c r="HJE1" s="161"/>
      <c r="HJF1" s="161"/>
      <c r="HJG1" s="161"/>
      <c r="HJH1" s="161"/>
      <c r="HJI1" s="161"/>
      <c r="HJJ1" s="161"/>
      <c r="HJK1" s="161"/>
      <c r="HJL1" s="161"/>
      <c r="HJM1" s="161"/>
      <c r="HJN1" s="161"/>
      <c r="HJO1" s="161"/>
      <c r="HJP1" s="161"/>
      <c r="HJQ1" s="161"/>
      <c r="HJR1" s="161"/>
      <c r="HJS1" s="161"/>
      <c r="HJT1" s="161"/>
      <c r="HJU1" s="161"/>
      <c r="HJV1" s="161"/>
      <c r="HJW1" s="161"/>
      <c r="HJX1" s="161"/>
      <c r="HJY1" s="161"/>
      <c r="HJZ1" s="161"/>
      <c r="HKA1" s="161"/>
      <c r="HKB1" s="161"/>
      <c r="HKC1" s="161"/>
      <c r="HKD1" s="161"/>
      <c r="HKE1" s="161"/>
      <c r="HKF1" s="161"/>
      <c r="HKG1" s="161"/>
      <c r="HKH1" s="161"/>
      <c r="HKI1" s="161"/>
      <c r="HKJ1" s="161"/>
      <c r="HKK1" s="161"/>
      <c r="HKL1" s="161"/>
      <c r="HKM1" s="161"/>
      <c r="HKN1" s="161"/>
      <c r="HKO1" s="161"/>
      <c r="HKP1" s="161"/>
      <c r="HKQ1" s="161"/>
      <c r="HKR1" s="161"/>
      <c r="HKS1" s="161"/>
      <c r="HKT1" s="161"/>
      <c r="HKU1" s="161"/>
      <c r="HKV1" s="161"/>
      <c r="HKW1" s="161"/>
      <c r="HKX1" s="161"/>
      <c r="HKY1" s="161"/>
      <c r="HKZ1" s="161"/>
      <c r="HLA1" s="161"/>
      <c r="HLB1" s="161"/>
      <c r="HLC1" s="161"/>
      <c r="HLD1" s="161"/>
      <c r="HLE1" s="161"/>
      <c r="HLF1" s="161"/>
      <c r="HLG1" s="161"/>
      <c r="HLH1" s="161"/>
      <c r="HLI1" s="161"/>
      <c r="HLJ1" s="161"/>
      <c r="HLK1" s="161"/>
      <c r="HLL1" s="161"/>
      <c r="HLM1" s="161"/>
      <c r="HLN1" s="161"/>
      <c r="HLO1" s="161"/>
      <c r="HLP1" s="161"/>
      <c r="HLQ1" s="161"/>
      <c r="HLR1" s="161"/>
      <c r="HLS1" s="161"/>
      <c r="HLT1" s="161"/>
      <c r="HLU1" s="161"/>
      <c r="HLV1" s="161"/>
      <c r="HLW1" s="161"/>
      <c r="HLX1" s="161"/>
      <c r="HLY1" s="161"/>
      <c r="HLZ1" s="161"/>
      <c r="HMA1" s="161"/>
      <c r="HMB1" s="161"/>
      <c r="HMC1" s="161"/>
      <c r="HMD1" s="161"/>
      <c r="HME1" s="161"/>
      <c r="HMF1" s="161"/>
      <c r="HMG1" s="161"/>
      <c r="HMH1" s="161"/>
      <c r="HMI1" s="161"/>
      <c r="HMJ1" s="161"/>
      <c r="HMK1" s="161"/>
      <c r="HML1" s="161"/>
      <c r="HMM1" s="161"/>
      <c r="HMN1" s="161"/>
      <c r="HMO1" s="161"/>
      <c r="HMP1" s="161"/>
      <c r="HMQ1" s="161"/>
      <c r="HMR1" s="161"/>
      <c r="HMS1" s="161"/>
      <c r="HMT1" s="161"/>
      <c r="HMU1" s="161"/>
      <c r="HMV1" s="161"/>
      <c r="HMW1" s="161"/>
      <c r="HMX1" s="161"/>
      <c r="HMY1" s="161"/>
      <c r="HMZ1" s="161"/>
      <c r="HNA1" s="161"/>
      <c r="HNB1" s="161"/>
      <c r="HNC1" s="161"/>
      <c r="HND1" s="161"/>
      <c r="HNE1" s="161"/>
      <c r="HNF1" s="161"/>
      <c r="HNG1" s="161"/>
      <c r="HNH1" s="161"/>
      <c r="HNI1" s="161"/>
      <c r="HNJ1" s="161"/>
      <c r="HNK1" s="161"/>
      <c r="HNL1" s="161"/>
      <c r="HNM1" s="161"/>
      <c r="HNN1" s="161"/>
      <c r="HNO1" s="161"/>
      <c r="HNP1" s="161"/>
      <c r="HNQ1" s="161"/>
      <c r="HNR1" s="161"/>
      <c r="HNS1" s="161"/>
      <c r="HNT1" s="161"/>
      <c r="HNU1" s="161"/>
      <c r="HNV1" s="161"/>
      <c r="HNW1" s="161"/>
      <c r="HNX1" s="161"/>
      <c r="HNY1" s="161"/>
      <c r="HNZ1" s="161"/>
      <c r="HOA1" s="161"/>
      <c r="HOB1" s="161"/>
      <c r="HOC1" s="161"/>
      <c r="HOD1" s="161"/>
      <c r="HOE1" s="161"/>
      <c r="HOF1" s="161"/>
      <c r="HOG1" s="161"/>
      <c r="HOH1" s="161"/>
      <c r="HOI1" s="161"/>
      <c r="HOJ1" s="161"/>
      <c r="HOK1" s="161"/>
      <c r="HOL1" s="161"/>
      <c r="HOM1" s="161"/>
      <c r="HON1" s="161"/>
      <c r="HOO1" s="161"/>
      <c r="HOP1" s="161"/>
      <c r="HOQ1" s="161"/>
      <c r="HOR1" s="161"/>
      <c r="HOS1" s="161"/>
      <c r="HOT1" s="161"/>
      <c r="HOU1" s="161"/>
      <c r="HOV1" s="161"/>
      <c r="HOW1" s="161"/>
      <c r="HOX1" s="161"/>
      <c r="HOY1" s="161"/>
      <c r="HOZ1" s="161"/>
      <c r="HPA1" s="161"/>
      <c r="HPB1" s="161"/>
      <c r="HPC1" s="161"/>
      <c r="HPD1" s="161"/>
      <c r="HPE1" s="161"/>
      <c r="HPF1" s="161"/>
      <c r="HPG1" s="161"/>
      <c r="HPH1" s="161"/>
      <c r="HPI1" s="161"/>
      <c r="HPJ1" s="161"/>
      <c r="HPK1" s="161"/>
      <c r="HPL1" s="161"/>
      <c r="HPM1" s="161"/>
      <c r="HPN1" s="161"/>
      <c r="HPO1" s="161"/>
      <c r="HPP1" s="161"/>
      <c r="HPQ1" s="161"/>
      <c r="HPR1" s="161"/>
      <c r="HPS1" s="161"/>
      <c r="HPT1" s="161"/>
      <c r="HPU1" s="161"/>
      <c r="HPV1" s="161"/>
      <c r="HPW1" s="161"/>
      <c r="HPX1" s="161"/>
      <c r="HPY1" s="161"/>
      <c r="HPZ1" s="161"/>
      <c r="HQA1" s="161"/>
      <c r="HQB1" s="161"/>
      <c r="HQC1" s="161"/>
      <c r="HQD1" s="161"/>
      <c r="HQE1" s="161"/>
      <c r="HQF1" s="161"/>
      <c r="HQG1" s="161"/>
      <c r="HQH1" s="161"/>
      <c r="HQI1" s="161"/>
      <c r="HQJ1" s="161"/>
      <c r="HQK1" s="161"/>
      <c r="HQL1" s="161"/>
      <c r="HQM1" s="161"/>
      <c r="HQN1" s="161"/>
      <c r="HQO1" s="161"/>
      <c r="HQP1" s="161"/>
      <c r="HQQ1" s="161"/>
      <c r="HQR1" s="161"/>
      <c r="HQS1" s="161"/>
      <c r="HQT1" s="161"/>
      <c r="HQU1" s="161"/>
      <c r="HQV1" s="161"/>
      <c r="HQW1" s="161"/>
      <c r="HQX1" s="161"/>
      <c r="HQY1" s="161"/>
      <c r="HQZ1" s="161"/>
      <c r="HRA1" s="161"/>
      <c r="HRB1" s="161"/>
      <c r="HRC1" s="161"/>
      <c r="HRD1" s="161"/>
      <c r="HRE1" s="161"/>
      <c r="HRF1" s="161"/>
      <c r="HRG1" s="161"/>
      <c r="HRH1" s="161"/>
      <c r="HRI1" s="161"/>
      <c r="HRJ1" s="161"/>
      <c r="HRK1" s="161"/>
      <c r="HRL1" s="161"/>
      <c r="HRM1" s="161"/>
      <c r="HRN1" s="161"/>
      <c r="HRO1" s="161"/>
      <c r="HRP1" s="161"/>
      <c r="HRQ1" s="161"/>
      <c r="HRR1" s="161"/>
      <c r="HRS1" s="161"/>
      <c r="HRT1" s="161"/>
      <c r="HRU1" s="161"/>
      <c r="HRV1" s="161"/>
      <c r="HRW1" s="161"/>
      <c r="HRX1" s="161"/>
      <c r="HRY1" s="161"/>
      <c r="HRZ1" s="161"/>
      <c r="HSA1" s="161"/>
      <c r="HSB1" s="161"/>
      <c r="HSC1" s="161"/>
      <c r="HSD1" s="161"/>
      <c r="HSE1" s="161"/>
      <c r="HSF1" s="161"/>
      <c r="HSG1" s="161"/>
      <c r="HSH1" s="161"/>
      <c r="HSI1" s="161"/>
      <c r="HSJ1" s="161"/>
      <c r="HSK1" s="161"/>
      <c r="HSL1" s="161"/>
      <c r="HSM1" s="161"/>
      <c r="HSN1" s="161"/>
      <c r="HSO1" s="161"/>
      <c r="HSP1" s="161"/>
      <c r="HSQ1" s="161"/>
      <c r="HSR1" s="161"/>
      <c r="HSS1" s="161"/>
      <c r="HST1" s="161"/>
      <c r="HSU1" s="161"/>
      <c r="HSV1" s="161"/>
      <c r="HSW1" s="161"/>
      <c r="HSX1" s="161"/>
      <c r="HSY1" s="161"/>
      <c r="HSZ1" s="161"/>
      <c r="HTA1" s="161"/>
      <c r="HTB1" s="161"/>
      <c r="HTC1" s="161"/>
      <c r="HTD1" s="161"/>
      <c r="HTE1" s="161"/>
      <c r="HTF1" s="161"/>
      <c r="HTG1" s="161"/>
      <c r="HTH1" s="161"/>
      <c r="HTI1" s="161"/>
      <c r="HTJ1" s="161"/>
      <c r="HTK1" s="161"/>
      <c r="HTL1" s="161"/>
      <c r="HTM1" s="161"/>
      <c r="HTN1" s="161"/>
      <c r="HTO1" s="161"/>
      <c r="HTP1" s="161"/>
      <c r="HTQ1" s="161"/>
      <c r="HTR1" s="161"/>
      <c r="HTS1" s="161"/>
      <c r="HTT1" s="161"/>
      <c r="HTU1" s="161"/>
      <c r="HTV1" s="161"/>
      <c r="HTW1" s="161"/>
      <c r="HTX1" s="161"/>
      <c r="HTY1" s="161"/>
      <c r="HTZ1" s="161"/>
      <c r="HUA1" s="161"/>
      <c r="HUB1" s="161"/>
      <c r="HUC1" s="161"/>
      <c r="HUD1" s="161"/>
      <c r="HUE1" s="161"/>
      <c r="HUF1" s="161"/>
      <c r="HUG1" s="161"/>
      <c r="HUH1" s="161"/>
      <c r="HUI1" s="161"/>
      <c r="HUJ1" s="161"/>
      <c r="HUK1" s="161"/>
      <c r="HUL1" s="161"/>
      <c r="HUM1" s="161"/>
      <c r="HUN1" s="161"/>
      <c r="HUO1" s="161"/>
      <c r="HUP1" s="161"/>
      <c r="HUQ1" s="161"/>
      <c r="HUR1" s="161"/>
      <c r="HUS1" s="161"/>
      <c r="HUT1" s="161"/>
      <c r="HUU1" s="161"/>
      <c r="HUV1" s="161"/>
      <c r="HUW1" s="161"/>
      <c r="HUX1" s="161"/>
      <c r="HUY1" s="161"/>
      <c r="HUZ1" s="161"/>
      <c r="HVA1" s="161"/>
      <c r="HVB1" s="161"/>
      <c r="HVC1" s="161"/>
      <c r="HVD1" s="161"/>
      <c r="HVE1" s="161"/>
      <c r="HVF1" s="161"/>
      <c r="HVG1" s="161"/>
      <c r="HVH1" s="161"/>
      <c r="HVI1" s="161"/>
      <c r="HVJ1" s="161"/>
      <c r="HVK1" s="161"/>
      <c r="HVL1" s="161"/>
      <c r="HVM1" s="161"/>
      <c r="HVN1" s="161"/>
      <c r="HVO1" s="161"/>
      <c r="HVP1" s="161"/>
      <c r="HVQ1" s="161"/>
      <c r="HVR1" s="161"/>
      <c r="HVS1" s="161"/>
      <c r="HVT1" s="161"/>
      <c r="HVU1" s="161"/>
      <c r="HVV1" s="161"/>
      <c r="HVW1" s="161"/>
      <c r="HVX1" s="161"/>
      <c r="HVY1" s="161"/>
      <c r="HVZ1" s="161"/>
      <c r="HWA1" s="161"/>
      <c r="HWB1" s="161"/>
      <c r="HWC1" s="161"/>
      <c r="HWD1" s="161"/>
      <c r="HWE1" s="161"/>
      <c r="HWF1" s="161"/>
      <c r="HWG1" s="161"/>
      <c r="HWH1" s="161"/>
      <c r="HWI1" s="161"/>
      <c r="HWJ1" s="161"/>
      <c r="HWK1" s="161"/>
      <c r="HWL1" s="161"/>
      <c r="HWM1" s="161"/>
      <c r="HWN1" s="161"/>
      <c r="HWO1" s="161"/>
      <c r="HWP1" s="161"/>
      <c r="HWQ1" s="161"/>
      <c r="HWR1" s="161"/>
      <c r="HWS1" s="161"/>
      <c r="HWT1" s="161"/>
      <c r="HWU1" s="161"/>
      <c r="HWV1" s="161"/>
      <c r="HWW1" s="161"/>
      <c r="HWX1" s="161"/>
      <c r="HWY1" s="161"/>
      <c r="HWZ1" s="161"/>
      <c r="HXA1" s="161"/>
      <c r="HXB1" s="161"/>
      <c r="HXC1" s="161"/>
      <c r="HXD1" s="161"/>
      <c r="HXE1" s="161"/>
      <c r="HXF1" s="161"/>
      <c r="HXG1" s="161"/>
      <c r="HXH1" s="161"/>
      <c r="HXI1" s="161"/>
      <c r="HXJ1" s="161"/>
      <c r="HXK1" s="161"/>
      <c r="HXL1" s="161"/>
      <c r="HXM1" s="161"/>
      <c r="HXN1" s="161"/>
      <c r="HXO1" s="161"/>
      <c r="HXP1" s="161"/>
      <c r="HXQ1" s="161"/>
      <c r="HXR1" s="161"/>
      <c r="HXS1" s="161"/>
      <c r="HXT1" s="161"/>
      <c r="HXU1" s="161"/>
      <c r="HXV1" s="161"/>
      <c r="HXW1" s="161"/>
      <c r="HXX1" s="161"/>
      <c r="HXY1" s="161"/>
      <c r="HXZ1" s="161"/>
      <c r="HYA1" s="161"/>
      <c r="HYB1" s="161"/>
      <c r="HYC1" s="161"/>
      <c r="HYD1" s="161"/>
      <c r="HYE1" s="161"/>
      <c r="HYF1" s="161"/>
      <c r="HYG1" s="161"/>
      <c r="HYH1" s="161"/>
      <c r="HYI1" s="161"/>
      <c r="HYJ1" s="161"/>
      <c r="HYK1" s="161"/>
      <c r="HYL1" s="161"/>
      <c r="HYM1" s="161"/>
      <c r="HYN1" s="161"/>
      <c r="HYO1" s="161"/>
      <c r="HYP1" s="161"/>
      <c r="HYQ1" s="161"/>
      <c r="HYR1" s="161"/>
      <c r="HYS1" s="161"/>
      <c r="HYT1" s="161"/>
      <c r="HYU1" s="161"/>
      <c r="HYV1" s="161"/>
      <c r="HYW1" s="161"/>
      <c r="HYX1" s="161"/>
      <c r="HYY1" s="161"/>
      <c r="HYZ1" s="161"/>
      <c r="HZA1" s="161"/>
      <c r="HZB1" s="161"/>
      <c r="HZC1" s="161"/>
      <c r="HZD1" s="161"/>
      <c r="HZE1" s="161"/>
      <c r="HZF1" s="161"/>
      <c r="HZG1" s="161"/>
      <c r="HZH1" s="161"/>
      <c r="HZI1" s="161"/>
      <c r="HZJ1" s="161"/>
      <c r="HZK1" s="161"/>
      <c r="HZL1" s="161"/>
      <c r="HZM1" s="161"/>
      <c r="HZN1" s="161"/>
      <c r="HZO1" s="161"/>
      <c r="HZP1" s="161"/>
      <c r="HZQ1" s="161"/>
      <c r="HZR1" s="161"/>
      <c r="HZS1" s="161"/>
      <c r="HZT1" s="161"/>
      <c r="HZU1" s="161"/>
      <c r="HZV1" s="161"/>
      <c r="HZW1" s="161"/>
      <c r="HZX1" s="161"/>
      <c r="HZY1" s="161"/>
      <c r="HZZ1" s="161"/>
      <c r="IAA1" s="161"/>
      <c r="IAB1" s="161"/>
      <c r="IAC1" s="161"/>
      <c r="IAD1" s="161"/>
      <c r="IAE1" s="161"/>
      <c r="IAF1" s="161"/>
      <c r="IAG1" s="161"/>
      <c r="IAH1" s="161"/>
      <c r="IAI1" s="161"/>
      <c r="IAJ1" s="161"/>
      <c r="IAK1" s="161"/>
      <c r="IAL1" s="161"/>
      <c r="IAM1" s="161"/>
      <c r="IAN1" s="161"/>
      <c r="IAO1" s="161"/>
      <c r="IAP1" s="161"/>
      <c r="IAQ1" s="161"/>
      <c r="IAR1" s="161"/>
      <c r="IAS1" s="161"/>
      <c r="IAT1" s="161"/>
      <c r="IAU1" s="161"/>
      <c r="IAV1" s="161"/>
      <c r="IAW1" s="161"/>
      <c r="IAX1" s="161"/>
      <c r="IAY1" s="161"/>
      <c r="IAZ1" s="161"/>
      <c r="IBA1" s="161"/>
      <c r="IBB1" s="161"/>
      <c r="IBC1" s="161"/>
      <c r="IBD1" s="161"/>
      <c r="IBE1" s="161"/>
      <c r="IBF1" s="161"/>
      <c r="IBG1" s="161"/>
      <c r="IBH1" s="161"/>
      <c r="IBI1" s="161"/>
      <c r="IBJ1" s="161"/>
      <c r="IBK1" s="161"/>
      <c r="IBL1" s="161"/>
      <c r="IBM1" s="161"/>
      <c r="IBN1" s="161"/>
      <c r="IBO1" s="161"/>
      <c r="IBP1" s="161"/>
      <c r="IBQ1" s="161"/>
      <c r="IBR1" s="161"/>
      <c r="IBS1" s="161"/>
      <c r="IBT1" s="161"/>
      <c r="IBU1" s="161"/>
      <c r="IBV1" s="161"/>
      <c r="IBW1" s="161"/>
      <c r="IBX1" s="161"/>
      <c r="IBY1" s="161"/>
      <c r="IBZ1" s="161"/>
      <c r="ICA1" s="161"/>
      <c r="ICB1" s="161"/>
      <c r="ICC1" s="161"/>
      <c r="ICD1" s="161"/>
      <c r="ICE1" s="161"/>
      <c r="ICF1" s="161"/>
      <c r="ICG1" s="161"/>
      <c r="ICH1" s="161"/>
      <c r="ICI1" s="161"/>
      <c r="ICJ1" s="161"/>
      <c r="ICK1" s="161"/>
      <c r="ICL1" s="161"/>
      <c r="ICM1" s="161"/>
      <c r="ICN1" s="161"/>
      <c r="ICO1" s="161"/>
      <c r="ICP1" s="161"/>
      <c r="ICQ1" s="161"/>
      <c r="ICR1" s="161"/>
      <c r="ICS1" s="161"/>
      <c r="ICT1" s="161"/>
      <c r="ICU1" s="161"/>
      <c r="ICV1" s="161"/>
      <c r="ICW1" s="161"/>
      <c r="ICX1" s="161"/>
      <c r="ICY1" s="161"/>
      <c r="ICZ1" s="161"/>
      <c r="IDA1" s="161"/>
      <c r="IDB1" s="161"/>
      <c r="IDC1" s="161"/>
      <c r="IDD1" s="161"/>
      <c r="IDE1" s="161"/>
      <c r="IDF1" s="161"/>
      <c r="IDG1" s="161"/>
      <c r="IDH1" s="161"/>
      <c r="IDI1" s="161"/>
      <c r="IDJ1" s="161"/>
      <c r="IDK1" s="161"/>
      <c r="IDL1" s="161"/>
      <c r="IDM1" s="161"/>
      <c r="IDN1" s="161"/>
      <c r="IDO1" s="161"/>
      <c r="IDP1" s="161"/>
      <c r="IDQ1" s="161"/>
      <c r="IDR1" s="161"/>
      <c r="IDS1" s="161"/>
      <c r="IDT1" s="161"/>
      <c r="IDU1" s="161"/>
      <c r="IDV1" s="161"/>
      <c r="IDW1" s="161"/>
      <c r="IDX1" s="161"/>
      <c r="IDY1" s="161"/>
      <c r="IDZ1" s="161"/>
      <c r="IEA1" s="161"/>
      <c r="IEB1" s="161"/>
      <c r="IEC1" s="161"/>
      <c r="IED1" s="161"/>
      <c r="IEE1" s="161"/>
      <c r="IEF1" s="161"/>
      <c r="IEG1" s="161"/>
      <c r="IEH1" s="161"/>
      <c r="IEI1" s="161"/>
      <c r="IEJ1" s="161"/>
      <c r="IEK1" s="161"/>
      <c r="IEL1" s="161"/>
      <c r="IEM1" s="161"/>
      <c r="IEN1" s="161"/>
      <c r="IEO1" s="161"/>
      <c r="IEP1" s="161"/>
      <c r="IEQ1" s="161"/>
      <c r="IER1" s="161"/>
      <c r="IES1" s="161"/>
      <c r="IET1" s="161"/>
      <c r="IEU1" s="161"/>
      <c r="IEV1" s="161"/>
      <c r="IEW1" s="161"/>
      <c r="IEX1" s="161"/>
      <c r="IEY1" s="161"/>
      <c r="IEZ1" s="161"/>
      <c r="IFA1" s="161"/>
      <c r="IFB1" s="161"/>
      <c r="IFC1" s="161"/>
      <c r="IFD1" s="161"/>
      <c r="IFE1" s="161"/>
      <c r="IFF1" s="161"/>
      <c r="IFG1" s="161"/>
      <c r="IFH1" s="161"/>
      <c r="IFI1" s="161"/>
      <c r="IFJ1" s="161"/>
      <c r="IFK1" s="161"/>
      <c r="IFL1" s="161"/>
      <c r="IFM1" s="161"/>
      <c r="IFN1" s="161"/>
      <c r="IFO1" s="161"/>
      <c r="IFP1" s="161"/>
      <c r="IFQ1" s="161"/>
      <c r="IFR1" s="161"/>
      <c r="IFS1" s="161"/>
      <c r="IFT1" s="161"/>
      <c r="IFU1" s="161"/>
      <c r="IFV1" s="161"/>
      <c r="IFW1" s="161"/>
      <c r="IFX1" s="161"/>
      <c r="IFY1" s="161"/>
      <c r="IFZ1" s="161"/>
      <c r="IGA1" s="161"/>
      <c r="IGB1" s="161"/>
      <c r="IGC1" s="161"/>
      <c r="IGD1" s="161"/>
      <c r="IGE1" s="161"/>
      <c r="IGF1" s="161"/>
      <c r="IGG1" s="161"/>
      <c r="IGH1" s="161"/>
      <c r="IGI1" s="161"/>
      <c r="IGJ1" s="161"/>
      <c r="IGK1" s="161"/>
      <c r="IGL1" s="161"/>
      <c r="IGM1" s="161"/>
      <c r="IGN1" s="161"/>
      <c r="IGO1" s="161"/>
      <c r="IGP1" s="161"/>
      <c r="IGQ1" s="161"/>
      <c r="IGR1" s="161"/>
      <c r="IGS1" s="161"/>
      <c r="IGT1" s="161"/>
      <c r="IGU1" s="161"/>
      <c r="IGV1" s="161"/>
      <c r="IGW1" s="161"/>
      <c r="IGX1" s="161"/>
      <c r="IGY1" s="161"/>
      <c r="IGZ1" s="161"/>
      <c r="IHA1" s="161"/>
      <c r="IHB1" s="161"/>
      <c r="IHC1" s="161"/>
      <c r="IHD1" s="161"/>
      <c r="IHE1" s="161"/>
      <c r="IHF1" s="161"/>
      <c r="IHG1" s="161"/>
      <c r="IHH1" s="161"/>
      <c r="IHI1" s="161"/>
      <c r="IHJ1" s="161"/>
      <c r="IHK1" s="161"/>
      <c r="IHL1" s="161"/>
      <c r="IHM1" s="161"/>
      <c r="IHN1" s="161"/>
      <c r="IHO1" s="161"/>
      <c r="IHP1" s="161"/>
      <c r="IHQ1" s="161"/>
      <c r="IHR1" s="161"/>
      <c r="IHS1" s="161"/>
      <c r="IHT1" s="161"/>
      <c r="IHU1" s="161"/>
      <c r="IHV1" s="161"/>
      <c r="IHW1" s="161"/>
      <c r="IHX1" s="161"/>
      <c r="IHY1" s="161"/>
      <c r="IHZ1" s="161"/>
      <c r="IIA1" s="161"/>
      <c r="IIB1" s="161"/>
      <c r="IIC1" s="161"/>
      <c r="IID1" s="161"/>
      <c r="IIE1" s="161"/>
      <c r="IIF1" s="161"/>
      <c r="IIG1" s="161"/>
      <c r="IIH1" s="161"/>
      <c r="III1" s="161"/>
      <c r="IIJ1" s="161"/>
      <c r="IIK1" s="161"/>
      <c r="IIL1" s="161"/>
      <c r="IIM1" s="161"/>
      <c r="IIN1" s="161"/>
      <c r="IIO1" s="161"/>
      <c r="IIP1" s="161"/>
      <c r="IIQ1" s="161"/>
      <c r="IIR1" s="161"/>
      <c r="IIS1" s="161"/>
      <c r="IIT1" s="161"/>
      <c r="IIU1" s="161"/>
      <c r="IIV1" s="161"/>
      <c r="IIW1" s="161"/>
      <c r="IIX1" s="161"/>
      <c r="IIY1" s="161"/>
      <c r="IIZ1" s="161"/>
      <c r="IJA1" s="161"/>
      <c r="IJB1" s="161"/>
      <c r="IJC1" s="161"/>
      <c r="IJD1" s="161"/>
      <c r="IJE1" s="161"/>
      <c r="IJF1" s="161"/>
      <c r="IJG1" s="161"/>
      <c r="IJH1" s="161"/>
      <c r="IJI1" s="161"/>
      <c r="IJJ1" s="161"/>
      <c r="IJK1" s="161"/>
      <c r="IJL1" s="161"/>
      <c r="IJM1" s="161"/>
      <c r="IJN1" s="161"/>
      <c r="IJO1" s="161"/>
      <c r="IJP1" s="161"/>
      <c r="IJQ1" s="161"/>
      <c r="IJR1" s="161"/>
      <c r="IJS1" s="161"/>
      <c r="IJT1" s="161"/>
      <c r="IJU1" s="161"/>
      <c r="IJV1" s="161"/>
      <c r="IJW1" s="161"/>
      <c r="IJX1" s="161"/>
      <c r="IJY1" s="161"/>
      <c r="IJZ1" s="161"/>
      <c r="IKA1" s="161"/>
      <c r="IKB1" s="161"/>
      <c r="IKC1" s="161"/>
      <c r="IKD1" s="161"/>
      <c r="IKE1" s="161"/>
      <c r="IKF1" s="161"/>
      <c r="IKG1" s="161"/>
      <c r="IKH1" s="161"/>
      <c r="IKI1" s="161"/>
      <c r="IKJ1" s="161"/>
      <c r="IKK1" s="161"/>
      <c r="IKL1" s="161"/>
      <c r="IKM1" s="161"/>
      <c r="IKN1" s="161"/>
      <c r="IKO1" s="161"/>
      <c r="IKP1" s="161"/>
      <c r="IKQ1" s="161"/>
      <c r="IKR1" s="161"/>
      <c r="IKS1" s="161"/>
      <c r="IKT1" s="161"/>
      <c r="IKU1" s="161"/>
      <c r="IKV1" s="161"/>
      <c r="IKW1" s="161"/>
      <c r="IKX1" s="161"/>
      <c r="IKY1" s="161"/>
      <c r="IKZ1" s="161"/>
      <c r="ILA1" s="161"/>
      <c r="ILB1" s="161"/>
      <c r="ILC1" s="161"/>
      <c r="ILD1" s="161"/>
      <c r="ILE1" s="161"/>
      <c r="ILF1" s="161"/>
      <c r="ILG1" s="161"/>
      <c r="ILH1" s="161"/>
      <c r="ILI1" s="161"/>
      <c r="ILJ1" s="161"/>
      <c r="ILK1" s="161"/>
      <c r="ILL1" s="161"/>
      <c r="ILM1" s="161"/>
      <c r="ILN1" s="161"/>
      <c r="ILO1" s="161"/>
      <c r="ILP1" s="161"/>
      <c r="ILQ1" s="161"/>
      <c r="ILR1" s="161"/>
      <c r="ILS1" s="161"/>
      <c r="ILT1" s="161"/>
      <c r="ILU1" s="161"/>
      <c r="ILV1" s="161"/>
      <c r="ILW1" s="161"/>
      <c r="ILX1" s="161"/>
      <c r="ILY1" s="161"/>
      <c r="ILZ1" s="161"/>
      <c r="IMA1" s="161"/>
      <c r="IMB1" s="161"/>
      <c r="IMC1" s="161"/>
      <c r="IMD1" s="161"/>
      <c r="IME1" s="161"/>
      <c r="IMF1" s="161"/>
      <c r="IMG1" s="161"/>
      <c r="IMH1" s="161"/>
      <c r="IMI1" s="161"/>
      <c r="IMJ1" s="161"/>
      <c r="IMK1" s="161"/>
      <c r="IML1" s="161"/>
      <c r="IMM1" s="161"/>
      <c r="IMN1" s="161"/>
      <c r="IMO1" s="161"/>
      <c r="IMP1" s="161"/>
      <c r="IMQ1" s="161"/>
      <c r="IMR1" s="161"/>
      <c r="IMS1" s="161"/>
      <c r="IMT1" s="161"/>
      <c r="IMU1" s="161"/>
      <c r="IMV1" s="161"/>
      <c r="IMW1" s="161"/>
      <c r="IMX1" s="161"/>
      <c r="IMY1" s="161"/>
      <c r="IMZ1" s="161"/>
      <c r="INA1" s="161"/>
      <c r="INB1" s="161"/>
      <c r="INC1" s="161"/>
      <c r="IND1" s="161"/>
      <c r="INE1" s="161"/>
      <c r="INF1" s="161"/>
      <c r="ING1" s="161"/>
      <c r="INH1" s="161"/>
      <c r="INI1" s="161"/>
      <c r="INJ1" s="161"/>
      <c r="INK1" s="161"/>
      <c r="INL1" s="161"/>
      <c r="INM1" s="161"/>
      <c r="INN1" s="161"/>
      <c r="INO1" s="161"/>
      <c r="INP1" s="161"/>
      <c r="INQ1" s="161"/>
      <c r="INR1" s="161"/>
      <c r="INS1" s="161"/>
      <c r="INT1" s="161"/>
      <c r="INU1" s="161"/>
      <c r="INV1" s="161"/>
      <c r="INW1" s="161"/>
      <c r="INX1" s="161"/>
      <c r="INY1" s="161"/>
      <c r="INZ1" s="161"/>
      <c r="IOA1" s="161"/>
      <c r="IOB1" s="161"/>
      <c r="IOC1" s="161"/>
      <c r="IOD1" s="161"/>
      <c r="IOE1" s="161"/>
      <c r="IOF1" s="161"/>
      <c r="IOG1" s="161"/>
      <c r="IOH1" s="161"/>
      <c r="IOI1" s="161"/>
      <c r="IOJ1" s="161"/>
      <c r="IOK1" s="161"/>
      <c r="IOL1" s="161"/>
      <c r="IOM1" s="161"/>
      <c r="ION1" s="161"/>
      <c r="IOO1" s="161"/>
      <c r="IOP1" s="161"/>
      <c r="IOQ1" s="161"/>
      <c r="IOR1" s="161"/>
      <c r="IOS1" s="161"/>
      <c r="IOT1" s="161"/>
      <c r="IOU1" s="161"/>
      <c r="IOV1" s="161"/>
      <c r="IOW1" s="161"/>
      <c r="IOX1" s="161"/>
      <c r="IOY1" s="161"/>
      <c r="IOZ1" s="161"/>
      <c r="IPA1" s="161"/>
      <c r="IPB1" s="161"/>
      <c r="IPC1" s="161"/>
      <c r="IPD1" s="161"/>
      <c r="IPE1" s="161"/>
      <c r="IPF1" s="161"/>
      <c r="IPG1" s="161"/>
      <c r="IPH1" s="161"/>
      <c r="IPI1" s="161"/>
      <c r="IPJ1" s="161"/>
      <c r="IPK1" s="161"/>
      <c r="IPL1" s="161"/>
      <c r="IPM1" s="161"/>
      <c r="IPN1" s="161"/>
      <c r="IPO1" s="161"/>
      <c r="IPP1" s="161"/>
      <c r="IPQ1" s="161"/>
      <c r="IPR1" s="161"/>
      <c r="IPS1" s="161"/>
      <c r="IPT1" s="161"/>
      <c r="IPU1" s="161"/>
      <c r="IPV1" s="161"/>
      <c r="IPW1" s="161"/>
      <c r="IPX1" s="161"/>
      <c r="IPY1" s="161"/>
      <c r="IPZ1" s="161"/>
      <c r="IQA1" s="161"/>
      <c r="IQB1" s="161"/>
      <c r="IQC1" s="161"/>
      <c r="IQD1" s="161"/>
      <c r="IQE1" s="161"/>
      <c r="IQF1" s="161"/>
      <c r="IQG1" s="161"/>
      <c r="IQH1" s="161"/>
      <c r="IQI1" s="161"/>
      <c r="IQJ1" s="161"/>
      <c r="IQK1" s="161"/>
      <c r="IQL1" s="161"/>
      <c r="IQM1" s="161"/>
      <c r="IQN1" s="161"/>
      <c r="IQO1" s="161"/>
      <c r="IQP1" s="161"/>
      <c r="IQQ1" s="161"/>
      <c r="IQR1" s="161"/>
      <c r="IQS1" s="161"/>
      <c r="IQT1" s="161"/>
      <c r="IQU1" s="161"/>
      <c r="IQV1" s="161"/>
      <c r="IQW1" s="161"/>
      <c r="IQX1" s="161"/>
      <c r="IQY1" s="161"/>
      <c r="IQZ1" s="161"/>
      <c r="IRA1" s="161"/>
      <c r="IRB1" s="161"/>
      <c r="IRC1" s="161"/>
      <c r="IRD1" s="161"/>
      <c r="IRE1" s="161"/>
      <c r="IRF1" s="161"/>
      <c r="IRG1" s="161"/>
      <c r="IRH1" s="161"/>
      <c r="IRI1" s="161"/>
      <c r="IRJ1" s="161"/>
      <c r="IRK1" s="161"/>
      <c r="IRL1" s="161"/>
      <c r="IRM1" s="161"/>
      <c r="IRN1" s="161"/>
      <c r="IRO1" s="161"/>
      <c r="IRP1" s="161"/>
      <c r="IRQ1" s="161"/>
      <c r="IRR1" s="161"/>
      <c r="IRS1" s="161"/>
      <c r="IRT1" s="161"/>
      <c r="IRU1" s="161"/>
      <c r="IRV1" s="161"/>
      <c r="IRW1" s="161"/>
      <c r="IRX1" s="161"/>
      <c r="IRY1" s="161"/>
      <c r="IRZ1" s="161"/>
      <c r="ISA1" s="161"/>
      <c r="ISB1" s="161"/>
      <c r="ISC1" s="161"/>
      <c r="ISD1" s="161"/>
      <c r="ISE1" s="161"/>
      <c r="ISF1" s="161"/>
      <c r="ISG1" s="161"/>
      <c r="ISH1" s="161"/>
      <c r="ISI1" s="161"/>
      <c r="ISJ1" s="161"/>
      <c r="ISK1" s="161"/>
      <c r="ISL1" s="161"/>
      <c r="ISM1" s="161"/>
      <c r="ISN1" s="161"/>
      <c r="ISO1" s="161"/>
      <c r="ISP1" s="161"/>
      <c r="ISQ1" s="161"/>
      <c r="ISR1" s="161"/>
      <c r="ISS1" s="161"/>
      <c r="IST1" s="161"/>
      <c r="ISU1" s="161"/>
      <c r="ISV1" s="161"/>
      <c r="ISW1" s="161"/>
      <c r="ISX1" s="161"/>
      <c r="ISY1" s="161"/>
      <c r="ISZ1" s="161"/>
      <c r="ITA1" s="161"/>
      <c r="ITB1" s="161"/>
      <c r="ITC1" s="161"/>
      <c r="ITD1" s="161"/>
      <c r="ITE1" s="161"/>
      <c r="ITF1" s="161"/>
      <c r="ITG1" s="161"/>
      <c r="ITH1" s="161"/>
      <c r="ITI1" s="161"/>
      <c r="ITJ1" s="161"/>
      <c r="ITK1" s="161"/>
      <c r="ITL1" s="161"/>
      <c r="ITM1" s="161"/>
      <c r="ITN1" s="161"/>
      <c r="ITO1" s="161"/>
      <c r="ITP1" s="161"/>
      <c r="ITQ1" s="161"/>
      <c r="ITR1" s="161"/>
      <c r="ITS1" s="161"/>
      <c r="ITT1" s="161"/>
      <c r="ITU1" s="161"/>
      <c r="ITV1" s="161"/>
      <c r="ITW1" s="161"/>
      <c r="ITX1" s="161"/>
      <c r="ITY1" s="161"/>
      <c r="ITZ1" s="161"/>
      <c r="IUA1" s="161"/>
      <c r="IUB1" s="161"/>
      <c r="IUC1" s="161"/>
      <c r="IUD1" s="161"/>
      <c r="IUE1" s="161"/>
      <c r="IUF1" s="161"/>
      <c r="IUG1" s="161"/>
      <c r="IUH1" s="161"/>
      <c r="IUI1" s="161"/>
      <c r="IUJ1" s="161"/>
      <c r="IUK1" s="161"/>
      <c r="IUL1" s="161"/>
      <c r="IUM1" s="161"/>
      <c r="IUN1" s="161"/>
      <c r="IUO1" s="161"/>
      <c r="IUP1" s="161"/>
      <c r="IUQ1" s="161"/>
      <c r="IUR1" s="161"/>
      <c r="IUS1" s="161"/>
      <c r="IUT1" s="161"/>
      <c r="IUU1" s="161"/>
      <c r="IUV1" s="161"/>
      <c r="IUW1" s="161"/>
      <c r="IUX1" s="161"/>
      <c r="IUY1" s="161"/>
      <c r="IUZ1" s="161"/>
      <c r="IVA1" s="161"/>
      <c r="IVB1" s="161"/>
      <c r="IVC1" s="161"/>
      <c r="IVD1" s="161"/>
      <c r="IVE1" s="161"/>
      <c r="IVF1" s="161"/>
      <c r="IVG1" s="161"/>
      <c r="IVH1" s="161"/>
      <c r="IVI1" s="161"/>
      <c r="IVJ1" s="161"/>
      <c r="IVK1" s="161"/>
      <c r="IVL1" s="161"/>
      <c r="IVM1" s="161"/>
      <c r="IVN1" s="161"/>
      <c r="IVO1" s="161"/>
      <c r="IVP1" s="161"/>
      <c r="IVQ1" s="161"/>
      <c r="IVR1" s="161"/>
      <c r="IVS1" s="161"/>
      <c r="IVT1" s="161"/>
      <c r="IVU1" s="161"/>
      <c r="IVV1" s="161"/>
      <c r="IVW1" s="161"/>
      <c r="IVX1" s="161"/>
      <c r="IVY1" s="161"/>
      <c r="IVZ1" s="161"/>
      <c r="IWA1" s="161"/>
      <c r="IWB1" s="161"/>
      <c r="IWC1" s="161"/>
      <c r="IWD1" s="161"/>
      <c r="IWE1" s="161"/>
      <c r="IWF1" s="161"/>
      <c r="IWG1" s="161"/>
      <c r="IWH1" s="161"/>
      <c r="IWI1" s="161"/>
      <c r="IWJ1" s="161"/>
      <c r="IWK1" s="161"/>
      <c r="IWL1" s="161"/>
      <c r="IWM1" s="161"/>
      <c r="IWN1" s="161"/>
      <c r="IWO1" s="161"/>
      <c r="IWP1" s="161"/>
      <c r="IWQ1" s="161"/>
      <c r="IWR1" s="161"/>
      <c r="IWS1" s="161"/>
      <c r="IWT1" s="161"/>
      <c r="IWU1" s="161"/>
      <c r="IWV1" s="161"/>
      <c r="IWW1" s="161"/>
      <c r="IWX1" s="161"/>
      <c r="IWY1" s="161"/>
      <c r="IWZ1" s="161"/>
      <c r="IXA1" s="161"/>
      <c r="IXB1" s="161"/>
      <c r="IXC1" s="161"/>
      <c r="IXD1" s="161"/>
      <c r="IXE1" s="161"/>
      <c r="IXF1" s="161"/>
      <c r="IXG1" s="161"/>
      <c r="IXH1" s="161"/>
      <c r="IXI1" s="161"/>
      <c r="IXJ1" s="161"/>
      <c r="IXK1" s="161"/>
      <c r="IXL1" s="161"/>
      <c r="IXM1" s="161"/>
      <c r="IXN1" s="161"/>
      <c r="IXO1" s="161"/>
      <c r="IXP1" s="161"/>
      <c r="IXQ1" s="161"/>
      <c r="IXR1" s="161"/>
      <c r="IXS1" s="161"/>
      <c r="IXT1" s="161"/>
      <c r="IXU1" s="161"/>
      <c r="IXV1" s="161"/>
      <c r="IXW1" s="161"/>
      <c r="IXX1" s="161"/>
      <c r="IXY1" s="161"/>
      <c r="IXZ1" s="161"/>
      <c r="IYA1" s="161"/>
      <c r="IYB1" s="161"/>
      <c r="IYC1" s="161"/>
      <c r="IYD1" s="161"/>
      <c r="IYE1" s="161"/>
      <c r="IYF1" s="161"/>
      <c r="IYG1" s="161"/>
      <c r="IYH1" s="161"/>
      <c r="IYI1" s="161"/>
      <c r="IYJ1" s="161"/>
      <c r="IYK1" s="161"/>
      <c r="IYL1" s="161"/>
      <c r="IYM1" s="161"/>
      <c r="IYN1" s="161"/>
      <c r="IYO1" s="161"/>
      <c r="IYP1" s="161"/>
      <c r="IYQ1" s="161"/>
      <c r="IYR1" s="161"/>
      <c r="IYS1" s="161"/>
      <c r="IYT1" s="161"/>
      <c r="IYU1" s="161"/>
      <c r="IYV1" s="161"/>
      <c r="IYW1" s="161"/>
      <c r="IYX1" s="161"/>
      <c r="IYY1" s="161"/>
      <c r="IYZ1" s="161"/>
      <c r="IZA1" s="161"/>
      <c r="IZB1" s="161"/>
      <c r="IZC1" s="161"/>
      <c r="IZD1" s="161"/>
      <c r="IZE1" s="161"/>
      <c r="IZF1" s="161"/>
      <c r="IZG1" s="161"/>
      <c r="IZH1" s="161"/>
      <c r="IZI1" s="161"/>
      <c r="IZJ1" s="161"/>
      <c r="IZK1" s="161"/>
      <c r="IZL1" s="161"/>
      <c r="IZM1" s="161"/>
      <c r="IZN1" s="161"/>
      <c r="IZO1" s="161"/>
      <c r="IZP1" s="161"/>
      <c r="IZQ1" s="161"/>
      <c r="IZR1" s="161"/>
      <c r="IZS1" s="161"/>
      <c r="IZT1" s="161"/>
      <c r="IZU1" s="161"/>
      <c r="IZV1" s="161"/>
      <c r="IZW1" s="161"/>
      <c r="IZX1" s="161"/>
      <c r="IZY1" s="161"/>
      <c r="IZZ1" s="161"/>
      <c r="JAA1" s="161"/>
      <c r="JAB1" s="161"/>
      <c r="JAC1" s="161"/>
      <c r="JAD1" s="161"/>
      <c r="JAE1" s="161"/>
      <c r="JAF1" s="161"/>
      <c r="JAG1" s="161"/>
      <c r="JAH1" s="161"/>
      <c r="JAI1" s="161"/>
      <c r="JAJ1" s="161"/>
      <c r="JAK1" s="161"/>
      <c r="JAL1" s="161"/>
      <c r="JAM1" s="161"/>
      <c r="JAN1" s="161"/>
      <c r="JAO1" s="161"/>
      <c r="JAP1" s="161"/>
      <c r="JAQ1" s="161"/>
      <c r="JAR1" s="161"/>
      <c r="JAS1" s="161"/>
      <c r="JAT1" s="161"/>
      <c r="JAU1" s="161"/>
      <c r="JAV1" s="161"/>
      <c r="JAW1" s="161"/>
      <c r="JAX1" s="161"/>
      <c r="JAY1" s="161"/>
      <c r="JAZ1" s="161"/>
      <c r="JBA1" s="161"/>
      <c r="JBB1" s="161"/>
      <c r="JBC1" s="161"/>
      <c r="JBD1" s="161"/>
      <c r="JBE1" s="161"/>
      <c r="JBF1" s="161"/>
      <c r="JBG1" s="161"/>
      <c r="JBH1" s="161"/>
      <c r="JBI1" s="161"/>
      <c r="JBJ1" s="161"/>
      <c r="JBK1" s="161"/>
      <c r="JBL1" s="161"/>
      <c r="JBM1" s="161"/>
      <c r="JBN1" s="161"/>
      <c r="JBO1" s="161"/>
      <c r="JBP1" s="161"/>
      <c r="JBQ1" s="161"/>
      <c r="JBR1" s="161"/>
      <c r="JBS1" s="161"/>
      <c r="JBT1" s="161"/>
      <c r="JBU1" s="161"/>
      <c r="JBV1" s="161"/>
      <c r="JBW1" s="161"/>
      <c r="JBX1" s="161"/>
      <c r="JBY1" s="161"/>
      <c r="JBZ1" s="161"/>
      <c r="JCA1" s="161"/>
      <c r="JCB1" s="161"/>
      <c r="JCC1" s="161"/>
      <c r="JCD1" s="161"/>
      <c r="JCE1" s="161"/>
      <c r="JCF1" s="161"/>
      <c r="JCG1" s="161"/>
      <c r="JCH1" s="161"/>
      <c r="JCI1" s="161"/>
      <c r="JCJ1" s="161"/>
      <c r="JCK1" s="161"/>
      <c r="JCL1" s="161"/>
      <c r="JCM1" s="161"/>
      <c r="JCN1" s="161"/>
      <c r="JCO1" s="161"/>
      <c r="JCP1" s="161"/>
      <c r="JCQ1" s="161"/>
      <c r="JCR1" s="161"/>
      <c r="JCS1" s="161"/>
      <c r="JCT1" s="161"/>
      <c r="JCU1" s="161"/>
      <c r="JCV1" s="161"/>
      <c r="JCW1" s="161"/>
      <c r="JCX1" s="161"/>
      <c r="JCY1" s="161"/>
      <c r="JCZ1" s="161"/>
      <c r="JDA1" s="161"/>
      <c r="JDB1" s="161"/>
      <c r="JDC1" s="161"/>
      <c r="JDD1" s="161"/>
      <c r="JDE1" s="161"/>
      <c r="JDF1" s="161"/>
      <c r="JDG1" s="161"/>
      <c r="JDH1" s="161"/>
      <c r="JDI1" s="161"/>
      <c r="JDJ1" s="161"/>
      <c r="JDK1" s="161"/>
      <c r="JDL1" s="161"/>
      <c r="JDM1" s="161"/>
      <c r="JDN1" s="161"/>
      <c r="JDO1" s="161"/>
      <c r="JDP1" s="161"/>
      <c r="JDQ1" s="161"/>
      <c r="JDR1" s="161"/>
      <c r="JDS1" s="161"/>
      <c r="JDT1" s="161"/>
      <c r="JDU1" s="161"/>
      <c r="JDV1" s="161"/>
      <c r="JDW1" s="161"/>
      <c r="JDX1" s="161"/>
      <c r="JDY1" s="161"/>
      <c r="JDZ1" s="161"/>
      <c r="JEA1" s="161"/>
      <c r="JEB1" s="161"/>
      <c r="JEC1" s="161"/>
      <c r="JED1" s="161"/>
      <c r="JEE1" s="161"/>
      <c r="JEF1" s="161"/>
      <c r="JEG1" s="161"/>
      <c r="JEH1" s="161"/>
      <c r="JEI1" s="161"/>
      <c r="JEJ1" s="161"/>
      <c r="JEK1" s="161"/>
      <c r="JEL1" s="161"/>
      <c r="JEM1" s="161"/>
      <c r="JEN1" s="161"/>
      <c r="JEO1" s="161"/>
      <c r="JEP1" s="161"/>
      <c r="JEQ1" s="161"/>
      <c r="JER1" s="161"/>
      <c r="JES1" s="161"/>
      <c r="JET1" s="161"/>
      <c r="JEU1" s="161"/>
      <c r="JEV1" s="161"/>
      <c r="JEW1" s="161"/>
      <c r="JEX1" s="161"/>
      <c r="JEY1" s="161"/>
      <c r="JEZ1" s="161"/>
      <c r="JFA1" s="161"/>
      <c r="JFB1" s="161"/>
      <c r="JFC1" s="161"/>
      <c r="JFD1" s="161"/>
      <c r="JFE1" s="161"/>
      <c r="JFF1" s="161"/>
      <c r="JFG1" s="161"/>
      <c r="JFH1" s="161"/>
      <c r="JFI1" s="161"/>
      <c r="JFJ1" s="161"/>
      <c r="JFK1" s="161"/>
      <c r="JFL1" s="161"/>
      <c r="JFM1" s="161"/>
      <c r="JFN1" s="161"/>
      <c r="JFO1" s="161"/>
      <c r="JFP1" s="161"/>
      <c r="JFQ1" s="161"/>
      <c r="JFR1" s="161"/>
      <c r="JFS1" s="161"/>
      <c r="JFT1" s="161"/>
      <c r="JFU1" s="161"/>
      <c r="JFV1" s="161"/>
      <c r="JFW1" s="161"/>
      <c r="JFX1" s="161"/>
      <c r="JFY1" s="161"/>
      <c r="JFZ1" s="161"/>
      <c r="JGA1" s="161"/>
      <c r="JGB1" s="161"/>
      <c r="JGC1" s="161"/>
      <c r="JGD1" s="161"/>
      <c r="JGE1" s="161"/>
      <c r="JGF1" s="161"/>
      <c r="JGG1" s="161"/>
      <c r="JGH1" s="161"/>
      <c r="JGI1" s="161"/>
      <c r="JGJ1" s="161"/>
      <c r="JGK1" s="161"/>
      <c r="JGL1" s="161"/>
      <c r="JGM1" s="161"/>
      <c r="JGN1" s="161"/>
      <c r="JGO1" s="161"/>
      <c r="JGP1" s="161"/>
      <c r="JGQ1" s="161"/>
      <c r="JGR1" s="161"/>
      <c r="JGS1" s="161"/>
      <c r="JGT1" s="161"/>
      <c r="JGU1" s="161"/>
      <c r="JGV1" s="161"/>
      <c r="JGW1" s="161"/>
      <c r="JGX1" s="161"/>
      <c r="JGY1" s="161"/>
      <c r="JGZ1" s="161"/>
      <c r="JHA1" s="161"/>
      <c r="JHB1" s="161"/>
      <c r="JHC1" s="161"/>
      <c r="JHD1" s="161"/>
      <c r="JHE1" s="161"/>
      <c r="JHF1" s="161"/>
      <c r="JHG1" s="161"/>
      <c r="JHH1" s="161"/>
      <c r="JHI1" s="161"/>
      <c r="JHJ1" s="161"/>
      <c r="JHK1" s="161"/>
      <c r="JHL1" s="161"/>
      <c r="JHM1" s="161"/>
      <c r="JHN1" s="161"/>
      <c r="JHO1" s="161"/>
      <c r="JHP1" s="161"/>
      <c r="JHQ1" s="161"/>
      <c r="JHR1" s="161"/>
      <c r="JHS1" s="161"/>
      <c r="JHT1" s="161"/>
      <c r="JHU1" s="161"/>
      <c r="JHV1" s="161"/>
      <c r="JHW1" s="161"/>
      <c r="JHX1" s="161"/>
      <c r="JHY1" s="161"/>
      <c r="JHZ1" s="161"/>
      <c r="JIA1" s="161"/>
      <c r="JIB1" s="161"/>
      <c r="JIC1" s="161"/>
      <c r="JID1" s="161"/>
      <c r="JIE1" s="161"/>
      <c r="JIF1" s="161"/>
      <c r="JIG1" s="161"/>
      <c r="JIH1" s="161"/>
      <c r="JII1" s="161"/>
      <c r="JIJ1" s="161"/>
      <c r="JIK1" s="161"/>
      <c r="JIL1" s="161"/>
      <c r="JIM1" s="161"/>
      <c r="JIN1" s="161"/>
      <c r="JIO1" s="161"/>
      <c r="JIP1" s="161"/>
      <c r="JIQ1" s="161"/>
      <c r="JIR1" s="161"/>
      <c r="JIS1" s="161"/>
      <c r="JIT1" s="161"/>
      <c r="JIU1" s="161"/>
      <c r="JIV1" s="161"/>
      <c r="JIW1" s="161"/>
      <c r="JIX1" s="161"/>
      <c r="JIY1" s="161"/>
      <c r="JIZ1" s="161"/>
      <c r="JJA1" s="161"/>
      <c r="JJB1" s="161"/>
      <c r="JJC1" s="161"/>
      <c r="JJD1" s="161"/>
      <c r="JJE1" s="161"/>
      <c r="JJF1" s="161"/>
      <c r="JJG1" s="161"/>
      <c r="JJH1" s="161"/>
      <c r="JJI1" s="161"/>
      <c r="JJJ1" s="161"/>
      <c r="JJK1" s="161"/>
      <c r="JJL1" s="161"/>
      <c r="JJM1" s="161"/>
      <c r="JJN1" s="161"/>
      <c r="JJO1" s="161"/>
      <c r="JJP1" s="161"/>
      <c r="JJQ1" s="161"/>
      <c r="JJR1" s="161"/>
      <c r="JJS1" s="161"/>
      <c r="JJT1" s="161"/>
      <c r="JJU1" s="161"/>
      <c r="JJV1" s="161"/>
      <c r="JJW1" s="161"/>
      <c r="JJX1" s="161"/>
      <c r="JJY1" s="161"/>
      <c r="JJZ1" s="161"/>
      <c r="JKA1" s="161"/>
      <c r="JKB1" s="161"/>
      <c r="JKC1" s="161"/>
      <c r="JKD1" s="161"/>
      <c r="JKE1" s="161"/>
      <c r="JKF1" s="161"/>
      <c r="JKG1" s="161"/>
      <c r="JKH1" s="161"/>
      <c r="JKI1" s="161"/>
      <c r="JKJ1" s="161"/>
      <c r="JKK1" s="161"/>
      <c r="JKL1" s="161"/>
      <c r="JKM1" s="161"/>
      <c r="JKN1" s="161"/>
      <c r="JKO1" s="161"/>
      <c r="JKP1" s="161"/>
      <c r="JKQ1" s="161"/>
      <c r="JKR1" s="161"/>
      <c r="JKS1" s="161"/>
      <c r="JKT1" s="161"/>
      <c r="JKU1" s="161"/>
      <c r="JKV1" s="161"/>
      <c r="JKW1" s="161"/>
      <c r="JKX1" s="161"/>
      <c r="JKY1" s="161"/>
      <c r="JKZ1" s="161"/>
      <c r="JLA1" s="161"/>
      <c r="JLB1" s="161"/>
      <c r="JLC1" s="161"/>
      <c r="JLD1" s="161"/>
      <c r="JLE1" s="161"/>
      <c r="JLF1" s="161"/>
      <c r="JLG1" s="161"/>
      <c r="JLH1" s="161"/>
      <c r="JLI1" s="161"/>
      <c r="JLJ1" s="161"/>
      <c r="JLK1" s="161"/>
      <c r="JLL1" s="161"/>
      <c r="JLM1" s="161"/>
      <c r="JLN1" s="161"/>
      <c r="JLO1" s="161"/>
      <c r="JLP1" s="161"/>
      <c r="JLQ1" s="161"/>
      <c r="JLR1" s="161"/>
      <c r="JLS1" s="161"/>
      <c r="JLT1" s="161"/>
      <c r="JLU1" s="161"/>
      <c r="JLV1" s="161"/>
      <c r="JLW1" s="161"/>
      <c r="JLX1" s="161"/>
      <c r="JLY1" s="161"/>
      <c r="JLZ1" s="161"/>
      <c r="JMA1" s="161"/>
      <c r="JMB1" s="161"/>
      <c r="JMC1" s="161"/>
      <c r="JMD1" s="161"/>
      <c r="JME1" s="161"/>
      <c r="JMF1" s="161"/>
      <c r="JMG1" s="161"/>
      <c r="JMH1" s="161"/>
      <c r="JMI1" s="161"/>
      <c r="JMJ1" s="161"/>
      <c r="JMK1" s="161"/>
      <c r="JML1" s="161"/>
      <c r="JMM1" s="161"/>
      <c r="JMN1" s="161"/>
      <c r="JMO1" s="161"/>
      <c r="JMP1" s="161"/>
      <c r="JMQ1" s="161"/>
      <c r="JMR1" s="161"/>
      <c r="JMS1" s="161"/>
      <c r="JMT1" s="161"/>
      <c r="JMU1" s="161"/>
      <c r="JMV1" s="161"/>
      <c r="JMW1" s="161"/>
      <c r="JMX1" s="161"/>
      <c r="JMY1" s="161"/>
      <c r="JMZ1" s="161"/>
      <c r="JNA1" s="161"/>
      <c r="JNB1" s="161"/>
      <c r="JNC1" s="161"/>
      <c r="JND1" s="161"/>
      <c r="JNE1" s="161"/>
      <c r="JNF1" s="161"/>
      <c r="JNG1" s="161"/>
      <c r="JNH1" s="161"/>
      <c r="JNI1" s="161"/>
      <c r="JNJ1" s="161"/>
      <c r="JNK1" s="161"/>
      <c r="JNL1" s="161"/>
      <c r="JNM1" s="161"/>
      <c r="JNN1" s="161"/>
      <c r="JNO1" s="161"/>
      <c r="JNP1" s="161"/>
      <c r="JNQ1" s="161"/>
      <c r="JNR1" s="161"/>
      <c r="JNS1" s="161"/>
      <c r="JNT1" s="161"/>
      <c r="JNU1" s="161"/>
      <c r="JNV1" s="161"/>
      <c r="JNW1" s="161"/>
      <c r="JNX1" s="161"/>
      <c r="JNY1" s="161"/>
      <c r="JNZ1" s="161"/>
      <c r="JOA1" s="161"/>
      <c r="JOB1" s="161"/>
      <c r="JOC1" s="161"/>
      <c r="JOD1" s="161"/>
      <c r="JOE1" s="161"/>
      <c r="JOF1" s="161"/>
      <c r="JOG1" s="161"/>
      <c r="JOH1" s="161"/>
      <c r="JOI1" s="161"/>
      <c r="JOJ1" s="161"/>
      <c r="JOK1" s="161"/>
      <c r="JOL1" s="161"/>
      <c r="JOM1" s="161"/>
      <c r="JON1" s="161"/>
      <c r="JOO1" s="161"/>
      <c r="JOP1" s="161"/>
      <c r="JOQ1" s="161"/>
      <c r="JOR1" s="161"/>
      <c r="JOS1" s="161"/>
      <c r="JOT1" s="161"/>
      <c r="JOU1" s="161"/>
      <c r="JOV1" s="161"/>
      <c r="JOW1" s="161"/>
      <c r="JOX1" s="161"/>
      <c r="JOY1" s="161"/>
      <c r="JOZ1" s="161"/>
      <c r="JPA1" s="161"/>
      <c r="JPB1" s="161"/>
      <c r="JPC1" s="161"/>
      <c r="JPD1" s="161"/>
      <c r="JPE1" s="161"/>
      <c r="JPF1" s="161"/>
      <c r="JPG1" s="161"/>
      <c r="JPH1" s="161"/>
      <c r="JPI1" s="161"/>
      <c r="JPJ1" s="161"/>
      <c r="JPK1" s="161"/>
      <c r="JPL1" s="161"/>
      <c r="JPM1" s="161"/>
      <c r="JPN1" s="161"/>
      <c r="JPO1" s="161"/>
      <c r="JPP1" s="161"/>
      <c r="JPQ1" s="161"/>
      <c r="JPR1" s="161"/>
      <c r="JPS1" s="161"/>
      <c r="JPT1" s="161"/>
      <c r="JPU1" s="161"/>
      <c r="JPV1" s="161"/>
      <c r="JPW1" s="161"/>
      <c r="JPX1" s="161"/>
      <c r="JPY1" s="161"/>
      <c r="JPZ1" s="161"/>
      <c r="JQA1" s="161"/>
      <c r="JQB1" s="161"/>
      <c r="JQC1" s="161"/>
      <c r="JQD1" s="161"/>
      <c r="JQE1" s="161"/>
      <c r="JQF1" s="161"/>
      <c r="JQG1" s="161"/>
      <c r="JQH1" s="161"/>
      <c r="JQI1" s="161"/>
      <c r="JQJ1" s="161"/>
      <c r="JQK1" s="161"/>
      <c r="JQL1" s="161"/>
      <c r="JQM1" s="161"/>
      <c r="JQN1" s="161"/>
      <c r="JQO1" s="161"/>
      <c r="JQP1" s="161"/>
      <c r="JQQ1" s="161"/>
      <c r="JQR1" s="161"/>
      <c r="JQS1" s="161"/>
      <c r="JQT1" s="161"/>
      <c r="JQU1" s="161"/>
      <c r="JQV1" s="161"/>
      <c r="JQW1" s="161"/>
      <c r="JQX1" s="161"/>
      <c r="JQY1" s="161"/>
      <c r="JQZ1" s="161"/>
      <c r="JRA1" s="161"/>
      <c r="JRB1" s="161"/>
      <c r="JRC1" s="161"/>
      <c r="JRD1" s="161"/>
      <c r="JRE1" s="161"/>
      <c r="JRF1" s="161"/>
      <c r="JRG1" s="161"/>
      <c r="JRH1" s="161"/>
      <c r="JRI1" s="161"/>
      <c r="JRJ1" s="161"/>
      <c r="JRK1" s="161"/>
      <c r="JRL1" s="161"/>
      <c r="JRM1" s="161"/>
      <c r="JRN1" s="161"/>
      <c r="JRO1" s="161"/>
      <c r="JRP1" s="161"/>
      <c r="JRQ1" s="161"/>
      <c r="JRR1" s="161"/>
      <c r="JRS1" s="161"/>
      <c r="JRT1" s="161"/>
      <c r="JRU1" s="161"/>
      <c r="JRV1" s="161"/>
      <c r="JRW1" s="161"/>
      <c r="JRX1" s="161"/>
      <c r="JRY1" s="161"/>
      <c r="JRZ1" s="161"/>
      <c r="JSA1" s="161"/>
      <c r="JSB1" s="161"/>
      <c r="JSC1" s="161"/>
      <c r="JSD1" s="161"/>
      <c r="JSE1" s="161"/>
      <c r="JSF1" s="161"/>
      <c r="JSG1" s="161"/>
      <c r="JSH1" s="161"/>
      <c r="JSI1" s="161"/>
      <c r="JSJ1" s="161"/>
      <c r="JSK1" s="161"/>
      <c r="JSL1" s="161"/>
      <c r="JSM1" s="161"/>
      <c r="JSN1" s="161"/>
      <c r="JSO1" s="161"/>
      <c r="JSP1" s="161"/>
      <c r="JSQ1" s="161"/>
      <c r="JSR1" s="161"/>
      <c r="JSS1" s="161"/>
      <c r="JST1" s="161"/>
      <c r="JSU1" s="161"/>
      <c r="JSV1" s="161"/>
      <c r="JSW1" s="161"/>
      <c r="JSX1" s="161"/>
      <c r="JSY1" s="161"/>
      <c r="JSZ1" s="161"/>
      <c r="JTA1" s="161"/>
      <c r="JTB1" s="161"/>
      <c r="JTC1" s="161"/>
      <c r="JTD1" s="161"/>
      <c r="JTE1" s="161"/>
      <c r="JTF1" s="161"/>
      <c r="JTG1" s="161"/>
      <c r="JTH1" s="161"/>
      <c r="JTI1" s="161"/>
      <c r="JTJ1" s="161"/>
      <c r="JTK1" s="161"/>
      <c r="JTL1" s="161"/>
      <c r="JTM1" s="161"/>
      <c r="JTN1" s="161"/>
      <c r="JTO1" s="161"/>
      <c r="JTP1" s="161"/>
      <c r="JTQ1" s="161"/>
      <c r="JTR1" s="161"/>
      <c r="JTS1" s="161"/>
      <c r="JTT1" s="161"/>
      <c r="JTU1" s="161"/>
      <c r="JTV1" s="161"/>
      <c r="JTW1" s="161"/>
      <c r="JTX1" s="161"/>
      <c r="JTY1" s="161"/>
      <c r="JTZ1" s="161"/>
      <c r="JUA1" s="161"/>
      <c r="JUB1" s="161"/>
      <c r="JUC1" s="161"/>
      <c r="JUD1" s="161"/>
      <c r="JUE1" s="161"/>
      <c r="JUF1" s="161"/>
      <c r="JUG1" s="161"/>
      <c r="JUH1" s="161"/>
      <c r="JUI1" s="161"/>
      <c r="JUJ1" s="161"/>
      <c r="JUK1" s="161"/>
      <c r="JUL1" s="161"/>
      <c r="JUM1" s="161"/>
      <c r="JUN1" s="161"/>
      <c r="JUO1" s="161"/>
      <c r="JUP1" s="161"/>
      <c r="JUQ1" s="161"/>
      <c r="JUR1" s="161"/>
      <c r="JUS1" s="161"/>
      <c r="JUT1" s="161"/>
      <c r="JUU1" s="161"/>
      <c r="JUV1" s="161"/>
      <c r="JUW1" s="161"/>
      <c r="JUX1" s="161"/>
      <c r="JUY1" s="161"/>
      <c r="JUZ1" s="161"/>
      <c r="JVA1" s="161"/>
      <c r="JVB1" s="161"/>
      <c r="JVC1" s="161"/>
      <c r="JVD1" s="161"/>
      <c r="JVE1" s="161"/>
      <c r="JVF1" s="161"/>
      <c r="JVG1" s="161"/>
      <c r="JVH1" s="161"/>
      <c r="JVI1" s="161"/>
      <c r="JVJ1" s="161"/>
      <c r="JVK1" s="161"/>
      <c r="JVL1" s="161"/>
      <c r="JVM1" s="161"/>
      <c r="JVN1" s="161"/>
      <c r="JVO1" s="161"/>
      <c r="JVP1" s="161"/>
      <c r="JVQ1" s="161"/>
      <c r="JVR1" s="161"/>
      <c r="JVS1" s="161"/>
      <c r="JVT1" s="161"/>
      <c r="JVU1" s="161"/>
      <c r="JVV1" s="161"/>
      <c r="JVW1" s="161"/>
      <c r="JVX1" s="161"/>
      <c r="JVY1" s="161"/>
      <c r="JVZ1" s="161"/>
      <c r="JWA1" s="161"/>
      <c r="JWB1" s="161"/>
      <c r="JWC1" s="161"/>
      <c r="JWD1" s="161"/>
      <c r="JWE1" s="161"/>
      <c r="JWF1" s="161"/>
      <c r="JWG1" s="161"/>
      <c r="JWH1" s="161"/>
      <c r="JWI1" s="161"/>
      <c r="JWJ1" s="161"/>
      <c r="JWK1" s="161"/>
      <c r="JWL1" s="161"/>
      <c r="JWM1" s="161"/>
      <c r="JWN1" s="161"/>
      <c r="JWO1" s="161"/>
      <c r="JWP1" s="161"/>
      <c r="JWQ1" s="161"/>
      <c r="JWR1" s="161"/>
      <c r="JWS1" s="161"/>
      <c r="JWT1" s="161"/>
      <c r="JWU1" s="161"/>
      <c r="JWV1" s="161"/>
      <c r="JWW1" s="161"/>
      <c r="JWX1" s="161"/>
      <c r="JWY1" s="161"/>
      <c r="JWZ1" s="161"/>
      <c r="JXA1" s="161"/>
      <c r="JXB1" s="161"/>
      <c r="JXC1" s="161"/>
      <c r="JXD1" s="161"/>
      <c r="JXE1" s="161"/>
      <c r="JXF1" s="161"/>
      <c r="JXG1" s="161"/>
      <c r="JXH1" s="161"/>
      <c r="JXI1" s="161"/>
      <c r="JXJ1" s="161"/>
      <c r="JXK1" s="161"/>
      <c r="JXL1" s="161"/>
      <c r="JXM1" s="161"/>
      <c r="JXN1" s="161"/>
      <c r="JXO1" s="161"/>
      <c r="JXP1" s="161"/>
      <c r="JXQ1" s="161"/>
      <c r="JXR1" s="161"/>
      <c r="JXS1" s="161"/>
      <c r="JXT1" s="161"/>
      <c r="JXU1" s="161"/>
      <c r="JXV1" s="161"/>
      <c r="JXW1" s="161"/>
      <c r="JXX1" s="161"/>
      <c r="JXY1" s="161"/>
      <c r="JXZ1" s="161"/>
      <c r="JYA1" s="161"/>
      <c r="JYB1" s="161"/>
      <c r="JYC1" s="161"/>
      <c r="JYD1" s="161"/>
      <c r="JYE1" s="161"/>
      <c r="JYF1" s="161"/>
      <c r="JYG1" s="161"/>
      <c r="JYH1" s="161"/>
      <c r="JYI1" s="161"/>
      <c r="JYJ1" s="161"/>
      <c r="JYK1" s="161"/>
      <c r="JYL1" s="161"/>
      <c r="JYM1" s="161"/>
      <c r="JYN1" s="161"/>
      <c r="JYO1" s="161"/>
      <c r="JYP1" s="161"/>
      <c r="JYQ1" s="161"/>
      <c r="JYR1" s="161"/>
      <c r="JYS1" s="161"/>
      <c r="JYT1" s="161"/>
      <c r="JYU1" s="161"/>
      <c r="JYV1" s="161"/>
      <c r="JYW1" s="161"/>
      <c r="JYX1" s="161"/>
      <c r="JYY1" s="161"/>
      <c r="JYZ1" s="161"/>
      <c r="JZA1" s="161"/>
      <c r="JZB1" s="161"/>
      <c r="JZC1" s="161"/>
      <c r="JZD1" s="161"/>
      <c r="JZE1" s="161"/>
      <c r="JZF1" s="161"/>
      <c r="JZG1" s="161"/>
      <c r="JZH1" s="161"/>
      <c r="JZI1" s="161"/>
      <c r="JZJ1" s="161"/>
      <c r="JZK1" s="161"/>
      <c r="JZL1" s="161"/>
      <c r="JZM1" s="161"/>
      <c r="JZN1" s="161"/>
      <c r="JZO1" s="161"/>
      <c r="JZP1" s="161"/>
      <c r="JZQ1" s="161"/>
      <c r="JZR1" s="161"/>
      <c r="JZS1" s="161"/>
      <c r="JZT1" s="161"/>
      <c r="JZU1" s="161"/>
      <c r="JZV1" s="161"/>
      <c r="JZW1" s="161"/>
      <c r="JZX1" s="161"/>
      <c r="JZY1" s="161"/>
      <c r="JZZ1" s="161"/>
      <c r="KAA1" s="161"/>
      <c r="KAB1" s="161"/>
      <c r="KAC1" s="161"/>
      <c r="KAD1" s="161"/>
      <c r="KAE1" s="161"/>
      <c r="KAF1" s="161"/>
      <c r="KAG1" s="161"/>
      <c r="KAH1" s="161"/>
      <c r="KAI1" s="161"/>
      <c r="KAJ1" s="161"/>
      <c r="KAK1" s="161"/>
      <c r="KAL1" s="161"/>
      <c r="KAM1" s="161"/>
      <c r="KAN1" s="161"/>
      <c r="KAO1" s="161"/>
      <c r="KAP1" s="161"/>
      <c r="KAQ1" s="161"/>
      <c r="KAR1" s="161"/>
      <c r="KAS1" s="161"/>
      <c r="KAT1" s="161"/>
      <c r="KAU1" s="161"/>
      <c r="KAV1" s="161"/>
      <c r="KAW1" s="161"/>
      <c r="KAX1" s="161"/>
      <c r="KAY1" s="161"/>
      <c r="KAZ1" s="161"/>
      <c r="KBA1" s="161"/>
      <c r="KBB1" s="161"/>
      <c r="KBC1" s="161"/>
      <c r="KBD1" s="161"/>
      <c r="KBE1" s="161"/>
      <c r="KBF1" s="161"/>
      <c r="KBG1" s="161"/>
      <c r="KBH1" s="161"/>
      <c r="KBI1" s="161"/>
      <c r="KBJ1" s="161"/>
      <c r="KBK1" s="161"/>
      <c r="KBL1" s="161"/>
      <c r="KBM1" s="161"/>
      <c r="KBN1" s="161"/>
      <c r="KBO1" s="161"/>
      <c r="KBP1" s="161"/>
      <c r="KBQ1" s="161"/>
      <c r="KBR1" s="161"/>
      <c r="KBS1" s="161"/>
      <c r="KBT1" s="161"/>
      <c r="KBU1" s="161"/>
      <c r="KBV1" s="161"/>
      <c r="KBW1" s="161"/>
      <c r="KBX1" s="161"/>
      <c r="KBY1" s="161"/>
      <c r="KBZ1" s="161"/>
      <c r="KCA1" s="161"/>
      <c r="KCB1" s="161"/>
      <c r="KCC1" s="161"/>
      <c r="KCD1" s="161"/>
      <c r="KCE1" s="161"/>
      <c r="KCF1" s="161"/>
      <c r="KCG1" s="161"/>
      <c r="KCH1" s="161"/>
      <c r="KCI1" s="161"/>
      <c r="KCJ1" s="161"/>
      <c r="KCK1" s="161"/>
      <c r="KCL1" s="161"/>
      <c r="KCM1" s="161"/>
      <c r="KCN1" s="161"/>
      <c r="KCO1" s="161"/>
      <c r="KCP1" s="161"/>
      <c r="KCQ1" s="161"/>
      <c r="KCR1" s="161"/>
      <c r="KCS1" s="161"/>
      <c r="KCT1" s="161"/>
      <c r="KCU1" s="161"/>
      <c r="KCV1" s="161"/>
      <c r="KCW1" s="161"/>
      <c r="KCX1" s="161"/>
      <c r="KCY1" s="161"/>
      <c r="KCZ1" s="161"/>
      <c r="KDA1" s="161"/>
      <c r="KDB1" s="161"/>
      <c r="KDC1" s="161"/>
      <c r="KDD1" s="161"/>
      <c r="KDE1" s="161"/>
      <c r="KDF1" s="161"/>
      <c r="KDG1" s="161"/>
      <c r="KDH1" s="161"/>
      <c r="KDI1" s="161"/>
      <c r="KDJ1" s="161"/>
      <c r="KDK1" s="161"/>
      <c r="KDL1" s="161"/>
      <c r="KDM1" s="161"/>
      <c r="KDN1" s="161"/>
      <c r="KDO1" s="161"/>
      <c r="KDP1" s="161"/>
      <c r="KDQ1" s="161"/>
      <c r="KDR1" s="161"/>
      <c r="KDS1" s="161"/>
      <c r="KDT1" s="161"/>
      <c r="KDU1" s="161"/>
      <c r="KDV1" s="161"/>
      <c r="KDW1" s="161"/>
      <c r="KDX1" s="161"/>
      <c r="KDY1" s="161"/>
      <c r="KDZ1" s="161"/>
      <c r="KEA1" s="161"/>
      <c r="KEB1" s="161"/>
      <c r="KEC1" s="161"/>
      <c r="KED1" s="161"/>
      <c r="KEE1" s="161"/>
      <c r="KEF1" s="161"/>
      <c r="KEG1" s="161"/>
      <c r="KEH1" s="161"/>
      <c r="KEI1" s="161"/>
      <c r="KEJ1" s="161"/>
      <c r="KEK1" s="161"/>
      <c r="KEL1" s="161"/>
      <c r="KEM1" s="161"/>
      <c r="KEN1" s="161"/>
      <c r="KEO1" s="161"/>
      <c r="KEP1" s="161"/>
      <c r="KEQ1" s="161"/>
      <c r="KER1" s="161"/>
      <c r="KES1" s="161"/>
      <c r="KET1" s="161"/>
      <c r="KEU1" s="161"/>
      <c r="KEV1" s="161"/>
      <c r="KEW1" s="161"/>
      <c r="KEX1" s="161"/>
      <c r="KEY1" s="161"/>
      <c r="KEZ1" s="161"/>
      <c r="KFA1" s="161"/>
      <c r="KFB1" s="161"/>
      <c r="KFC1" s="161"/>
      <c r="KFD1" s="161"/>
      <c r="KFE1" s="161"/>
      <c r="KFF1" s="161"/>
      <c r="KFG1" s="161"/>
      <c r="KFH1" s="161"/>
      <c r="KFI1" s="161"/>
      <c r="KFJ1" s="161"/>
      <c r="KFK1" s="161"/>
      <c r="KFL1" s="161"/>
      <c r="KFM1" s="161"/>
      <c r="KFN1" s="161"/>
      <c r="KFO1" s="161"/>
      <c r="KFP1" s="161"/>
      <c r="KFQ1" s="161"/>
      <c r="KFR1" s="161"/>
      <c r="KFS1" s="161"/>
      <c r="KFT1" s="161"/>
      <c r="KFU1" s="161"/>
      <c r="KFV1" s="161"/>
      <c r="KFW1" s="161"/>
      <c r="KFX1" s="161"/>
      <c r="KFY1" s="161"/>
      <c r="KFZ1" s="161"/>
      <c r="KGA1" s="161"/>
      <c r="KGB1" s="161"/>
      <c r="KGC1" s="161"/>
      <c r="KGD1" s="161"/>
      <c r="KGE1" s="161"/>
      <c r="KGF1" s="161"/>
      <c r="KGG1" s="161"/>
      <c r="KGH1" s="161"/>
      <c r="KGI1" s="161"/>
      <c r="KGJ1" s="161"/>
      <c r="KGK1" s="161"/>
      <c r="KGL1" s="161"/>
      <c r="KGM1" s="161"/>
      <c r="KGN1" s="161"/>
      <c r="KGO1" s="161"/>
      <c r="KGP1" s="161"/>
      <c r="KGQ1" s="161"/>
      <c r="KGR1" s="161"/>
      <c r="KGS1" s="161"/>
      <c r="KGT1" s="161"/>
      <c r="KGU1" s="161"/>
      <c r="KGV1" s="161"/>
      <c r="KGW1" s="161"/>
      <c r="KGX1" s="161"/>
      <c r="KGY1" s="161"/>
      <c r="KGZ1" s="161"/>
      <c r="KHA1" s="161"/>
      <c r="KHB1" s="161"/>
      <c r="KHC1" s="161"/>
      <c r="KHD1" s="161"/>
      <c r="KHE1" s="161"/>
      <c r="KHF1" s="161"/>
      <c r="KHG1" s="161"/>
      <c r="KHH1" s="161"/>
      <c r="KHI1" s="161"/>
      <c r="KHJ1" s="161"/>
      <c r="KHK1" s="161"/>
      <c r="KHL1" s="161"/>
      <c r="KHM1" s="161"/>
      <c r="KHN1" s="161"/>
      <c r="KHO1" s="161"/>
      <c r="KHP1" s="161"/>
      <c r="KHQ1" s="161"/>
      <c r="KHR1" s="161"/>
      <c r="KHS1" s="161"/>
      <c r="KHT1" s="161"/>
      <c r="KHU1" s="161"/>
      <c r="KHV1" s="161"/>
      <c r="KHW1" s="161"/>
      <c r="KHX1" s="161"/>
      <c r="KHY1" s="161"/>
      <c r="KHZ1" s="161"/>
      <c r="KIA1" s="161"/>
      <c r="KIB1" s="161"/>
      <c r="KIC1" s="161"/>
      <c r="KID1" s="161"/>
      <c r="KIE1" s="161"/>
      <c r="KIF1" s="161"/>
      <c r="KIG1" s="161"/>
      <c r="KIH1" s="161"/>
      <c r="KII1" s="161"/>
      <c r="KIJ1" s="161"/>
      <c r="KIK1" s="161"/>
      <c r="KIL1" s="161"/>
      <c r="KIM1" s="161"/>
      <c r="KIN1" s="161"/>
      <c r="KIO1" s="161"/>
      <c r="KIP1" s="161"/>
      <c r="KIQ1" s="161"/>
      <c r="KIR1" s="161"/>
      <c r="KIS1" s="161"/>
      <c r="KIT1" s="161"/>
      <c r="KIU1" s="161"/>
      <c r="KIV1" s="161"/>
      <c r="KIW1" s="161"/>
      <c r="KIX1" s="161"/>
      <c r="KIY1" s="161"/>
      <c r="KIZ1" s="161"/>
      <c r="KJA1" s="161"/>
      <c r="KJB1" s="161"/>
      <c r="KJC1" s="161"/>
      <c r="KJD1" s="161"/>
      <c r="KJE1" s="161"/>
      <c r="KJF1" s="161"/>
      <c r="KJG1" s="161"/>
      <c r="KJH1" s="161"/>
      <c r="KJI1" s="161"/>
      <c r="KJJ1" s="161"/>
      <c r="KJK1" s="161"/>
      <c r="KJL1" s="161"/>
      <c r="KJM1" s="161"/>
      <c r="KJN1" s="161"/>
      <c r="KJO1" s="161"/>
      <c r="KJP1" s="161"/>
      <c r="KJQ1" s="161"/>
      <c r="KJR1" s="161"/>
      <c r="KJS1" s="161"/>
      <c r="KJT1" s="161"/>
      <c r="KJU1" s="161"/>
      <c r="KJV1" s="161"/>
      <c r="KJW1" s="161"/>
      <c r="KJX1" s="161"/>
      <c r="KJY1" s="161"/>
      <c r="KJZ1" s="161"/>
      <c r="KKA1" s="161"/>
      <c r="KKB1" s="161"/>
      <c r="KKC1" s="161"/>
      <c r="KKD1" s="161"/>
      <c r="KKE1" s="161"/>
      <c r="KKF1" s="161"/>
      <c r="KKG1" s="161"/>
      <c r="KKH1" s="161"/>
      <c r="KKI1" s="161"/>
      <c r="KKJ1" s="161"/>
      <c r="KKK1" s="161"/>
      <c r="KKL1" s="161"/>
      <c r="KKM1" s="161"/>
      <c r="KKN1" s="161"/>
      <c r="KKO1" s="161"/>
      <c r="KKP1" s="161"/>
      <c r="KKQ1" s="161"/>
      <c r="KKR1" s="161"/>
      <c r="KKS1" s="161"/>
      <c r="KKT1" s="161"/>
      <c r="KKU1" s="161"/>
      <c r="KKV1" s="161"/>
      <c r="KKW1" s="161"/>
      <c r="KKX1" s="161"/>
      <c r="KKY1" s="161"/>
      <c r="KKZ1" s="161"/>
      <c r="KLA1" s="161"/>
      <c r="KLB1" s="161"/>
      <c r="KLC1" s="161"/>
      <c r="KLD1" s="161"/>
      <c r="KLE1" s="161"/>
      <c r="KLF1" s="161"/>
      <c r="KLG1" s="161"/>
      <c r="KLH1" s="161"/>
      <c r="KLI1" s="161"/>
      <c r="KLJ1" s="161"/>
      <c r="KLK1" s="161"/>
      <c r="KLL1" s="161"/>
      <c r="KLM1" s="161"/>
      <c r="KLN1" s="161"/>
      <c r="KLO1" s="161"/>
      <c r="KLP1" s="161"/>
      <c r="KLQ1" s="161"/>
      <c r="KLR1" s="161"/>
      <c r="KLS1" s="161"/>
      <c r="KLT1" s="161"/>
      <c r="KLU1" s="161"/>
      <c r="KLV1" s="161"/>
      <c r="KLW1" s="161"/>
      <c r="KLX1" s="161"/>
      <c r="KLY1" s="161"/>
      <c r="KLZ1" s="161"/>
      <c r="KMA1" s="161"/>
      <c r="KMB1" s="161"/>
      <c r="KMC1" s="161"/>
      <c r="KMD1" s="161"/>
      <c r="KME1" s="161"/>
      <c r="KMF1" s="161"/>
      <c r="KMG1" s="161"/>
      <c r="KMH1" s="161"/>
      <c r="KMI1" s="161"/>
      <c r="KMJ1" s="161"/>
      <c r="KMK1" s="161"/>
      <c r="KML1" s="161"/>
      <c r="KMM1" s="161"/>
      <c r="KMN1" s="161"/>
      <c r="KMO1" s="161"/>
      <c r="KMP1" s="161"/>
      <c r="KMQ1" s="161"/>
      <c r="KMR1" s="161"/>
      <c r="KMS1" s="161"/>
      <c r="KMT1" s="161"/>
      <c r="KMU1" s="161"/>
      <c r="KMV1" s="161"/>
      <c r="KMW1" s="161"/>
      <c r="KMX1" s="161"/>
      <c r="KMY1" s="161"/>
      <c r="KMZ1" s="161"/>
      <c r="KNA1" s="161"/>
      <c r="KNB1" s="161"/>
      <c r="KNC1" s="161"/>
      <c r="KND1" s="161"/>
      <c r="KNE1" s="161"/>
      <c r="KNF1" s="161"/>
      <c r="KNG1" s="161"/>
      <c r="KNH1" s="161"/>
      <c r="KNI1" s="161"/>
      <c r="KNJ1" s="161"/>
      <c r="KNK1" s="161"/>
      <c r="KNL1" s="161"/>
      <c r="KNM1" s="161"/>
      <c r="KNN1" s="161"/>
      <c r="KNO1" s="161"/>
      <c r="KNP1" s="161"/>
      <c r="KNQ1" s="161"/>
      <c r="KNR1" s="161"/>
      <c r="KNS1" s="161"/>
      <c r="KNT1" s="161"/>
      <c r="KNU1" s="161"/>
      <c r="KNV1" s="161"/>
      <c r="KNW1" s="161"/>
      <c r="KNX1" s="161"/>
      <c r="KNY1" s="161"/>
      <c r="KNZ1" s="161"/>
      <c r="KOA1" s="161"/>
      <c r="KOB1" s="161"/>
      <c r="KOC1" s="161"/>
      <c r="KOD1" s="161"/>
      <c r="KOE1" s="161"/>
      <c r="KOF1" s="161"/>
      <c r="KOG1" s="161"/>
      <c r="KOH1" s="161"/>
      <c r="KOI1" s="161"/>
      <c r="KOJ1" s="161"/>
      <c r="KOK1" s="161"/>
      <c r="KOL1" s="161"/>
      <c r="KOM1" s="161"/>
      <c r="KON1" s="161"/>
      <c r="KOO1" s="161"/>
      <c r="KOP1" s="161"/>
      <c r="KOQ1" s="161"/>
      <c r="KOR1" s="161"/>
      <c r="KOS1" s="161"/>
      <c r="KOT1" s="161"/>
      <c r="KOU1" s="161"/>
      <c r="KOV1" s="161"/>
      <c r="KOW1" s="161"/>
      <c r="KOX1" s="161"/>
      <c r="KOY1" s="161"/>
      <c r="KOZ1" s="161"/>
      <c r="KPA1" s="161"/>
      <c r="KPB1" s="161"/>
      <c r="KPC1" s="161"/>
      <c r="KPD1" s="161"/>
      <c r="KPE1" s="161"/>
      <c r="KPF1" s="161"/>
      <c r="KPG1" s="161"/>
      <c r="KPH1" s="161"/>
      <c r="KPI1" s="161"/>
      <c r="KPJ1" s="161"/>
      <c r="KPK1" s="161"/>
      <c r="KPL1" s="161"/>
      <c r="KPM1" s="161"/>
      <c r="KPN1" s="161"/>
      <c r="KPO1" s="161"/>
      <c r="KPP1" s="161"/>
      <c r="KPQ1" s="161"/>
      <c r="KPR1" s="161"/>
      <c r="KPS1" s="161"/>
      <c r="KPT1" s="161"/>
      <c r="KPU1" s="161"/>
      <c r="KPV1" s="161"/>
      <c r="KPW1" s="161"/>
      <c r="KPX1" s="161"/>
      <c r="KPY1" s="161"/>
      <c r="KPZ1" s="161"/>
      <c r="KQA1" s="161"/>
      <c r="KQB1" s="161"/>
      <c r="KQC1" s="161"/>
      <c r="KQD1" s="161"/>
      <c r="KQE1" s="161"/>
      <c r="KQF1" s="161"/>
      <c r="KQG1" s="161"/>
      <c r="KQH1" s="161"/>
      <c r="KQI1" s="161"/>
      <c r="KQJ1" s="161"/>
      <c r="KQK1" s="161"/>
      <c r="KQL1" s="161"/>
      <c r="KQM1" s="161"/>
      <c r="KQN1" s="161"/>
      <c r="KQO1" s="161"/>
      <c r="KQP1" s="161"/>
      <c r="KQQ1" s="161"/>
      <c r="KQR1" s="161"/>
      <c r="KQS1" s="161"/>
      <c r="KQT1" s="161"/>
      <c r="KQU1" s="161"/>
      <c r="KQV1" s="161"/>
      <c r="KQW1" s="161"/>
      <c r="KQX1" s="161"/>
      <c r="KQY1" s="161"/>
      <c r="KQZ1" s="161"/>
      <c r="KRA1" s="161"/>
      <c r="KRB1" s="161"/>
      <c r="KRC1" s="161"/>
      <c r="KRD1" s="161"/>
      <c r="KRE1" s="161"/>
      <c r="KRF1" s="161"/>
      <c r="KRG1" s="161"/>
      <c r="KRH1" s="161"/>
      <c r="KRI1" s="161"/>
      <c r="KRJ1" s="161"/>
      <c r="KRK1" s="161"/>
      <c r="KRL1" s="161"/>
      <c r="KRM1" s="161"/>
      <c r="KRN1" s="161"/>
      <c r="KRO1" s="161"/>
      <c r="KRP1" s="161"/>
      <c r="KRQ1" s="161"/>
      <c r="KRR1" s="161"/>
      <c r="KRS1" s="161"/>
      <c r="KRT1" s="161"/>
      <c r="KRU1" s="161"/>
      <c r="KRV1" s="161"/>
      <c r="KRW1" s="161"/>
      <c r="KRX1" s="161"/>
      <c r="KRY1" s="161"/>
      <c r="KRZ1" s="161"/>
      <c r="KSA1" s="161"/>
      <c r="KSB1" s="161"/>
      <c r="KSC1" s="161"/>
      <c r="KSD1" s="161"/>
      <c r="KSE1" s="161"/>
      <c r="KSF1" s="161"/>
      <c r="KSG1" s="161"/>
      <c r="KSH1" s="161"/>
      <c r="KSI1" s="161"/>
      <c r="KSJ1" s="161"/>
      <c r="KSK1" s="161"/>
      <c r="KSL1" s="161"/>
      <c r="KSM1" s="161"/>
      <c r="KSN1" s="161"/>
      <c r="KSO1" s="161"/>
      <c r="KSP1" s="161"/>
      <c r="KSQ1" s="161"/>
      <c r="KSR1" s="161"/>
      <c r="KSS1" s="161"/>
      <c r="KST1" s="161"/>
      <c r="KSU1" s="161"/>
      <c r="KSV1" s="161"/>
      <c r="KSW1" s="161"/>
      <c r="KSX1" s="161"/>
      <c r="KSY1" s="161"/>
      <c r="KSZ1" s="161"/>
      <c r="KTA1" s="161"/>
      <c r="KTB1" s="161"/>
      <c r="KTC1" s="161"/>
      <c r="KTD1" s="161"/>
      <c r="KTE1" s="161"/>
      <c r="KTF1" s="161"/>
      <c r="KTG1" s="161"/>
      <c r="KTH1" s="161"/>
      <c r="KTI1" s="161"/>
      <c r="KTJ1" s="161"/>
      <c r="KTK1" s="161"/>
      <c r="KTL1" s="161"/>
      <c r="KTM1" s="161"/>
      <c r="KTN1" s="161"/>
      <c r="KTO1" s="161"/>
      <c r="KTP1" s="161"/>
      <c r="KTQ1" s="161"/>
      <c r="KTR1" s="161"/>
      <c r="KTS1" s="161"/>
      <c r="KTT1" s="161"/>
      <c r="KTU1" s="161"/>
      <c r="KTV1" s="161"/>
      <c r="KTW1" s="161"/>
      <c r="KTX1" s="161"/>
      <c r="KTY1" s="161"/>
      <c r="KTZ1" s="161"/>
      <c r="KUA1" s="161"/>
      <c r="KUB1" s="161"/>
      <c r="KUC1" s="161"/>
      <c r="KUD1" s="161"/>
      <c r="KUE1" s="161"/>
      <c r="KUF1" s="161"/>
      <c r="KUG1" s="161"/>
      <c r="KUH1" s="161"/>
      <c r="KUI1" s="161"/>
      <c r="KUJ1" s="161"/>
      <c r="KUK1" s="161"/>
      <c r="KUL1" s="161"/>
      <c r="KUM1" s="161"/>
      <c r="KUN1" s="161"/>
      <c r="KUO1" s="161"/>
      <c r="KUP1" s="161"/>
      <c r="KUQ1" s="161"/>
      <c r="KUR1" s="161"/>
      <c r="KUS1" s="161"/>
      <c r="KUT1" s="161"/>
      <c r="KUU1" s="161"/>
      <c r="KUV1" s="161"/>
      <c r="KUW1" s="161"/>
      <c r="KUX1" s="161"/>
      <c r="KUY1" s="161"/>
      <c r="KUZ1" s="161"/>
      <c r="KVA1" s="161"/>
      <c r="KVB1" s="161"/>
      <c r="KVC1" s="161"/>
      <c r="KVD1" s="161"/>
      <c r="KVE1" s="161"/>
      <c r="KVF1" s="161"/>
      <c r="KVG1" s="161"/>
      <c r="KVH1" s="161"/>
      <c r="KVI1" s="161"/>
      <c r="KVJ1" s="161"/>
      <c r="KVK1" s="161"/>
      <c r="KVL1" s="161"/>
      <c r="KVM1" s="161"/>
      <c r="KVN1" s="161"/>
      <c r="KVO1" s="161"/>
      <c r="KVP1" s="161"/>
      <c r="KVQ1" s="161"/>
      <c r="KVR1" s="161"/>
      <c r="KVS1" s="161"/>
      <c r="KVT1" s="161"/>
      <c r="KVU1" s="161"/>
      <c r="KVV1" s="161"/>
      <c r="KVW1" s="161"/>
      <c r="KVX1" s="161"/>
      <c r="KVY1" s="161"/>
      <c r="KVZ1" s="161"/>
      <c r="KWA1" s="161"/>
      <c r="KWB1" s="161"/>
      <c r="KWC1" s="161"/>
      <c r="KWD1" s="161"/>
      <c r="KWE1" s="161"/>
      <c r="KWF1" s="161"/>
      <c r="KWG1" s="161"/>
      <c r="KWH1" s="161"/>
      <c r="KWI1" s="161"/>
      <c r="KWJ1" s="161"/>
      <c r="KWK1" s="161"/>
      <c r="KWL1" s="161"/>
      <c r="KWM1" s="161"/>
      <c r="KWN1" s="161"/>
      <c r="KWO1" s="161"/>
      <c r="KWP1" s="161"/>
      <c r="KWQ1" s="161"/>
      <c r="KWR1" s="161"/>
      <c r="KWS1" s="161"/>
      <c r="KWT1" s="161"/>
      <c r="KWU1" s="161"/>
      <c r="KWV1" s="161"/>
      <c r="KWW1" s="161"/>
      <c r="KWX1" s="161"/>
      <c r="KWY1" s="161"/>
      <c r="KWZ1" s="161"/>
      <c r="KXA1" s="161"/>
      <c r="KXB1" s="161"/>
      <c r="KXC1" s="161"/>
      <c r="KXD1" s="161"/>
      <c r="KXE1" s="161"/>
      <c r="KXF1" s="161"/>
      <c r="KXG1" s="161"/>
      <c r="KXH1" s="161"/>
      <c r="KXI1" s="161"/>
      <c r="KXJ1" s="161"/>
      <c r="KXK1" s="161"/>
      <c r="KXL1" s="161"/>
      <c r="KXM1" s="161"/>
      <c r="KXN1" s="161"/>
      <c r="KXO1" s="161"/>
      <c r="KXP1" s="161"/>
      <c r="KXQ1" s="161"/>
      <c r="KXR1" s="161"/>
      <c r="KXS1" s="161"/>
      <c r="KXT1" s="161"/>
      <c r="KXU1" s="161"/>
      <c r="KXV1" s="161"/>
      <c r="KXW1" s="161"/>
      <c r="KXX1" s="161"/>
      <c r="KXY1" s="161"/>
      <c r="KXZ1" s="161"/>
      <c r="KYA1" s="161"/>
      <c r="KYB1" s="161"/>
      <c r="KYC1" s="161"/>
      <c r="KYD1" s="161"/>
      <c r="KYE1" s="161"/>
      <c r="KYF1" s="161"/>
      <c r="KYG1" s="161"/>
      <c r="KYH1" s="161"/>
      <c r="KYI1" s="161"/>
      <c r="KYJ1" s="161"/>
      <c r="KYK1" s="161"/>
      <c r="KYL1" s="161"/>
      <c r="KYM1" s="161"/>
      <c r="KYN1" s="161"/>
      <c r="KYO1" s="161"/>
      <c r="KYP1" s="161"/>
      <c r="KYQ1" s="161"/>
      <c r="KYR1" s="161"/>
      <c r="KYS1" s="161"/>
      <c r="KYT1" s="161"/>
      <c r="KYU1" s="161"/>
      <c r="KYV1" s="161"/>
      <c r="KYW1" s="161"/>
      <c r="KYX1" s="161"/>
      <c r="KYY1" s="161"/>
      <c r="KYZ1" s="161"/>
      <c r="KZA1" s="161"/>
      <c r="KZB1" s="161"/>
      <c r="KZC1" s="161"/>
      <c r="KZD1" s="161"/>
      <c r="KZE1" s="161"/>
      <c r="KZF1" s="161"/>
      <c r="KZG1" s="161"/>
      <c r="KZH1" s="161"/>
      <c r="KZI1" s="161"/>
      <c r="KZJ1" s="161"/>
      <c r="KZK1" s="161"/>
      <c r="KZL1" s="161"/>
      <c r="KZM1" s="161"/>
      <c r="KZN1" s="161"/>
      <c r="KZO1" s="161"/>
      <c r="KZP1" s="161"/>
      <c r="KZQ1" s="161"/>
      <c r="KZR1" s="161"/>
      <c r="KZS1" s="161"/>
      <c r="KZT1" s="161"/>
      <c r="KZU1" s="161"/>
      <c r="KZV1" s="161"/>
      <c r="KZW1" s="161"/>
      <c r="KZX1" s="161"/>
      <c r="KZY1" s="161"/>
      <c r="KZZ1" s="161"/>
      <c r="LAA1" s="161"/>
      <c r="LAB1" s="161"/>
      <c r="LAC1" s="161"/>
      <c r="LAD1" s="161"/>
      <c r="LAE1" s="161"/>
      <c r="LAF1" s="161"/>
      <c r="LAG1" s="161"/>
      <c r="LAH1" s="161"/>
      <c r="LAI1" s="161"/>
      <c r="LAJ1" s="161"/>
      <c r="LAK1" s="161"/>
      <c r="LAL1" s="161"/>
      <c r="LAM1" s="161"/>
      <c r="LAN1" s="161"/>
      <c r="LAO1" s="161"/>
      <c r="LAP1" s="161"/>
      <c r="LAQ1" s="161"/>
      <c r="LAR1" s="161"/>
      <c r="LAS1" s="161"/>
      <c r="LAT1" s="161"/>
      <c r="LAU1" s="161"/>
      <c r="LAV1" s="161"/>
      <c r="LAW1" s="161"/>
      <c r="LAX1" s="161"/>
      <c r="LAY1" s="161"/>
      <c r="LAZ1" s="161"/>
      <c r="LBA1" s="161"/>
      <c r="LBB1" s="161"/>
      <c r="LBC1" s="161"/>
      <c r="LBD1" s="161"/>
      <c r="LBE1" s="161"/>
      <c r="LBF1" s="161"/>
      <c r="LBG1" s="161"/>
      <c r="LBH1" s="161"/>
      <c r="LBI1" s="161"/>
      <c r="LBJ1" s="161"/>
      <c r="LBK1" s="161"/>
      <c r="LBL1" s="161"/>
      <c r="LBM1" s="161"/>
      <c r="LBN1" s="161"/>
      <c r="LBO1" s="161"/>
      <c r="LBP1" s="161"/>
      <c r="LBQ1" s="161"/>
      <c r="LBR1" s="161"/>
      <c r="LBS1" s="161"/>
      <c r="LBT1" s="161"/>
      <c r="LBU1" s="161"/>
      <c r="LBV1" s="161"/>
      <c r="LBW1" s="161"/>
      <c r="LBX1" s="161"/>
      <c r="LBY1" s="161"/>
      <c r="LBZ1" s="161"/>
      <c r="LCA1" s="161"/>
      <c r="LCB1" s="161"/>
      <c r="LCC1" s="161"/>
      <c r="LCD1" s="161"/>
      <c r="LCE1" s="161"/>
      <c r="LCF1" s="161"/>
      <c r="LCG1" s="161"/>
      <c r="LCH1" s="161"/>
      <c r="LCI1" s="161"/>
      <c r="LCJ1" s="161"/>
      <c r="LCK1" s="161"/>
      <c r="LCL1" s="161"/>
      <c r="LCM1" s="161"/>
      <c r="LCN1" s="161"/>
      <c r="LCO1" s="161"/>
      <c r="LCP1" s="161"/>
      <c r="LCQ1" s="161"/>
      <c r="LCR1" s="161"/>
      <c r="LCS1" s="161"/>
      <c r="LCT1" s="161"/>
      <c r="LCU1" s="161"/>
      <c r="LCV1" s="161"/>
      <c r="LCW1" s="161"/>
      <c r="LCX1" s="161"/>
      <c r="LCY1" s="161"/>
      <c r="LCZ1" s="161"/>
      <c r="LDA1" s="161"/>
      <c r="LDB1" s="161"/>
      <c r="LDC1" s="161"/>
      <c r="LDD1" s="161"/>
      <c r="LDE1" s="161"/>
      <c r="LDF1" s="161"/>
      <c r="LDG1" s="161"/>
      <c r="LDH1" s="161"/>
      <c r="LDI1" s="161"/>
      <c r="LDJ1" s="161"/>
      <c r="LDK1" s="161"/>
      <c r="LDL1" s="161"/>
      <c r="LDM1" s="161"/>
      <c r="LDN1" s="161"/>
      <c r="LDO1" s="161"/>
      <c r="LDP1" s="161"/>
      <c r="LDQ1" s="161"/>
      <c r="LDR1" s="161"/>
      <c r="LDS1" s="161"/>
      <c r="LDT1" s="161"/>
      <c r="LDU1" s="161"/>
      <c r="LDV1" s="161"/>
      <c r="LDW1" s="161"/>
      <c r="LDX1" s="161"/>
      <c r="LDY1" s="161"/>
      <c r="LDZ1" s="161"/>
      <c r="LEA1" s="161"/>
      <c r="LEB1" s="161"/>
      <c r="LEC1" s="161"/>
      <c r="LED1" s="161"/>
      <c r="LEE1" s="161"/>
      <c r="LEF1" s="161"/>
      <c r="LEG1" s="161"/>
      <c r="LEH1" s="161"/>
      <c r="LEI1" s="161"/>
      <c r="LEJ1" s="161"/>
      <c r="LEK1" s="161"/>
      <c r="LEL1" s="161"/>
      <c r="LEM1" s="161"/>
      <c r="LEN1" s="161"/>
      <c r="LEO1" s="161"/>
      <c r="LEP1" s="161"/>
      <c r="LEQ1" s="161"/>
      <c r="LER1" s="161"/>
      <c r="LES1" s="161"/>
      <c r="LET1" s="161"/>
      <c r="LEU1" s="161"/>
      <c r="LEV1" s="161"/>
      <c r="LEW1" s="161"/>
      <c r="LEX1" s="161"/>
      <c r="LEY1" s="161"/>
      <c r="LEZ1" s="161"/>
      <c r="LFA1" s="161"/>
      <c r="LFB1" s="161"/>
      <c r="LFC1" s="161"/>
      <c r="LFD1" s="161"/>
      <c r="LFE1" s="161"/>
      <c r="LFF1" s="161"/>
      <c r="LFG1" s="161"/>
      <c r="LFH1" s="161"/>
      <c r="LFI1" s="161"/>
      <c r="LFJ1" s="161"/>
      <c r="LFK1" s="161"/>
      <c r="LFL1" s="161"/>
      <c r="LFM1" s="161"/>
      <c r="LFN1" s="161"/>
      <c r="LFO1" s="161"/>
      <c r="LFP1" s="161"/>
      <c r="LFQ1" s="161"/>
      <c r="LFR1" s="161"/>
      <c r="LFS1" s="161"/>
      <c r="LFT1" s="161"/>
      <c r="LFU1" s="161"/>
      <c r="LFV1" s="161"/>
      <c r="LFW1" s="161"/>
      <c r="LFX1" s="161"/>
      <c r="LFY1" s="161"/>
      <c r="LFZ1" s="161"/>
      <c r="LGA1" s="161"/>
      <c r="LGB1" s="161"/>
      <c r="LGC1" s="161"/>
      <c r="LGD1" s="161"/>
      <c r="LGE1" s="161"/>
      <c r="LGF1" s="161"/>
      <c r="LGG1" s="161"/>
      <c r="LGH1" s="161"/>
      <c r="LGI1" s="161"/>
      <c r="LGJ1" s="161"/>
      <c r="LGK1" s="161"/>
      <c r="LGL1" s="161"/>
      <c r="LGM1" s="161"/>
      <c r="LGN1" s="161"/>
      <c r="LGO1" s="161"/>
      <c r="LGP1" s="161"/>
      <c r="LGQ1" s="161"/>
      <c r="LGR1" s="161"/>
      <c r="LGS1" s="161"/>
      <c r="LGT1" s="161"/>
      <c r="LGU1" s="161"/>
      <c r="LGV1" s="161"/>
      <c r="LGW1" s="161"/>
      <c r="LGX1" s="161"/>
      <c r="LGY1" s="161"/>
      <c r="LGZ1" s="161"/>
      <c r="LHA1" s="161"/>
      <c r="LHB1" s="161"/>
      <c r="LHC1" s="161"/>
      <c r="LHD1" s="161"/>
      <c r="LHE1" s="161"/>
      <c r="LHF1" s="161"/>
      <c r="LHG1" s="161"/>
      <c r="LHH1" s="161"/>
      <c r="LHI1" s="161"/>
      <c r="LHJ1" s="161"/>
      <c r="LHK1" s="161"/>
      <c r="LHL1" s="161"/>
      <c r="LHM1" s="161"/>
      <c r="LHN1" s="161"/>
      <c r="LHO1" s="161"/>
      <c r="LHP1" s="161"/>
      <c r="LHQ1" s="161"/>
      <c r="LHR1" s="161"/>
      <c r="LHS1" s="161"/>
      <c r="LHT1" s="161"/>
      <c r="LHU1" s="161"/>
      <c r="LHV1" s="161"/>
      <c r="LHW1" s="161"/>
      <c r="LHX1" s="161"/>
      <c r="LHY1" s="161"/>
      <c r="LHZ1" s="161"/>
      <c r="LIA1" s="161"/>
      <c r="LIB1" s="161"/>
      <c r="LIC1" s="161"/>
      <c r="LID1" s="161"/>
      <c r="LIE1" s="161"/>
      <c r="LIF1" s="161"/>
      <c r="LIG1" s="161"/>
      <c r="LIH1" s="161"/>
      <c r="LII1" s="161"/>
      <c r="LIJ1" s="161"/>
      <c r="LIK1" s="161"/>
      <c r="LIL1" s="161"/>
      <c r="LIM1" s="161"/>
      <c r="LIN1" s="161"/>
      <c r="LIO1" s="161"/>
      <c r="LIP1" s="161"/>
      <c r="LIQ1" s="161"/>
      <c r="LIR1" s="161"/>
      <c r="LIS1" s="161"/>
      <c r="LIT1" s="161"/>
      <c r="LIU1" s="161"/>
      <c r="LIV1" s="161"/>
      <c r="LIW1" s="161"/>
      <c r="LIX1" s="161"/>
      <c r="LIY1" s="161"/>
      <c r="LIZ1" s="161"/>
      <c r="LJA1" s="161"/>
      <c r="LJB1" s="161"/>
      <c r="LJC1" s="161"/>
      <c r="LJD1" s="161"/>
      <c r="LJE1" s="161"/>
      <c r="LJF1" s="161"/>
      <c r="LJG1" s="161"/>
      <c r="LJH1" s="161"/>
      <c r="LJI1" s="161"/>
      <c r="LJJ1" s="161"/>
      <c r="LJK1" s="161"/>
      <c r="LJL1" s="161"/>
      <c r="LJM1" s="161"/>
      <c r="LJN1" s="161"/>
      <c r="LJO1" s="161"/>
      <c r="LJP1" s="161"/>
      <c r="LJQ1" s="161"/>
      <c r="LJR1" s="161"/>
      <c r="LJS1" s="161"/>
      <c r="LJT1" s="161"/>
      <c r="LJU1" s="161"/>
      <c r="LJV1" s="161"/>
      <c r="LJW1" s="161"/>
      <c r="LJX1" s="161"/>
      <c r="LJY1" s="161"/>
      <c r="LJZ1" s="161"/>
      <c r="LKA1" s="161"/>
      <c r="LKB1" s="161"/>
      <c r="LKC1" s="161"/>
      <c r="LKD1" s="161"/>
      <c r="LKE1" s="161"/>
      <c r="LKF1" s="161"/>
      <c r="LKG1" s="161"/>
      <c r="LKH1" s="161"/>
      <c r="LKI1" s="161"/>
      <c r="LKJ1" s="161"/>
      <c r="LKK1" s="161"/>
      <c r="LKL1" s="161"/>
      <c r="LKM1" s="161"/>
      <c r="LKN1" s="161"/>
      <c r="LKO1" s="161"/>
      <c r="LKP1" s="161"/>
      <c r="LKQ1" s="161"/>
      <c r="LKR1" s="161"/>
      <c r="LKS1" s="161"/>
      <c r="LKT1" s="161"/>
      <c r="LKU1" s="161"/>
      <c r="LKV1" s="161"/>
      <c r="LKW1" s="161"/>
      <c r="LKX1" s="161"/>
      <c r="LKY1" s="161"/>
      <c r="LKZ1" s="161"/>
      <c r="LLA1" s="161"/>
      <c r="LLB1" s="161"/>
      <c r="LLC1" s="161"/>
      <c r="LLD1" s="161"/>
      <c r="LLE1" s="161"/>
      <c r="LLF1" s="161"/>
      <c r="LLG1" s="161"/>
      <c r="LLH1" s="161"/>
      <c r="LLI1" s="161"/>
      <c r="LLJ1" s="161"/>
      <c r="LLK1" s="161"/>
      <c r="LLL1" s="161"/>
      <c r="LLM1" s="161"/>
      <c r="LLN1" s="161"/>
      <c r="LLO1" s="161"/>
      <c r="LLP1" s="161"/>
      <c r="LLQ1" s="161"/>
      <c r="LLR1" s="161"/>
      <c r="LLS1" s="161"/>
      <c r="LLT1" s="161"/>
      <c r="LLU1" s="161"/>
      <c r="LLV1" s="161"/>
      <c r="LLW1" s="161"/>
      <c r="LLX1" s="161"/>
      <c r="LLY1" s="161"/>
      <c r="LLZ1" s="161"/>
      <c r="LMA1" s="161"/>
      <c r="LMB1" s="161"/>
      <c r="LMC1" s="161"/>
      <c r="LMD1" s="161"/>
      <c r="LME1" s="161"/>
      <c r="LMF1" s="161"/>
      <c r="LMG1" s="161"/>
      <c r="LMH1" s="161"/>
      <c r="LMI1" s="161"/>
      <c r="LMJ1" s="161"/>
      <c r="LMK1" s="161"/>
      <c r="LML1" s="161"/>
      <c r="LMM1" s="161"/>
      <c r="LMN1" s="161"/>
      <c r="LMO1" s="161"/>
      <c r="LMP1" s="161"/>
      <c r="LMQ1" s="161"/>
      <c r="LMR1" s="161"/>
      <c r="LMS1" s="161"/>
      <c r="LMT1" s="161"/>
      <c r="LMU1" s="161"/>
      <c r="LMV1" s="161"/>
      <c r="LMW1" s="161"/>
      <c r="LMX1" s="161"/>
      <c r="LMY1" s="161"/>
      <c r="LMZ1" s="161"/>
      <c r="LNA1" s="161"/>
      <c r="LNB1" s="161"/>
      <c r="LNC1" s="161"/>
      <c r="LND1" s="161"/>
      <c r="LNE1" s="161"/>
      <c r="LNF1" s="161"/>
      <c r="LNG1" s="161"/>
      <c r="LNH1" s="161"/>
      <c r="LNI1" s="161"/>
      <c r="LNJ1" s="161"/>
      <c r="LNK1" s="161"/>
      <c r="LNL1" s="161"/>
      <c r="LNM1" s="161"/>
      <c r="LNN1" s="161"/>
      <c r="LNO1" s="161"/>
      <c r="LNP1" s="161"/>
      <c r="LNQ1" s="161"/>
      <c r="LNR1" s="161"/>
      <c r="LNS1" s="161"/>
      <c r="LNT1" s="161"/>
      <c r="LNU1" s="161"/>
      <c r="LNV1" s="161"/>
      <c r="LNW1" s="161"/>
      <c r="LNX1" s="161"/>
      <c r="LNY1" s="161"/>
      <c r="LNZ1" s="161"/>
      <c r="LOA1" s="161"/>
      <c r="LOB1" s="161"/>
      <c r="LOC1" s="161"/>
      <c r="LOD1" s="161"/>
      <c r="LOE1" s="161"/>
      <c r="LOF1" s="161"/>
      <c r="LOG1" s="161"/>
      <c r="LOH1" s="161"/>
      <c r="LOI1" s="161"/>
      <c r="LOJ1" s="161"/>
      <c r="LOK1" s="161"/>
      <c r="LOL1" s="161"/>
      <c r="LOM1" s="161"/>
      <c r="LON1" s="161"/>
      <c r="LOO1" s="161"/>
      <c r="LOP1" s="161"/>
      <c r="LOQ1" s="161"/>
      <c r="LOR1" s="161"/>
      <c r="LOS1" s="161"/>
      <c r="LOT1" s="161"/>
      <c r="LOU1" s="161"/>
      <c r="LOV1" s="161"/>
      <c r="LOW1" s="161"/>
      <c r="LOX1" s="161"/>
      <c r="LOY1" s="161"/>
      <c r="LOZ1" s="161"/>
      <c r="LPA1" s="161"/>
      <c r="LPB1" s="161"/>
      <c r="LPC1" s="161"/>
      <c r="LPD1" s="161"/>
      <c r="LPE1" s="161"/>
      <c r="LPF1" s="161"/>
      <c r="LPG1" s="161"/>
      <c r="LPH1" s="161"/>
      <c r="LPI1" s="161"/>
      <c r="LPJ1" s="161"/>
      <c r="LPK1" s="161"/>
      <c r="LPL1" s="161"/>
      <c r="LPM1" s="161"/>
      <c r="LPN1" s="161"/>
      <c r="LPO1" s="161"/>
      <c r="LPP1" s="161"/>
      <c r="LPQ1" s="161"/>
      <c r="LPR1" s="161"/>
      <c r="LPS1" s="161"/>
      <c r="LPT1" s="161"/>
      <c r="LPU1" s="161"/>
      <c r="LPV1" s="161"/>
      <c r="LPW1" s="161"/>
      <c r="LPX1" s="161"/>
      <c r="LPY1" s="161"/>
      <c r="LPZ1" s="161"/>
      <c r="LQA1" s="161"/>
      <c r="LQB1" s="161"/>
      <c r="LQC1" s="161"/>
      <c r="LQD1" s="161"/>
      <c r="LQE1" s="161"/>
      <c r="LQF1" s="161"/>
      <c r="LQG1" s="161"/>
      <c r="LQH1" s="161"/>
      <c r="LQI1" s="161"/>
      <c r="LQJ1" s="161"/>
      <c r="LQK1" s="161"/>
      <c r="LQL1" s="161"/>
      <c r="LQM1" s="161"/>
      <c r="LQN1" s="161"/>
      <c r="LQO1" s="161"/>
      <c r="LQP1" s="161"/>
      <c r="LQQ1" s="161"/>
      <c r="LQR1" s="161"/>
      <c r="LQS1" s="161"/>
      <c r="LQT1" s="161"/>
      <c r="LQU1" s="161"/>
      <c r="LQV1" s="161"/>
      <c r="LQW1" s="161"/>
      <c r="LQX1" s="161"/>
      <c r="LQY1" s="161"/>
      <c r="LQZ1" s="161"/>
      <c r="LRA1" s="161"/>
      <c r="LRB1" s="161"/>
      <c r="LRC1" s="161"/>
      <c r="LRD1" s="161"/>
      <c r="LRE1" s="161"/>
      <c r="LRF1" s="161"/>
      <c r="LRG1" s="161"/>
      <c r="LRH1" s="161"/>
      <c r="LRI1" s="161"/>
      <c r="LRJ1" s="161"/>
      <c r="LRK1" s="161"/>
      <c r="LRL1" s="161"/>
      <c r="LRM1" s="161"/>
      <c r="LRN1" s="161"/>
      <c r="LRO1" s="161"/>
      <c r="LRP1" s="161"/>
      <c r="LRQ1" s="161"/>
      <c r="LRR1" s="161"/>
      <c r="LRS1" s="161"/>
      <c r="LRT1" s="161"/>
      <c r="LRU1" s="161"/>
      <c r="LRV1" s="161"/>
      <c r="LRW1" s="161"/>
      <c r="LRX1" s="161"/>
      <c r="LRY1" s="161"/>
      <c r="LRZ1" s="161"/>
      <c r="LSA1" s="161"/>
      <c r="LSB1" s="161"/>
      <c r="LSC1" s="161"/>
      <c r="LSD1" s="161"/>
      <c r="LSE1" s="161"/>
      <c r="LSF1" s="161"/>
      <c r="LSG1" s="161"/>
      <c r="LSH1" s="161"/>
      <c r="LSI1" s="161"/>
      <c r="LSJ1" s="161"/>
      <c r="LSK1" s="161"/>
      <c r="LSL1" s="161"/>
      <c r="LSM1" s="161"/>
      <c r="LSN1" s="161"/>
      <c r="LSO1" s="161"/>
      <c r="LSP1" s="161"/>
      <c r="LSQ1" s="161"/>
      <c r="LSR1" s="161"/>
      <c r="LSS1" s="161"/>
      <c r="LST1" s="161"/>
      <c r="LSU1" s="161"/>
      <c r="LSV1" s="161"/>
      <c r="LSW1" s="161"/>
      <c r="LSX1" s="161"/>
      <c r="LSY1" s="161"/>
      <c r="LSZ1" s="161"/>
      <c r="LTA1" s="161"/>
      <c r="LTB1" s="161"/>
      <c r="LTC1" s="161"/>
      <c r="LTD1" s="161"/>
      <c r="LTE1" s="161"/>
      <c r="LTF1" s="161"/>
      <c r="LTG1" s="161"/>
      <c r="LTH1" s="161"/>
      <c r="LTI1" s="161"/>
      <c r="LTJ1" s="161"/>
      <c r="LTK1" s="161"/>
      <c r="LTL1" s="161"/>
      <c r="LTM1" s="161"/>
      <c r="LTN1" s="161"/>
      <c r="LTO1" s="161"/>
      <c r="LTP1" s="161"/>
      <c r="LTQ1" s="161"/>
      <c r="LTR1" s="161"/>
      <c r="LTS1" s="161"/>
      <c r="LTT1" s="161"/>
      <c r="LTU1" s="161"/>
      <c r="LTV1" s="161"/>
      <c r="LTW1" s="161"/>
      <c r="LTX1" s="161"/>
      <c r="LTY1" s="161"/>
      <c r="LTZ1" s="161"/>
      <c r="LUA1" s="161"/>
      <c r="LUB1" s="161"/>
      <c r="LUC1" s="161"/>
      <c r="LUD1" s="161"/>
      <c r="LUE1" s="161"/>
      <c r="LUF1" s="161"/>
      <c r="LUG1" s="161"/>
      <c r="LUH1" s="161"/>
      <c r="LUI1" s="161"/>
      <c r="LUJ1" s="161"/>
      <c r="LUK1" s="161"/>
      <c r="LUL1" s="161"/>
      <c r="LUM1" s="161"/>
      <c r="LUN1" s="161"/>
      <c r="LUO1" s="161"/>
      <c r="LUP1" s="161"/>
      <c r="LUQ1" s="161"/>
      <c r="LUR1" s="161"/>
      <c r="LUS1" s="161"/>
      <c r="LUT1" s="161"/>
      <c r="LUU1" s="161"/>
      <c r="LUV1" s="161"/>
      <c r="LUW1" s="161"/>
      <c r="LUX1" s="161"/>
      <c r="LUY1" s="161"/>
      <c r="LUZ1" s="161"/>
      <c r="LVA1" s="161"/>
      <c r="LVB1" s="161"/>
      <c r="LVC1" s="161"/>
      <c r="LVD1" s="161"/>
      <c r="LVE1" s="161"/>
      <c r="LVF1" s="161"/>
      <c r="LVG1" s="161"/>
      <c r="LVH1" s="161"/>
      <c r="LVI1" s="161"/>
      <c r="LVJ1" s="161"/>
      <c r="LVK1" s="161"/>
      <c r="LVL1" s="161"/>
      <c r="LVM1" s="161"/>
      <c r="LVN1" s="161"/>
      <c r="LVO1" s="161"/>
      <c r="LVP1" s="161"/>
      <c r="LVQ1" s="161"/>
      <c r="LVR1" s="161"/>
      <c r="LVS1" s="161"/>
      <c r="LVT1" s="161"/>
      <c r="LVU1" s="161"/>
      <c r="LVV1" s="161"/>
      <c r="LVW1" s="161"/>
      <c r="LVX1" s="161"/>
      <c r="LVY1" s="161"/>
      <c r="LVZ1" s="161"/>
      <c r="LWA1" s="161"/>
      <c r="LWB1" s="161"/>
      <c r="LWC1" s="161"/>
      <c r="LWD1" s="161"/>
      <c r="LWE1" s="161"/>
      <c r="LWF1" s="161"/>
      <c r="LWG1" s="161"/>
      <c r="LWH1" s="161"/>
      <c r="LWI1" s="161"/>
      <c r="LWJ1" s="161"/>
      <c r="LWK1" s="161"/>
      <c r="LWL1" s="161"/>
      <c r="LWM1" s="161"/>
      <c r="LWN1" s="161"/>
      <c r="LWO1" s="161"/>
      <c r="LWP1" s="161"/>
      <c r="LWQ1" s="161"/>
      <c r="LWR1" s="161"/>
      <c r="LWS1" s="161"/>
      <c r="LWT1" s="161"/>
      <c r="LWU1" s="161"/>
      <c r="LWV1" s="161"/>
      <c r="LWW1" s="161"/>
      <c r="LWX1" s="161"/>
      <c r="LWY1" s="161"/>
      <c r="LWZ1" s="161"/>
      <c r="LXA1" s="161"/>
      <c r="LXB1" s="161"/>
      <c r="LXC1" s="161"/>
      <c r="LXD1" s="161"/>
      <c r="LXE1" s="161"/>
      <c r="LXF1" s="161"/>
      <c r="LXG1" s="161"/>
      <c r="LXH1" s="161"/>
      <c r="LXI1" s="161"/>
      <c r="LXJ1" s="161"/>
      <c r="LXK1" s="161"/>
      <c r="LXL1" s="161"/>
      <c r="LXM1" s="161"/>
      <c r="LXN1" s="161"/>
      <c r="LXO1" s="161"/>
      <c r="LXP1" s="161"/>
      <c r="LXQ1" s="161"/>
      <c r="LXR1" s="161"/>
      <c r="LXS1" s="161"/>
      <c r="LXT1" s="161"/>
      <c r="LXU1" s="161"/>
      <c r="LXV1" s="161"/>
      <c r="LXW1" s="161"/>
      <c r="LXX1" s="161"/>
      <c r="LXY1" s="161"/>
      <c r="LXZ1" s="161"/>
      <c r="LYA1" s="161"/>
      <c r="LYB1" s="161"/>
      <c r="LYC1" s="161"/>
      <c r="LYD1" s="161"/>
      <c r="LYE1" s="161"/>
      <c r="LYF1" s="161"/>
      <c r="LYG1" s="161"/>
      <c r="LYH1" s="161"/>
      <c r="LYI1" s="161"/>
      <c r="LYJ1" s="161"/>
      <c r="LYK1" s="161"/>
      <c r="LYL1" s="161"/>
      <c r="LYM1" s="161"/>
      <c r="LYN1" s="161"/>
      <c r="LYO1" s="161"/>
      <c r="LYP1" s="161"/>
      <c r="LYQ1" s="161"/>
      <c r="LYR1" s="161"/>
      <c r="LYS1" s="161"/>
      <c r="LYT1" s="161"/>
      <c r="LYU1" s="161"/>
      <c r="LYV1" s="161"/>
      <c r="LYW1" s="161"/>
      <c r="LYX1" s="161"/>
      <c r="LYY1" s="161"/>
      <c r="LYZ1" s="161"/>
      <c r="LZA1" s="161"/>
      <c r="LZB1" s="161"/>
      <c r="LZC1" s="161"/>
      <c r="LZD1" s="161"/>
      <c r="LZE1" s="161"/>
      <c r="LZF1" s="161"/>
      <c r="LZG1" s="161"/>
      <c r="LZH1" s="161"/>
      <c r="LZI1" s="161"/>
      <c r="LZJ1" s="161"/>
      <c r="LZK1" s="161"/>
      <c r="LZL1" s="161"/>
      <c r="LZM1" s="161"/>
      <c r="LZN1" s="161"/>
      <c r="LZO1" s="161"/>
      <c r="LZP1" s="161"/>
      <c r="LZQ1" s="161"/>
      <c r="LZR1" s="161"/>
      <c r="LZS1" s="161"/>
      <c r="LZT1" s="161"/>
      <c r="LZU1" s="161"/>
      <c r="LZV1" s="161"/>
      <c r="LZW1" s="161"/>
      <c r="LZX1" s="161"/>
      <c r="LZY1" s="161"/>
      <c r="LZZ1" s="161"/>
      <c r="MAA1" s="161"/>
      <c r="MAB1" s="161"/>
      <c r="MAC1" s="161"/>
      <c r="MAD1" s="161"/>
      <c r="MAE1" s="161"/>
      <c r="MAF1" s="161"/>
      <c r="MAG1" s="161"/>
      <c r="MAH1" s="161"/>
      <c r="MAI1" s="161"/>
      <c r="MAJ1" s="161"/>
      <c r="MAK1" s="161"/>
      <c r="MAL1" s="161"/>
      <c r="MAM1" s="161"/>
      <c r="MAN1" s="161"/>
      <c r="MAO1" s="161"/>
      <c r="MAP1" s="161"/>
      <c r="MAQ1" s="161"/>
      <c r="MAR1" s="161"/>
      <c r="MAS1" s="161"/>
      <c r="MAT1" s="161"/>
      <c r="MAU1" s="161"/>
      <c r="MAV1" s="161"/>
      <c r="MAW1" s="161"/>
      <c r="MAX1" s="161"/>
      <c r="MAY1" s="161"/>
      <c r="MAZ1" s="161"/>
      <c r="MBA1" s="161"/>
      <c r="MBB1" s="161"/>
      <c r="MBC1" s="161"/>
      <c r="MBD1" s="161"/>
      <c r="MBE1" s="161"/>
      <c r="MBF1" s="161"/>
      <c r="MBG1" s="161"/>
      <c r="MBH1" s="161"/>
      <c r="MBI1" s="161"/>
      <c r="MBJ1" s="161"/>
      <c r="MBK1" s="161"/>
      <c r="MBL1" s="161"/>
      <c r="MBM1" s="161"/>
      <c r="MBN1" s="161"/>
      <c r="MBO1" s="161"/>
      <c r="MBP1" s="161"/>
      <c r="MBQ1" s="161"/>
      <c r="MBR1" s="161"/>
      <c r="MBS1" s="161"/>
      <c r="MBT1" s="161"/>
      <c r="MBU1" s="161"/>
      <c r="MBV1" s="161"/>
      <c r="MBW1" s="161"/>
      <c r="MBX1" s="161"/>
      <c r="MBY1" s="161"/>
      <c r="MBZ1" s="161"/>
      <c r="MCA1" s="161"/>
      <c r="MCB1" s="161"/>
      <c r="MCC1" s="161"/>
      <c r="MCD1" s="161"/>
      <c r="MCE1" s="161"/>
      <c r="MCF1" s="161"/>
      <c r="MCG1" s="161"/>
      <c r="MCH1" s="161"/>
      <c r="MCI1" s="161"/>
      <c r="MCJ1" s="161"/>
      <c r="MCK1" s="161"/>
      <c r="MCL1" s="161"/>
      <c r="MCM1" s="161"/>
      <c r="MCN1" s="161"/>
      <c r="MCO1" s="161"/>
      <c r="MCP1" s="161"/>
      <c r="MCQ1" s="161"/>
      <c r="MCR1" s="161"/>
      <c r="MCS1" s="161"/>
      <c r="MCT1" s="161"/>
      <c r="MCU1" s="161"/>
      <c r="MCV1" s="161"/>
      <c r="MCW1" s="161"/>
      <c r="MCX1" s="161"/>
      <c r="MCY1" s="161"/>
      <c r="MCZ1" s="161"/>
      <c r="MDA1" s="161"/>
      <c r="MDB1" s="161"/>
      <c r="MDC1" s="161"/>
      <c r="MDD1" s="161"/>
      <c r="MDE1" s="161"/>
      <c r="MDF1" s="161"/>
      <c r="MDG1" s="161"/>
      <c r="MDH1" s="161"/>
      <c r="MDI1" s="161"/>
      <c r="MDJ1" s="161"/>
      <c r="MDK1" s="161"/>
      <c r="MDL1" s="161"/>
      <c r="MDM1" s="161"/>
      <c r="MDN1" s="161"/>
      <c r="MDO1" s="161"/>
      <c r="MDP1" s="161"/>
      <c r="MDQ1" s="161"/>
      <c r="MDR1" s="161"/>
      <c r="MDS1" s="161"/>
      <c r="MDT1" s="161"/>
      <c r="MDU1" s="161"/>
      <c r="MDV1" s="161"/>
      <c r="MDW1" s="161"/>
      <c r="MDX1" s="161"/>
      <c r="MDY1" s="161"/>
      <c r="MDZ1" s="161"/>
      <c r="MEA1" s="161"/>
      <c r="MEB1" s="161"/>
      <c r="MEC1" s="161"/>
      <c r="MED1" s="161"/>
      <c r="MEE1" s="161"/>
      <c r="MEF1" s="161"/>
      <c r="MEG1" s="161"/>
      <c r="MEH1" s="161"/>
      <c r="MEI1" s="161"/>
      <c r="MEJ1" s="161"/>
      <c r="MEK1" s="161"/>
      <c r="MEL1" s="161"/>
      <c r="MEM1" s="161"/>
      <c r="MEN1" s="161"/>
      <c r="MEO1" s="161"/>
      <c r="MEP1" s="161"/>
      <c r="MEQ1" s="161"/>
      <c r="MER1" s="161"/>
      <c r="MES1" s="161"/>
      <c r="MET1" s="161"/>
      <c r="MEU1" s="161"/>
      <c r="MEV1" s="161"/>
      <c r="MEW1" s="161"/>
      <c r="MEX1" s="161"/>
      <c r="MEY1" s="161"/>
      <c r="MEZ1" s="161"/>
      <c r="MFA1" s="161"/>
      <c r="MFB1" s="161"/>
      <c r="MFC1" s="161"/>
      <c r="MFD1" s="161"/>
      <c r="MFE1" s="161"/>
      <c r="MFF1" s="161"/>
      <c r="MFG1" s="161"/>
      <c r="MFH1" s="161"/>
      <c r="MFI1" s="161"/>
      <c r="MFJ1" s="161"/>
      <c r="MFK1" s="161"/>
      <c r="MFL1" s="161"/>
      <c r="MFM1" s="161"/>
      <c r="MFN1" s="161"/>
      <c r="MFO1" s="161"/>
      <c r="MFP1" s="161"/>
      <c r="MFQ1" s="161"/>
      <c r="MFR1" s="161"/>
      <c r="MFS1" s="161"/>
      <c r="MFT1" s="161"/>
      <c r="MFU1" s="161"/>
      <c r="MFV1" s="161"/>
      <c r="MFW1" s="161"/>
      <c r="MFX1" s="161"/>
      <c r="MFY1" s="161"/>
      <c r="MFZ1" s="161"/>
      <c r="MGA1" s="161"/>
      <c r="MGB1" s="161"/>
      <c r="MGC1" s="161"/>
      <c r="MGD1" s="161"/>
      <c r="MGE1" s="161"/>
      <c r="MGF1" s="161"/>
      <c r="MGG1" s="161"/>
      <c r="MGH1" s="161"/>
      <c r="MGI1" s="161"/>
      <c r="MGJ1" s="161"/>
      <c r="MGK1" s="161"/>
      <c r="MGL1" s="161"/>
      <c r="MGM1" s="161"/>
      <c r="MGN1" s="161"/>
      <c r="MGO1" s="161"/>
      <c r="MGP1" s="161"/>
      <c r="MGQ1" s="161"/>
      <c r="MGR1" s="161"/>
      <c r="MGS1" s="161"/>
      <c r="MGT1" s="161"/>
      <c r="MGU1" s="161"/>
      <c r="MGV1" s="161"/>
      <c r="MGW1" s="161"/>
      <c r="MGX1" s="161"/>
      <c r="MGY1" s="161"/>
      <c r="MGZ1" s="161"/>
      <c r="MHA1" s="161"/>
      <c r="MHB1" s="161"/>
      <c r="MHC1" s="161"/>
      <c r="MHD1" s="161"/>
      <c r="MHE1" s="161"/>
      <c r="MHF1" s="161"/>
      <c r="MHG1" s="161"/>
      <c r="MHH1" s="161"/>
      <c r="MHI1" s="161"/>
      <c r="MHJ1" s="161"/>
      <c r="MHK1" s="161"/>
      <c r="MHL1" s="161"/>
      <c r="MHM1" s="161"/>
      <c r="MHN1" s="161"/>
      <c r="MHO1" s="161"/>
      <c r="MHP1" s="161"/>
      <c r="MHQ1" s="161"/>
      <c r="MHR1" s="161"/>
      <c r="MHS1" s="161"/>
      <c r="MHT1" s="161"/>
      <c r="MHU1" s="161"/>
      <c r="MHV1" s="161"/>
      <c r="MHW1" s="161"/>
      <c r="MHX1" s="161"/>
      <c r="MHY1" s="161"/>
      <c r="MHZ1" s="161"/>
      <c r="MIA1" s="161"/>
      <c r="MIB1" s="161"/>
      <c r="MIC1" s="161"/>
      <c r="MID1" s="161"/>
      <c r="MIE1" s="161"/>
      <c r="MIF1" s="161"/>
      <c r="MIG1" s="161"/>
      <c r="MIH1" s="161"/>
      <c r="MII1" s="161"/>
      <c r="MIJ1" s="161"/>
      <c r="MIK1" s="161"/>
      <c r="MIL1" s="161"/>
      <c r="MIM1" s="161"/>
      <c r="MIN1" s="161"/>
      <c r="MIO1" s="161"/>
      <c r="MIP1" s="161"/>
      <c r="MIQ1" s="161"/>
      <c r="MIR1" s="161"/>
      <c r="MIS1" s="161"/>
      <c r="MIT1" s="161"/>
      <c r="MIU1" s="161"/>
      <c r="MIV1" s="161"/>
      <c r="MIW1" s="161"/>
      <c r="MIX1" s="161"/>
      <c r="MIY1" s="161"/>
      <c r="MIZ1" s="161"/>
      <c r="MJA1" s="161"/>
      <c r="MJB1" s="161"/>
      <c r="MJC1" s="161"/>
      <c r="MJD1" s="161"/>
      <c r="MJE1" s="161"/>
      <c r="MJF1" s="161"/>
      <c r="MJG1" s="161"/>
      <c r="MJH1" s="161"/>
      <c r="MJI1" s="161"/>
      <c r="MJJ1" s="161"/>
      <c r="MJK1" s="161"/>
      <c r="MJL1" s="161"/>
      <c r="MJM1" s="161"/>
      <c r="MJN1" s="161"/>
      <c r="MJO1" s="161"/>
      <c r="MJP1" s="161"/>
      <c r="MJQ1" s="161"/>
      <c r="MJR1" s="161"/>
      <c r="MJS1" s="161"/>
      <c r="MJT1" s="161"/>
      <c r="MJU1" s="161"/>
      <c r="MJV1" s="161"/>
      <c r="MJW1" s="161"/>
      <c r="MJX1" s="161"/>
      <c r="MJY1" s="161"/>
      <c r="MJZ1" s="161"/>
      <c r="MKA1" s="161"/>
      <c r="MKB1" s="161"/>
      <c r="MKC1" s="161"/>
      <c r="MKD1" s="161"/>
      <c r="MKE1" s="161"/>
      <c r="MKF1" s="161"/>
      <c r="MKG1" s="161"/>
      <c r="MKH1" s="161"/>
      <c r="MKI1" s="161"/>
      <c r="MKJ1" s="161"/>
      <c r="MKK1" s="161"/>
      <c r="MKL1" s="161"/>
      <c r="MKM1" s="161"/>
      <c r="MKN1" s="161"/>
      <c r="MKO1" s="161"/>
      <c r="MKP1" s="161"/>
      <c r="MKQ1" s="161"/>
      <c r="MKR1" s="161"/>
      <c r="MKS1" s="161"/>
      <c r="MKT1" s="161"/>
      <c r="MKU1" s="161"/>
      <c r="MKV1" s="161"/>
      <c r="MKW1" s="161"/>
      <c r="MKX1" s="161"/>
      <c r="MKY1" s="161"/>
      <c r="MKZ1" s="161"/>
      <c r="MLA1" s="161"/>
      <c r="MLB1" s="161"/>
      <c r="MLC1" s="161"/>
      <c r="MLD1" s="161"/>
      <c r="MLE1" s="161"/>
      <c r="MLF1" s="161"/>
      <c r="MLG1" s="161"/>
      <c r="MLH1" s="161"/>
      <c r="MLI1" s="161"/>
      <c r="MLJ1" s="161"/>
      <c r="MLK1" s="161"/>
      <c r="MLL1" s="161"/>
      <c r="MLM1" s="161"/>
      <c r="MLN1" s="161"/>
      <c r="MLO1" s="161"/>
      <c r="MLP1" s="161"/>
      <c r="MLQ1" s="161"/>
      <c r="MLR1" s="161"/>
      <c r="MLS1" s="161"/>
      <c r="MLT1" s="161"/>
      <c r="MLU1" s="161"/>
      <c r="MLV1" s="161"/>
      <c r="MLW1" s="161"/>
      <c r="MLX1" s="161"/>
      <c r="MLY1" s="161"/>
      <c r="MLZ1" s="161"/>
      <c r="MMA1" s="161"/>
      <c r="MMB1" s="161"/>
      <c r="MMC1" s="161"/>
      <c r="MMD1" s="161"/>
      <c r="MME1" s="161"/>
      <c r="MMF1" s="161"/>
      <c r="MMG1" s="161"/>
      <c r="MMH1" s="161"/>
      <c r="MMI1" s="161"/>
      <c r="MMJ1" s="161"/>
      <c r="MMK1" s="161"/>
      <c r="MML1" s="161"/>
      <c r="MMM1" s="161"/>
      <c r="MMN1" s="161"/>
      <c r="MMO1" s="161"/>
      <c r="MMP1" s="161"/>
      <c r="MMQ1" s="161"/>
      <c r="MMR1" s="161"/>
      <c r="MMS1" s="161"/>
      <c r="MMT1" s="161"/>
      <c r="MMU1" s="161"/>
      <c r="MMV1" s="161"/>
      <c r="MMW1" s="161"/>
      <c r="MMX1" s="161"/>
      <c r="MMY1" s="161"/>
      <c r="MMZ1" s="161"/>
      <c r="MNA1" s="161"/>
      <c r="MNB1" s="161"/>
      <c r="MNC1" s="161"/>
      <c r="MND1" s="161"/>
      <c r="MNE1" s="161"/>
      <c r="MNF1" s="161"/>
      <c r="MNG1" s="161"/>
      <c r="MNH1" s="161"/>
      <c r="MNI1" s="161"/>
      <c r="MNJ1" s="161"/>
      <c r="MNK1" s="161"/>
      <c r="MNL1" s="161"/>
      <c r="MNM1" s="161"/>
      <c r="MNN1" s="161"/>
      <c r="MNO1" s="161"/>
      <c r="MNP1" s="161"/>
      <c r="MNQ1" s="161"/>
      <c r="MNR1" s="161"/>
      <c r="MNS1" s="161"/>
      <c r="MNT1" s="161"/>
      <c r="MNU1" s="161"/>
      <c r="MNV1" s="161"/>
      <c r="MNW1" s="161"/>
      <c r="MNX1" s="161"/>
      <c r="MNY1" s="161"/>
      <c r="MNZ1" s="161"/>
      <c r="MOA1" s="161"/>
      <c r="MOB1" s="161"/>
      <c r="MOC1" s="161"/>
      <c r="MOD1" s="161"/>
      <c r="MOE1" s="161"/>
      <c r="MOF1" s="161"/>
      <c r="MOG1" s="161"/>
      <c r="MOH1" s="161"/>
      <c r="MOI1" s="161"/>
      <c r="MOJ1" s="161"/>
      <c r="MOK1" s="161"/>
      <c r="MOL1" s="161"/>
      <c r="MOM1" s="161"/>
      <c r="MON1" s="161"/>
      <c r="MOO1" s="161"/>
      <c r="MOP1" s="161"/>
      <c r="MOQ1" s="161"/>
      <c r="MOR1" s="161"/>
      <c r="MOS1" s="161"/>
      <c r="MOT1" s="161"/>
      <c r="MOU1" s="161"/>
      <c r="MOV1" s="161"/>
      <c r="MOW1" s="161"/>
      <c r="MOX1" s="161"/>
      <c r="MOY1" s="161"/>
      <c r="MOZ1" s="161"/>
      <c r="MPA1" s="161"/>
      <c r="MPB1" s="161"/>
      <c r="MPC1" s="161"/>
      <c r="MPD1" s="161"/>
      <c r="MPE1" s="161"/>
      <c r="MPF1" s="161"/>
      <c r="MPG1" s="161"/>
      <c r="MPH1" s="161"/>
      <c r="MPI1" s="161"/>
      <c r="MPJ1" s="161"/>
      <c r="MPK1" s="161"/>
      <c r="MPL1" s="161"/>
      <c r="MPM1" s="161"/>
      <c r="MPN1" s="161"/>
      <c r="MPO1" s="161"/>
      <c r="MPP1" s="161"/>
      <c r="MPQ1" s="161"/>
      <c r="MPR1" s="161"/>
      <c r="MPS1" s="161"/>
      <c r="MPT1" s="161"/>
      <c r="MPU1" s="161"/>
      <c r="MPV1" s="161"/>
      <c r="MPW1" s="161"/>
      <c r="MPX1" s="161"/>
      <c r="MPY1" s="161"/>
      <c r="MPZ1" s="161"/>
      <c r="MQA1" s="161"/>
      <c r="MQB1" s="161"/>
      <c r="MQC1" s="161"/>
      <c r="MQD1" s="161"/>
      <c r="MQE1" s="161"/>
      <c r="MQF1" s="161"/>
      <c r="MQG1" s="161"/>
      <c r="MQH1" s="161"/>
      <c r="MQI1" s="161"/>
      <c r="MQJ1" s="161"/>
      <c r="MQK1" s="161"/>
      <c r="MQL1" s="161"/>
      <c r="MQM1" s="161"/>
      <c r="MQN1" s="161"/>
      <c r="MQO1" s="161"/>
      <c r="MQP1" s="161"/>
      <c r="MQQ1" s="161"/>
      <c r="MQR1" s="161"/>
      <c r="MQS1" s="161"/>
      <c r="MQT1" s="161"/>
      <c r="MQU1" s="161"/>
      <c r="MQV1" s="161"/>
      <c r="MQW1" s="161"/>
      <c r="MQX1" s="161"/>
      <c r="MQY1" s="161"/>
      <c r="MQZ1" s="161"/>
      <c r="MRA1" s="161"/>
      <c r="MRB1" s="161"/>
      <c r="MRC1" s="161"/>
      <c r="MRD1" s="161"/>
      <c r="MRE1" s="161"/>
      <c r="MRF1" s="161"/>
      <c r="MRG1" s="161"/>
      <c r="MRH1" s="161"/>
      <c r="MRI1" s="161"/>
      <c r="MRJ1" s="161"/>
      <c r="MRK1" s="161"/>
      <c r="MRL1" s="161"/>
      <c r="MRM1" s="161"/>
      <c r="MRN1" s="161"/>
      <c r="MRO1" s="161"/>
      <c r="MRP1" s="161"/>
      <c r="MRQ1" s="161"/>
      <c r="MRR1" s="161"/>
      <c r="MRS1" s="161"/>
      <c r="MRT1" s="161"/>
      <c r="MRU1" s="161"/>
      <c r="MRV1" s="161"/>
      <c r="MRW1" s="161"/>
      <c r="MRX1" s="161"/>
      <c r="MRY1" s="161"/>
      <c r="MRZ1" s="161"/>
      <c r="MSA1" s="161"/>
      <c r="MSB1" s="161"/>
      <c r="MSC1" s="161"/>
      <c r="MSD1" s="161"/>
      <c r="MSE1" s="161"/>
      <c r="MSF1" s="161"/>
      <c r="MSG1" s="161"/>
      <c r="MSH1" s="161"/>
      <c r="MSI1" s="161"/>
      <c r="MSJ1" s="161"/>
      <c r="MSK1" s="161"/>
      <c r="MSL1" s="161"/>
      <c r="MSM1" s="161"/>
      <c r="MSN1" s="161"/>
      <c r="MSO1" s="161"/>
      <c r="MSP1" s="161"/>
      <c r="MSQ1" s="161"/>
      <c r="MSR1" s="161"/>
      <c r="MSS1" s="161"/>
      <c r="MST1" s="161"/>
      <c r="MSU1" s="161"/>
      <c r="MSV1" s="161"/>
      <c r="MSW1" s="161"/>
      <c r="MSX1" s="161"/>
      <c r="MSY1" s="161"/>
      <c r="MSZ1" s="161"/>
      <c r="MTA1" s="161"/>
      <c r="MTB1" s="161"/>
      <c r="MTC1" s="161"/>
      <c r="MTD1" s="161"/>
      <c r="MTE1" s="161"/>
      <c r="MTF1" s="161"/>
      <c r="MTG1" s="161"/>
      <c r="MTH1" s="161"/>
      <c r="MTI1" s="161"/>
      <c r="MTJ1" s="161"/>
      <c r="MTK1" s="161"/>
      <c r="MTL1" s="161"/>
      <c r="MTM1" s="161"/>
      <c r="MTN1" s="161"/>
      <c r="MTO1" s="161"/>
      <c r="MTP1" s="161"/>
      <c r="MTQ1" s="161"/>
      <c r="MTR1" s="161"/>
      <c r="MTS1" s="161"/>
      <c r="MTT1" s="161"/>
      <c r="MTU1" s="161"/>
      <c r="MTV1" s="161"/>
      <c r="MTW1" s="161"/>
      <c r="MTX1" s="161"/>
      <c r="MTY1" s="161"/>
      <c r="MTZ1" s="161"/>
      <c r="MUA1" s="161"/>
      <c r="MUB1" s="161"/>
      <c r="MUC1" s="161"/>
      <c r="MUD1" s="161"/>
      <c r="MUE1" s="161"/>
      <c r="MUF1" s="161"/>
      <c r="MUG1" s="161"/>
      <c r="MUH1" s="161"/>
      <c r="MUI1" s="161"/>
      <c r="MUJ1" s="161"/>
      <c r="MUK1" s="161"/>
      <c r="MUL1" s="161"/>
      <c r="MUM1" s="161"/>
      <c r="MUN1" s="161"/>
      <c r="MUO1" s="161"/>
      <c r="MUP1" s="161"/>
      <c r="MUQ1" s="161"/>
      <c r="MUR1" s="161"/>
      <c r="MUS1" s="161"/>
      <c r="MUT1" s="161"/>
      <c r="MUU1" s="161"/>
      <c r="MUV1" s="161"/>
      <c r="MUW1" s="161"/>
      <c r="MUX1" s="161"/>
      <c r="MUY1" s="161"/>
      <c r="MUZ1" s="161"/>
      <c r="MVA1" s="161"/>
      <c r="MVB1" s="161"/>
      <c r="MVC1" s="161"/>
      <c r="MVD1" s="161"/>
      <c r="MVE1" s="161"/>
      <c r="MVF1" s="161"/>
      <c r="MVG1" s="161"/>
      <c r="MVH1" s="161"/>
      <c r="MVI1" s="161"/>
      <c r="MVJ1" s="161"/>
      <c r="MVK1" s="161"/>
      <c r="MVL1" s="161"/>
      <c r="MVM1" s="161"/>
      <c r="MVN1" s="161"/>
      <c r="MVO1" s="161"/>
      <c r="MVP1" s="161"/>
      <c r="MVQ1" s="161"/>
      <c r="MVR1" s="161"/>
      <c r="MVS1" s="161"/>
      <c r="MVT1" s="161"/>
      <c r="MVU1" s="161"/>
      <c r="MVV1" s="161"/>
      <c r="MVW1" s="161"/>
      <c r="MVX1" s="161"/>
      <c r="MVY1" s="161"/>
      <c r="MVZ1" s="161"/>
      <c r="MWA1" s="161"/>
      <c r="MWB1" s="161"/>
      <c r="MWC1" s="161"/>
      <c r="MWD1" s="161"/>
      <c r="MWE1" s="161"/>
      <c r="MWF1" s="161"/>
      <c r="MWG1" s="161"/>
      <c r="MWH1" s="161"/>
      <c r="MWI1" s="161"/>
      <c r="MWJ1" s="161"/>
      <c r="MWK1" s="161"/>
      <c r="MWL1" s="161"/>
      <c r="MWM1" s="161"/>
      <c r="MWN1" s="161"/>
      <c r="MWO1" s="161"/>
      <c r="MWP1" s="161"/>
      <c r="MWQ1" s="161"/>
      <c r="MWR1" s="161"/>
      <c r="MWS1" s="161"/>
      <c r="MWT1" s="161"/>
      <c r="MWU1" s="161"/>
      <c r="MWV1" s="161"/>
      <c r="MWW1" s="161"/>
      <c r="MWX1" s="161"/>
      <c r="MWY1" s="161"/>
      <c r="MWZ1" s="161"/>
      <c r="MXA1" s="161"/>
      <c r="MXB1" s="161"/>
      <c r="MXC1" s="161"/>
      <c r="MXD1" s="161"/>
      <c r="MXE1" s="161"/>
      <c r="MXF1" s="161"/>
      <c r="MXG1" s="161"/>
      <c r="MXH1" s="161"/>
      <c r="MXI1" s="161"/>
      <c r="MXJ1" s="161"/>
      <c r="MXK1" s="161"/>
      <c r="MXL1" s="161"/>
      <c r="MXM1" s="161"/>
      <c r="MXN1" s="161"/>
      <c r="MXO1" s="161"/>
      <c r="MXP1" s="161"/>
      <c r="MXQ1" s="161"/>
      <c r="MXR1" s="161"/>
      <c r="MXS1" s="161"/>
      <c r="MXT1" s="161"/>
      <c r="MXU1" s="161"/>
      <c r="MXV1" s="161"/>
      <c r="MXW1" s="161"/>
      <c r="MXX1" s="161"/>
      <c r="MXY1" s="161"/>
      <c r="MXZ1" s="161"/>
      <c r="MYA1" s="161"/>
      <c r="MYB1" s="161"/>
      <c r="MYC1" s="161"/>
      <c r="MYD1" s="161"/>
      <c r="MYE1" s="161"/>
      <c r="MYF1" s="161"/>
      <c r="MYG1" s="161"/>
      <c r="MYH1" s="161"/>
      <c r="MYI1" s="161"/>
      <c r="MYJ1" s="161"/>
      <c r="MYK1" s="161"/>
      <c r="MYL1" s="161"/>
      <c r="MYM1" s="161"/>
      <c r="MYN1" s="161"/>
      <c r="MYO1" s="161"/>
      <c r="MYP1" s="161"/>
      <c r="MYQ1" s="161"/>
      <c r="MYR1" s="161"/>
      <c r="MYS1" s="161"/>
      <c r="MYT1" s="161"/>
      <c r="MYU1" s="161"/>
      <c r="MYV1" s="161"/>
      <c r="MYW1" s="161"/>
      <c r="MYX1" s="161"/>
      <c r="MYY1" s="161"/>
      <c r="MYZ1" s="161"/>
      <c r="MZA1" s="161"/>
      <c r="MZB1" s="161"/>
      <c r="MZC1" s="161"/>
      <c r="MZD1" s="161"/>
      <c r="MZE1" s="161"/>
      <c r="MZF1" s="161"/>
      <c r="MZG1" s="161"/>
      <c r="MZH1" s="161"/>
      <c r="MZI1" s="161"/>
      <c r="MZJ1" s="161"/>
      <c r="MZK1" s="161"/>
      <c r="MZL1" s="161"/>
      <c r="MZM1" s="161"/>
      <c r="MZN1" s="161"/>
      <c r="MZO1" s="161"/>
      <c r="MZP1" s="161"/>
      <c r="MZQ1" s="161"/>
      <c r="MZR1" s="161"/>
      <c r="MZS1" s="161"/>
      <c r="MZT1" s="161"/>
      <c r="MZU1" s="161"/>
      <c r="MZV1" s="161"/>
      <c r="MZW1" s="161"/>
      <c r="MZX1" s="161"/>
      <c r="MZY1" s="161"/>
      <c r="MZZ1" s="161"/>
      <c r="NAA1" s="161"/>
      <c r="NAB1" s="161"/>
      <c r="NAC1" s="161"/>
      <c r="NAD1" s="161"/>
      <c r="NAE1" s="161"/>
      <c r="NAF1" s="161"/>
      <c r="NAG1" s="161"/>
      <c r="NAH1" s="161"/>
      <c r="NAI1" s="161"/>
      <c r="NAJ1" s="161"/>
      <c r="NAK1" s="161"/>
      <c r="NAL1" s="161"/>
      <c r="NAM1" s="161"/>
      <c r="NAN1" s="161"/>
      <c r="NAO1" s="161"/>
      <c r="NAP1" s="161"/>
      <c r="NAQ1" s="161"/>
      <c r="NAR1" s="161"/>
      <c r="NAS1" s="161"/>
      <c r="NAT1" s="161"/>
      <c r="NAU1" s="161"/>
      <c r="NAV1" s="161"/>
      <c r="NAW1" s="161"/>
      <c r="NAX1" s="161"/>
      <c r="NAY1" s="161"/>
      <c r="NAZ1" s="161"/>
      <c r="NBA1" s="161"/>
      <c r="NBB1" s="161"/>
      <c r="NBC1" s="161"/>
      <c r="NBD1" s="161"/>
      <c r="NBE1" s="161"/>
      <c r="NBF1" s="161"/>
      <c r="NBG1" s="161"/>
      <c r="NBH1" s="161"/>
      <c r="NBI1" s="161"/>
      <c r="NBJ1" s="161"/>
      <c r="NBK1" s="161"/>
      <c r="NBL1" s="161"/>
      <c r="NBM1" s="161"/>
      <c r="NBN1" s="161"/>
      <c r="NBO1" s="161"/>
      <c r="NBP1" s="161"/>
      <c r="NBQ1" s="161"/>
      <c r="NBR1" s="161"/>
      <c r="NBS1" s="161"/>
      <c r="NBT1" s="161"/>
      <c r="NBU1" s="161"/>
      <c r="NBV1" s="161"/>
      <c r="NBW1" s="161"/>
      <c r="NBX1" s="161"/>
      <c r="NBY1" s="161"/>
      <c r="NBZ1" s="161"/>
      <c r="NCA1" s="161"/>
      <c r="NCB1" s="161"/>
      <c r="NCC1" s="161"/>
      <c r="NCD1" s="161"/>
      <c r="NCE1" s="161"/>
      <c r="NCF1" s="161"/>
      <c r="NCG1" s="161"/>
      <c r="NCH1" s="161"/>
      <c r="NCI1" s="161"/>
      <c r="NCJ1" s="161"/>
      <c r="NCK1" s="161"/>
      <c r="NCL1" s="161"/>
      <c r="NCM1" s="161"/>
      <c r="NCN1" s="161"/>
      <c r="NCO1" s="161"/>
      <c r="NCP1" s="161"/>
      <c r="NCQ1" s="161"/>
      <c r="NCR1" s="161"/>
      <c r="NCS1" s="161"/>
      <c r="NCT1" s="161"/>
      <c r="NCU1" s="161"/>
      <c r="NCV1" s="161"/>
      <c r="NCW1" s="161"/>
      <c r="NCX1" s="161"/>
      <c r="NCY1" s="161"/>
      <c r="NCZ1" s="161"/>
      <c r="NDA1" s="161"/>
      <c r="NDB1" s="161"/>
      <c r="NDC1" s="161"/>
      <c r="NDD1" s="161"/>
      <c r="NDE1" s="161"/>
      <c r="NDF1" s="161"/>
      <c r="NDG1" s="161"/>
      <c r="NDH1" s="161"/>
      <c r="NDI1" s="161"/>
      <c r="NDJ1" s="161"/>
      <c r="NDK1" s="161"/>
      <c r="NDL1" s="161"/>
      <c r="NDM1" s="161"/>
      <c r="NDN1" s="161"/>
      <c r="NDO1" s="161"/>
      <c r="NDP1" s="161"/>
      <c r="NDQ1" s="161"/>
      <c r="NDR1" s="161"/>
      <c r="NDS1" s="161"/>
      <c r="NDT1" s="161"/>
      <c r="NDU1" s="161"/>
      <c r="NDV1" s="161"/>
      <c r="NDW1" s="161"/>
      <c r="NDX1" s="161"/>
      <c r="NDY1" s="161"/>
      <c r="NDZ1" s="161"/>
      <c r="NEA1" s="161"/>
      <c r="NEB1" s="161"/>
      <c r="NEC1" s="161"/>
      <c r="NED1" s="161"/>
      <c r="NEE1" s="161"/>
      <c r="NEF1" s="161"/>
      <c r="NEG1" s="161"/>
      <c r="NEH1" s="161"/>
      <c r="NEI1" s="161"/>
      <c r="NEJ1" s="161"/>
      <c r="NEK1" s="161"/>
      <c r="NEL1" s="161"/>
      <c r="NEM1" s="161"/>
      <c r="NEN1" s="161"/>
      <c r="NEO1" s="161"/>
      <c r="NEP1" s="161"/>
      <c r="NEQ1" s="161"/>
      <c r="NER1" s="161"/>
      <c r="NES1" s="161"/>
      <c r="NET1" s="161"/>
      <c r="NEU1" s="161"/>
      <c r="NEV1" s="161"/>
      <c r="NEW1" s="161"/>
      <c r="NEX1" s="161"/>
      <c r="NEY1" s="161"/>
      <c r="NEZ1" s="161"/>
      <c r="NFA1" s="161"/>
      <c r="NFB1" s="161"/>
      <c r="NFC1" s="161"/>
      <c r="NFD1" s="161"/>
      <c r="NFE1" s="161"/>
      <c r="NFF1" s="161"/>
      <c r="NFG1" s="161"/>
      <c r="NFH1" s="161"/>
      <c r="NFI1" s="161"/>
      <c r="NFJ1" s="161"/>
      <c r="NFK1" s="161"/>
      <c r="NFL1" s="161"/>
      <c r="NFM1" s="161"/>
      <c r="NFN1" s="161"/>
      <c r="NFO1" s="161"/>
      <c r="NFP1" s="161"/>
      <c r="NFQ1" s="161"/>
      <c r="NFR1" s="161"/>
      <c r="NFS1" s="161"/>
      <c r="NFT1" s="161"/>
      <c r="NFU1" s="161"/>
      <c r="NFV1" s="161"/>
      <c r="NFW1" s="161"/>
      <c r="NFX1" s="161"/>
      <c r="NFY1" s="161"/>
      <c r="NFZ1" s="161"/>
      <c r="NGA1" s="161"/>
      <c r="NGB1" s="161"/>
      <c r="NGC1" s="161"/>
      <c r="NGD1" s="161"/>
      <c r="NGE1" s="161"/>
      <c r="NGF1" s="161"/>
      <c r="NGG1" s="161"/>
      <c r="NGH1" s="161"/>
      <c r="NGI1" s="161"/>
      <c r="NGJ1" s="161"/>
      <c r="NGK1" s="161"/>
      <c r="NGL1" s="161"/>
      <c r="NGM1" s="161"/>
      <c r="NGN1" s="161"/>
      <c r="NGO1" s="161"/>
      <c r="NGP1" s="161"/>
      <c r="NGQ1" s="161"/>
      <c r="NGR1" s="161"/>
      <c r="NGS1" s="161"/>
      <c r="NGT1" s="161"/>
      <c r="NGU1" s="161"/>
      <c r="NGV1" s="161"/>
      <c r="NGW1" s="161"/>
      <c r="NGX1" s="161"/>
      <c r="NGY1" s="161"/>
      <c r="NGZ1" s="161"/>
      <c r="NHA1" s="161"/>
      <c r="NHB1" s="161"/>
      <c r="NHC1" s="161"/>
      <c r="NHD1" s="161"/>
      <c r="NHE1" s="161"/>
      <c r="NHF1" s="161"/>
      <c r="NHG1" s="161"/>
      <c r="NHH1" s="161"/>
      <c r="NHI1" s="161"/>
      <c r="NHJ1" s="161"/>
      <c r="NHK1" s="161"/>
      <c r="NHL1" s="161"/>
      <c r="NHM1" s="161"/>
      <c r="NHN1" s="161"/>
      <c r="NHO1" s="161"/>
      <c r="NHP1" s="161"/>
      <c r="NHQ1" s="161"/>
      <c r="NHR1" s="161"/>
      <c r="NHS1" s="161"/>
      <c r="NHT1" s="161"/>
      <c r="NHU1" s="161"/>
      <c r="NHV1" s="161"/>
      <c r="NHW1" s="161"/>
      <c r="NHX1" s="161"/>
      <c r="NHY1" s="161"/>
      <c r="NHZ1" s="161"/>
      <c r="NIA1" s="161"/>
      <c r="NIB1" s="161"/>
      <c r="NIC1" s="161"/>
      <c r="NID1" s="161"/>
      <c r="NIE1" s="161"/>
      <c r="NIF1" s="161"/>
      <c r="NIG1" s="161"/>
      <c r="NIH1" s="161"/>
      <c r="NII1" s="161"/>
      <c r="NIJ1" s="161"/>
      <c r="NIK1" s="161"/>
      <c r="NIL1" s="161"/>
      <c r="NIM1" s="161"/>
      <c r="NIN1" s="161"/>
      <c r="NIO1" s="161"/>
      <c r="NIP1" s="161"/>
      <c r="NIQ1" s="161"/>
      <c r="NIR1" s="161"/>
      <c r="NIS1" s="161"/>
      <c r="NIT1" s="161"/>
      <c r="NIU1" s="161"/>
      <c r="NIV1" s="161"/>
      <c r="NIW1" s="161"/>
      <c r="NIX1" s="161"/>
      <c r="NIY1" s="161"/>
      <c r="NIZ1" s="161"/>
      <c r="NJA1" s="161"/>
      <c r="NJB1" s="161"/>
      <c r="NJC1" s="161"/>
      <c r="NJD1" s="161"/>
      <c r="NJE1" s="161"/>
      <c r="NJF1" s="161"/>
      <c r="NJG1" s="161"/>
      <c r="NJH1" s="161"/>
      <c r="NJI1" s="161"/>
      <c r="NJJ1" s="161"/>
      <c r="NJK1" s="161"/>
      <c r="NJL1" s="161"/>
      <c r="NJM1" s="161"/>
      <c r="NJN1" s="161"/>
      <c r="NJO1" s="161"/>
      <c r="NJP1" s="161"/>
      <c r="NJQ1" s="161"/>
      <c r="NJR1" s="161"/>
      <c r="NJS1" s="161"/>
      <c r="NJT1" s="161"/>
      <c r="NJU1" s="161"/>
      <c r="NJV1" s="161"/>
      <c r="NJW1" s="161"/>
      <c r="NJX1" s="161"/>
      <c r="NJY1" s="161"/>
      <c r="NJZ1" s="161"/>
      <c r="NKA1" s="161"/>
      <c r="NKB1" s="161"/>
      <c r="NKC1" s="161"/>
      <c r="NKD1" s="161"/>
      <c r="NKE1" s="161"/>
      <c r="NKF1" s="161"/>
      <c r="NKG1" s="161"/>
      <c r="NKH1" s="161"/>
      <c r="NKI1" s="161"/>
      <c r="NKJ1" s="161"/>
      <c r="NKK1" s="161"/>
      <c r="NKL1" s="161"/>
      <c r="NKM1" s="161"/>
      <c r="NKN1" s="161"/>
      <c r="NKO1" s="161"/>
      <c r="NKP1" s="161"/>
      <c r="NKQ1" s="161"/>
      <c r="NKR1" s="161"/>
      <c r="NKS1" s="161"/>
      <c r="NKT1" s="161"/>
      <c r="NKU1" s="161"/>
      <c r="NKV1" s="161"/>
      <c r="NKW1" s="161"/>
      <c r="NKX1" s="161"/>
      <c r="NKY1" s="161"/>
      <c r="NKZ1" s="161"/>
      <c r="NLA1" s="161"/>
      <c r="NLB1" s="161"/>
      <c r="NLC1" s="161"/>
      <c r="NLD1" s="161"/>
      <c r="NLE1" s="161"/>
      <c r="NLF1" s="161"/>
      <c r="NLG1" s="161"/>
      <c r="NLH1" s="161"/>
      <c r="NLI1" s="161"/>
      <c r="NLJ1" s="161"/>
      <c r="NLK1" s="161"/>
      <c r="NLL1" s="161"/>
      <c r="NLM1" s="161"/>
      <c r="NLN1" s="161"/>
      <c r="NLO1" s="161"/>
      <c r="NLP1" s="161"/>
      <c r="NLQ1" s="161"/>
      <c r="NLR1" s="161"/>
      <c r="NLS1" s="161"/>
      <c r="NLT1" s="161"/>
      <c r="NLU1" s="161"/>
      <c r="NLV1" s="161"/>
      <c r="NLW1" s="161"/>
      <c r="NLX1" s="161"/>
      <c r="NLY1" s="161"/>
      <c r="NLZ1" s="161"/>
      <c r="NMA1" s="161"/>
      <c r="NMB1" s="161"/>
      <c r="NMC1" s="161"/>
      <c r="NMD1" s="161"/>
      <c r="NME1" s="161"/>
      <c r="NMF1" s="161"/>
      <c r="NMG1" s="161"/>
      <c r="NMH1" s="161"/>
      <c r="NMI1" s="161"/>
      <c r="NMJ1" s="161"/>
      <c r="NMK1" s="161"/>
      <c r="NML1" s="161"/>
      <c r="NMM1" s="161"/>
      <c r="NMN1" s="161"/>
      <c r="NMO1" s="161"/>
      <c r="NMP1" s="161"/>
      <c r="NMQ1" s="161"/>
      <c r="NMR1" s="161"/>
      <c r="NMS1" s="161"/>
      <c r="NMT1" s="161"/>
      <c r="NMU1" s="161"/>
      <c r="NMV1" s="161"/>
      <c r="NMW1" s="161"/>
      <c r="NMX1" s="161"/>
      <c r="NMY1" s="161"/>
      <c r="NMZ1" s="161"/>
      <c r="NNA1" s="161"/>
      <c r="NNB1" s="161"/>
      <c r="NNC1" s="161"/>
      <c r="NND1" s="161"/>
      <c r="NNE1" s="161"/>
      <c r="NNF1" s="161"/>
      <c r="NNG1" s="161"/>
      <c r="NNH1" s="161"/>
      <c r="NNI1" s="161"/>
      <c r="NNJ1" s="161"/>
      <c r="NNK1" s="161"/>
      <c r="NNL1" s="161"/>
      <c r="NNM1" s="161"/>
      <c r="NNN1" s="161"/>
      <c r="NNO1" s="161"/>
      <c r="NNP1" s="161"/>
      <c r="NNQ1" s="161"/>
      <c r="NNR1" s="161"/>
      <c r="NNS1" s="161"/>
      <c r="NNT1" s="161"/>
      <c r="NNU1" s="161"/>
      <c r="NNV1" s="161"/>
      <c r="NNW1" s="161"/>
      <c r="NNX1" s="161"/>
      <c r="NNY1" s="161"/>
      <c r="NNZ1" s="161"/>
      <c r="NOA1" s="161"/>
      <c r="NOB1" s="161"/>
      <c r="NOC1" s="161"/>
      <c r="NOD1" s="161"/>
      <c r="NOE1" s="161"/>
      <c r="NOF1" s="161"/>
      <c r="NOG1" s="161"/>
      <c r="NOH1" s="161"/>
      <c r="NOI1" s="161"/>
      <c r="NOJ1" s="161"/>
      <c r="NOK1" s="161"/>
      <c r="NOL1" s="161"/>
      <c r="NOM1" s="161"/>
      <c r="NON1" s="161"/>
      <c r="NOO1" s="161"/>
      <c r="NOP1" s="161"/>
      <c r="NOQ1" s="161"/>
      <c r="NOR1" s="161"/>
      <c r="NOS1" s="161"/>
      <c r="NOT1" s="161"/>
      <c r="NOU1" s="161"/>
      <c r="NOV1" s="161"/>
      <c r="NOW1" s="161"/>
      <c r="NOX1" s="161"/>
      <c r="NOY1" s="161"/>
      <c r="NOZ1" s="161"/>
      <c r="NPA1" s="161"/>
      <c r="NPB1" s="161"/>
      <c r="NPC1" s="161"/>
      <c r="NPD1" s="161"/>
      <c r="NPE1" s="161"/>
      <c r="NPF1" s="161"/>
      <c r="NPG1" s="161"/>
      <c r="NPH1" s="161"/>
      <c r="NPI1" s="161"/>
      <c r="NPJ1" s="161"/>
      <c r="NPK1" s="161"/>
      <c r="NPL1" s="161"/>
      <c r="NPM1" s="161"/>
      <c r="NPN1" s="161"/>
      <c r="NPO1" s="161"/>
      <c r="NPP1" s="161"/>
      <c r="NPQ1" s="161"/>
      <c r="NPR1" s="161"/>
      <c r="NPS1" s="161"/>
      <c r="NPT1" s="161"/>
      <c r="NPU1" s="161"/>
      <c r="NPV1" s="161"/>
      <c r="NPW1" s="161"/>
      <c r="NPX1" s="161"/>
      <c r="NPY1" s="161"/>
      <c r="NPZ1" s="161"/>
      <c r="NQA1" s="161"/>
      <c r="NQB1" s="161"/>
      <c r="NQC1" s="161"/>
      <c r="NQD1" s="161"/>
      <c r="NQE1" s="161"/>
      <c r="NQF1" s="161"/>
      <c r="NQG1" s="161"/>
      <c r="NQH1" s="161"/>
      <c r="NQI1" s="161"/>
      <c r="NQJ1" s="161"/>
      <c r="NQK1" s="161"/>
      <c r="NQL1" s="161"/>
      <c r="NQM1" s="161"/>
      <c r="NQN1" s="161"/>
      <c r="NQO1" s="161"/>
      <c r="NQP1" s="161"/>
      <c r="NQQ1" s="161"/>
      <c r="NQR1" s="161"/>
      <c r="NQS1" s="161"/>
      <c r="NQT1" s="161"/>
      <c r="NQU1" s="161"/>
      <c r="NQV1" s="161"/>
      <c r="NQW1" s="161"/>
      <c r="NQX1" s="161"/>
      <c r="NQY1" s="161"/>
      <c r="NQZ1" s="161"/>
      <c r="NRA1" s="161"/>
      <c r="NRB1" s="161"/>
      <c r="NRC1" s="161"/>
      <c r="NRD1" s="161"/>
      <c r="NRE1" s="161"/>
      <c r="NRF1" s="161"/>
      <c r="NRG1" s="161"/>
      <c r="NRH1" s="161"/>
      <c r="NRI1" s="161"/>
      <c r="NRJ1" s="161"/>
      <c r="NRK1" s="161"/>
      <c r="NRL1" s="161"/>
      <c r="NRM1" s="161"/>
      <c r="NRN1" s="161"/>
      <c r="NRO1" s="161"/>
      <c r="NRP1" s="161"/>
      <c r="NRQ1" s="161"/>
      <c r="NRR1" s="161"/>
      <c r="NRS1" s="161"/>
      <c r="NRT1" s="161"/>
      <c r="NRU1" s="161"/>
      <c r="NRV1" s="161"/>
      <c r="NRW1" s="161"/>
      <c r="NRX1" s="161"/>
      <c r="NRY1" s="161"/>
      <c r="NRZ1" s="161"/>
      <c r="NSA1" s="161"/>
      <c r="NSB1" s="161"/>
      <c r="NSC1" s="161"/>
      <c r="NSD1" s="161"/>
      <c r="NSE1" s="161"/>
      <c r="NSF1" s="161"/>
      <c r="NSG1" s="161"/>
      <c r="NSH1" s="161"/>
      <c r="NSI1" s="161"/>
      <c r="NSJ1" s="161"/>
      <c r="NSK1" s="161"/>
      <c r="NSL1" s="161"/>
      <c r="NSM1" s="161"/>
      <c r="NSN1" s="161"/>
      <c r="NSO1" s="161"/>
      <c r="NSP1" s="161"/>
      <c r="NSQ1" s="161"/>
      <c r="NSR1" s="161"/>
      <c r="NSS1" s="161"/>
      <c r="NST1" s="161"/>
      <c r="NSU1" s="161"/>
      <c r="NSV1" s="161"/>
      <c r="NSW1" s="161"/>
      <c r="NSX1" s="161"/>
      <c r="NSY1" s="161"/>
      <c r="NSZ1" s="161"/>
      <c r="NTA1" s="161"/>
      <c r="NTB1" s="161"/>
      <c r="NTC1" s="161"/>
      <c r="NTD1" s="161"/>
      <c r="NTE1" s="161"/>
      <c r="NTF1" s="161"/>
      <c r="NTG1" s="161"/>
      <c r="NTH1" s="161"/>
      <c r="NTI1" s="161"/>
      <c r="NTJ1" s="161"/>
      <c r="NTK1" s="161"/>
      <c r="NTL1" s="161"/>
      <c r="NTM1" s="161"/>
      <c r="NTN1" s="161"/>
      <c r="NTO1" s="161"/>
      <c r="NTP1" s="161"/>
      <c r="NTQ1" s="161"/>
      <c r="NTR1" s="161"/>
      <c r="NTS1" s="161"/>
      <c r="NTT1" s="161"/>
      <c r="NTU1" s="161"/>
      <c r="NTV1" s="161"/>
      <c r="NTW1" s="161"/>
      <c r="NTX1" s="161"/>
      <c r="NTY1" s="161"/>
      <c r="NTZ1" s="161"/>
      <c r="NUA1" s="161"/>
      <c r="NUB1" s="161"/>
      <c r="NUC1" s="161"/>
      <c r="NUD1" s="161"/>
      <c r="NUE1" s="161"/>
      <c r="NUF1" s="161"/>
      <c r="NUG1" s="161"/>
      <c r="NUH1" s="161"/>
      <c r="NUI1" s="161"/>
      <c r="NUJ1" s="161"/>
      <c r="NUK1" s="161"/>
      <c r="NUL1" s="161"/>
      <c r="NUM1" s="161"/>
      <c r="NUN1" s="161"/>
      <c r="NUO1" s="161"/>
      <c r="NUP1" s="161"/>
      <c r="NUQ1" s="161"/>
      <c r="NUR1" s="161"/>
      <c r="NUS1" s="161"/>
      <c r="NUT1" s="161"/>
      <c r="NUU1" s="161"/>
      <c r="NUV1" s="161"/>
      <c r="NUW1" s="161"/>
      <c r="NUX1" s="161"/>
      <c r="NUY1" s="161"/>
      <c r="NUZ1" s="161"/>
      <c r="NVA1" s="161"/>
      <c r="NVB1" s="161"/>
      <c r="NVC1" s="161"/>
      <c r="NVD1" s="161"/>
      <c r="NVE1" s="161"/>
      <c r="NVF1" s="161"/>
      <c r="NVG1" s="161"/>
      <c r="NVH1" s="161"/>
      <c r="NVI1" s="161"/>
      <c r="NVJ1" s="161"/>
      <c r="NVK1" s="161"/>
      <c r="NVL1" s="161"/>
      <c r="NVM1" s="161"/>
      <c r="NVN1" s="161"/>
      <c r="NVO1" s="161"/>
      <c r="NVP1" s="161"/>
      <c r="NVQ1" s="161"/>
      <c r="NVR1" s="161"/>
      <c r="NVS1" s="161"/>
      <c r="NVT1" s="161"/>
      <c r="NVU1" s="161"/>
      <c r="NVV1" s="161"/>
      <c r="NVW1" s="161"/>
      <c r="NVX1" s="161"/>
      <c r="NVY1" s="161"/>
      <c r="NVZ1" s="161"/>
      <c r="NWA1" s="161"/>
      <c r="NWB1" s="161"/>
      <c r="NWC1" s="161"/>
      <c r="NWD1" s="161"/>
      <c r="NWE1" s="161"/>
      <c r="NWF1" s="161"/>
      <c r="NWG1" s="161"/>
      <c r="NWH1" s="161"/>
      <c r="NWI1" s="161"/>
      <c r="NWJ1" s="161"/>
      <c r="NWK1" s="161"/>
      <c r="NWL1" s="161"/>
      <c r="NWM1" s="161"/>
      <c r="NWN1" s="161"/>
      <c r="NWO1" s="161"/>
      <c r="NWP1" s="161"/>
      <c r="NWQ1" s="161"/>
      <c r="NWR1" s="161"/>
      <c r="NWS1" s="161"/>
      <c r="NWT1" s="161"/>
      <c r="NWU1" s="161"/>
      <c r="NWV1" s="161"/>
      <c r="NWW1" s="161"/>
      <c r="NWX1" s="161"/>
      <c r="NWY1" s="161"/>
      <c r="NWZ1" s="161"/>
      <c r="NXA1" s="161"/>
      <c r="NXB1" s="161"/>
      <c r="NXC1" s="161"/>
      <c r="NXD1" s="161"/>
      <c r="NXE1" s="161"/>
      <c r="NXF1" s="161"/>
      <c r="NXG1" s="161"/>
      <c r="NXH1" s="161"/>
      <c r="NXI1" s="161"/>
      <c r="NXJ1" s="161"/>
      <c r="NXK1" s="161"/>
      <c r="NXL1" s="161"/>
      <c r="NXM1" s="161"/>
      <c r="NXN1" s="161"/>
      <c r="NXO1" s="161"/>
      <c r="NXP1" s="161"/>
      <c r="NXQ1" s="161"/>
      <c r="NXR1" s="161"/>
      <c r="NXS1" s="161"/>
      <c r="NXT1" s="161"/>
      <c r="NXU1" s="161"/>
      <c r="NXV1" s="161"/>
      <c r="NXW1" s="161"/>
      <c r="NXX1" s="161"/>
      <c r="NXY1" s="161"/>
      <c r="NXZ1" s="161"/>
      <c r="NYA1" s="161"/>
      <c r="NYB1" s="161"/>
      <c r="NYC1" s="161"/>
      <c r="NYD1" s="161"/>
      <c r="NYE1" s="161"/>
      <c r="NYF1" s="161"/>
      <c r="NYG1" s="161"/>
      <c r="NYH1" s="161"/>
      <c r="NYI1" s="161"/>
      <c r="NYJ1" s="161"/>
      <c r="NYK1" s="161"/>
      <c r="NYL1" s="161"/>
      <c r="NYM1" s="161"/>
      <c r="NYN1" s="161"/>
      <c r="NYO1" s="161"/>
      <c r="NYP1" s="161"/>
      <c r="NYQ1" s="161"/>
      <c r="NYR1" s="161"/>
      <c r="NYS1" s="161"/>
      <c r="NYT1" s="161"/>
      <c r="NYU1" s="161"/>
      <c r="NYV1" s="161"/>
      <c r="NYW1" s="161"/>
      <c r="NYX1" s="161"/>
      <c r="NYY1" s="161"/>
      <c r="NYZ1" s="161"/>
      <c r="NZA1" s="161"/>
      <c r="NZB1" s="161"/>
      <c r="NZC1" s="161"/>
      <c r="NZD1" s="161"/>
      <c r="NZE1" s="161"/>
      <c r="NZF1" s="161"/>
      <c r="NZG1" s="161"/>
      <c r="NZH1" s="161"/>
      <c r="NZI1" s="161"/>
      <c r="NZJ1" s="161"/>
      <c r="NZK1" s="161"/>
      <c r="NZL1" s="161"/>
      <c r="NZM1" s="161"/>
      <c r="NZN1" s="161"/>
      <c r="NZO1" s="161"/>
      <c r="NZP1" s="161"/>
      <c r="NZQ1" s="161"/>
      <c r="NZR1" s="161"/>
      <c r="NZS1" s="161"/>
      <c r="NZT1" s="161"/>
      <c r="NZU1" s="161"/>
      <c r="NZV1" s="161"/>
      <c r="NZW1" s="161"/>
      <c r="NZX1" s="161"/>
      <c r="NZY1" s="161"/>
      <c r="NZZ1" s="161"/>
      <c r="OAA1" s="161"/>
      <c r="OAB1" s="161"/>
      <c r="OAC1" s="161"/>
      <c r="OAD1" s="161"/>
      <c r="OAE1" s="161"/>
      <c r="OAF1" s="161"/>
      <c r="OAG1" s="161"/>
      <c r="OAH1" s="161"/>
      <c r="OAI1" s="161"/>
      <c r="OAJ1" s="161"/>
      <c r="OAK1" s="161"/>
      <c r="OAL1" s="161"/>
      <c r="OAM1" s="161"/>
      <c r="OAN1" s="161"/>
      <c r="OAO1" s="161"/>
      <c r="OAP1" s="161"/>
      <c r="OAQ1" s="161"/>
      <c r="OAR1" s="161"/>
      <c r="OAS1" s="161"/>
      <c r="OAT1" s="161"/>
      <c r="OAU1" s="161"/>
      <c r="OAV1" s="161"/>
      <c r="OAW1" s="161"/>
      <c r="OAX1" s="161"/>
      <c r="OAY1" s="161"/>
      <c r="OAZ1" s="161"/>
      <c r="OBA1" s="161"/>
      <c r="OBB1" s="161"/>
      <c r="OBC1" s="161"/>
      <c r="OBD1" s="161"/>
      <c r="OBE1" s="161"/>
      <c r="OBF1" s="161"/>
      <c r="OBG1" s="161"/>
      <c r="OBH1" s="161"/>
      <c r="OBI1" s="161"/>
      <c r="OBJ1" s="161"/>
      <c r="OBK1" s="161"/>
      <c r="OBL1" s="161"/>
      <c r="OBM1" s="161"/>
      <c r="OBN1" s="161"/>
      <c r="OBO1" s="161"/>
      <c r="OBP1" s="161"/>
      <c r="OBQ1" s="161"/>
      <c r="OBR1" s="161"/>
      <c r="OBS1" s="161"/>
      <c r="OBT1" s="161"/>
      <c r="OBU1" s="161"/>
      <c r="OBV1" s="161"/>
      <c r="OBW1" s="161"/>
      <c r="OBX1" s="161"/>
      <c r="OBY1" s="161"/>
      <c r="OBZ1" s="161"/>
      <c r="OCA1" s="161"/>
      <c r="OCB1" s="161"/>
      <c r="OCC1" s="161"/>
      <c r="OCD1" s="161"/>
      <c r="OCE1" s="161"/>
      <c r="OCF1" s="161"/>
      <c r="OCG1" s="161"/>
      <c r="OCH1" s="161"/>
      <c r="OCI1" s="161"/>
      <c r="OCJ1" s="161"/>
      <c r="OCK1" s="161"/>
      <c r="OCL1" s="161"/>
      <c r="OCM1" s="161"/>
      <c r="OCN1" s="161"/>
      <c r="OCO1" s="161"/>
      <c r="OCP1" s="161"/>
      <c r="OCQ1" s="161"/>
      <c r="OCR1" s="161"/>
      <c r="OCS1" s="161"/>
      <c r="OCT1" s="161"/>
      <c r="OCU1" s="161"/>
      <c r="OCV1" s="161"/>
      <c r="OCW1" s="161"/>
      <c r="OCX1" s="161"/>
      <c r="OCY1" s="161"/>
      <c r="OCZ1" s="161"/>
      <c r="ODA1" s="161"/>
      <c r="ODB1" s="161"/>
      <c r="ODC1" s="161"/>
      <c r="ODD1" s="161"/>
      <c r="ODE1" s="161"/>
      <c r="ODF1" s="161"/>
      <c r="ODG1" s="161"/>
      <c r="ODH1" s="161"/>
      <c r="ODI1" s="161"/>
      <c r="ODJ1" s="161"/>
      <c r="ODK1" s="161"/>
      <c r="ODL1" s="161"/>
      <c r="ODM1" s="161"/>
      <c r="ODN1" s="161"/>
      <c r="ODO1" s="161"/>
      <c r="ODP1" s="161"/>
      <c r="ODQ1" s="161"/>
      <c r="ODR1" s="161"/>
      <c r="ODS1" s="161"/>
      <c r="ODT1" s="161"/>
      <c r="ODU1" s="161"/>
      <c r="ODV1" s="161"/>
      <c r="ODW1" s="161"/>
      <c r="ODX1" s="161"/>
      <c r="ODY1" s="161"/>
      <c r="ODZ1" s="161"/>
      <c r="OEA1" s="161"/>
      <c r="OEB1" s="161"/>
      <c r="OEC1" s="161"/>
      <c r="OED1" s="161"/>
      <c r="OEE1" s="161"/>
      <c r="OEF1" s="161"/>
      <c r="OEG1" s="161"/>
      <c r="OEH1" s="161"/>
      <c r="OEI1" s="161"/>
      <c r="OEJ1" s="161"/>
      <c r="OEK1" s="161"/>
      <c r="OEL1" s="161"/>
      <c r="OEM1" s="161"/>
      <c r="OEN1" s="161"/>
      <c r="OEO1" s="161"/>
      <c r="OEP1" s="161"/>
      <c r="OEQ1" s="161"/>
      <c r="OER1" s="161"/>
      <c r="OES1" s="161"/>
      <c r="OET1" s="161"/>
      <c r="OEU1" s="161"/>
      <c r="OEV1" s="161"/>
      <c r="OEW1" s="161"/>
      <c r="OEX1" s="161"/>
      <c r="OEY1" s="161"/>
      <c r="OEZ1" s="161"/>
      <c r="OFA1" s="161"/>
      <c r="OFB1" s="161"/>
      <c r="OFC1" s="161"/>
      <c r="OFD1" s="161"/>
      <c r="OFE1" s="161"/>
      <c r="OFF1" s="161"/>
      <c r="OFG1" s="161"/>
      <c r="OFH1" s="161"/>
      <c r="OFI1" s="161"/>
      <c r="OFJ1" s="161"/>
      <c r="OFK1" s="161"/>
      <c r="OFL1" s="161"/>
      <c r="OFM1" s="161"/>
      <c r="OFN1" s="161"/>
      <c r="OFO1" s="161"/>
      <c r="OFP1" s="161"/>
      <c r="OFQ1" s="161"/>
      <c r="OFR1" s="161"/>
      <c r="OFS1" s="161"/>
      <c r="OFT1" s="161"/>
      <c r="OFU1" s="161"/>
      <c r="OFV1" s="161"/>
      <c r="OFW1" s="161"/>
      <c r="OFX1" s="161"/>
      <c r="OFY1" s="161"/>
      <c r="OFZ1" s="161"/>
      <c r="OGA1" s="161"/>
      <c r="OGB1" s="161"/>
      <c r="OGC1" s="161"/>
      <c r="OGD1" s="161"/>
      <c r="OGE1" s="161"/>
      <c r="OGF1" s="161"/>
      <c r="OGG1" s="161"/>
      <c r="OGH1" s="161"/>
      <c r="OGI1" s="161"/>
      <c r="OGJ1" s="161"/>
      <c r="OGK1" s="161"/>
      <c r="OGL1" s="161"/>
      <c r="OGM1" s="161"/>
      <c r="OGN1" s="161"/>
      <c r="OGO1" s="161"/>
      <c r="OGP1" s="161"/>
      <c r="OGQ1" s="161"/>
      <c r="OGR1" s="161"/>
      <c r="OGS1" s="161"/>
      <c r="OGT1" s="161"/>
      <c r="OGU1" s="161"/>
      <c r="OGV1" s="161"/>
      <c r="OGW1" s="161"/>
      <c r="OGX1" s="161"/>
      <c r="OGY1" s="161"/>
      <c r="OGZ1" s="161"/>
      <c r="OHA1" s="161"/>
      <c r="OHB1" s="161"/>
      <c r="OHC1" s="161"/>
      <c r="OHD1" s="161"/>
      <c r="OHE1" s="161"/>
      <c r="OHF1" s="161"/>
      <c r="OHG1" s="161"/>
      <c r="OHH1" s="161"/>
      <c r="OHI1" s="161"/>
      <c r="OHJ1" s="161"/>
      <c r="OHK1" s="161"/>
      <c r="OHL1" s="161"/>
      <c r="OHM1" s="161"/>
      <c r="OHN1" s="161"/>
      <c r="OHO1" s="161"/>
      <c r="OHP1" s="161"/>
      <c r="OHQ1" s="161"/>
      <c r="OHR1" s="161"/>
      <c r="OHS1" s="161"/>
      <c r="OHT1" s="161"/>
      <c r="OHU1" s="161"/>
      <c r="OHV1" s="161"/>
      <c r="OHW1" s="161"/>
      <c r="OHX1" s="161"/>
      <c r="OHY1" s="161"/>
      <c r="OHZ1" s="161"/>
      <c r="OIA1" s="161"/>
      <c r="OIB1" s="161"/>
      <c r="OIC1" s="161"/>
      <c r="OID1" s="161"/>
      <c r="OIE1" s="161"/>
      <c r="OIF1" s="161"/>
      <c r="OIG1" s="161"/>
      <c r="OIH1" s="161"/>
      <c r="OII1" s="161"/>
      <c r="OIJ1" s="161"/>
      <c r="OIK1" s="161"/>
      <c r="OIL1" s="161"/>
      <c r="OIM1" s="161"/>
      <c r="OIN1" s="161"/>
      <c r="OIO1" s="161"/>
      <c r="OIP1" s="161"/>
      <c r="OIQ1" s="161"/>
      <c r="OIR1" s="161"/>
      <c r="OIS1" s="161"/>
      <c r="OIT1" s="161"/>
      <c r="OIU1" s="161"/>
      <c r="OIV1" s="161"/>
      <c r="OIW1" s="161"/>
      <c r="OIX1" s="161"/>
      <c r="OIY1" s="161"/>
      <c r="OIZ1" s="161"/>
      <c r="OJA1" s="161"/>
      <c r="OJB1" s="161"/>
      <c r="OJC1" s="161"/>
      <c r="OJD1" s="161"/>
      <c r="OJE1" s="161"/>
      <c r="OJF1" s="161"/>
      <c r="OJG1" s="161"/>
      <c r="OJH1" s="161"/>
      <c r="OJI1" s="161"/>
      <c r="OJJ1" s="161"/>
      <c r="OJK1" s="161"/>
      <c r="OJL1" s="161"/>
      <c r="OJM1" s="161"/>
      <c r="OJN1" s="161"/>
      <c r="OJO1" s="161"/>
      <c r="OJP1" s="161"/>
      <c r="OJQ1" s="161"/>
      <c r="OJR1" s="161"/>
      <c r="OJS1" s="161"/>
      <c r="OJT1" s="161"/>
      <c r="OJU1" s="161"/>
      <c r="OJV1" s="161"/>
      <c r="OJW1" s="161"/>
      <c r="OJX1" s="161"/>
      <c r="OJY1" s="161"/>
      <c r="OJZ1" s="161"/>
      <c r="OKA1" s="161"/>
      <c r="OKB1" s="161"/>
      <c r="OKC1" s="161"/>
      <c r="OKD1" s="161"/>
      <c r="OKE1" s="161"/>
      <c r="OKF1" s="161"/>
      <c r="OKG1" s="161"/>
      <c r="OKH1" s="161"/>
      <c r="OKI1" s="161"/>
      <c r="OKJ1" s="161"/>
      <c r="OKK1" s="161"/>
      <c r="OKL1" s="161"/>
      <c r="OKM1" s="161"/>
      <c r="OKN1" s="161"/>
      <c r="OKO1" s="161"/>
      <c r="OKP1" s="161"/>
      <c r="OKQ1" s="161"/>
      <c r="OKR1" s="161"/>
      <c r="OKS1" s="161"/>
      <c r="OKT1" s="161"/>
      <c r="OKU1" s="161"/>
      <c r="OKV1" s="161"/>
      <c r="OKW1" s="161"/>
      <c r="OKX1" s="161"/>
      <c r="OKY1" s="161"/>
      <c r="OKZ1" s="161"/>
      <c r="OLA1" s="161"/>
      <c r="OLB1" s="161"/>
      <c r="OLC1" s="161"/>
      <c r="OLD1" s="161"/>
      <c r="OLE1" s="161"/>
      <c r="OLF1" s="161"/>
      <c r="OLG1" s="161"/>
      <c r="OLH1" s="161"/>
      <c r="OLI1" s="161"/>
      <c r="OLJ1" s="161"/>
      <c r="OLK1" s="161"/>
      <c r="OLL1" s="161"/>
      <c r="OLM1" s="161"/>
      <c r="OLN1" s="161"/>
      <c r="OLO1" s="161"/>
      <c r="OLP1" s="161"/>
      <c r="OLQ1" s="161"/>
      <c r="OLR1" s="161"/>
      <c r="OLS1" s="161"/>
      <c r="OLT1" s="161"/>
      <c r="OLU1" s="161"/>
      <c r="OLV1" s="161"/>
      <c r="OLW1" s="161"/>
      <c r="OLX1" s="161"/>
      <c r="OLY1" s="161"/>
      <c r="OLZ1" s="161"/>
      <c r="OMA1" s="161"/>
      <c r="OMB1" s="161"/>
      <c r="OMC1" s="161"/>
      <c r="OMD1" s="161"/>
      <c r="OME1" s="161"/>
      <c r="OMF1" s="161"/>
      <c r="OMG1" s="161"/>
      <c r="OMH1" s="161"/>
      <c r="OMI1" s="161"/>
      <c r="OMJ1" s="161"/>
      <c r="OMK1" s="161"/>
      <c r="OML1" s="161"/>
      <c r="OMM1" s="161"/>
      <c r="OMN1" s="161"/>
      <c r="OMO1" s="161"/>
      <c r="OMP1" s="161"/>
      <c r="OMQ1" s="161"/>
      <c r="OMR1" s="161"/>
      <c r="OMS1" s="161"/>
      <c r="OMT1" s="161"/>
      <c r="OMU1" s="161"/>
      <c r="OMV1" s="161"/>
      <c r="OMW1" s="161"/>
      <c r="OMX1" s="161"/>
      <c r="OMY1" s="161"/>
      <c r="OMZ1" s="161"/>
      <c r="ONA1" s="161"/>
      <c r="ONB1" s="161"/>
      <c r="ONC1" s="161"/>
      <c r="OND1" s="161"/>
      <c r="ONE1" s="161"/>
      <c r="ONF1" s="161"/>
      <c r="ONG1" s="161"/>
      <c r="ONH1" s="161"/>
      <c r="ONI1" s="161"/>
      <c r="ONJ1" s="161"/>
      <c r="ONK1" s="161"/>
      <c r="ONL1" s="161"/>
      <c r="ONM1" s="161"/>
      <c r="ONN1" s="161"/>
      <c r="ONO1" s="161"/>
      <c r="ONP1" s="161"/>
      <c r="ONQ1" s="161"/>
      <c r="ONR1" s="161"/>
      <c r="ONS1" s="161"/>
      <c r="ONT1" s="161"/>
      <c r="ONU1" s="161"/>
      <c r="ONV1" s="161"/>
      <c r="ONW1" s="161"/>
      <c r="ONX1" s="161"/>
      <c r="ONY1" s="161"/>
      <c r="ONZ1" s="161"/>
      <c r="OOA1" s="161"/>
      <c r="OOB1" s="161"/>
      <c r="OOC1" s="161"/>
      <c r="OOD1" s="161"/>
      <c r="OOE1" s="161"/>
      <c r="OOF1" s="161"/>
      <c r="OOG1" s="161"/>
      <c r="OOH1" s="161"/>
      <c r="OOI1" s="161"/>
      <c r="OOJ1" s="161"/>
      <c r="OOK1" s="161"/>
      <c r="OOL1" s="161"/>
      <c r="OOM1" s="161"/>
      <c r="OON1" s="161"/>
      <c r="OOO1" s="161"/>
      <c r="OOP1" s="161"/>
      <c r="OOQ1" s="161"/>
      <c r="OOR1" s="161"/>
      <c r="OOS1" s="161"/>
      <c r="OOT1" s="161"/>
      <c r="OOU1" s="161"/>
      <c r="OOV1" s="161"/>
      <c r="OOW1" s="161"/>
      <c r="OOX1" s="161"/>
      <c r="OOY1" s="161"/>
      <c r="OOZ1" s="161"/>
      <c r="OPA1" s="161"/>
      <c r="OPB1" s="161"/>
      <c r="OPC1" s="161"/>
      <c r="OPD1" s="161"/>
      <c r="OPE1" s="161"/>
      <c r="OPF1" s="161"/>
      <c r="OPG1" s="161"/>
      <c r="OPH1" s="161"/>
      <c r="OPI1" s="161"/>
      <c r="OPJ1" s="161"/>
      <c r="OPK1" s="161"/>
      <c r="OPL1" s="161"/>
      <c r="OPM1" s="161"/>
      <c r="OPN1" s="161"/>
      <c r="OPO1" s="161"/>
      <c r="OPP1" s="161"/>
      <c r="OPQ1" s="161"/>
      <c r="OPR1" s="161"/>
      <c r="OPS1" s="161"/>
      <c r="OPT1" s="161"/>
      <c r="OPU1" s="161"/>
      <c r="OPV1" s="161"/>
      <c r="OPW1" s="161"/>
      <c r="OPX1" s="161"/>
      <c r="OPY1" s="161"/>
      <c r="OPZ1" s="161"/>
      <c r="OQA1" s="161"/>
      <c r="OQB1" s="161"/>
      <c r="OQC1" s="161"/>
      <c r="OQD1" s="161"/>
      <c r="OQE1" s="161"/>
      <c r="OQF1" s="161"/>
      <c r="OQG1" s="161"/>
      <c r="OQH1" s="161"/>
      <c r="OQI1" s="161"/>
      <c r="OQJ1" s="161"/>
      <c r="OQK1" s="161"/>
      <c r="OQL1" s="161"/>
      <c r="OQM1" s="161"/>
      <c r="OQN1" s="161"/>
      <c r="OQO1" s="161"/>
      <c r="OQP1" s="161"/>
      <c r="OQQ1" s="161"/>
      <c r="OQR1" s="161"/>
      <c r="OQS1" s="161"/>
      <c r="OQT1" s="161"/>
      <c r="OQU1" s="161"/>
      <c r="OQV1" s="161"/>
      <c r="OQW1" s="161"/>
      <c r="OQX1" s="161"/>
      <c r="OQY1" s="161"/>
      <c r="OQZ1" s="161"/>
      <c r="ORA1" s="161"/>
      <c r="ORB1" s="161"/>
      <c r="ORC1" s="161"/>
      <c r="ORD1" s="161"/>
      <c r="ORE1" s="161"/>
      <c r="ORF1" s="161"/>
      <c r="ORG1" s="161"/>
      <c r="ORH1" s="161"/>
      <c r="ORI1" s="161"/>
      <c r="ORJ1" s="161"/>
      <c r="ORK1" s="161"/>
      <c r="ORL1" s="161"/>
      <c r="ORM1" s="161"/>
      <c r="ORN1" s="161"/>
      <c r="ORO1" s="161"/>
      <c r="ORP1" s="161"/>
      <c r="ORQ1" s="161"/>
      <c r="ORR1" s="161"/>
      <c r="ORS1" s="161"/>
      <c r="ORT1" s="161"/>
      <c r="ORU1" s="161"/>
      <c r="ORV1" s="161"/>
      <c r="ORW1" s="161"/>
      <c r="ORX1" s="161"/>
      <c r="ORY1" s="161"/>
      <c r="ORZ1" s="161"/>
      <c r="OSA1" s="161"/>
      <c r="OSB1" s="161"/>
      <c r="OSC1" s="161"/>
      <c r="OSD1" s="161"/>
      <c r="OSE1" s="161"/>
      <c r="OSF1" s="161"/>
      <c r="OSG1" s="161"/>
      <c r="OSH1" s="161"/>
      <c r="OSI1" s="161"/>
      <c r="OSJ1" s="161"/>
      <c r="OSK1" s="161"/>
      <c r="OSL1" s="161"/>
      <c r="OSM1" s="161"/>
      <c r="OSN1" s="161"/>
      <c r="OSO1" s="161"/>
      <c r="OSP1" s="161"/>
      <c r="OSQ1" s="161"/>
      <c r="OSR1" s="161"/>
      <c r="OSS1" s="161"/>
      <c r="OST1" s="161"/>
      <c r="OSU1" s="161"/>
      <c r="OSV1" s="161"/>
      <c r="OSW1" s="161"/>
      <c r="OSX1" s="161"/>
      <c r="OSY1" s="161"/>
      <c r="OSZ1" s="161"/>
      <c r="OTA1" s="161"/>
      <c r="OTB1" s="161"/>
      <c r="OTC1" s="161"/>
      <c r="OTD1" s="161"/>
      <c r="OTE1" s="161"/>
      <c r="OTF1" s="161"/>
      <c r="OTG1" s="161"/>
      <c r="OTH1" s="161"/>
      <c r="OTI1" s="161"/>
      <c r="OTJ1" s="161"/>
      <c r="OTK1" s="161"/>
      <c r="OTL1" s="161"/>
      <c r="OTM1" s="161"/>
      <c r="OTN1" s="161"/>
      <c r="OTO1" s="161"/>
      <c r="OTP1" s="161"/>
      <c r="OTQ1" s="161"/>
      <c r="OTR1" s="161"/>
      <c r="OTS1" s="161"/>
      <c r="OTT1" s="161"/>
      <c r="OTU1" s="161"/>
      <c r="OTV1" s="161"/>
      <c r="OTW1" s="161"/>
      <c r="OTX1" s="161"/>
      <c r="OTY1" s="161"/>
      <c r="OTZ1" s="161"/>
      <c r="OUA1" s="161"/>
      <c r="OUB1" s="161"/>
      <c r="OUC1" s="161"/>
      <c r="OUD1" s="161"/>
      <c r="OUE1" s="161"/>
      <c r="OUF1" s="161"/>
      <c r="OUG1" s="161"/>
      <c r="OUH1" s="161"/>
      <c r="OUI1" s="161"/>
      <c r="OUJ1" s="161"/>
      <c r="OUK1" s="161"/>
      <c r="OUL1" s="161"/>
      <c r="OUM1" s="161"/>
      <c r="OUN1" s="161"/>
      <c r="OUO1" s="161"/>
      <c r="OUP1" s="161"/>
      <c r="OUQ1" s="161"/>
      <c r="OUR1" s="161"/>
      <c r="OUS1" s="161"/>
      <c r="OUT1" s="161"/>
      <c r="OUU1" s="161"/>
      <c r="OUV1" s="161"/>
      <c r="OUW1" s="161"/>
      <c r="OUX1" s="161"/>
      <c r="OUY1" s="161"/>
      <c r="OUZ1" s="161"/>
      <c r="OVA1" s="161"/>
      <c r="OVB1" s="161"/>
      <c r="OVC1" s="161"/>
      <c r="OVD1" s="161"/>
      <c r="OVE1" s="161"/>
      <c r="OVF1" s="161"/>
      <c r="OVG1" s="161"/>
      <c r="OVH1" s="161"/>
      <c r="OVI1" s="161"/>
      <c r="OVJ1" s="161"/>
      <c r="OVK1" s="161"/>
      <c r="OVL1" s="161"/>
      <c r="OVM1" s="161"/>
      <c r="OVN1" s="161"/>
      <c r="OVO1" s="161"/>
      <c r="OVP1" s="161"/>
      <c r="OVQ1" s="161"/>
      <c r="OVR1" s="161"/>
      <c r="OVS1" s="161"/>
      <c r="OVT1" s="161"/>
      <c r="OVU1" s="161"/>
      <c r="OVV1" s="161"/>
      <c r="OVW1" s="161"/>
      <c r="OVX1" s="161"/>
      <c r="OVY1" s="161"/>
      <c r="OVZ1" s="161"/>
      <c r="OWA1" s="161"/>
      <c r="OWB1" s="161"/>
      <c r="OWC1" s="161"/>
      <c r="OWD1" s="161"/>
      <c r="OWE1" s="161"/>
      <c r="OWF1" s="161"/>
      <c r="OWG1" s="161"/>
      <c r="OWH1" s="161"/>
      <c r="OWI1" s="161"/>
      <c r="OWJ1" s="161"/>
      <c r="OWK1" s="161"/>
      <c r="OWL1" s="161"/>
      <c r="OWM1" s="161"/>
      <c r="OWN1" s="161"/>
      <c r="OWO1" s="161"/>
      <c r="OWP1" s="161"/>
      <c r="OWQ1" s="161"/>
      <c r="OWR1" s="161"/>
      <c r="OWS1" s="161"/>
      <c r="OWT1" s="161"/>
      <c r="OWU1" s="161"/>
      <c r="OWV1" s="161"/>
      <c r="OWW1" s="161"/>
      <c r="OWX1" s="161"/>
      <c r="OWY1" s="161"/>
      <c r="OWZ1" s="161"/>
      <c r="OXA1" s="161"/>
      <c r="OXB1" s="161"/>
      <c r="OXC1" s="161"/>
      <c r="OXD1" s="161"/>
      <c r="OXE1" s="161"/>
      <c r="OXF1" s="161"/>
      <c r="OXG1" s="161"/>
      <c r="OXH1" s="161"/>
      <c r="OXI1" s="161"/>
      <c r="OXJ1" s="161"/>
      <c r="OXK1" s="161"/>
      <c r="OXL1" s="161"/>
      <c r="OXM1" s="161"/>
      <c r="OXN1" s="161"/>
      <c r="OXO1" s="161"/>
      <c r="OXP1" s="161"/>
      <c r="OXQ1" s="161"/>
      <c r="OXR1" s="161"/>
      <c r="OXS1" s="161"/>
      <c r="OXT1" s="161"/>
      <c r="OXU1" s="161"/>
      <c r="OXV1" s="161"/>
      <c r="OXW1" s="161"/>
      <c r="OXX1" s="161"/>
      <c r="OXY1" s="161"/>
      <c r="OXZ1" s="161"/>
      <c r="OYA1" s="161"/>
      <c r="OYB1" s="161"/>
      <c r="OYC1" s="161"/>
      <c r="OYD1" s="161"/>
      <c r="OYE1" s="161"/>
      <c r="OYF1" s="161"/>
      <c r="OYG1" s="161"/>
      <c r="OYH1" s="161"/>
      <c r="OYI1" s="161"/>
      <c r="OYJ1" s="161"/>
      <c r="OYK1" s="161"/>
      <c r="OYL1" s="161"/>
      <c r="OYM1" s="161"/>
      <c r="OYN1" s="161"/>
      <c r="OYO1" s="161"/>
      <c r="OYP1" s="161"/>
      <c r="OYQ1" s="161"/>
      <c r="OYR1" s="161"/>
      <c r="OYS1" s="161"/>
      <c r="OYT1" s="161"/>
      <c r="OYU1" s="161"/>
      <c r="OYV1" s="161"/>
      <c r="OYW1" s="161"/>
      <c r="OYX1" s="161"/>
      <c r="OYY1" s="161"/>
      <c r="OYZ1" s="161"/>
      <c r="OZA1" s="161"/>
      <c r="OZB1" s="161"/>
      <c r="OZC1" s="161"/>
      <c r="OZD1" s="161"/>
      <c r="OZE1" s="161"/>
      <c r="OZF1" s="161"/>
      <c r="OZG1" s="161"/>
      <c r="OZH1" s="161"/>
      <c r="OZI1" s="161"/>
      <c r="OZJ1" s="161"/>
      <c r="OZK1" s="161"/>
      <c r="OZL1" s="161"/>
      <c r="OZM1" s="161"/>
      <c r="OZN1" s="161"/>
      <c r="OZO1" s="161"/>
      <c r="OZP1" s="161"/>
      <c r="OZQ1" s="161"/>
      <c r="OZR1" s="161"/>
      <c r="OZS1" s="161"/>
      <c r="OZT1" s="161"/>
      <c r="OZU1" s="161"/>
      <c r="OZV1" s="161"/>
      <c r="OZW1" s="161"/>
      <c r="OZX1" s="161"/>
      <c r="OZY1" s="161"/>
      <c r="OZZ1" s="161"/>
      <c r="PAA1" s="161"/>
      <c r="PAB1" s="161"/>
      <c r="PAC1" s="161"/>
      <c r="PAD1" s="161"/>
      <c r="PAE1" s="161"/>
      <c r="PAF1" s="161"/>
      <c r="PAG1" s="161"/>
      <c r="PAH1" s="161"/>
      <c r="PAI1" s="161"/>
      <c r="PAJ1" s="161"/>
      <c r="PAK1" s="161"/>
      <c r="PAL1" s="161"/>
      <c r="PAM1" s="161"/>
      <c r="PAN1" s="161"/>
      <c r="PAO1" s="161"/>
      <c r="PAP1" s="161"/>
      <c r="PAQ1" s="161"/>
      <c r="PAR1" s="161"/>
      <c r="PAS1" s="161"/>
      <c r="PAT1" s="161"/>
      <c r="PAU1" s="161"/>
      <c r="PAV1" s="161"/>
      <c r="PAW1" s="161"/>
      <c r="PAX1" s="161"/>
      <c r="PAY1" s="161"/>
      <c r="PAZ1" s="161"/>
      <c r="PBA1" s="161"/>
      <c r="PBB1" s="161"/>
      <c r="PBC1" s="161"/>
      <c r="PBD1" s="161"/>
      <c r="PBE1" s="161"/>
      <c r="PBF1" s="161"/>
      <c r="PBG1" s="161"/>
      <c r="PBH1" s="161"/>
      <c r="PBI1" s="161"/>
      <c r="PBJ1" s="161"/>
      <c r="PBK1" s="161"/>
      <c r="PBL1" s="161"/>
      <c r="PBM1" s="161"/>
      <c r="PBN1" s="161"/>
      <c r="PBO1" s="161"/>
      <c r="PBP1" s="161"/>
      <c r="PBQ1" s="161"/>
      <c r="PBR1" s="161"/>
      <c r="PBS1" s="161"/>
      <c r="PBT1" s="161"/>
      <c r="PBU1" s="161"/>
      <c r="PBV1" s="161"/>
      <c r="PBW1" s="161"/>
      <c r="PBX1" s="161"/>
      <c r="PBY1" s="161"/>
      <c r="PBZ1" s="161"/>
      <c r="PCA1" s="161"/>
      <c r="PCB1" s="161"/>
      <c r="PCC1" s="161"/>
      <c r="PCD1" s="161"/>
      <c r="PCE1" s="161"/>
      <c r="PCF1" s="161"/>
      <c r="PCG1" s="161"/>
      <c r="PCH1" s="161"/>
      <c r="PCI1" s="161"/>
      <c r="PCJ1" s="161"/>
      <c r="PCK1" s="161"/>
      <c r="PCL1" s="161"/>
      <c r="PCM1" s="161"/>
      <c r="PCN1" s="161"/>
      <c r="PCO1" s="161"/>
      <c r="PCP1" s="161"/>
      <c r="PCQ1" s="161"/>
      <c r="PCR1" s="161"/>
      <c r="PCS1" s="161"/>
      <c r="PCT1" s="161"/>
      <c r="PCU1" s="161"/>
      <c r="PCV1" s="161"/>
      <c r="PCW1" s="161"/>
      <c r="PCX1" s="161"/>
      <c r="PCY1" s="161"/>
      <c r="PCZ1" s="161"/>
      <c r="PDA1" s="161"/>
      <c r="PDB1" s="161"/>
      <c r="PDC1" s="161"/>
      <c r="PDD1" s="161"/>
      <c r="PDE1" s="161"/>
      <c r="PDF1" s="161"/>
      <c r="PDG1" s="161"/>
      <c r="PDH1" s="161"/>
      <c r="PDI1" s="161"/>
      <c r="PDJ1" s="161"/>
      <c r="PDK1" s="161"/>
      <c r="PDL1" s="161"/>
      <c r="PDM1" s="161"/>
      <c r="PDN1" s="161"/>
      <c r="PDO1" s="161"/>
      <c r="PDP1" s="161"/>
      <c r="PDQ1" s="161"/>
      <c r="PDR1" s="161"/>
      <c r="PDS1" s="161"/>
      <c r="PDT1" s="161"/>
      <c r="PDU1" s="161"/>
      <c r="PDV1" s="161"/>
      <c r="PDW1" s="161"/>
      <c r="PDX1" s="161"/>
      <c r="PDY1" s="161"/>
      <c r="PDZ1" s="161"/>
      <c r="PEA1" s="161"/>
      <c r="PEB1" s="161"/>
      <c r="PEC1" s="161"/>
      <c r="PED1" s="161"/>
      <c r="PEE1" s="161"/>
      <c r="PEF1" s="161"/>
      <c r="PEG1" s="161"/>
      <c r="PEH1" s="161"/>
      <c r="PEI1" s="161"/>
      <c r="PEJ1" s="161"/>
      <c r="PEK1" s="161"/>
      <c r="PEL1" s="161"/>
      <c r="PEM1" s="161"/>
      <c r="PEN1" s="161"/>
      <c r="PEO1" s="161"/>
      <c r="PEP1" s="161"/>
      <c r="PEQ1" s="161"/>
      <c r="PER1" s="161"/>
      <c r="PES1" s="161"/>
      <c r="PET1" s="161"/>
      <c r="PEU1" s="161"/>
      <c r="PEV1" s="161"/>
      <c r="PEW1" s="161"/>
      <c r="PEX1" s="161"/>
      <c r="PEY1" s="161"/>
      <c r="PEZ1" s="161"/>
      <c r="PFA1" s="161"/>
      <c r="PFB1" s="161"/>
      <c r="PFC1" s="161"/>
      <c r="PFD1" s="161"/>
      <c r="PFE1" s="161"/>
      <c r="PFF1" s="161"/>
      <c r="PFG1" s="161"/>
      <c r="PFH1" s="161"/>
      <c r="PFI1" s="161"/>
      <c r="PFJ1" s="161"/>
      <c r="PFK1" s="161"/>
      <c r="PFL1" s="161"/>
      <c r="PFM1" s="161"/>
      <c r="PFN1" s="161"/>
      <c r="PFO1" s="161"/>
      <c r="PFP1" s="161"/>
      <c r="PFQ1" s="161"/>
      <c r="PFR1" s="161"/>
      <c r="PFS1" s="161"/>
      <c r="PFT1" s="161"/>
      <c r="PFU1" s="161"/>
      <c r="PFV1" s="161"/>
      <c r="PFW1" s="161"/>
      <c r="PFX1" s="161"/>
      <c r="PFY1" s="161"/>
      <c r="PFZ1" s="161"/>
      <c r="PGA1" s="161"/>
      <c r="PGB1" s="161"/>
      <c r="PGC1" s="161"/>
      <c r="PGD1" s="161"/>
      <c r="PGE1" s="161"/>
      <c r="PGF1" s="161"/>
      <c r="PGG1" s="161"/>
      <c r="PGH1" s="161"/>
      <c r="PGI1" s="161"/>
      <c r="PGJ1" s="161"/>
      <c r="PGK1" s="161"/>
      <c r="PGL1" s="161"/>
      <c r="PGM1" s="161"/>
      <c r="PGN1" s="161"/>
      <c r="PGO1" s="161"/>
      <c r="PGP1" s="161"/>
      <c r="PGQ1" s="161"/>
      <c r="PGR1" s="161"/>
      <c r="PGS1" s="161"/>
      <c r="PGT1" s="161"/>
      <c r="PGU1" s="161"/>
      <c r="PGV1" s="161"/>
      <c r="PGW1" s="161"/>
      <c r="PGX1" s="161"/>
      <c r="PGY1" s="161"/>
      <c r="PGZ1" s="161"/>
      <c r="PHA1" s="161"/>
      <c r="PHB1" s="161"/>
      <c r="PHC1" s="161"/>
      <c r="PHD1" s="161"/>
      <c r="PHE1" s="161"/>
      <c r="PHF1" s="161"/>
      <c r="PHG1" s="161"/>
      <c r="PHH1" s="161"/>
      <c r="PHI1" s="161"/>
      <c r="PHJ1" s="161"/>
      <c r="PHK1" s="161"/>
      <c r="PHL1" s="161"/>
      <c r="PHM1" s="161"/>
      <c r="PHN1" s="161"/>
      <c r="PHO1" s="161"/>
      <c r="PHP1" s="161"/>
      <c r="PHQ1" s="161"/>
      <c r="PHR1" s="161"/>
      <c r="PHS1" s="161"/>
      <c r="PHT1" s="161"/>
      <c r="PHU1" s="161"/>
      <c r="PHV1" s="161"/>
      <c r="PHW1" s="161"/>
      <c r="PHX1" s="161"/>
      <c r="PHY1" s="161"/>
      <c r="PHZ1" s="161"/>
      <c r="PIA1" s="161"/>
      <c r="PIB1" s="161"/>
      <c r="PIC1" s="161"/>
      <c r="PID1" s="161"/>
      <c r="PIE1" s="161"/>
      <c r="PIF1" s="161"/>
      <c r="PIG1" s="161"/>
      <c r="PIH1" s="161"/>
      <c r="PII1" s="161"/>
      <c r="PIJ1" s="161"/>
      <c r="PIK1" s="161"/>
      <c r="PIL1" s="161"/>
      <c r="PIM1" s="161"/>
      <c r="PIN1" s="161"/>
      <c r="PIO1" s="161"/>
      <c r="PIP1" s="161"/>
      <c r="PIQ1" s="161"/>
      <c r="PIR1" s="161"/>
      <c r="PIS1" s="161"/>
      <c r="PIT1" s="161"/>
      <c r="PIU1" s="161"/>
      <c r="PIV1" s="161"/>
      <c r="PIW1" s="161"/>
      <c r="PIX1" s="161"/>
      <c r="PIY1" s="161"/>
      <c r="PIZ1" s="161"/>
      <c r="PJA1" s="161"/>
      <c r="PJB1" s="161"/>
      <c r="PJC1" s="161"/>
      <c r="PJD1" s="161"/>
      <c r="PJE1" s="161"/>
      <c r="PJF1" s="161"/>
      <c r="PJG1" s="161"/>
      <c r="PJH1" s="161"/>
      <c r="PJI1" s="161"/>
      <c r="PJJ1" s="161"/>
      <c r="PJK1" s="161"/>
      <c r="PJL1" s="161"/>
      <c r="PJM1" s="161"/>
      <c r="PJN1" s="161"/>
      <c r="PJO1" s="161"/>
      <c r="PJP1" s="161"/>
      <c r="PJQ1" s="161"/>
      <c r="PJR1" s="161"/>
      <c r="PJS1" s="161"/>
      <c r="PJT1" s="161"/>
      <c r="PJU1" s="161"/>
      <c r="PJV1" s="161"/>
      <c r="PJW1" s="161"/>
      <c r="PJX1" s="161"/>
      <c r="PJY1" s="161"/>
      <c r="PJZ1" s="161"/>
      <c r="PKA1" s="161"/>
      <c r="PKB1" s="161"/>
      <c r="PKC1" s="161"/>
      <c r="PKD1" s="161"/>
      <c r="PKE1" s="161"/>
      <c r="PKF1" s="161"/>
      <c r="PKG1" s="161"/>
      <c r="PKH1" s="161"/>
      <c r="PKI1" s="161"/>
      <c r="PKJ1" s="161"/>
      <c r="PKK1" s="161"/>
      <c r="PKL1" s="161"/>
      <c r="PKM1" s="161"/>
      <c r="PKN1" s="161"/>
      <c r="PKO1" s="161"/>
      <c r="PKP1" s="161"/>
      <c r="PKQ1" s="161"/>
      <c r="PKR1" s="161"/>
      <c r="PKS1" s="161"/>
      <c r="PKT1" s="161"/>
      <c r="PKU1" s="161"/>
      <c r="PKV1" s="161"/>
      <c r="PKW1" s="161"/>
      <c r="PKX1" s="161"/>
      <c r="PKY1" s="161"/>
      <c r="PKZ1" s="161"/>
      <c r="PLA1" s="161"/>
      <c r="PLB1" s="161"/>
      <c r="PLC1" s="161"/>
      <c r="PLD1" s="161"/>
      <c r="PLE1" s="161"/>
      <c r="PLF1" s="161"/>
      <c r="PLG1" s="161"/>
      <c r="PLH1" s="161"/>
      <c r="PLI1" s="161"/>
      <c r="PLJ1" s="161"/>
      <c r="PLK1" s="161"/>
      <c r="PLL1" s="161"/>
      <c r="PLM1" s="161"/>
      <c r="PLN1" s="161"/>
      <c r="PLO1" s="161"/>
      <c r="PLP1" s="161"/>
      <c r="PLQ1" s="161"/>
      <c r="PLR1" s="161"/>
      <c r="PLS1" s="161"/>
      <c r="PLT1" s="161"/>
      <c r="PLU1" s="161"/>
      <c r="PLV1" s="161"/>
      <c r="PLW1" s="161"/>
      <c r="PLX1" s="161"/>
      <c r="PLY1" s="161"/>
      <c r="PLZ1" s="161"/>
      <c r="PMA1" s="161"/>
      <c r="PMB1" s="161"/>
      <c r="PMC1" s="161"/>
      <c r="PMD1" s="161"/>
      <c r="PME1" s="161"/>
      <c r="PMF1" s="161"/>
      <c r="PMG1" s="161"/>
      <c r="PMH1" s="161"/>
      <c r="PMI1" s="161"/>
      <c r="PMJ1" s="161"/>
      <c r="PMK1" s="161"/>
      <c r="PML1" s="161"/>
      <c r="PMM1" s="161"/>
      <c r="PMN1" s="161"/>
      <c r="PMO1" s="161"/>
      <c r="PMP1" s="161"/>
      <c r="PMQ1" s="161"/>
      <c r="PMR1" s="161"/>
      <c r="PMS1" s="161"/>
      <c r="PMT1" s="161"/>
      <c r="PMU1" s="161"/>
      <c r="PMV1" s="161"/>
      <c r="PMW1" s="161"/>
      <c r="PMX1" s="161"/>
      <c r="PMY1" s="161"/>
      <c r="PMZ1" s="161"/>
      <c r="PNA1" s="161"/>
      <c r="PNB1" s="161"/>
      <c r="PNC1" s="161"/>
      <c r="PND1" s="161"/>
      <c r="PNE1" s="161"/>
      <c r="PNF1" s="161"/>
      <c r="PNG1" s="161"/>
      <c r="PNH1" s="161"/>
      <c r="PNI1" s="161"/>
      <c r="PNJ1" s="161"/>
      <c r="PNK1" s="161"/>
      <c r="PNL1" s="161"/>
      <c r="PNM1" s="161"/>
      <c r="PNN1" s="161"/>
      <c r="PNO1" s="161"/>
      <c r="PNP1" s="161"/>
      <c r="PNQ1" s="161"/>
      <c r="PNR1" s="161"/>
      <c r="PNS1" s="161"/>
      <c r="PNT1" s="161"/>
      <c r="PNU1" s="161"/>
      <c r="PNV1" s="161"/>
      <c r="PNW1" s="161"/>
      <c r="PNX1" s="161"/>
      <c r="PNY1" s="161"/>
      <c r="PNZ1" s="161"/>
      <c r="POA1" s="161"/>
      <c r="POB1" s="161"/>
      <c r="POC1" s="161"/>
      <c r="POD1" s="161"/>
      <c r="POE1" s="161"/>
      <c r="POF1" s="161"/>
      <c r="POG1" s="161"/>
      <c r="POH1" s="161"/>
      <c r="POI1" s="161"/>
      <c r="POJ1" s="161"/>
      <c r="POK1" s="161"/>
      <c r="POL1" s="161"/>
      <c r="POM1" s="161"/>
      <c r="PON1" s="161"/>
      <c r="POO1" s="161"/>
      <c r="POP1" s="161"/>
      <c r="POQ1" s="161"/>
      <c r="POR1" s="161"/>
      <c r="POS1" s="161"/>
      <c r="POT1" s="161"/>
      <c r="POU1" s="161"/>
      <c r="POV1" s="161"/>
      <c r="POW1" s="161"/>
      <c r="POX1" s="161"/>
      <c r="POY1" s="161"/>
      <c r="POZ1" s="161"/>
      <c r="PPA1" s="161"/>
      <c r="PPB1" s="161"/>
      <c r="PPC1" s="161"/>
      <c r="PPD1" s="161"/>
      <c r="PPE1" s="161"/>
      <c r="PPF1" s="161"/>
      <c r="PPG1" s="161"/>
      <c r="PPH1" s="161"/>
      <c r="PPI1" s="161"/>
      <c r="PPJ1" s="161"/>
      <c r="PPK1" s="161"/>
      <c r="PPL1" s="161"/>
      <c r="PPM1" s="161"/>
      <c r="PPN1" s="161"/>
      <c r="PPO1" s="161"/>
      <c r="PPP1" s="161"/>
      <c r="PPQ1" s="161"/>
      <c r="PPR1" s="161"/>
      <c r="PPS1" s="161"/>
      <c r="PPT1" s="161"/>
      <c r="PPU1" s="161"/>
      <c r="PPV1" s="161"/>
      <c r="PPW1" s="161"/>
      <c r="PPX1" s="161"/>
      <c r="PPY1" s="161"/>
      <c r="PPZ1" s="161"/>
      <c r="PQA1" s="161"/>
      <c r="PQB1" s="161"/>
      <c r="PQC1" s="161"/>
      <c r="PQD1" s="161"/>
      <c r="PQE1" s="161"/>
      <c r="PQF1" s="161"/>
      <c r="PQG1" s="161"/>
      <c r="PQH1" s="161"/>
      <c r="PQI1" s="161"/>
      <c r="PQJ1" s="161"/>
      <c r="PQK1" s="161"/>
      <c r="PQL1" s="161"/>
      <c r="PQM1" s="161"/>
      <c r="PQN1" s="161"/>
      <c r="PQO1" s="161"/>
      <c r="PQP1" s="161"/>
      <c r="PQQ1" s="161"/>
      <c r="PQR1" s="161"/>
      <c r="PQS1" s="161"/>
      <c r="PQT1" s="161"/>
      <c r="PQU1" s="161"/>
      <c r="PQV1" s="161"/>
      <c r="PQW1" s="161"/>
      <c r="PQX1" s="161"/>
      <c r="PQY1" s="161"/>
      <c r="PQZ1" s="161"/>
      <c r="PRA1" s="161"/>
      <c r="PRB1" s="161"/>
      <c r="PRC1" s="161"/>
      <c r="PRD1" s="161"/>
      <c r="PRE1" s="161"/>
      <c r="PRF1" s="161"/>
      <c r="PRG1" s="161"/>
      <c r="PRH1" s="161"/>
      <c r="PRI1" s="161"/>
      <c r="PRJ1" s="161"/>
      <c r="PRK1" s="161"/>
      <c r="PRL1" s="161"/>
      <c r="PRM1" s="161"/>
      <c r="PRN1" s="161"/>
      <c r="PRO1" s="161"/>
      <c r="PRP1" s="161"/>
      <c r="PRQ1" s="161"/>
      <c r="PRR1" s="161"/>
      <c r="PRS1" s="161"/>
      <c r="PRT1" s="161"/>
      <c r="PRU1" s="161"/>
      <c r="PRV1" s="161"/>
      <c r="PRW1" s="161"/>
      <c r="PRX1" s="161"/>
      <c r="PRY1" s="161"/>
      <c r="PRZ1" s="161"/>
      <c r="PSA1" s="161"/>
      <c r="PSB1" s="161"/>
      <c r="PSC1" s="161"/>
      <c r="PSD1" s="161"/>
      <c r="PSE1" s="161"/>
      <c r="PSF1" s="161"/>
      <c r="PSG1" s="161"/>
      <c r="PSH1" s="161"/>
      <c r="PSI1" s="161"/>
      <c r="PSJ1" s="161"/>
      <c r="PSK1" s="161"/>
      <c r="PSL1" s="161"/>
      <c r="PSM1" s="161"/>
      <c r="PSN1" s="161"/>
      <c r="PSO1" s="161"/>
      <c r="PSP1" s="161"/>
      <c r="PSQ1" s="161"/>
      <c r="PSR1" s="161"/>
      <c r="PSS1" s="161"/>
      <c r="PST1" s="161"/>
      <c r="PSU1" s="161"/>
      <c r="PSV1" s="161"/>
      <c r="PSW1" s="161"/>
      <c r="PSX1" s="161"/>
      <c r="PSY1" s="161"/>
      <c r="PSZ1" s="161"/>
      <c r="PTA1" s="161"/>
      <c r="PTB1" s="161"/>
      <c r="PTC1" s="161"/>
      <c r="PTD1" s="161"/>
      <c r="PTE1" s="161"/>
      <c r="PTF1" s="161"/>
      <c r="PTG1" s="161"/>
      <c r="PTH1" s="161"/>
      <c r="PTI1" s="161"/>
      <c r="PTJ1" s="161"/>
      <c r="PTK1" s="161"/>
      <c r="PTL1" s="161"/>
      <c r="PTM1" s="161"/>
      <c r="PTN1" s="161"/>
      <c r="PTO1" s="161"/>
      <c r="PTP1" s="161"/>
      <c r="PTQ1" s="161"/>
      <c r="PTR1" s="161"/>
      <c r="PTS1" s="161"/>
      <c r="PTT1" s="161"/>
      <c r="PTU1" s="161"/>
      <c r="PTV1" s="161"/>
      <c r="PTW1" s="161"/>
      <c r="PTX1" s="161"/>
      <c r="PTY1" s="161"/>
      <c r="PTZ1" s="161"/>
      <c r="PUA1" s="161"/>
      <c r="PUB1" s="161"/>
      <c r="PUC1" s="161"/>
      <c r="PUD1" s="161"/>
      <c r="PUE1" s="161"/>
      <c r="PUF1" s="161"/>
      <c r="PUG1" s="161"/>
      <c r="PUH1" s="161"/>
      <c r="PUI1" s="161"/>
      <c r="PUJ1" s="161"/>
      <c r="PUK1" s="161"/>
      <c r="PUL1" s="161"/>
      <c r="PUM1" s="161"/>
      <c r="PUN1" s="161"/>
      <c r="PUO1" s="161"/>
      <c r="PUP1" s="161"/>
      <c r="PUQ1" s="161"/>
      <c r="PUR1" s="161"/>
      <c r="PUS1" s="161"/>
      <c r="PUT1" s="161"/>
      <c r="PUU1" s="161"/>
      <c r="PUV1" s="161"/>
      <c r="PUW1" s="161"/>
      <c r="PUX1" s="161"/>
      <c r="PUY1" s="161"/>
      <c r="PUZ1" s="161"/>
      <c r="PVA1" s="161"/>
      <c r="PVB1" s="161"/>
      <c r="PVC1" s="161"/>
      <c r="PVD1" s="161"/>
      <c r="PVE1" s="161"/>
      <c r="PVF1" s="161"/>
      <c r="PVG1" s="161"/>
      <c r="PVH1" s="161"/>
      <c r="PVI1" s="161"/>
      <c r="PVJ1" s="161"/>
      <c r="PVK1" s="161"/>
      <c r="PVL1" s="161"/>
      <c r="PVM1" s="161"/>
      <c r="PVN1" s="161"/>
      <c r="PVO1" s="161"/>
      <c r="PVP1" s="161"/>
      <c r="PVQ1" s="161"/>
      <c r="PVR1" s="161"/>
      <c r="PVS1" s="161"/>
      <c r="PVT1" s="161"/>
      <c r="PVU1" s="161"/>
      <c r="PVV1" s="161"/>
      <c r="PVW1" s="161"/>
      <c r="PVX1" s="161"/>
      <c r="PVY1" s="161"/>
      <c r="PVZ1" s="161"/>
      <c r="PWA1" s="161"/>
      <c r="PWB1" s="161"/>
      <c r="PWC1" s="161"/>
      <c r="PWD1" s="161"/>
      <c r="PWE1" s="161"/>
      <c r="PWF1" s="161"/>
      <c r="PWG1" s="161"/>
      <c r="PWH1" s="161"/>
      <c r="PWI1" s="161"/>
      <c r="PWJ1" s="161"/>
      <c r="PWK1" s="161"/>
      <c r="PWL1" s="161"/>
      <c r="PWM1" s="161"/>
      <c r="PWN1" s="161"/>
      <c r="PWO1" s="161"/>
      <c r="PWP1" s="161"/>
      <c r="PWQ1" s="161"/>
      <c r="PWR1" s="161"/>
      <c r="PWS1" s="161"/>
      <c r="PWT1" s="161"/>
      <c r="PWU1" s="161"/>
      <c r="PWV1" s="161"/>
      <c r="PWW1" s="161"/>
      <c r="PWX1" s="161"/>
      <c r="PWY1" s="161"/>
      <c r="PWZ1" s="161"/>
      <c r="PXA1" s="161"/>
      <c r="PXB1" s="161"/>
      <c r="PXC1" s="161"/>
      <c r="PXD1" s="161"/>
      <c r="PXE1" s="161"/>
      <c r="PXF1" s="161"/>
      <c r="PXG1" s="161"/>
      <c r="PXH1" s="161"/>
      <c r="PXI1" s="161"/>
      <c r="PXJ1" s="161"/>
      <c r="PXK1" s="161"/>
      <c r="PXL1" s="161"/>
      <c r="PXM1" s="161"/>
      <c r="PXN1" s="161"/>
      <c r="PXO1" s="161"/>
      <c r="PXP1" s="161"/>
      <c r="PXQ1" s="161"/>
      <c r="PXR1" s="161"/>
      <c r="PXS1" s="161"/>
      <c r="PXT1" s="161"/>
      <c r="PXU1" s="161"/>
      <c r="PXV1" s="161"/>
      <c r="PXW1" s="161"/>
      <c r="PXX1" s="161"/>
      <c r="PXY1" s="161"/>
      <c r="PXZ1" s="161"/>
      <c r="PYA1" s="161"/>
      <c r="PYB1" s="161"/>
      <c r="PYC1" s="161"/>
      <c r="PYD1" s="161"/>
      <c r="PYE1" s="161"/>
      <c r="PYF1" s="161"/>
      <c r="PYG1" s="161"/>
      <c r="PYH1" s="161"/>
      <c r="PYI1" s="161"/>
      <c r="PYJ1" s="161"/>
      <c r="PYK1" s="161"/>
      <c r="PYL1" s="161"/>
      <c r="PYM1" s="161"/>
      <c r="PYN1" s="161"/>
      <c r="PYO1" s="161"/>
      <c r="PYP1" s="161"/>
      <c r="PYQ1" s="161"/>
      <c r="PYR1" s="161"/>
      <c r="PYS1" s="161"/>
      <c r="PYT1" s="161"/>
      <c r="PYU1" s="161"/>
      <c r="PYV1" s="161"/>
      <c r="PYW1" s="161"/>
      <c r="PYX1" s="161"/>
      <c r="PYY1" s="161"/>
      <c r="PYZ1" s="161"/>
      <c r="PZA1" s="161"/>
      <c r="PZB1" s="161"/>
      <c r="PZC1" s="161"/>
      <c r="PZD1" s="161"/>
      <c r="PZE1" s="161"/>
      <c r="PZF1" s="161"/>
      <c r="PZG1" s="161"/>
      <c r="PZH1" s="161"/>
      <c r="PZI1" s="161"/>
      <c r="PZJ1" s="161"/>
      <c r="PZK1" s="161"/>
      <c r="PZL1" s="161"/>
      <c r="PZM1" s="161"/>
      <c r="PZN1" s="161"/>
      <c r="PZO1" s="161"/>
      <c r="PZP1" s="161"/>
      <c r="PZQ1" s="161"/>
      <c r="PZR1" s="161"/>
      <c r="PZS1" s="161"/>
      <c r="PZT1" s="161"/>
      <c r="PZU1" s="161"/>
      <c r="PZV1" s="161"/>
      <c r="PZW1" s="161"/>
      <c r="PZX1" s="161"/>
      <c r="PZY1" s="161"/>
      <c r="PZZ1" s="161"/>
      <c r="QAA1" s="161"/>
      <c r="QAB1" s="161"/>
      <c r="QAC1" s="161"/>
      <c r="QAD1" s="161"/>
      <c r="QAE1" s="161"/>
      <c r="QAF1" s="161"/>
      <c r="QAG1" s="161"/>
      <c r="QAH1" s="161"/>
      <c r="QAI1" s="161"/>
      <c r="QAJ1" s="161"/>
      <c r="QAK1" s="161"/>
      <c r="QAL1" s="161"/>
      <c r="QAM1" s="161"/>
      <c r="QAN1" s="161"/>
      <c r="QAO1" s="161"/>
      <c r="QAP1" s="161"/>
      <c r="QAQ1" s="161"/>
      <c r="QAR1" s="161"/>
      <c r="QAS1" s="161"/>
      <c r="QAT1" s="161"/>
      <c r="QAU1" s="161"/>
      <c r="QAV1" s="161"/>
      <c r="QAW1" s="161"/>
      <c r="QAX1" s="161"/>
      <c r="QAY1" s="161"/>
      <c r="QAZ1" s="161"/>
      <c r="QBA1" s="161"/>
      <c r="QBB1" s="161"/>
      <c r="QBC1" s="161"/>
      <c r="QBD1" s="161"/>
      <c r="QBE1" s="161"/>
      <c r="QBF1" s="161"/>
      <c r="QBG1" s="161"/>
      <c r="QBH1" s="161"/>
      <c r="QBI1" s="161"/>
      <c r="QBJ1" s="161"/>
      <c r="QBK1" s="161"/>
      <c r="QBL1" s="161"/>
      <c r="QBM1" s="161"/>
      <c r="QBN1" s="161"/>
      <c r="QBO1" s="161"/>
      <c r="QBP1" s="161"/>
      <c r="QBQ1" s="161"/>
      <c r="QBR1" s="161"/>
      <c r="QBS1" s="161"/>
      <c r="QBT1" s="161"/>
      <c r="QBU1" s="161"/>
      <c r="QBV1" s="161"/>
      <c r="QBW1" s="161"/>
      <c r="QBX1" s="161"/>
      <c r="QBY1" s="161"/>
      <c r="QBZ1" s="161"/>
      <c r="QCA1" s="161"/>
      <c r="QCB1" s="161"/>
      <c r="QCC1" s="161"/>
      <c r="QCD1" s="161"/>
      <c r="QCE1" s="161"/>
      <c r="QCF1" s="161"/>
      <c r="QCG1" s="161"/>
      <c r="QCH1" s="161"/>
      <c r="QCI1" s="161"/>
      <c r="QCJ1" s="161"/>
      <c r="QCK1" s="161"/>
      <c r="QCL1" s="161"/>
      <c r="QCM1" s="161"/>
      <c r="QCN1" s="161"/>
      <c r="QCO1" s="161"/>
      <c r="QCP1" s="161"/>
      <c r="QCQ1" s="161"/>
      <c r="QCR1" s="161"/>
      <c r="QCS1" s="161"/>
      <c r="QCT1" s="161"/>
      <c r="QCU1" s="161"/>
      <c r="QCV1" s="161"/>
      <c r="QCW1" s="161"/>
      <c r="QCX1" s="161"/>
      <c r="QCY1" s="161"/>
      <c r="QCZ1" s="161"/>
      <c r="QDA1" s="161"/>
      <c r="QDB1" s="161"/>
      <c r="QDC1" s="161"/>
      <c r="QDD1" s="161"/>
      <c r="QDE1" s="161"/>
      <c r="QDF1" s="161"/>
      <c r="QDG1" s="161"/>
      <c r="QDH1" s="161"/>
      <c r="QDI1" s="161"/>
      <c r="QDJ1" s="161"/>
      <c r="QDK1" s="161"/>
      <c r="QDL1" s="161"/>
      <c r="QDM1" s="161"/>
      <c r="QDN1" s="161"/>
      <c r="QDO1" s="161"/>
      <c r="QDP1" s="161"/>
      <c r="QDQ1" s="161"/>
      <c r="QDR1" s="161"/>
      <c r="QDS1" s="161"/>
      <c r="QDT1" s="161"/>
      <c r="QDU1" s="161"/>
      <c r="QDV1" s="161"/>
      <c r="QDW1" s="161"/>
      <c r="QDX1" s="161"/>
      <c r="QDY1" s="161"/>
      <c r="QDZ1" s="161"/>
      <c r="QEA1" s="161"/>
      <c r="QEB1" s="161"/>
      <c r="QEC1" s="161"/>
      <c r="QED1" s="161"/>
      <c r="QEE1" s="161"/>
      <c r="QEF1" s="161"/>
      <c r="QEG1" s="161"/>
      <c r="QEH1" s="161"/>
      <c r="QEI1" s="161"/>
      <c r="QEJ1" s="161"/>
      <c r="QEK1" s="161"/>
      <c r="QEL1" s="161"/>
      <c r="QEM1" s="161"/>
      <c r="QEN1" s="161"/>
      <c r="QEO1" s="161"/>
      <c r="QEP1" s="161"/>
      <c r="QEQ1" s="161"/>
      <c r="QER1" s="161"/>
      <c r="QES1" s="161"/>
      <c r="QET1" s="161"/>
      <c r="QEU1" s="161"/>
      <c r="QEV1" s="161"/>
      <c r="QEW1" s="161"/>
      <c r="QEX1" s="161"/>
      <c r="QEY1" s="161"/>
      <c r="QEZ1" s="161"/>
      <c r="QFA1" s="161"/>
      <c r="QFB1" s="161"/>
      <c r="QFC1" s="161"/>
      <c r="QFD1" s="161"/>
      <c r="QFE1" s="161"/>
      <c r="QFF1" s="161"/>
      <c r="QFG1" s="161"/>
      <c r="QFH1" s="161"/>
      <c r="QFI1" s="161"/>
      <c r="QFJ1" s="161"/>
      <c r="QFK1" s="161"/>
      <c r="QFL1" s="161"/>
      <c r="QFM1" s="161"/>
      <c r="QFN1" s="161"/>
      <c r="QFO1" s="161"/>
      <c r="QFP1" s="161"/>
      <c r="QFQ1" s="161"/>
      <c r="QFR1" s="161"/>
      <c r="QFS1" s="161"/>
      <c r="QFT1" s="161"/>
      <c r="QFU1" s="161"/>
      <c r="QFV1" s="161"/>
      <c r="QFW1" s="161"/>
      <c r="QFX1" s="161"/>
      <c r="QFY1" s="161"/>
      <c r="QFZ1" s="161"/>
      <c r="QGA1" s="161"/>
      <c r="QGB1" s="161"/>
      <c r="QGC1" s="161"/>
      <c r="QGD1" s="161"/>
      <c r="QGE1" s="161"/>
      <c r="QGF1" s="161"/>
      <c r="QGG1" s="161"/>
      <c r="QGH1" s="161"/>
      <c r="QGI1" s="161"/>
      <c r="QGJ1" s="161"/>
      <c r="QGK1" s="161"/>
      <c r="QGL1" s="161"/>
      <c r="QGM1" s="161"/>
      <c r="QGN1" s="161"/>
      <c r="QGO1" s="161"/>
      <c r="QGP1" s="161"/>
      <c r="QGQ1" s="161"/>
      <c r="QGR1" s="161"/>
      <c r="QGS1" s="161"/>
      <c r="QGT1" s="161"/>
      <c r="QGU1" s="161"/>
      <c r="QGV1" s="161"/>
      <c r="QGW1" s="161"/>
      <c r="QGX1" s="161"/>
      <c r="QGY1" s="161"/>
      <c r="QGZ1" s="161"/>
      <c r="QHA1" s="161"/>
      <c r="QHB1" s="161"/>
      <c r="QHC1" s="161"/>
      <c r="QHD1" s="161"/>
      <c r="QHE1" s="161"/>
      <c r="QHF1" s="161"/>
      <c r="QHG1" s="161"/>
      <c r="QHH1" s="161"/>
      <c r="QHI1" s="161"/>
      <c r="QHJ1" s="161"/>
      <c r="QHK1" s="161"/>
      <c r="QHL1" s="161"/>
      <c r="QHM1" s="161"/>
      <c r="QHN1" s="161"/>
      <c r="QHO1" s="161"/>
      <c r="QHP1" s="161"/>
      <c r="QHQ1" s="161"/>
      <c r="QHR1" s="161"/>
      <c r="QHS1" s="161"/>
      <c r="QHT1" s="161"/>
      <c r="QHU1" s="161"/>
      <c r="QHV1" s="161"/>
      <c r="QHW1" s="161"/>
      <c r="QHX1" s="161"/>
      <c r="QHY1" s="161"/>
      <c r="QHZ1" s="161"/>
      <c r="QIA1" s="161"/>
      <c r="QIB1" s="161"/>
      <c r="QIC1" s="161"/>
      <c r="QID1" s="161"/>
      <c r="QIE1" s="161"/>
      <c r="QIF1" s="161"/>
      <c r="QIG1" s="161"/>
      <c r="QIH1" s="161"/>
      <c r="QII1" s="161"/>
      <c r="QIJ1" s="161"/>
      <c r="QIK1" s="161"/>
      <c r="QIL1" s="161"/>
      <c r="QIM1" s="161"/>
      <c r="QIN1" s="161"/>
      <c r="QIO1" s="161"/>
      <c r="QIP1" s="161"/>
      <c r="QIQ1" s="161"/>
      <c r="QIR1" s="161"/>
      <c r="QIS1" s="161"/>
      <c r="QIT1" s="161"/>
      <c r="QIU1" s="161"/>
      <c r="QIV1" s="161"/>
      <c r="QIW1" s="161"/>
      <c r="QIX1" s="161"/>
      <c r="QIY1" s="161"/>
      <c r="QIZ1" s="161"/>
      <c r="QJA1" s="161"/>
      <c r="QJB1" s="161"/>
      <c r="QJC1" s="161"/>
      <c r="QJD1" s="161"/>
      <c r="QJE1" s="161"/>
      <c r="QJF1" s="161"/>
      <c r="QJG1" s="161"/>
      <c r="QJH1" s="161"/>
      <c r="QJI1" s="161"/>
      <c r="QJJ1" s="161"/>
      <c r="QJK1" s="161"/>
      <c r="QJL1" s="161"/>
      <c r="QJM1" s="161"/>
      <c r="QJN1" s="161"/>
      <c r="QJO1" s="161"/>
      <c r="QJP1" s="161"/>
      <c r="QJQ1" s="161"/>
      <c r="QJR1" s="161"/>
      <c r="QJS1" s="161"/>
      <c r="QJT1" s="161"/>
      <c r="QJU1" s="161"/>
      <c r="QJV1" s="161"/>
      <c r="QJW1" s="161"/>
      <c r="QJX1" s="161"/>
      <c r="QJY1" s="161"/>
      <c r="QJZ1" s="161"/>
      <c r="QKA1" s="161"/>
      <c r="QKB1" s="161"/>
      <c r="QKC1" s="161"/>
      <c r="QKD1" s="161"/>
      <c r="QKE1" s="161"/>
      <c r="QKF1" s="161"/>
      <c r="QKG1" s="161"/>
      <c r="QKH1" s="161"/>
      <c r="QKI1" s="161"/>
      <c r="QKJ1" s="161"/>
      <c r="QKK1" s="161"/>
      <c r="QKL1" s="161"/>
      <c r="QKM1" s="161"/>
      <c r="QKN1" s="161"/>
      <c r="QKO1" s="161"/>
      <c r="QKP1" s="161"/>
      <c r="QKQ1" s="161"/>
      <c r="QKR1" s="161"/>
      <c r="QKS1" s="161"/>
      <c r="QKT1" s="161"/>
      <c r="QKU1" s="161"/>
      <c r="QKV1" s="161"/>
      <c r="QKW1" s="161"/>
      <c r="QKX1" s="161"/>
      <c r="QKY1" s="161"/>
      <c r="QKZ1" s="161"/>
      <c r="QLA1" s="161"/>
      <c r="QLB1" s="161"/>
      <c r="QLC1" s="161"/>
      <c r="QLD1" s="161"/>
      <c r="QLE1" s="161"/>
      <c r="QLF1" s="161"/>
      <c r="QLG1" s="161"/>
      <c r="QLH1" s="161"/>
      <c r="QLI1" s="161"/>
      <c r="QLJ1" s="161"/>
      <c r="QLK1" s="161"/>
      <c r="QLL1" s="161"/>
      <c r="QLM1" s="161"/>
      <c r="QLN1" s="161"/>
      <c r="QLO1" s="161"/>
      <c r="QLP1" s="161"/>
      <c r="QLQ1" s="161"/>
      <c r="QLR1" s="161"/>
      <c r="QLS1" s="161"/>
      <c r="QLT1" s="161"/>
      <c r="QLU1" s="161"/>
      <c r="QLV1" s="161"/>
      <c r="QLW1" s="161"/>
      <c r="QLX1" s="161"/>
      <c r="QLY1" s="161"/>
      <c r="QLZ1" s="161"/>
      <c r="QMA1" s="161"/>
      <c r="QMB1" s="161"/>
      <c r="QMC1" s="161"/>
      <c r="QMD1" s="161"/>
      <c r="QME1" s="161"/>
      <c r="QMF1" s="161"/>
      <c r="QMG1" s="161"/>
      <c r="QMH1" s="161"/>
      <c r="QMI1" s="161"/>
      <c r="QMJ1" s="161"/>
      <c r="QMK1" s="161"/>
      <c r="QML1" s="161"/>
      <c r="QMM1" s="161"/>
      <c r="QMN1" s="161"/>
      <c r="QMO1" s="161"/>
      <c r="QMP1" s="161"/>
      <c r="QMQ1" s="161"/>
      <c r="QMR1" s="161"/>
      <c r="QMS1" s="161"/>
      <c r="QMT1" s="161"/>
      <c r="QMU1" s="161"/>
      <c r="QMV1" s="161"/>
      <c r="QMW1" s="161"/>
      <c r="QMX1" s="161"/>
      <c r="QMY1" s="161"/>
      <c r="QMZ1" s="161"/>
      <c r="QNA1" s="161"/>
      <c r="QNB1" s="161"/>
      <c r="QNC1" s="161"/>
      <c r="QND1" s="161"/>
      <c r="QNE1" s="161"/>
      <c r="QNF1" s="161"/>
      <c r="QNG1" s="161"/>
      <c r="QNH1" s="161"/>
      <c r="QNI1" s="161"/>
      <c r="QNJ1" s="161"/>
      <c r="QNK1" s="161"/>
      <c r="QNL1" s="161"/>
      <c r="QNM1" s="161"/>
      <c r="QNN1" s="161"/>
      <c r="QNO1" s="161"/>
      <c r="QNP1" s="161"/>
      <c r="QNQ1" s="161"/>
      <c r="QNR1" s="161"/>
      <c r="QNS1" s="161"/>
      <c r="QNT1" s="161"/>
      <c r="QNU1" s="161"/>
      <c r="QNV1" s="161"/>
      <c r="QNW1" s="161"/>
      <c r="QNX1" s="161"/>
      <c r="QNY1" s="161"/>
      <c r="QNZ1" s="161"/>
      <c r="QOA1" s="161"/>
      <c r="QOB1" s="161"/>
      <c r="QOC1" s="161"/>
      <c r="QOD1" s="161"/>
      <c r="QOE1" s="161"/>
      <c r="QOF1" s="161"/>
      <c r="QOG1" s="161"/>
      <c r="QOH1" s="161"/>
      <c r="QOI1" s="161"/>
      <c r="QOJ1" s="161"/>
      <c r="QOK1" s="161"/>
      <c r="QOL1" s="161"/>
      <c r="QOM1" s="161"/>
      <c r="QON1" s="161"/>
      <c r="QOO1" s="161"/>
      <c r="QOP1" s="161"/>
      <c r="QOQ1" s="161"/>
      <c r="QOR1" s="161"/>
      <c r="QOS1" s="161"/>
      <c r="QOT1" s="161"/>
      <c r="QOU1" s="161"/>
      <c r="QOV1" s="161"/>
      <c r="QOW1" s="161"/>
      <c r="QOX1" s="161"/>
      <c r="QOY1" s="161"/>
      <c r="QOZ1" s="161"/>
      <c r="QPA1" s="161"/>
      <c r="QPB1" s="161"/>
      <c r="QPC1" s="161"/>
      <c r="QPD1" s="161"/>
      <c r="QPE1" s="161"/>
      <c r="QPF1" s="161"/>
      <c r="QPG1" s="161"/>
      <c r="QPH1" s="161"/>
      <c r="QPI1" s="161"/>
      <c r="QPJ1" s="161"/>
      <c r="QPK1" s="161"/>
      <c r="QPL1" s="161"/>
      <c r="QPM1" s="161"/>
      <c r="QPN1" s="161"/>
      <c r="QPO1" s="161"/>
      <c r="QPP1" s="161"/>
      <c r="QPQ1" s="161"/>
      <c r="QPR1" s="161"/>
      <c r="QPS1" s="161"/>
      <c r="QPT1" s="161"/>
      <c r="QPU1" s="161"/>
      <c r="QPV1" s="161"/>
      <c r="QPW1" s="161"/>
      <c r="QPX1" s="161"/>
      <c r="QPY1" s="161"/>
      <c r="QPZ1" s="161"/>
      <c r="QQA1" s="161"/>
      <c r="QQB1" s="161"/>
      <c r="QQC1" s="161"/>
      <c r="QQD1" s="161"/>
      <c r="QQE1" s="161"/>
      <c r="QQF1" s="161"/>
      <c r="QQG1" s="161"/>
      <c r="QQH1" s="161"/>
      <c r="QQI1" s="161"/>
      <c r="QQJ1" s="161"/>
      <c r="QQK1" s="161"/>
      <c r="QQL1" s="161"/>
      <c r="QQM1" s="161"/>
      <c r="QQN1" s="161"/>
      <c r="QQO1" s="161"/>
      <c r="QQP1" s="161"/>
      <c r="QQQ1" s="161"/>
      <c r="QQR1" s="161"/>
      <c r="QQS1" s="161"/>
      <c r="QQT1" s="161"/>
      <c r="QQU1" s="161"/>
      <c r="QQV1" s="161"/>
      <c r="QQW1" s="161"/>
      <c r="QQX1" s="161"/>
      <c r="QQY1" s="161"/>
      <c r="QQZ1" s="161"/>
      <c r="QRA1" s="161"/>
      <c r="QRB1" s="161"/>
      <c r="QRC1" s="161"/>
      <c r="QRD1" s="161"/>
      <c r="QRE1" s="161"/>
      <c r="QRF1" s="161"/>
      <c r="QRG1" s="161"/>
      <c r="QRH1" s="161"/>
      <c r="QRI1" s="161"/>
      <c r="QRJ1" s="161"/>
      <c r="QRK1" s="161"/>
      <c r="QRL1" s="161"/>
      <c r="QRM1" s="161"/>
      <c r="QRN1" s="161"/>
      <c r="QRO1" s="161"/>
      <c r="QRP1" s="161"/>
      <c r="QRQ1" s="161"/>
      <c r="QRR1" s="161"/>
      <c r="QRS1" s="161"/>
      <c r="QRT1" s="161"/>
      <c r="QRU1" s="161"/>
      <c r="QRV1" s="161"/>
      <c r="QRW1" s="161"/>
      <c r="QRX1" s="161"/>
      <c r="QRY1" s="161"/>
      <c r="QRZ1" s="161"/>
      <c r="QSA1" s="161"/>
      <c r="QSB1" s="161"/>
      <c r="QSC1" s="161"/>
      <c r="QSD1" s="161"/>
      <c r="QSE1" s="161"/>
      <c r="QSF1" s="161"/>
      <c r="QSG1" s="161"/>
      <c r="QSH1" s="161"/>
      <c r="QSI1" s="161"/>
      <c r="QSJ1" s="161"/>
      <c r="QSK1" s="161"/>
      <c r="QSL1" s="161"/>
      <c r="QSM1" s="161"/>
      <c r="QSN1" s="161"/>
      <c r="QSO1" s="161"/>
      <c r="QSP1" s="161"/>
      <c r="QSQ1" s="161"/>
      <c r="QSR1" s="161"/>
      <c r="QSS1" s="161"/>
      <c r="QST1" s="161"/>
      <c r="QSU1" s="161"/>
      <c r="QSV1" s="161"/>
      <c r="QSW1" s="161"/>
      <c r="QSX1" s="161"/>
      <c r="QSY1" s="161"/>
      <c r="QSZ1" s="161"/>
      <c r="QTA1" s="161"/>
      <c r="QTB1" s="161"/>
      <c r="QTC1" s="161"/>
      <c r="QTD1" s="161"/>
      <c r="QTE1" s="161"/>
      <c r="QTF1" s="161"/>
      <c r="QTG1" s="161"/>
      <c r="QTH1" s="161"/>
      <c r="QTI1" s="161"/>
      <c r="QTJ1" s="161"/>
      <c r="QTK1" s="161"/>
      <c r="QTL1" s="161"/>
      <c r="QTM1" s="161"/>
      <c r="QTN1" s="161"/>
      <c r="QTO1" s="161"/>
      <c r="QTP1" s="161"/>
      <c r="QTQ1" s="161"/>
      <c r="QTR1" s="161"/>
      <c r="QTS1" s="161"/>
      <c r="QTT1" s="161"/>
      <c r="QTU1" s="161"/>
      <c r="QTV1" s="161"/>
      <c r="QTW1" s="161"/>
      <c r="QTX1" s="161"/>
      <c r="QTY1" s="161"/>
      <c r="QTZ1" s="161"/>
      <c r="QUA1" s="161"/>
      <c r="QUB1" s="161"/>
      <c r="QUC1" s="161"/>
      <c r="QUD1" s="161"/>
      <c r="QUE1" s="161"/>
      <c r="QUF1" s="161"/>
      <c r="QUG1" s="161"/>
      <c r="QUH1" s="161"/>
      <c r="QUI1" s="161"/>
      <c r="QUJ1" s="161"/>
      <c r="QUK1" s="161"/>
      <c r="QUL1" s="161"/>
      <c r="QUM1" s="161"/>
      <c r="QUN1" s="161"/>
      <c r="QUO1" s="161"/>
      <c r="QUP1" s="161"/>
      <c r="QUQ1" s="161"/>
      <c r="QUR1" s="161"/>
      <c r="QUS1" s="161"/>
      <c r="QUT1" s="161"/>
      <c r="QUU1" s="161"/>
      <c r="QUV1" s="161"/>
      <c r="QUW1" s="161"/>
      <c r="QUX1" s="161"/>
      <c r="QUY1" s="161"/>
      <c r="QUZ1" s="161"/>
      <c r="QVA1" s="161"/>
      <c r="QVB1" s="161"/>
      <c r="QVC1" s="161"/>
      <c r="QVD1" s="161"/>
      <c r="QVE1" s="161"/>
      <c r="QVF1" s="161"/>
      <c r="QVG1" s="161"/>
      <c r="QVH1" s="161"/>
      <c r="QVI1" s="161"/>
      <c r="QVJ1" s="161"/>
      <c r="QVK1" s="161"/>
      <c r="QVL1" s="161"/>
      <c r="QVM1" s="161"/>
      <c r="QVN1" s="161"/>
      <c r="QVO1" s="161"/>
      <c r="QVP1" s="161"/>
      <c r="QVQ1" s="161"/>
      <c r="QVR1" s="161"/>
      <c r="QVS1" s="161"/>
      <c r="QVT1" s="161"/>
      <c r="QVU1" s="161"/>
      <c r="QVV1" s="161"/>
      <c r="QVW1" s="161"/>
      <c r="QVX1" s="161"/>
      <c r="QVY1" s="161"/>
      <c r="QVZ1" s="161"/>
      <c r="QWA1" s="161"/>
      <c r="QWB1" s="161"/>
      <c r="QWC1" s="161"/>
      <c r="QWD1" s="161"/>
      <c r="QWE1" s="161"/>
      <c r="QWF1" s="161"/>
      <c r="QWG1" s="161"/>
      <c r="QWH1" s="161"/>
      <c r="QWI1" s="161"/>
      <c r="QWJ1" s="161"/>
      <c r="QWK1" s="161"/>
      <c r="QWL1" s="161"/>
      <c r="QWM1" s="161"/>
      <c r="QWN1" s="161"/>
      <c r="QWO1" s="161"/>
      <c r="QWP1" s="161"/>
      <c r="QWQ1" s="161"/>
      <c r="QWR1" s="161"/>
      <c r="QWS1" s="161"/>
      <c r="QWT1" s="161"/>
      <c r="QWU1" s="161"/>
      <c r="QWV1" s="161"/>
      <c r="QWW1" s="161"/>
      <c r="QWX1" s="161"/>
      <c r="QWY1" s="161"/>
      <c r="QWZ1" s="161"/>
      <c r="QXA1" s="161"/>
      <c r="QXB1" s="161"/>
      <c r="QXC1" s="161"/>
      <c r="QXD1" s="161"/>
      <c r="QXE1" s="161"/>
      <c r="QXF1" s="161"/>
      <c r="QXG1" s="161"/>
      <c r="QXH1" s="161"/>
      <c r="QXI1" s="161"/>
      <c r="QXJ1" s="161"/>
      <c r="QXK1" s="161"/>
      <c r="QXL1" s="161"/>
      <c r="QXM1" s="161"/>
      <c r="QXN1" s="161"/>
      <c r="QXO1" s="161"/>
      <c r="QXP1" s="161"/>
      <c r="QXQ1" s="161"/>
      <c r="QXR1" s="161"/>
      <c r="QXS1" s="161"/>
      <c r="QXT1" s="161"/>
      <c r="QXU1" s="161"/>
      <c r="QXV1" s="161"/>
      <c r="QXW1" s="161"/>
      <c r="QXX1" s="161"/>
      <c r="QXY1" s="161"/>
      <c r="QXZ1" s="161"/>
      <c r="QYA1" s="161"/>
      <c r="QYB1" s="161"/>
      <c r="QYC1" s="161"/>
      <c r="QYD1" s="161"/>
      <c r="QYE1" s="161"/>
      <c r="QYF1" s="161"/>
      <c r="QYG1" s="161"/>
      <c r="QYH1" s="161"/>
      <c r="QYI1" s="161"/>
      <c r="QYJ1" s="161"/>
      <c r="QYK1" s="161"/>
      <c r="QYL1" s="161"/>
      <c r="QYM1" s="161"/>
      <c r="QYN1" s="161"/>
      <c r="QYO1" s="161"/>
      <c r="QYP1" s="161"/>
      <c r="QYQ1" s="161"/>
      <c r="QYR1" s="161"/>
      <c r="QYS1" s="161"/>
      <c r="QYT1" s="161"/>
      <c r="QYU1" s="161"/>
      <c r="QYV1" s="161"/>
      <c r="QYW1" s="161"/>
      <c r="QYX1" s="161"/>
      <c r="QYY1" s="161"/>
      <c r="QYZ1" s="161"/>
      <c r="QZA1" s="161"/>
      <c r="QZB1" s="161"/>
      <c r="QZC1" s="161"/>
      <c r="QZD1" s="161"/>
      <c r="QZE1" s="161"/>
      <c r="QZF1" s="161"/>
      <c r="QZG1" s="161"/>
      <c r="QZH1" s="161"/>
      <c r="QZI1" s="161"/>
      <c r="QZJ1" s="161"/>
      <c r="QZK1" s="161"/>
      <c r="QZL1" s="161"/>
      <c r="QZM1" s="161"/>
      <c r="QZN1" s="161"/>
      <c r="QZO1" s="161"/>
      <c r="QZP1" s="161"/>
      <c r="QZQ1" s="161"/>
      <c r="QZR1" s="161"/>
      <c r="QZS1" s="161"/>
      <c r="QZT1" s="161"/>
      <c r="QZU1" s="161"/>
      <c r="QZV1" s="161"/>
      <c r="QZW1" s="161"/>
      <c r="QZX1" s="161"/>
      <c r="QZY1" s="161"/>
      <c r="QZZ1" s="161"/>
      <c r="RAA1" s="161"/>
      <c r="RAB1" s="161"/>
      <c r="RAC1" s="161"/>
      <c r="RAD1" s="161"/>
      <c r="RAE1" s="161"/>
      <c r="RAF1" s="161"/>
      <c r="RAG1" s="161"/>
      <c r="RAH1" s="161"/>
      <c r="RAI1" s="161"/>
      <c r="RAJ1" s="161"/>
      <c r="RAK1" s="161"/>
      <c r="RAL1" s="161"/>
      <c r="RAM1" s="161"/>
      <c r="RAN1" s="161"/>
      <c r="RAO1" s="161"/>
      <c r="RAP1" s="161"/>
      <c r="RAQ1" s="161"/>
      <c r="RAR1" s="161"/>
      <c r="RAS1" s="161"/>
      <c r="RAT1" s="161"/>
      <c r="RAU1" s="161"/>
      <c r="RAV1" s="161"/>
      <c r="RAW1" s="161"/>
      <c r="RAX1" s="161"/>
      <c r="RAY1" s="161"/>
      <c r="RAZ1" s="161"/>
      <c r="RBA1" s="161"/>
      <c r="RBB1" s="161"/>
      <c r="RBC1" s="161"/>
      <c r="RBD1" s="161"/>
      <c r="RBE1" s="161"/>
      <c r="RBF1" s="161"/>
      <c r="RBG1" s="161"/>
      <c r="RBH1" s="161"/>
      <c r="RBI1" s="161"/>
      <c r="RBJ1" s="161"/>
      <c r="RBK1" s="161"/>
      <c r="RBL1" s="161"/>
      <c r="RBM1" s="161"/>
      <c r="RBN1" s="161"/>
      <c r="RBO1" s="161"/>
      <c r="RBP1" s="161"/>
      <c r="RBQ1" s="161"/>
      <c r="RBR1" s="161"/>
      <c r="RBS1" s="161"/>
      <c r="RBT1" s="161"/>
      <c r="RBU1" s="161"/>
      <c r="RBV1" s="161"/>
      <c r="RBW1" s="161"/>
      <c r="RBX1" s="161"/>
      <c r="RBY1" s="161"/>
      <c r="RBZ1" s="161"/>
      <c r="RCA1" s="161"/>
      <c r="RCB1" s="161"/>
      <c r="RCC1" s="161"/>
      <c r="RCD1" s="161"/>
      <c r="RCE1" s="161"/>
      <c r="RCF1" s="161"/>
      <c r="RCG1" s="161"/>
      <c r="RCH1" s="161"/>
      <c r="RCI1" s="161"/>
      <c r="RCJ1" s="161"/>
      <c r="RCK1" s="161"/>
      <c r="RCL1" s="161"/>
      <c r="RCM1" s="161"/>
      <c r="RCN1" s="161"/>
      <c r="RCO1" s="161"/>
      <c r="RCP1" s="161"/>
      <c r="RCQ1" s="161"/>
      <c r="RCR1" s="161"/>
      <c r="RCS1" s="161"/>
      <c r="RCT1" s="161"/>
      <c r="RCU1" s="161"/>
      <c r="RCV1" s="161"/>
      <c r="RCW1" s="161"/>
      <c r="RCX1" s="161"/>
      <c r="RCY1" s="161"/>
      <c r="RCZ1" s="161"/>
      <c r="RDA1" s="161"/>
      <c r="RDB1" s="161"/>
      <c r="RDC1" s="161"/>
      <c r="RDD1" s="161"/>
      <c r="RDE1" s="161"/>
      <c r="RDF1" s="161"/>
      <c r="RDG1" s="161"/>
      <c r="RDH1" s="161"/>
      <c r="RDI1" s="161"/>
      <c r="RDJ1" s="161"/>
      <c r="RDK1" s="161"/>
      <c r="RDL1" s="161"/>
      <c r="RDM1" s="161"/>
      <c r="RDN1" s="161"/>
      <c r="RDO1" s="161"/>
      <c r="RDP1" s="161"/>
      <c r="RDQ1" s="161"/>
      <c r="RDR1" s="161"/>
      <c r="RDS1" s="161"/>
      <c r="RDT1" s="161"/>
      <c r="RDU1" s="161"/>
      <c r="RDV1" s="161"/>
      <c r="RDW1" s="161"/>
      <c r="RDX1" s="161"/>
      <c r="RDY1" s="161"/>
      <c r="RDZ1" s="161"/>
      <c r="REA1" s="161"/>
      <c r="REB1" s="161"/>
      <c r="REC1" s="161"/>
      <c r="RED1" s="161"/>
      <c r="REE1" s="161"/>
      <c r="REF1" s="161"/>
      <c r="REG1" s="161"/>
      <c r="REH1" s="161"/>
      <c r="REI1" s="161"/>
      <c r="REJ1" s="161"/>
      <c r="REK1" s="161"/>
      <c r="REL1" s="161"/>
      <c r="REM1" s="161"/>
      <c r="REN1" s="161"/>
      <c r="REO1" s="161"/>
      <c r="REP1" s="161"/>
      <c r="REQ1" s="161"/>
      <c r="RER1" s="161"/>
      <c r="RES1" s="161"/>
      <c r="RET1" s="161"/>
      <c r="REU1" s="161"/>
      <c r="REV1" s="161"/>
      <c r="REW1" s="161"/>
      <c r="REX1" s="161"/>
      <c r="REY1" s="161"/>
      <c r="REZ1" s="161"/>
      <c r="RFA1" s="161"/>
      <c r="RFB1" s="161"/>
      <c r="RFC1" s="161"/>
      <c r="RFD1" s="161"/>
      <c r="RFE1" s="161"/>
      <c r="RFF1" s="161"/>
      <c r="RFG1" s="161"/>
      <c r="RFH1" s="161"/>
      <c r="RFI1" s="161"/>
      <c r="RFJ1" s="161"/>
      <c r="RFK1" s="161"/>
      <c r="RFL1" s="161"/>
      <c r="RFM1" s="161"/>
      <c r="RFN1" s="161"/>
      <c r="RFO1" s="161"/>
      <c r="RFP1" s="161"/>
      <c r="RFQ1" s="161"/>
      <c r="RFR1" s="161"/>
      <c r="RFS1" s="161"/>
      <c r="RFT1" s="161"/>
      <c r="RFU1" s="161"/>
      <c r="RFV1" s="161"/>
      <c r="RFW1" s="161"/>
      <c r="RFX1" s="161"/>
      <c r="RFY1" s="161"/>
      <c r="RFZ1" s="161"/>
      <c r="RGA1" s="161"/>
      <c r="RGB1" s="161"/>
      <c r="RGC1" s="161"/>
      <c r="RGD1" s="161"/>
      <c r="RGE1" s="161"/>
      <c r="RGF1" s="161"/>
      <c r="RGG1" s="161"/>
      <c r="RGH1" s="161"/>
      <c r="RGI1" s="161"/>
      <c r="RGJ1" s="161"/>
      <c r="RGK1" s="161"/>
      <c r="RGL1" s="161"/>
      <c r="RGM1" s="161"/>
      <c r="RGN1" s="161"/>
      <c r="RGO1" s="161"/>
      <c r="RGP1" s="161"/>
      <c r="RGQ1" s="161"/>
      <c r="RGR1" s="161"/>
      <c r="RGS1" s="161"/>
      <c r="RGT1" s="161"/>
      <c r="RGU1" s="161"/>
      <c r="RGV1" s="161"/>
      <c r="RGW1" s="161"/>
      <c r="RGX1" s="161"/>
      <c r="RGY1" s="161"/>
      <c r="RGZ1" s="161"/>
      <c r="RHA1" s="161"/>
      <c r="RHB1" s="161"/>
      <c r="RHC1" s="161"/>
      <c r="RHD1" s="161"/>
      <c r="RHE1" s="161"/>
      <c r="RHF1" s="161"/>
      <c r="RHG1" s="161"/>
      <c r="RHH1" s="161"/>
      <c r="RHI1" s="161"/>
      <c r="RHJ1" s="161"/>
      <c r="RHK1" s="161"/>
      <c r="RHL1" s="161"/>
      <c r="RHM1" s="161"/>
      <c r="RHN1" s="161"/>
      <c r="RHO1" s="161"/>
      <c r="RHP1" s="161"/>
      <c r="RHQ1" s="161"/>
      <c r="RHR1" s="161"/>
      <c r="RHS1" s="161"/>
      <c r="RHT1" s="161"/>
      <c r="RHU1" s="161"/>
      <c r="RHV1" s="161"/>
      <c r="RHW1" s="161"/>
      <c r="RHX1" s="161"/>
      <c r="RHY1" s="161"/>
      <c r="RHZ1" s="161"/>
      <c r="RIA1" s="161"/>
      <c r="RIB1" s="161"/>
      <c r="RIC1" s="161"/>
      <c r="RID1" s="161"/>
      <c r="RIE1" s="161"/>
      <c r="RIF1" s="161"/>
      <c r="RIG1" s="161"/>
      <c r="RIH1" s="161"/>
      <c r="RII1" s="161"/>
      <c r="RIJ1" s="161"/>
      <c r="RIK1" s="161"/>
      <c r="RIL1" s="161"/>
      <c r="RIM1" s="161"/>
      <c r="RIN1" s="161"/>
      <c r="RIO1" s="161"/>
      <c r="RIP1" s="161"/>
      <c r="RIQ1" s="161"/>
      <c r="RIR1" s="161"/>
      <c r="RIS1" s="161"/>
      <c r="RIT1" s="161"/>
      <c r="RIU1" s="161"/>
      <c r="RIV1" s="161"/>
      <c r="RIW1" s="161"/>
      <c r="RIX1" s="161"/>
      <c r="RIY1" s="161"/>
      <c r="RIZ1" s="161"/>
      <c r="RJA1" s="161"/>
      <c r="RJB1" s="161"/>
      <c r="RJC1" s="161"/>
      <c r="RJD1" s="161"/>
      <c r="RJE1" s="161"/>
      <c r="RJF1" s="161"/>
      <c r="RJG1" s="161"/>
      <c r="RJH1" s="161"/>
      <c r="RJI1" s="161"/>
      <c r="RJJ1" s="161"/>
      <c r="RJK1" s="161"/>
      <c r="RJL1" s="161"/>
      <c r="RJM1" s="161"/>
      <c r="RJN1" s="161"/>
      <c r="RJO1" s="161"/>
      <c r="RJP1" s="161"/>
      <c r="RJQ1" s="161"/>
      <c r="RJR1" s="161"/>
      <c r="RJS1" s="161"/>
      <c r="RJT1" s="161"/>
      <c r="RJU1" s="161"/>
      <c r="RJV1" s="161"/>
      <c r="RJW1" s="161"/>
      <c r="RJX1" s="161"/>
      <c r="RJY1" s="161"/>
      <c r="RJZ1" s="161"/>
      <c r="RKA1" s="161"/>
      <c r="RKB1" s="161"/>
      <c r="RKC1" s="161"/>
      <c r="RKD1" s="161"/>
      <c r="RKE1" s="161"/>
      <c r="RKF1" s="161"/>
      <c r="RKG1" s="161"/>
      <c r="RKH1" s="161"/>
      <c r="RKI1" s="161"/>
      <c r="RKJ1" s="161"/>
      <c r="RKK1" s="161"/>
      <c r="RKL1" s="161"/>
      <c r="RKM1" s="161"/>
      <c r="RKN1" s="161"/>
      <c r="RKO1" s="161"/>
      <c r="RKP1" s="161"/>
      <c r="RKQ1" s="161"/>
      <c r="RKR1" s="161"/>
      <c r="RKS1" s="161"/>
      <c r="RKT1" s="161"/>
      <c r="RKU1" s="161"/>
      <c r="RKV1" s="161"/>
      <c r="RKW1" s="161"/>
      <c r="RKX1" s="161"/>
      <c r="RKY1" s="161"/>
      <c r="RKZ1" s="161"/>
      <c r="RLA1" s="161"/>
      <c r="RLB1" s="161"/>
      <c r="RLC1" s="161"/>
      <c r="RLD1" s="161"/>
      <c r="RLE1" s="161"/>
      <c r="RLF1" s="161"/>
      <c r="RLG1" s="161"/>
      <c r="RLH1" s="161"/>
      <c r="RLI1" s="161"/>
      <c r="RLJ1" s="161"/>
      <c r="RLK1" s="161"/>
      <c r="RLL1" s="161"/>
      <c r="RLM1" s="161"/>
      <c r="RLN1" s="161"/>
      <c r="RLO1" s="161"/>
      <c r="RLP1" s="161"/>
      <c r="RLQ1" s="161"/>
      <c r="RLR1" s="161"/>
      <c r="RLS1" s="161"/>
      <c r="RLT1" s="161"/>
      <c r="RLU1" s="161"/>
      <c r="RLV1" s="161"/>
      <c r="RLW1" s="161"/>
      <c r="RLX1" s="161"/>
      <c r="RLY1" s="161"/>
      <c r="RLZ1" s="161"/>
      <c r="RMA1" s="161"/>
      <c r="RMB1" s="161"/>
      <c r="RMC1" s="161"/>
      <c r="RMD1" s="161"/>
      <c r="RME1" s="161"/>
      <c r="RMF1" s="161"/>
      <c r="RMG1" s="161"/>
      <c r="RMH1" s="161"/>
      <c r="RMI1" s="161"/>
      <c r="RMJ1" s="161"/>
      <c r="RMK1" s="161"/>
      <c r="RML1" s="161"/>
      <c r="RMM1" s="161"/>
      <c r="RMN1" s="161"/>
      <c r="RMO1" s="161"/>
      <c r="RMP1" s="161"/>
      <c r="RMQ1" s="161"/>
      <c r="RMR1" s="161"/>
      <c r="RMS1" s="161"/>
      <c r="RMT1" s="161"/>
      <c r="RMU1" s="161"/>
      <c r="RMV1" s="161"/>
      <c r="RMW1" s="161"/>
      <c r="RMX1" s="161"/>
      <c r="RMY1" s="161"/>
      <c r="RMZ1" s="161"/>
      <c r="RNA1" s="161"/>
      <c r="RNB1" s="161"/>
      <c r="RNC1" s="161"/>
      <c r="RND1" s="161"/>
      <c r="RNE1" s="161"/>
      <c r="RNF1" s="161"/>
      <c r="RNG1" s="161"/>
      <c r="RNH1" s="161"/>
      <c r="RNI1" s="161"/>
      <c r="RNJ1" s="161"/>
      <c r="RNK1" s="161"/>
      <c r="RNL1" s="161"/>
      <c r="RNM1" s="161"/>
      <c r="RNN1" s="161"/>
      <c r="RNO1" s="161"/>
      <c r="RNP1" s="161"/>
      <c r="RNQ1" s="161"/>
      <c r="RNR1" s="161"/>
      <c r="RNS1" s="161"/>
      <c r="RNT1" s="161"/>
      <c r="RNU1" s="161"/>
      <c r="RNV1" s="161"/>
      <c r="RNW1" s="161"/>
      <c r="RNX1" s="161"/>
      <c r="RNY1" s="161"/>
      <c r="RNZ1" s="161"/>
      <c r="ROA1" s="161"/>
      <c r="ROB1" s="161"/>
      <c r="ROC1" s="161"/>
      <c r="ROD1" s="161"/>
      <c r="ROE1" s="161"/>
      <c r="ROF1" s="161"/>
      <c r="ROG1" s="161"/>
      <c r="ROH1" s="161"/>
      <c r="ROI1" s="161"/>
      <c r="ROJ1" s="161"/>
      <c r="ROK1" s="161"/>
      <c r="ROL1" s="161"/>
      <c r="ROM1" s="161"/>
      <c r="RON1" s="161"/>
      <c r="ROO1" s="161"/>
      <c r="ROP1" s="161"/>
      <c r="ROQ1" s="161"/>
      <c r="ROR1" s="161"/>
      <c r="ROS1" s="161"/>
      <c r="ROT1" s="161"/>
      <c r="ROU1" s="161"/>
      <c r="ROV1" s="161"/>
      <c r="ROW1" s="161"/>
      <c r="ROX1" s="161"/>
      <c r="ROY1" s="161"/>
      <c r="ROZ1" s="161"/>
      <c r="RPA1" s="161"/>
      <c r="RPB1" s="161"/>
      <c r="RPC1" s="161"/>
      <c r="RPD1" s="161"/>
      <c r="RPE1" s="161"/>
      <c r="RPF1" s="161"/>
      <c r="RPG1" s="161"/>
      <c r="RPH1" s="161"/>
      <c r="RPI1" s="161"/>
      <c r="RPJ1" s="161"/>
      <c r="RPK1" s="161"/>
      <c r="RPL1" s="161"/>
      <c r="RPM1" s="161"/>
      <c r="RPN1" s="161"/>
      <c r="RPO1" s="161"/>
      <c r="RPP1" s="161"/>
      <c r="RPQ1" s="161"/>
      <c r="RPR1" s="161"/>
      <c r="RPS1" s="161"/>
      <c r="RPT1" s="161"/>
      <c r="RPU1" s="161"/>
      <c r="RPV1" s="161"/>
      <c r="RPW1" s="161"/>
      <c r="RPX1" s="161"/>
      <c r="RPY1" s="161"/>
      <c r="RPZ1" s="161"/>
      <c r="RQA1" s="161"/>
      <c r="RQB1" s="161"/>
      <c r="RQC1" s="161"/>
      <c r="RQD1" s="161"/>
      <c r="RQE1" s="161"/>
      <c r="RQF1" s="161"/>
      <c r="RQG1" s="161"/>
      <c r="RQH1" s="161"/>
      <c r="RQI1" s="161"/>
      <c r="RQJ1" s="161"/>
      <c r="RQK1" s="161"/>
      <c r="RQL1" s="161"/>
      <c r="RQM1" s="161"/>
      <c r="RQN1" s="161"/>
      <c r="RQO1" s="161"/>
      <c r="RQP1" s="161"/>
      <c r="RQQ1" s="161"/>
      <c r="RQR1" s="161"/>
      <c r="RQS1" s="161"/>
      <c r="RQT1" s="161"/>
      <c r="RQU1" s="161"/>
      <c r="RQV1" s="161"/>
      <c r="RQW1" s="161"/>
      <c r="RQX1" s="161"/>
      <c r="RQY1" s="161"/>
      <c r="RQZ1" s="161"/>
      <c r="RRA1" s="161"/>
      <c r="RRB1" s="161"/>
      <c r="RRC1" s="161"/>
      <c r="RRD1" s="161"/>
      <c r="RRE1" s="161"/>
      <c r="RRF1" s="161"/>
      <c r="RRG1" s="161"/>
      <c r="RRH1" s="161"/>
      <c r="RRI1" s="161"/>
      <c r="RRJ1" s="161"/>
      <c r="RRK1" s="161"/>
      <c r="RRL1" s="161"/>
      <c r="RRM1" s="161"/>
      <c r="RRN1" s="161"/>
      <c r="RRO1" s="161"/>
      <c r="RRP1" s="161"/>
      <c r="RRQ1" s="161"/>
      <c r="RRR1" s="161"/>
      <c r="RRS1" s="161"/>
      <c r="RRT1" s="161"/>
      <c r="RRU1" s="161"/>
      <c r="RRV1" s="161"/>
      <c r="RRW1" s="161"/>
      <c r="RRX1" s="161"/>
      <c r="RRY1" s="161"/>
      <c r="RRZ1" s="161"/>
      <c r="RSA1" s="161"/>
      <c r="RSB1" s="161"/>
      <c r="RSC1" s="161"/>
      <c r="RSD1" s="161"/>
      <c r="RSE1" s="161"/>
      <c r="RSF1" s="161"/>
      <c r="RSG1" s="161"/>
      <c r="RSH1" s="161"/>
      <c r="RSI1" s="161"/>
      <c r="RSJ1" s="161"/>
      <c r="RSK1" s="161"/>
      <c r="RSL1" s="161"/>
      <c r="RSM1" s="161"/>
      <c r="RSN1" s="161"/>
      <c r="RSO1" s="161"/>
      <c r="RSP1" s="161"/>
      <c r="RSQ1" s="161"/>
      <c r="RSR1" s="161"/>
      <c r="RSS1" s="161"/>
      <c r="RST1" s="161"/>
      <c r="RSU1" s="161"/>
      <c r="RSV1" s="161"/>
      <c r="RSW1" s="161"/>
      <c r="RSX1" s="161"/>
      <c r="RSY1" s="161"/>
      <c r="RSZ1" s="161"/>
      <c r="RTA1" s="161"/>
      <c r="RTB1" s="161"/>
      <c r="RTC1" s="161"/>
      <c r="RTD1" s="161"/>
      <c r="RTE1" s="161"/>
      <c r="RTF1" s="161"/>
      <c r="RTG1" s="161"/>
      <c r="RTH1" s="161"/>
      <c r="RTI1" s="161"/>
      <c r="RTJ1" s="161"/>
      <c r="RTK1" s="161"/>
      <c r="RTL1" s="161"/>
      <c r="RTM1" s="161"/>
      <c r="RTN1" s="161"/>
      <c r="RTO1" s="161"/>
      <c r="RTP1" s="161"/>
      <c r="RTQ1" s="161"/>
      <c r="RTR1" s="161"/>
      <c r="RTS1" s="161"/>
      <c r="RTT1" s="161"/>
      <c r="RTU1" s="161"/>
      <c r="RTV1" s="161"/>
      <c r="RTW1" s="161"/>
      <c r="RTX1" s="161"/>
      <c r="RTY1" s="161"/>
      <c r="RTZ1" s="161"/>
      <c r="RUA1" s="161"/>
      <c r="RUB1" s="161"/>
      <c r="RUC1" s="161"/>
      <c r="RUD1" s="161"/>
      <c r="RUE1" s="161"/>
      <c r="RUF1" s="161"/>
      <c r="RUG1" s="161"/>
      <c r="RUH1" s="161"/>
      <c r="RUI1" s="161"/>
      <c r="RUJ1" s="161"/>
      <c r="RUK1" s="161"/>
      <c r="RUL1" s="161"/>
      <c r="RUM1" s="161"/>
      <c r="RUN1" s="161"/>
      <c r="RUO1" s="161"/>
      <c r="RUP1" s="161"/>
      <c r="RUQ1" s="161"/>
      <c r="RUR1" s="161"/>
      <c r="RUS1" s="161"/>
      <c r="RUT1" s="161"/>
      <c r="RUU1" s="161"/>
      <c r="RUV1" s="161"/>
      <c r="RUW1" s="161"/>
      <c r="RUX1" s="161"/>
      <c r="RUY1" s="161"/>
      <c r="RUZ1" s="161"/>
      <c r="RVA1" s="161"/>
      <c r="RVB1" s="161"/>
      <c r="RVC1" s="161"/>
      <c r="RVD1" s="161"/>
      <c r="RVE1" s="161"/>
      <c r="RVF1" s="161"/>
      <c r="RVG1" s="161"/>
      <c r="RVH1" s="161"/>
      <c r="RVI1" s="161"/>
      <c r="RVJ1" s="161"/>
      <c r="RVK1" s="161"/>
      <c r="RVL1" s="161"/>
      <c r="RVM1" s="161"/>
      <c r="RVN1" s="161"/>
      <c r="RVO1" s="161"/>
      <c r="RVP1" s="161"/>
      <c r="RVQ1" s="161"/>
      <c r="RVR1" s="161"/>
      <c r="RVS1" s="161"/>
      <c r="RVT1" s="161"/>
      <c r="RVU1" s="161"/>
      <c r="RVV1" s="161"/>
      <c r="RVW1" s="161"/>
      <c r="RVX1" s="161"/>
      <c r="RVY1" s="161"/>
      <c r="RVZ1" s="161"/>
      <c r="RWA1" s="161"/>
      <c r="RWB1" s="161"/>
      <c r="RWC1" s="161"/>
      <c r="RWD1" s="161"/>
      <c r="RWE1" s="161"/>
      <c r="RWF1" s="161"/>
      <c r="RWG1" s="161"/>
      <c r="RWH1" s="161"/>
      <c r="RWI1" s="161"/>
      <c r="RWJ1" s="161"/>
      <c r="RWK1" s="161"/>
      <c r="RWL1" s="161"/>
      <c r="RWM1" s="161"/>
      <c r="RWN1" s="161"/>
      <c r="RWO1" s="161"/>
      <c r="RWP1" s="161"/>
      <c r="RWQ1" s="161"/>
      <c r="RWR1" s="161"/>
      <c r="RWS1" s="161"/>
      <c r="RWT1" s="161"/>
      <c r="RWU1" s="161"/>
      <c r="RWV1" s="161"/>
      <c r="RWW1" s="161"/>
      <c r="RWX1" s="161"/>
      <c r="RWY1" s="161"/>
      <c r="RWZ1" s="161"/>
      <c r="RXA1" s="161"/>
      <c r="RXB1" s="161"/>
      <c r="RXC1" s="161"/>
      <c r="RXD1" s="161"/>
      <c r="RXE1" s="161"/>
      <c r="RXF1" s="161"/>
      <c r="RXG1" s="161"/>
      <c r="RXH1" s="161"/>
      <c r="RXI1" s="161"/>
      <c r="RXJ1" s="161"/>
      <c r="RXK1" s="161"/>
      <c r="RXL1" s="161"/>
      <c r="RXM1" s="161"/>
      <c r="RXN1" s="161"/>
      <c r="RXO1" s="161"/>
      <c r="RXP1" s="161"/>
      <c r="RXQ1" s="161"/>
      <c r="RXR1" s="161"/>
      <c r="RXS1" s="161"/>
      <c r="RXT1" s="161"/>
      <c r="RXU1" s="161"/>
      <c r="RXV1" s="161"/>
      <c r="RXW1" s="161"/>
      <c r="RXX1" s="161"/>
      <c r="RXY1" s="161"/>
      <c r="RXZ1" s="161"/>
      <c r="RYA1" s="161"/>
      <c r="RYB1" s="161"/>
      <c r="RYC1" s="161"/>
      <c r="RYD1" s="161"/>
      <c r="RYE1" s="161"/>
      <c r="RYF1" s="161"/>
      <c r="RYG1" s="161"/>
      <c r="RYH1" s="161"/>
      <c r="RYI1" s="161"/>
      <c r="RYJ1" s="161"/>
      <c r="RYK1" s="161"/>
      <c r="RYL1" s="161"/>
      <c r="RYM1" s="161"/>
      <c r="RYN1" s="161"/>
      <c r="RYO1" s="161"/>
      <c r="RYP1" s="161"/>
      <c r="RYQ1" s="161"/>
      <c r="RYR1" s="161"/>
      <c r="RYS1" s="161"/>
      <c r="RYT1" s="161"/>
      <c r="RYU1" s="161"/>
      <c r="RYV1" s="161"/>
      <c r="RYW1" s="161"/>
      <c r="RYX1" s="161"/>
      <c r="RYY1" s="161"/>
      <c r="RYZ1" s="161"/>
      <c r="RZA1" s="161"/>
      <c r="RZB1" s="161"/>
      <c r="RZC1" s="161"/>
      <c r="RZD1" s="161"/>
      <c r="RZE1" s="161"/>
      <c r="RZF1" s="161"/>
      <c r="RZG1" s="161"/>
      <c r="RZH1" s="161"/>
      <c r="RZI1" s="161"/>
      <c r="RZJ1" s="161"/>
      <c r="RZK1" s="161"/>
      <c r="RZL1" s="161"/>
      <c r="RZM1" s="161"/>
      <c r="RZN1" s="161"/>
      <c r="RZO1" s="161"/>
      <c r="RZP1" s="161"/>
      <c r="RZQ1" s="161"/>
      <c r="RZR1" s="161"/>
      <c r="RZS1" s="161"/>
      <c r="RZT1" s="161"/>
      <c r="RZU1" s="161"/>
      <c r="RZV1" s="161"/>
      <c r="RZW1" s="161"/>
      <c r="RZX1" s="161"/>
      <c r="RZY1" s="161"/>
      <c r="RZZ1" s="161"/>
      <c r="SAA1" s="161"/>
      <c r="SAB1" s="161"/>
      <c r="SAC1" s="161"/>
      <c r="SAD1" s="161"/>
      <c r="SAE1" s="161"/>
      <c r="SAF1" s="161"/>
      <c r="SAG1" s="161"/>
      <c r="SAH1" s="161"/>
      <c r="SAI1" s="161"/>
      <c r="SAJ1" s="161"/>
      <c r="SAK1" s="161"/>
      <c r="SAL1" s="161"/>
      <c r="SAM1" s="161"/>
      <c r="SAN1" s="161"/>
      <c r="SAO1" s="161"/>
      <c r="SAP1" s="161"/>
      <c r="SAQ1" s="161"/>
      <c r="SAR1" s="161"/>
      <c r="SAS1" s="161"/>
      <c r="SAT1" s="161"/>
      <c r="SAU1" s="161"/>
      <c r="SAV1" s="161"/>
      <c r="SAW1" s="161"/>
      <c r="SAX1" s="161"/>
      <c r="SAY1" s="161"/>
      <c r="SAZ1" s="161"/>
      <c r="SBA1" s="161"/>
      <c r="SBB1" s="161"/>
      <c r="SBC1" s="161"/>
      <c r="SBD1" s="161"/>
      <c r="SBE1" s="161"/>
      <c r="SBF1" s="161"/>
      <c r="SBG1" s="161"/>
      <c r="SBH1" s="161"/>
      <c r="SBI1" s="161"/>
      <c r="SBJ1" s="161"/>
      <c r="SBK1" s="161"/>
      <c r="SBL1" s="161"/>
      <c r="SBM1" s="161"/>
      <c r="SBN1" s="161"/>
      <c r="SBO1" s="161"/>
      <c r="SBP1" s="161"/>
      <c r="SBQ1" s="161"/>
      <c r="SBR1" s="161"/>
      <c r="SBS1" s="161"/>
      <c r="SBT1" s="161"/>
      <c r="SBU1" s="161"/>
      <c r="SBV1" s="161"/>
      <c r="SBW1" s="161"/>
      <c r="SBX1" s="161"/>
      <c r="SBY1" s="161"/>
      <c r="SBZ1" s="161"/>
      <c r="SCA1" s="161"/>
      <c r="SCB1" s="161"/>
      <c r="SCC1" s="161"/>
      <c r="SCD1" s="161"/>
      <c r="SCE1" s="161"/>
      <c r="SCF1" s="161"/>
      <c r="SCG1" s="161"/>
      <c r="SCH1" s="161"/>
      <c r="SCI1" s="161"/>
      <c r="SCJ1" s="161"/>
      <c r="SCK1" s="161"/>
      <c r="SCL1" s="161"/>
      <c r="SCM1" s="161"/>
      <c r="SCN1" s="161"/>
      <c r="SCO1" s="161"/>
      <c r="SCP1" s="161"/>
      <c r="SCQ1" s="161"/>
      <c r="SCR1" s="161"/>
      <c r="SCS1" s="161"/>
      <c r="SCT1" s="161"/>
      <c r="SCU1" s="161"/>
      <c r="SCV1" s="161"/>
      <c r="SCW1" s="161"/>
      <c r="SCX1" s="161"/>
      <c r="SCY1" s="161"/>
      <c r="SCZ1" s="161"/>
      <c r="SDA1" s="161"/>
      <c r="SDB1" s="161"/>
      <c r="SDC1" s="161"/>
      <c r="SDD1" s="161"/>
      <c r="SDE1" s="161"/>
      <c r="SDF1" s="161"/>
      <c r="SDG1" s="161"/>
      <c r="SDH1" s="161"/>
      <c r="SDI1" s="161"/>
      <c r="SDJ1" s="161"/>
      <c r="SDK1" s="161"/>
      <c r="SDL1" s="161"/>
      <c r="SDM1" s="161"/>
      <c r="SDN1" s="161"/>
      <c r="SDO1" s="161"/>
      <c r="SDP1" s="161"/>
      <c r="SDQ1" s="161"/>
      <c r="SDR1" s="161"/>
      <c r="SDS1" s="161"/>
      <c r="SDT1" s="161"/>
      <c r="SDU1" s="161"/>
      <c r="SDV1" s="161"/>
      <c r="SDW1" s="161"/>
      <c r="SDX1" s="161"/>
      <c r="SDY1" s="161"/>
      <c r="SDZ1" s="161"/>
      <c r="SEA1" s="161"/>
      <c r="SEB1" s="161"/>
      <c r="SEC1" s="161"/>
      <c r="SED1" s="161"/>
      <c r="SEE1" s="161"/>
      <c r="SEF1" s="161"/>
      <c r="SEG1" s="161"/>
      <c r="SEH1" s="161"/>
      <c r="SEI1" s="161"/>
      <c r="SEJ1" s="161"/>
      <c r="SEK1" s="161"/>
      <c r="SEL1" s="161"/>
      <c r="SEM1" s="161"/>
      <c r="SEN1" s="161"/>
      <c r="SEO1" s="161"/>
      <c r="SEP1" s="161"/>
      <c r="SEQ1" s="161"/>
      <c r="SER1" s="161"/>
      <c r="SES1" s="161"/>
      <c r="SET1" s="161"/>
      <c r="SEU1" s="161"/>
      <c r="SEV1" s="161"/>
      <c r="SEW1" s="161"/>
      <c r="SEX1" s="161"/>
      <c r="SEY1" s="161"/>
      <c r="SEZ1" s="161"/>
      <c r="SFA1" s="161"/>
      <c r="SFB1" s="161"/>
      <c r="SFC1" s="161"/>
      <c r="SFD1" s="161"/>
      <c r="SFE1" s="161"/>
      <c r="SFF1" s="161"/>
      <c r="SFG1" s="161"/>
      <c r="SFH1" s="161"/>
      <c r="SFI1" s="161"/>
      <c r="SFJ1" s="161"/>
      <c r="SFK1" s="161"/>
      <c r="SFL1" s="161"/>
      <c r="SFM1" s="161"/>
      <c r="SFN1" s="161"/>
      <c r="SFO1" s="161"/>
      <c r="SFP1" s="161"/>
      <c r="SFQ1" s="161"/>
      <c r="SFR1" s="161"/>
      <c r="SFS1" s="161"/>
      <c r="SFT1" s="161"/>
      <c r="SFU1" s="161"/>
      <c r="SFV1" s="161"/>
      <c r="SFW1" s="161"/>
      <c r="SFX1" s="161"/>
      <c r="SFY1" s="161"/>
      <c r="SFZ1" s="161"/>
      <c r="SGA1" s="161"/>
      <c r="SGB1" s="161"/>
      <c r="SGC1" s="161"/>
      <c r="SGD1" s="161"/>
      <c r="SGE1" s="161"/>
      <c r="SGF1" s="161"/>
      <c r="SGG1" s="161"/>
      <c r="SGH1" s="161"/>
      <c r="SGI1" s="161"/>
      <c r="SGJ1" s="161"/>
      <c r="SGK1" s="161"/>
      <c r="SGL1" s="161"/>
      <c r="SGM1" s="161"/>
      <c r="SGN1" s="161"/>
      <c r="SGO1" s="161"/>
      <c r="SGP1" s="161"/>
      <c r="SGQ1" s="161"/>
      <c r="SGR1" s="161"/>
      <c r="SGS1" s="161"/>
      <c r="SGT1" s="161"/>
      <c r="SGU1" s="161"/>
      <c r="SGV1" s="161"/>
      <c r="SGW1" s="161"/>
      <c r="SGX1" s="161"/>
      <c r="SGY1" s="161"/>
      <c r="SGZ1" s="161"/>
      <c r="SHA1" s="161"/>
      <c r="SHB1" s="161"/>
      <c r="SHC1" s="161"/>
      <c r="SHD1" s="161"/>
      <c r="SHE1" s="161"/>
      <c r="SHF1" s="161"/>
      <c r="SHG1" s="161"/>
      <c r="SHH1" s="161"/>
      <c r="SHI1" s="161"/>
      <c r="SHJ1" s="161"/>
      <c r="SHK1" s="161"/>
      <c r="SHL1" s="161"/>
      <c r="SHM1" s="161"/>
      <c r="SHN1" s="161"/>
      <c r="SHO1" s="161"/>
      <c r="SHP1" s="161"/>
      <c r="SHQ1" s="161"/>
      <c r="SHR1" s="161"/>
      <c r="SHS1" s="161"/>
      <c r="SHT1" s="161"/>
      <c r="SHU1" s="161"/>
      <c r="SHV1" s="161"/>
      <c r="SHW1" s="161"/>
      <c r="SHX1" s="161"/>
      <c r="SHY1" s="161"/>
      <c r="SHZ1" s="161"/>
      <c r="SIA1" s="161"/>
      <c r="SIB1" s="161"/>
      <c r="SIC1" s="161"/>
      <c r="SID1" s="161"/>
      <c r="SIE1" s="161"/>
      <c r="SIF1" s="161"/>
      <c r="SIG1" s="161"/>
      <c r="SIH1" s="161"/>
      <c r="SII1" s="161"/>
      <c r="SIJ1" s="161"/>
      <c r="SIK1" s="161"/>
      <c r="SIL1" s="161"/>
      <c r="SIM1" s="161"/>
      <c r="SIN1" s="161"/>
      <c r="SIO1" s="161"/>
      <c r="SIP1" s="161"/>
      <c r="SIQ1" s="161"/>
      <c r="SIR1" s="161"/>
      <c r="SIS1" s="161"/>
      <c r="SIT1" s="161"/>
      <c r="SIU1" s="161"/>
      <c r="SIV1" s="161"/>
      <c r="SIW1" s="161"/>
      <c r="SIX1" s="161"/>
      <c r="SIY1" s="161"/>
      <c r="SIZ1" s="161"/>
      <c r="SJA1" s="161"/>
      <c r="SJB1" s="161"/>
      <c r="SJC1" s="161"/>
      <c r="SJD1" s="161"/>
      <c r="SJE1" s="161"/>
      <c r="SJF1" s="161"/>
      <c r="SJG1" s="161"/>
      <c r="SJH1" s="161"/>
      <c r="SJI1" s="161"/>
      <c r="SJJ1" s="161"/>
      <c r="SJK1" s="161"/>
      <c r="SJL1" s="161"/>
      <c r="SJM1" s="161"/>
      <c r="SJN1" s="161"/>
      <c r="SJO1" s="161"/>
      <c r="SJP1" s="161"/>
      <c r="SJQ1" s="161"/>
      <c r="SJR1" s="161"/>
      <c r="SJS1" s="161"/>
      <c r="SJT1" s="161"/>
      <c r="SJU1" s="161"/>
      <c r="SJV1" s="161"/>
      <c r="SJW1" s="161"/>
      <c r="SJX1" s="161"/>
      <c r="SJY1" s="161"/>
      <c r="SJZ1" s="161"/>
      <c r="SKA1" s="161"/>
      <c r="SKB1" s="161"/>
      <c r="SKC1" s="161"/>
      <c r="SKD1" s="161"/>
      <c r="SKE1" s="161"/>
      <c r="SKF1" s="161"/>
      <c r="SKG1" s="161"/>
      <c r="SKH1" s="161"/>
      <c r="SKI1" s="161"/>
      <c r="SKJ1" s="161"/>
      <c r="SKK1" s="161"/>
      <c r="SKL1" s="161"/>
      <c r="SKM1" s="161"/>
      <c r="SKN1" s="161"/>
      <c r="SKO1" s="161"/>
      <c r="SKP1" s="161"/>
      <c r="SKQ1" s="161"/>
      <c r="SKR1" s="161"/>
      <c r="SKS1" s="161"/>
      <c r="SKT1" s="161"/>
      <c r="SKU1" s="161"/>
      <c r="SKV1" s="161"/>
      <c r="SKW1" s="161"/>
      <c r="SKX1" s="161"/>
      <c r="SKY1" s="161"/>
      <c r="SKZ1" s="161"/>
      <c r="SLA1" s="161"/>
      <c r="SLB1" s="161"/>
      <c r="SLC1" s="161"/>
      <c r="SLD1" s="161"/>
      <c r="SLE1" s="161"/>
      <c r="SLF1" s="161"/>
      <c r="SLG1" s="161"/>
      <c r="SLH1" s="161"/>
      <c r="SLI1" s="161"/>
      <c r="SLJ1" s="161"/>
      <c r="SLK1" s="161"/>
      <c r="SLL1" s="161"/>
      <c r="SLM1" s="161"/>
      <c r="SLN1" s="161"/>
      <c r="SLO1" s="161"/>
      <c r="SLP1" s="161"/>
      <c r="SLQ1" s="161"/>
      <c r="SLR1" s="161"/>
      <c r="SLS1" s="161"/>
      <c r="SLT1" s="161"/>
      <c r="SLU1" s="161"/>
      <c r="SLV1" s="161"/>
      <c r="SLW1" s="161"/>
      <c r="SLX1" s="161"/>
      <c r="SLY1" s="161"/>
      <c r="SLZ1" s="161"/>
      <c r="SMA1" s="161"/>
      <c r="SMB1" s="161"/>
      <c r="SMC1" s="161"/>
      <c r="SMD1" s="161"/>
      <c r="SME1" s="161"/>
      <c r="SMF1" s="161"/>
      <c r="SMG1" s="161"/>
      <c r="SMH1" s="161"/>
      <c r="SMI1" s="161"/>
      <c r="SMJ1" s="161"/>
      <c r="SMK1" s="161"/>
      <c r="SML1" s="161"/>
      <c r="SMM1" s="161"/>
      <c r="SMN1" s="161"/>
      <c r="SMO1" s="161"/>
      <c r="SMP1" s="161"/>
      <c r="SMQ1" s="161"/>
      <c r="SMR1" s="161"/>
      <c r="SMS1" s="161"/>
      <c r="SMT1" s="161"/>
      <c r="SMU1" s="161"/>
      <c r="SMV1" s="161"/>
      <c r="SMW1" s="161"/>
      <c r="SMX1" s="161"/>
      <c r="SMY1" s="161"/>
      <c r="SMZ1" s="161"/>
      <c r="SNA1" s="161"/>
      <c r="SNB1" s="161"/>
      <c r="SNC1" s="161"/>
      <c r="SND1" s="161"/>
      <c r="SNE1" s="161"/>
      <c r="SNF1" s="161"/>
      <c r="SNG1" s="161"/>
      <c r="SNH1" s="161"/>
      <c r="SNI1" s="161"/>
      <c r="SNJ1" s="161"/>
      <c r="SNK1" s="161"/>
      <c r="SNL1" s="161"/>
      <c r="SNM1" s="161"/>
      <c r="SNN1" s="161"/>
      <c r="SNO1" s="161"/>
      <c r="SNP1" s="161"/>
      <c r="SNQ1" s="161"/>
      <c r="SNR1" s="161"/>
      <c r="SNS1" s="161"/>
      <c r="SNT1" s="161"/>
      <c r="SNU1" s="161"/>
      <c r="SNV1" s="161"/>
      <c r="SNW1" s="161"/>
      <c r="SNX1" s="161"/>
      <c r="SNY1" s="161"/>
      <c r="SNZ1" s="161"/>
      <c r="SOA1" s="161"/>
      <c r="SOB1" s="161"/>
      <c r="SOC1" s="161"/>
      <c r="SOD1" s="161"/>
      <c r="SOE1" s="161"/>
      <c r="SOF1" s="161"/>
      <c r="SOG1" s="161"/>
      <c r="SOH1" s="161"/>
      <c r="SOI1" s="161"/>
      <c r="SOJ1" s="161"/>
      <c r="SOK1" s="161"/>
      <c r="SOL1" s="161"/>
      <c r="SOM1" s="161"/>
      <c r="SON1" s="161"/>
      <c r="SOO1" s="161"/>
      <c r="SOP1" s="161"/>
      <c r="SOQ1" s="161"/>
      <c r="SOR1" s="161"/>
      <c r="SOS1" s="161"/>
      <c r="SOT1" s="161"/>
      <c r="SOU1" s="161"/>
      <c r="SOV1" s="161"/>
      <c r="SOW1" s="161"/>
      <c r="SOX1" s="161"/>
      <c r="SOY1" s="161"/>
      <c r="SOZ1" s="161"/>
      <c r="SPA1" s="161"/>
      <c r="SPB1" s="161"/>
      <c r="SPC1" s="161"/>
      <c r="SPD1" s="161"/>
      <c r="SPE1" s="161"/>
      <c r="SPF1" s="161"/>
      <c r="SPG1" s="161"/>
      <c r="SPH1" s="161"/>
      <c r="SPI1" s="161"/>
      <c r="SPJ1" s="161"/>
      <c r="SPK1" s="161"/>
      <c r="SPL1" s="161"/>
      <c r="SPM1" s="161"/>
      <c r="SPN1" s="161"/>
      <c r="SPO1" s="161"/>
      <c r="SPP1" s="161"/>
      <c r="SPQ1" s="161"/>
      <c r="SPR1" s="161"/>
      <c r="SPS1" s="161"/>
      <c r="SPT1" s="161"/>
      <c r="SPU1" s="161"/>
      <c r="SPV1" s="161"/>
      <c r="SPW1" s="161"/>
      <c r="SPX1" s="161"/>
      <c r="SPY1" s="161"/>
      <c r="SPZ1" s="161"/>
      <c r="SQA1" s="161"/>
      <c r="SQB1" s="161"/>
      <c r="SQC1" s="161"/>
      <c r="SQD1" s="161"/>
      <c r="SQE1" s="161"/>
      <c r="SQF1" s="161"/>
      <c r="SQG1" s="161"/>
      <c r="SQH1" s="161"/>
      <c r="SQI1" s="161"/>
      <c r="SQJ1" s="161"/>
      <c r="SQK1" s="161"/>
      <c r="SQL1" s="161"/>
      <c r="SQM1" s="161"/>
      <c r="SQN1" s="161"/>
      <c r="SQO1" s="161"/>
      <c r="SQP1" s="161"/>
      <c r="SQQ1" s="161"/>
      <c r="SQR1" s="161"/>
      <c r="SQS1" s="161"/>
      <c r="SQT1" s="161"/>
      <c r="SQU1" s="161"/>
      <c r="SQV1" s="161"/>
      <c r="SQW1" s="161"/>
      <c r="SQX1" s="161"/>
      <c r="SQY1" s="161"/>
      <c r="SQZ1" s="161"/>
      <c r="SRA1" s="161"/>
      <c r="SRB1" s="161"/>
      <c r="SRC1" s="161"/>
      <c r="SRD1" s="161"/>
      <c r="SRE1" s="161"/>
      <c r="SRF1" s="161"/>
      <c r="SRG1" s="161"/>
      <c r="SRH1" s="161"/>
      <c r="SRI1" s="161"/>
      <c r="SRJ1" s="161"/>
      <c r="SRK1" s="161"/>
      <c r="SRL1" s="161"/>
      <c r="SRM1" s="161"/>
      <c r="SRN1" s="161"/>
      <c r="SRO1" s="161"/>
      <c r="SRP1" s="161"/>
      <c r="SRQ1" s="161"/>
      <c r="SRR1" s="161"/>
      <c r="SRS1" s="161"/>
      <c r="SRT1" s="161"/>
      <c r="SRU1" s="161"/>
      <c r="SRV1" s="161"/>
      <c r="SRW1" s="161"/>
      <c r="SRX1" s="161"/>
      <c r="SRY1" s="161"/>
      <c r="SRZ1" s="161"/>
      <c r="SSA1" s="161"/>
      <c r="SSB1" s="161"/>
      <c r="SSC1" s="161"/>
      <c r="SSD1" s="161"/>
      <c r="SSE1" s="161"/>
      <c r="SSF1" s="161"/>
      <c r="SSG1" s="161"/>
      <c r="SSH1" s="161"/>
      <c r="SSI1" s="161"/>
      <c r="SSJ1" s="161"/>
      <c r="SSK1" s="161"/>
      <c r="SSL1" s="161"/>
      <c r="SSM1" s="161"/>
      <c r="SSN1" s="161"/>
      <c r="SSO1" s="161"/>
      <c r="SSP1" s="161"/>
      <c r="SSQ1" s="161"/>
      <c r="SSR1" s="161"/>
      <c r="SSS1" s="161"/>
      <c r="SST1" s="161"/>
      <c r="SSU1" s="161"/>
      <c r="SSV1" s="161"/>
      <c r="SSW1" s="161"/>
      <c r="SSX1" s="161"/>
      <c r="SSY1" s="161"/>
      <c r="SSZ1" s="161"/>
      <c r="STA1" s="161"/>
      <c r="STB1" s="161"/>
      <c r="STC1" s="161"/>
      <c r="STD1" s="161"/>
      <c r="STE1" s="161"/>
      <c r="STF1" s="161"/>
      <c r="STG1" s="161"/>
      <c r="STH1" s="161"/>
      <c r="STI1" s="161"/>
      <c r="STJ1" s="161"/>
      <c r="STK1" s="161"/>
      <c r="STL1" s="161"/>
      <c r="STM1" s="161"/>
      <c r="STN1" s="161"/>
      <c r="STO1" s="161"/>
      <c r="STP1" s="161"/>
      <c r="STQ1" s="161"/>
      <c r="STR1" s="161"/>
      <c r="STS1" s="161"/>
      <c r="STT1" s="161"/>
      <c r="STU1" s="161"/>
      <c r="STV1" s="161"/>
      <c r="STW1" s="161"/>
      <c r="STX1" s="161"/>
      <c r="STY1" s="161"/>
      <c r="STZ1" s="161"/>
      <c r="SUA1" s="161"/>
      <c r="SUB1" s="161"/>
      <c r="SUC1" s="161"/>
      <c r="SUD1" s="161"/>
      <c r="SUE1" s="161"/>
      <c r="SUF1" s="161"/>
      <c r="SUG1" s="161"/>
      <c r="SUH1" s="161"/>
      <c r="SUI1" s="161"/>
      <c r="SUJ1" s="161"/>
      <c r="SUK1" s="161"/>
      <c r="SUL1" s="161"/>
      <c r="SUM1" s="161"/>
      <c r="SUN1" s="161"/>
      <c r="SUO1" s="161"/>
      <c r="SUP1" s="161"/>
      <c r="SUQ1" s="161"/>
      <c r="SUR1" s="161"/>
      <c r="SUS1" s="161"/>
      <c r="SUT1" s="161"/>
      <c r="SUU1" s="161"/>
      <c r="SUV1" s="161"/>
      <c r="SUW1" s="161"/>
      <c r="SUX1" s="161"/>
      <c r="SUY1" s="161"/>
      <c r="SUZ1" s="161"/>
      <c r="SVA1" s="161"/>
      <c r="SVB1" s="161"/>
      <c r="SVC1" s="161"/>
      <c r="SVD1" s="161"/>
      <c r="SVE1" s="161"/>
      <c r="SVF1" s="161"/>
      <c r="SVG1" s="161"/>
      <c r="SVH1" s="161"/>
      <c r="SVI1" s="161"/>
      <c r="SVJ1" s="161"/>
      <c r="SVK1" s="161"/>
      <c r="SVL1" s="161"/>
      <c r="SVM1" s="161"/>
      <c r="SVN1" s="161"/>
      <c r="SVO1" s="161"/>
      <c r="SVP1" s="161"/>
      <c r="SVQ1" s="161"/>
      <c r="SVR1" s="161"/>
      <c r="SVS1" s="161"/>
      <c r="SVT1" s="161"/>
      <c r="SVU1" s="161"/>
      <c r="SVV1" s="161"/>
      <c r="SVW1" s="161"/>
      <c r="SVX1" s="161"/>
      <c r="SVY1" s="161"/>
      <c r="SVZ1" s="161"/>
      <c r="SWA1" s="161"/>
      <c r="SWB1" s="161"/>
      <c r="SWC1" s="161"/>
      <c r="SWD1" s="161"/>
      <c r="SWE1" s="161"/>
      <c r="SWF1" s="161"/>
      <c r="SWG1" s="161"/>
      <c r="SWH1" s="161"/>
      <c r="SWI1" s="161"/>
      <c r="SWJ1" s="161"/>
      <c r="SWK1" s="161"/>
      <c r="SWL1" s="161"/>
      <c r="SWM1" s="161"/>
      <c r="SWN1" s="161"/>
      <c r="SWO1" s="161"/>
      <c r="SWP1" s="161"/>
      <c r="SWQ1" s="161"/>
      <c r="SWR1" s="161"/>
      <c r="SWS1" s="161"/>
      <c r="SWT1" s="161"/>
      <c r="SWU1" s="161"/>
      <c r="SWV1" s="161"/>
      <c r="SWW1" s="161"/>
      <c r="SWX1" s="161"/>
      <c r="SWY1" s="161"/>
      <c r="SWZ1" s="161"/>
      <c r="SXA1" s="161"/>
      <c r="SXB1" s="161"/>
      <c r="SXC1" s="161"/>
      <c r="SXD1" s="161"/>
      <c r="SXE1" s="161"/>
      <c r="SXF1" s="161"/>
      <c r="SXG1" s="161"/>
      <c r="SXH1" s="161"/>
      <c r="SXI1" s="161"/>
      <c r="SXJ1" s="161"/>
      <c r="SXK1" s="161"/>
      <c r="SXL1" s="161"/>
      <c r="SXM1" s="161"/>
      <c r="SXN1" s="161"/>
      <c r="SXO1" s="161"/>
      <c r="SXP1" s="161"/>
      <c r="SXQ1" s="161"/>
      <c r="SXR1" s="161"/>
      <c r="SXS1" s="161"/>
      <c r="SXT1" s="161"/>
      <c r="SXU1" s="161"/>
      <c r="SXV1" s="161"/>
      <c r="SXW1" s="161"/>
      <c r="SXX1" s="161"/>
      <c r="SXY1" s="161"/>
      <c r="SXZ1" s="161"/>
      <c r="SYA1" s="161"/>
      <c r="SYB1" s="161"/>
      <c r="SYC1" s="161"/>
      <c r="SYD1" s="161"/>
      <c r="SYE1" s="161"/>
      <c r="SYF1" s="161"/>
      <c r="SYG1" s="161"/>
      <c r="SYH1" s="161"/>
      <c r="SYI1" s="161"/>
      <c r="SYJ1" s="161"/>
      <c r="SYK1" s="161"/>
      <c r="SYL1" s="161"/>
      <c r="SYM1" s="161"/>
      <c r="SYN1" s="161"/>
      <c r="SYO1" s="161"/>
      <c r="SYP1" s="161"/>
      <c r="SYQ1" s="161"/>
      <c r="SYR1" s="161"/>
      <c r="SYS1" s="161"/>
      <c r="SYT1" s="161"/>
      <c r="SYU1" s="161"/>
      <c r="SYV1" s="161"/>
      <c r="SYW1" s="161"/>
      <c r="SYX1" s="161"/>
      <c r="SYY1" s="161"/>
      <c r="SYZ1" s="161"/>
      <c r="SZA1" s="161"/>
      <c r="SZB1" s="161"/>
      <c r="SZC1" s="161"/>
      <c r="SZD1" s="161"/>
      <c r="SZE1" s="161"/>
      <c r="SZF1" s="161"/>
      <c r="SZG1" s="161"/>
      <c r="SZH1" s="161"/>
      <c r="SZI1" s="161"/>
      <c r="SZJ1" s="161"/>
      <c r="SZK1" s="161"/>
      <c r="SZL1" s="161"/>
      <c r="SZM1" s="161"/>
      <c r="SZN1" s="161"/>
      <c r="SZO1" s="161"/>
      <c r="SZP1" s="161"/>
      <c r="SZQ1" s="161"/>
      <c r="SZR1" s="161"/>
      <c r="SZS1" s="161"/>
      <c r="SZT1" s="161"/>
      <c r="SZU1" s="161"/>
      <c r="SZV1" s="161"/>
      <c r="SZW1" s="161"/>
      <c r="SZX1" s="161"/>
      <c r="SZY1" s="161"/>
      <c r="SZZ1" s="161"/>
      <c r="TAA1" s="161"/>
      <c r="TAB1" s="161"/>
      <c r="TAC1" s="161"/>
      <c r="TAD1" s="161"/>
      <c r="TAE1" s="161"/>
      <c r="TAF1" s="161"/>
      <c r="TAG1" s="161"/>
      <c r="TAH1" s="161"/>
      <c r="TAI1" s="161"/>
      <c r="TAJ1" s="161"/>
      <c r="TAK1" s="161"/>
      <c r="TAL1" s="161"/>
      <c r="TAM1" s="161"/>
      <c r="TAN1" s="161"/>
      <c r="TAO1" s="161"/>
      <c r="TAP1" s="161"/>
      <c r="TAQ1" s="161"/>
      <c r="TAR1" s="161"/>
      <c r="TAS1" s="161"/>
      <c r="TAT1" s="161"/>
      <c r="TAU1" s="161"/>
      <c r="TAV1" s="161"/>
      <c r="TAW1" s="161"/>
      <c r="TAX1" s="161"/>
      <c r="TAY1" s="161"/>
      <c r="TAZ1" s="161"/>
      <c r="TBA1" s="161"/>
      <c r="TBB1" s="161"/>
      <c r="TBC1" s="161"/>
      <c r="TBD1" s="161"/>
      <c r="TBE1" s="161"/>
      <c r="TBF1" s="161"/>
      <c r="TBG1" s="161"/>
      <c r="TBH1" s="161"/>
      <c r="TBI1" s="161"/>
      <c r="TBJ1" s="161"/>
      <c r="TBK1" s="161"/>
      <c r="TBL1" s="161"/>
      <c r="TBM1" s="161"/>
      <c r="TBN1" s="161"/>
      <c r="TBO1" s="161"/>
      <c r="TBP1" s="161"/>
      <c r="TBQ1" s="161"/>
      <c r="TBR1" s="161"/>
      <c r="TBS1" s="161"/>
      <c r="TBT1" s="161"/>
      <c r="TBU1" s="161"/>
      <c r="TBV1" s="161"/>
      <c r="TBW1" s="161"/>
      <c r="TBX1" s="161"/>
      <c r="TBY1" s="161"/>
      <c r="TBZ1" s="161"/>
      <c r="TCA1" s="161"/>
      <c r="TCB1" s="161"/>
      <c r="TCC1" s="161"/>
      <c r="TCD1" s="161"/>
      <c r="TCE1" s="161"/>
      <c r="TCF1" s="161"/>
      <c r="TCG1" s="161"/>
      <c r="TCH1" s="161"/>
      <c r="TCI1" s="161"/>
      <c r="TCJ1" s="161"/>
      <c r="TCK1" s="161"/>
      <c r="TCL1" s="161"/>
      <c r="TCM1" s="161"/>
      <c r="TCN1" s="161"/>
      <c r="TCO1" s="161"/>
      <c r="TCP1" s="161"/>
      <c r="TCQ1" s="161"/>
      <c r="TCR1" s="161"/>
      <c r="TCS1" s="161"/>
      <c r="TCT1" s="161"/>
      <c r="TCU1" s="161"/>
      <c r="TCV1" s="161"/>
      <c r="TCW1" s="161"/>
      <c r="TCX1" s="161"/>
      <c r="TCY1" s="161"/>
      <c r="TCZ1" s="161"/>
      <c r="TDA1" s="161"/>
      <c r="TDB1" s="161"/>
      <c r="TDC1" s="161"/>
      <c r="TDD1" s="161"/>
      <c r="TDE1" s="161"/>
      <c r="TDF1" s="161"/>
      <c r="TDG1" s="161"/>
      <c r="TDH1" s="161"/>
      <c r="TDI1" s="161"/>
      <c r="TDJ1" s="161"/>
      <c r="TDK1" s="161"/>
      <c r="TDL1" s="161"/>
      <c r="TDM1" s="161"/>
      <c r="TDN1" s="161"/>
      <c r="TDO1" s="161"/>
      <c r="TDP1" s="161"/>
      <c r="TDQ1" s="161"/>
      <c r="TDR1" s="161"/>
      <c r="TDS1" s="161"/>
      <c r="TDT1" s="161"/>
      <c r="TDU1" s="161"/>
      <c r="TDV1" s="161"/>
      <c r="TDW1" s="161"/>
      <c r="TDX1" s="161"/>
      <c r="TDY1" s="161"/>
      <c r="TDZ1" s="161"/>
      <c r="TEA1" s="161"/>
      <c r="TEB1" s="161"/>
      <c r="TEC1" s="161"/>
      <c r="TED1" s="161"/>
      <c r="TEE1" s="161"/>
      <c r="TEF1" s="161"/>
      <c r="TEG1" s="161"/>
      <c r="TEH1" s="161"/>
      <c r="TEI1" s="161"/>
      <c r="TEJ1" s="161"/>
      <c r="TEK1" s="161"/>
      <c r="TEL1" s="161"/>
      <c r="TEM1" s="161"/>
      <c r="TEN1" s="161"/>
      <c r="TEO1" s="161"/>
      <c r="TEP1" s="161"/>
      <c r="TEQ1" s="161"/>
      <c r="TER1" s="161"/>
      <c r="TES1" s="161"/>
      <c r="TET1" s="161"/>
      <c r="TEU1" s="161"/>
      <c r="TEV1" s="161"/>
      <c r="TEW1" s="161"/>
      <c r="TEX1" s="161"/>
      <c r="TEY1" s="161"/>
      <c r="TEZ1" s="161"/>
      <c r="TFA1" s="161"/>
      <c r="TFB1" s="161"/>
      <c r="TFC1" s="161"/>
      <c r="TFD1" s="161"/>
      <c r="TFE1" s="161"/>
      <c r="TFF1" s="161"/>
      <c r="TFG1" s="161"/>
      <c r="TFH1" s="161"/>
      <c r="TFI1" s="161"/>
      <c r="TFJ1" s="161"/>
      <c r="TFK1" s="161"/>
      <c r="TFL1" s="161"/>
      <c r="TFM1" s="161"/>
      <c r="TFN1" s="161"/>
      <c r="TFO1" s="161"/>
      <c r="TFP1" s="161"/>
      <c r="TFQ1" s="161"/>
      <c r="TFR1" s="161"/>
      <c r="TFS1" s="161"/>
      <c r="TFT1" s="161"/>
      <c r="TFU1" s="161"/>
      <c r="TFV1" s="161"/>
      <c r="TFW1" s="161"/>
      <c r="TFX1" s="161"/>
      <c r="TFY1" s="161"/>
      <c r="TFZ1" s="161"/>
      <c r="TGA1" s="161"/>
      <c r="TGB1" s="161"/>
      <c r="TGC1" s="161"/>
      <c r="TGD1" s="161"/>
      <c r="TGE1" s="161"/>
      <c r="TGF1" s="161"/>
      <c r="TGG1" s="161"/>
      <c r="TGH1" s="161"/>
      <c r="TGI1" s="161"/>
      <c r="TGJ1" s="161"/>
      <c r="TGK1" s="161"/>
      <c r="TGL1" s="161"/>
      <c r="TGM1" s="161"/>
      <c r="TGN1" s="161"/>
      <c r="TGO1" s="161"/>
      <c r="TGP1" s="161"/>
      <c r="TGQ1" s="161"/>
      <c r="TGR1" s="161"/>
      <c r="TGS1" s="161"/>
      <c r="TGT1" s="161"/>
      <c r="TGU1" s="161"/>
      <c r="TGV1" s="161"/>
      <c r="TGW1" s="161"/>
      <c r="TGX1" s="161"/>
      <c r="TGY1" s="161"/>
      <c r="TGZ1" s="161"/>
      <c r="THA1" s="161"/>
      <c r="THB1" s="161"/>
      <c r="THC1" s="161"/>
      <c r="THD1" s="161"/>
      <c r="THE1" s="161"/>
      <c r="THF1" s="161"/>
      <c r="THG1" s="161"/>
      <c r="THH1" s="161"/>
      <c r="THI1" s="161"/>
      <c r="THJ1" s="161"/>
      <c r="THK1" s="161"/>
      <c r="THL1" s="161"/>
      <c r="THM1" s="161"/>
      <c r="THN1" s="161"/>
      <c r="THO1" s="161"/>
      <c r="THP1" s="161"/>
      <c r="THQ1" s="161"/>
      <c r="THR1" s="161"/>
      <c r="THS1" s="161"/>
      <c r="THT1" s="161"/>
      <c r="THU1" s="161"/>
      <c r="THV1" s="161"/>
      <c r="THW1" s="161"/>
      <c r="THX1" s="161"/>
      <c r="THY1" s="161"/>
      <c r="THZ1" s="161"/>
      <c r="TIA1" s="161"/>
      <c r="TIB1" s="161"/>
      <c r="TIC1" s="161"/>
      <c r="TID1" s="161"/>
      <c r="TIE1" s="161"/>
      <c r="TIF1" s="161"/>
      <c r="TIG1" s="161"/>
      <c r="TIH1" s="161"/>
      <c r="TII1" s="161"/>
      <c r="TIJ1" s="161"/>
      <c r="TIK1" s="161"/>
      <c r="TIL1" s="161"/>
      <c r="TIM1" s="161"/>
      <c r="TIN1" s="161"/>
      <c r="TIO1" s="161"/>
      <c r="TIP1" s="161"/>
      <c r="TIQ1" s="161"/>
      <c r="TIR1" s="161"/>
      <c r="TIS1" s="161"/>
      <c r="TIT1" s="161"/>
      <c r="TIU1" s="161"/>
      <c r="TIV1" s="161"/>
      <c r="TIW1" s="161"/>
      <c r="TIX1" s="161"/>
      <c r="TIY1" s="161"/>
      <c r="TIZ1" s="161"/>
      <c r="TJA1" s="161"/>
      <c r="TJB1" s="161"/>
      <c r="TJC1" s="161"/>
      <c r="TJD1" s="161"/>
      <c r="TJE1" s="161"/>
      <c r="TJF1" s="161"/>
      <c r="TJG1" s="161"/>
      <c r="TJH1" s="161"/>
      <c r="TJI1" s="161"/>
      <c r="TJJ1" s="161"/>
      <c r="TJK1" s="161"/>
      <c r="TJL1" s="161"/>
      <c r="TJM1" s="161"/>
      <c r="TJN1" s="161"/>
      <c r="TJO1" s="161"/>
      <c r="TJP1" s="161"/>
      <c r="TJQ1" s="161"/>
      <c r="TJR1" s="161"/>
      <c r="TJS1" s="161"/>
      <c r="TJT1" s="161"/>
      <c r="TJU1" s="161"/>
      <c r="TJV1" s="161"/>
      <c r="TJW1" s="161"/>
      <c r="TJX1" s="161"/>
      <c r="TJY1" s="161"/>
      <c r="TJZ1" s="161"/>
      <c r="TKA1" s="161"/>
      <c r="TKB1" s="161"/>
      <c r="TKC1" s="161"/>
      <c r="TKD1" s="161"/>
      <c r="TKE1" s="161"/>
      <c r="TKF1" s="161"/>
      <c r="TKG1" s="161"/>
      <c r="TKH1" s="161"/>
      <c r="TKI1" s="161"/>
      <c r="TKJ1" s="161"/>
      <c r="TKK1" s="161"/>
      <c r="TKL1" s="161"/>
      <c r="TKM1" s="161"/>
      <c r="TKN1" s="161"/>
      <c r="TKO1" s="161"/>
      <c r="TKP1" s="161"/>
      <c r="TKQ1" s="161"/>
      <c r="TKR1" s="161"/>
      <c r="TKS1" s="161"/>
      <c r="TKT1" s="161"/>
      <c r="TKU1" s="161"/>
      <c r="TKV1" s="161"/>
      <c r="TKW1" s="161"/>
      <c r="TKX1" s="161"/>
      <c r="TKY1" s="161"/>
      <c r="TKZ1" s="161"/>
      <c r="TLA1" s="161"/>
      <c r="TLB1" s="161"/>
      <c r="TLC1" s="161"/>
      <c r="TLD1" s="161"/>
      <c r="TLE1" s="161"/>
      <c r="TLF1" s="161"/>
      <c r="TLG1" s="161"/>
      <c r="TLH1" s="161"/>
      <c r="TLI1" s="161"/>
      <c r="TLJ1" s="161"/>
      <c r="TLK1" s="161"/>
      <c r="TLL1" s="161"/>
      <c r="TLM1" s="161"/>
      <c r="TLN1" s="161"/>
      <c r="TLO1" s="161"/>
      <c r="TLP1" s="161"/>
      <c r="TLQ1" s="161"/>
      <c r="TLR1" s="161"/>
      <c r="TLS1" s="161"/>
      <c r="TLT1" s="161"/>
      <c r="TLU1" s="161"/>
      <c r="TLV1" s="161"/>
      <c r="TLW1" s="161"/>
      <c r="TLX1" s="161"/>
      <c r="TLY1" s="161"/>
      <c r="TLZ1" s="161"/>
      <c r="TMA1" s="161"/>
      <c r="TMB1" s="161"/>
      <c r="TMC1" s="161"/>
      <c r="TMD1" s="161"/>
      <c r="TME1" s="161"/>
      <c r="TMF1" s="161"/>
      <c r="TMG1" s="161"/>
      <c r="TMH1" s="161"/>
      <c r="TMI1" s="161"/>
      <c r="TMJ1" s="161"/>
      <c r="TMK1" s="161"/>
      <c r="TML1" s="161"/>
      <c r="TMM1" s="161"/>
      <c r="TMN1" s="161"/>
      <c r="TMO1" s="161"/>
      <c r="TMP1" s="161"/>
      <c r="TMQ1" s="161"/>
      <c r="TMR1" s="161"/>
      <c r="TMS1" s="161"/>
      <c r="TMT1" s="161"/>
      <c r="TMU1" s="161"/>
      <c r="TMV1" s="161"/>
      <c r="TMW1" s="161"/>
      <c r="TMX1" s="161"/>
      <c r="TMY1" s="161"/>
      <c r="TMZ1" s="161"/>
      <c r="TNA1" s="161"/>
      <c r="TNB1" s="161"/>
      <c r="TNC1" s="161"/>
      <c r="TND1" s="161"/>
      <c r="TNE1" s="161"/>
      <c r="TNF1" s="161"/>
      <c r="TNG1" s="161"/>
      <c r="TNH1" s="161"/>
      <c r="TNI1" s="161"/>
      <c r="TNJ1" s="161"/>
      <c r="TNK1" s="161"/>
      <c r="TNL1" s="161"/>
      <c r="TNM1" s="161"/>
      <c r="TNN1" s="161"/>
      <c r="TNO1" s="161"/>
      <c r="TNP1" s="161"/>
      <c r="TNQ1" s="161"/>
      <c r="TNR1" s="161"/>
      <c r="TNS1" s="161"/>
      <c r="TNT1" s="161"/>
      <c r="TNU1" s="161"/>
      <c r="TNV1" s="161"/>
      <c r="TNW1" s="161"/>
      <c r="TNX1" s="161"/>
      <c r="TNY1" s="161"/>
      <c r="TNZ1" s="161"/>
      <c r="TOA1" s="161"/>
      <c r="TOB1" s="161"/>
      <c r="TOC1" s="161"/>
      <c r="TOD1" s="161"/>
      <c r="TOE1" s="161"/>
      <c r="TOF1" s="161"/>
      <c r="TOG1" s="161"/>
      <c r="TOH1" s="161"/>
      <c r="TOI1" s="161"/>
      <c r="TOJ1" s="161"/>
      <c r="TOK1" s="161"/>
      <c r="TOL1" s="161"/>
      <c r="TOM1" s="161"/>
      <c r="TON1" s="161"/>
      <c r="TOO1" s="161"/>
      <c r="TOP1" s="161"/>
      <c r="TOQ1" s="161"/>
      <c r="TOR1" s="161"/>
      <c r="TOS1" s="161"/>
      <c r="TOT1" s="161"/>
      <c r="TOU1" s="161"/>
      <c r="TOV1" s="161"/>
      <c r="TOW1" s="161"/>
      <c r="TOX1" s="161"/>
      <c r="TOY1" s="161"/>
      <c r="TOZ1" s="161"/>
      <c r="TPA1" s="161"/>
      <c r="TPB1" s="161"/>
      <c r="TPC1" s="161"/>
      <c r="TPD1" s="161"/>
      <c r="TPE1" s="161"/>
      <c r="TPF1" s="161"/>
      <c r="TPG1" s="161"/>
      <c r="TPH1" s="161"/>
      <c r="TPI1" s="161"/>
      <c r="TPJ1" s="161"/>
      <c r="TPK1" s="161"/>
      <c r="TPL1" s="161"/>
      <c r="TPM1" s="161"/>
      <c r="TPN1" s="161"/>
      <c r="TPO1" s="161"/>
      <c r="TPP1" s="161"/>
      <c r="TPQ1" s="161"/>
      <c r="TPR1" s="161"/>
      <c r="TPS1" s="161"/>
      <c r="TPT1" s="161"/>
      <c r="TPU1" s="161"/>
      <c r="TPV1" s="161"/>
      <c r="TPW1" s="161"/>
      <c r="TPX1" s="161"/>
      <c r="TPY1" s="161"/>
      <c r="TPZ1" s="161"/>
      <c r="TQA1" s="161"/>
      <c r="TQB1" s="161"/>
      <c r="TQC1" s="161"/>
      <c r="TQD1" s="161"/>
      <c r="TQE1" s="161"/>
      <c r="TQF1" s="161"/>
      <c r="TQG1" s="161"/>
      <c r="TQH1" s="161"/>
      <c r="TQI1" s="161"/>
      <c r="TQJ1" s="161"/>
      <c r="TQK1" s="161"/>
      <c r="TQL1" s="161"/>
      <c r="TQM1" s="161"/>
      <c r="TQN1" s="161"/>
      <c r="TQO1" s="161"/>
      <c r="TQP1" s="161"/>
      <c r="TQQ1" s="161"/>
      <c r="TQR1" s="161"/>
      <c r="TQS1" s="161"/>
      <c r="TQT1" s="161"/>
      <c r="TQU1" s="161"/>
      <c r="TQV1" s="161"/>
      <c r="TQW1" s="161"/>
      <c r="TQX1" s="161"/>
      <c r="TQY1" s="161"/>
      <c r="TQZ1" s="161"/>
      <c r="TRA1" s="161"/>
      <c r="TRB1" s="161"/>
      <c r="TRC1" s="161"/>
      <c r="TRD1" s="161"/>
      <c r="TRE1" s="161"/>
      <c r="TRF1" s="161"/>
      <c r="TRG1" s="161"/>
      <c r="TRH1" s="161"/>
      <c r="TRI1" s="161"/>
      <c r="TRJ1" s="161"/>
      <c r="TRK1" s="161"/>
      <c r="TRL1" s="161"/>
      <c r="TRM1" s="161"/>
      <c r="TRN1" s="161"/>
      <c r="TRO1" s="161"/>
      <c r="TRP1" s="161"/>
      <c r="TRQ1" s="161"/>
      <c r="TRR1" s="161"/>
      <c r="TRS1" s="161"/>
      <c r="TRT1" s="161"/>
      <c r="TRU1" s="161"/>
      <c r="TRV1" s="161"/>
      <c r="TRW1" s="161"/>
      <c r="TRX1" s="161"/>
      <c r="TRY1" s="161"/>
      <c r="TRZ1" s="161"/>
      <c r="TSA1" s="161"/>
      <c r="TSB1" s="161"/>
      <c r="TSC1" s="161"/>
      <c r="TSD1" s="161"/>
      <c r="TSE1" s="161"/>
      <c r="TSF1" s="161"/>
      <c r="TSG1" s="161"/>
      <c r="TSH1" s="161"/>
      <c r="TSI1" s="161"/>
      <c r="TSJ1" s="161"/>
      <c r="TSK1" s="161"/>
      <c r="TSL1" s="161"/>
      <c r="TSM1" s="161"/>
      <c r="TSN1" s="161"/>
      <c r="TSO1" s="161"/>
      <c r="TSP1" s="161"/>
      <c r="TSQ1" s="161"/>
      <c r="TSR1" s="161"/>
      <c r="TSS1" s="161"/>
      <c r="TST1" s="161"/>
      <c r="TSU1" s="161"/>
      <c r="TSV1" s="161"/>
      <c r="TSW1" s="161"/>
      <c r="TSX1" s="161"/>
      <c r="TSY1" s="161"/>
      <c r="TSZ1" s="161"/>
      <c r="TTA1" s="161"/>
      <c r="TTB1" s="161"/>
      <c r="TTC1" s="161"/>
      <c r="TTD1" s="161"/>
      <c r="TTE1" s="161"/>
      <c r="TTF1" s="161"/>
      <c r="TTG1" s="161"/>
      <c r="TTH1" s="161"/>
      <c r="TTI1" s="161"/>
      <c r="TTJ1" s="161"/>
      <c r="TTK1" s="161"/>
      <c r="TTL1" s="161"/>
      <c r="TTM1" s="161"/>
      <c r="TTN1" s="161"/>
      <c r="TTO1" s="161"/>
      <c r="TTP1" s="161"/>
      <c r="TTQ1" s="161"/>
      <c r="TTR1" s="161"/>
      <c r="TTS1" s="161"/>
      <c r="TTT1" s="161"/>
      <c r="TTU1" s="161"/>
      <c r="TTV1" s="161"/>
      <c r="TTW1" s="161"/>
      <c r="TTX1" s="161"/>
      <c r="TTY1" s="161"/>
      <c r="TTZ1" s="161"/>
      <c r="TUA1" s="161"/>
      <c r="TUB1" s="161"/>
      <c r="TUC1" s="161"/>
      <c r="TUD1" s="161"/>
      <c r="TUE1" s="161"/>
      <c r="TUF1" s="161"/>
      <c r="TUG1" s="161"/>
      <c r="TUH1" s="161"/>
      <c r="TUI1" s="161"/>
      <c r="TUJ1" s="161"/>
      <c r="TUK1" s="161"/>
      <c r="TUL1" s="161"/>
      <c r="TUM1" s="161"/>
      <c r="TUN1" s="161"/>
      <c r="TUO1" s="161"/>
      <c r="TUP1" s="161"/>
      <c r="TUQ1" s="161"/>
      <c r="TUR1" s="161"/>
      <c r="TUS1" s="161"/>
      <c r="TUT1" s="161"/>
      <c r="TUU1" s="161"/>
      <c r="TUV1" s="161"/>
      <c r="TUW1" s="161"/>
      <c r="TUX1" s="161"/>
      <c r="TUY1" s="161"/>
      <c r="TUZ1" s="161"/>
      <c r="TVA1" s="161"/>
      <c r="TVB1" s="161"/>
      <c r="TVC1" s="161"/>
      <c r="TVD1" s="161"/>
      <c r="TVE1" s="161"/>
      <c r="TVF1" s="161"/>
      <c r="TVG1" s="161"/>
      <c r="TVH1" s="161"/>
      <c r="TVI1" s="161"/>
      <c r="TVJ1" s="161"/>
      <c r="TVK1" s="161"/>
      <c r="TVL1" s="161"/>
      <c r="TVM1" s="161"/>
      <c r="TVN1" s="161"/>
      <c r="TVO1" s="161"/>
      <c r="TVP1" s="161"/>
      <c r="TVQ1" s="161"/>
      <c r="TVR1" s="161"/>
      <c r="TVS1" s="161"/>
      <c r="TVT1" s="161"/>
      <c r="TVU1" s="161"/>
      <c r="TVV1" s="161"/>
      <c r="TVW1" s="161"/>
      <c r="TVX1" s="161"/>
      <c r="TVY1" s="161"/>
      <c r="TVZ1" s="161"/>
      <c r="TWA1" s="161"/>
      <c r="TWB1" s="161"/>
      <c r="TWC1" s="161"/>
      <c r="TWD1" s="161"/>
      <c r="TWE1" s="161"/>
      <c r="TWF1" s="161"/>
      <c r="TWG1" s="161"/>
      <c r="TWH1" s="161"/>
      <c r="TWI1" s="161"/>
      <c r="TWJ1" s="161"/>
      <c r="TWK1" s="161"/>
      <c r="TWL1" s="161"/>
      <c r="TWM1" s="161"/>
      <c r="TWN1" s="161"/>
      <c r="TWO1" s="161"/>
      <c r="TWP1" s="161"/>
      <c r="TWQ1" s="161"/>
      <c r="TWR1" s="161"/>
      <c r="TWS1" s="161"/>
      <c r="TWT1" s="161"/>
      <c r="TWU1" s="161"/>
      <c r="TWV1" s="161"/>
      <c r="TWW1" s="161"/>
      <c r="TWX1" s="161"/>
      <c r="TWY1" s="161"/>
      <c r="TWZ1" s="161"/>
      <c r="TXA1" s="161"/>
      <c r="TXB1" s="161"/>
      <c r="TXC1" s="161"/>
      <c r="TXD1" s="161"/>
      <c r="TXE1" s="161"/>
      <c r="TXF1" s="161"/>
      <c r="TXG1" s="161"/>
      <c r="TXH1" s="161"/>
      <c r="TXI1" s="161"/>
      <c r="TXJ1" s="161"/>
      <c r="TXK1" s="161"/>
      <c r="TXL1" s="161"/>
      <c r="TXM1" s="161"/>
      <c r="TXN1" s="161"/>
      <c r="TXO1" s="161"/>
      <c r="TXP1" s="161"/>
      <c r="TXQ1" s="161"/>
      <c r="TXR1" s="161"/>
      <c r="TXS1" s="161"/>
      <c r="TXT1" s="161"/>
      <c r="TXU1" s="161"/>
      <c r="TXV1" s="161"/>
      <c r="TXW1" s="161"/>
      <c r="TXX1" s="161"/>
      <c r="TXY1" s="161"/>
      <c r="TXZ1" s="161"/>
      <c r="TYA1" s="161"/>
      <c r="TYB1" s="161"/>
      <c r="TYC1" s="161"/>
      <c r="TYD1" s="161"/>
      <c r="TYE1" s="161"/>
      <c r="TYF1" s="161"/>
      <c r="TYG1" s="161"/>
      <c r="TYH1" s="161"/>
      <c r="TYI1" s="161"/>
      <c r="TYJ1" s="161"/>
      <c r="TYK1" s="161"/>
      <c r="TYL1" s="161"/>
      <c r="TYM1" s="161"/>
      <c r="TYN1" s="161"/>
      <c r="TYO1" s="161"/>
      <c r="TYP1" s="161"/>
      <c r="TYQ1" s="161"/>
      <c r="TYR1" s="161"/>
      <c r="TYS1" s="161"/>
      <c r="TYT1" s="161"/>
      <c r="TYU1" s="161"/>
      <c r="TYV1" s="161"/>
      <c r="TYW1" s="161"/>
      <c r="TYX1" s="161"/>
      <c r="TYY1" s="161"/>
      <c r="TYZ1" s="161"/>
      <c r="TZA1" s="161"/>
      <c r="TZB1" s="161"/>
      <c r="TZC1" s="161"/>
      <c r="TZD1" s="161"/>
      <c r="TZE1" s="161"/>
      <c r="TZF1" s="161"/>
      <c r="TZG1" s="161"/>
      <c r="TZH1" s="161"/>
      <c r="TZI1" s="161"/>
      <c r="TZJ1" s="161"/>
      <c r="TZK1" s="161"/>
      <c r="TZL1" s="161"/>
      <c r="TZM1" s="161"/>
      <c r="TZN1" s="161"/>
      <c r="TZO1" s="161"/>
      <c r="TZP1" s="161"/>
      <c r="TZQ1" s="161"/>
      <c r="TZR1" s="161"/>
      <c r="TZS1" s="161"/>
      <c r="TZT1" s="161"/>
      <c r="TZU1" s="161"/>
      <c r="TZV1" s="161"/>
      <c r="TZW1" s="161"/>
      <c r="TZX1" s="161"/>
      <c r="TZY1" s="161"/>
      <c r="TZZ1" s="161"/>
      <c r="UAA1" s="161"/>
      <c r="UAB1" s="161"/>
      <c r="UAC1" s="161"/>
      <c r="UAD1" s="161"/>
      <c r="UAE1" s="161"/>
      <c r="UAF1" s="161"/>
      <c r="UAG1" s="161"/>
      <c r="UAH1" s="161"/>
      <c r="UAI1" s="161"/>
      <c r="UAJ1" s="161"/>
      <c r="UAK1" s="161"/>
      <c r="UAL1" s="161"/>
      <c r="UAM1" s="161"/>
      <c r="UAN1" s="161"/>
      <c r="UAO1" s="161"/>
      <c r="UAP1" s="161"/>
      <c r="UAQ1" s="161"/>
      <c r="UAR1" s="161"/>
      <c r="UAS1" s="161"/>
      <c r="UAT1" s="161"/>
      <c r="UAU1" s="161"/>
      <c r="UAV1" s="161"/>
      <c r="UAW1" s="161"/>
      <c r="UAX1" s="161"/>
      <c r="UAY1" s="161"/>
      <c r="UAZ1" s="161"/>
      <c r="UBA1" s="161"/>
      <c r="UBB1" s="161"/>
      <c r="UBC1" s="161"/>
      <c r="UBD1" s="161"/>
      <c r="UBE1" s="161"/>
      <c r="UBF1" s="161"/>
      <c r="UBG1" s="161"/>
      <c r="UBH1" s="161"/>
      <c r="UBI1" s="161"/>
      <c r="UBJ1" s="161"/>
      <c r="UBK1" s="161"/>
      <c r="UBL1" s="161"/>
      <c r="UBM1" s="161"/>
      <c r="UBN1" s="161"/>
      <c r="UBO1" s="161"/>
      <c r="UBP1" s="161"/>
      <c r="UBQ1" s="161"/>
      <c r="UBR1" s="161"/>
      <c r="UBS1" s="161"/>
      <c r="UBT1" s="161"/>
      <c r="UBU1" s="161"/>
      <c r="UBV1" s="161"/>
      <c r="UBW1" s="161"/>
      <c r="UBX1" s="161"/>
      <c r="UBY1" s="161"/>
      <c r="UBZ1" s="161"/>
      <c r="UCA1" s="161"/>
      <c r="UCB1" s="161"/>
      <c r="UCC1" s="161"/>
      <c r="UCD1" s="161"/>
      <c r="UCE1" s="161"/>
      <c r="UCF1" s="161"/>
      <c r="UCG1" s="161"/>
      <c r="UCH1" s="161"/>
      <c r="UCI1" s="161"/>
      <c r="UCJ1" s="161"/>
      <c r="UCK1" s="161"/>
      <c r="UCL1" s="161"/>
      <c r="UCM1" s="161"/>
      <c r="UCN1" s="161"/>
      <c r="UCO1" s="161"/>
      <c r="UCP1" s="161"/>
      <c r="UCQ1" s="161"/>
      <c r="UCR1" s="161"/>
      <c r="UCS1" s="161"/>
      <c r="UCT1" s="161"/>
      <c r="UCU1" s="161"/>
      <c r="UCV1" s="161"/>
      <c r="UCW1" s="161"/>
      <c r="UCX1" s="161"/>
      <c r="UCY1" s="161"/>
      <c r="UCZ1" s="161"/>
      <c r="UDA1" s="161"/>
      <c r="UDB1" s="161"/>
      <c r="UDC1" s="161"/>
      <c r="UDD1" s="161"/>
      <c r="UDE1" s="161"/>
      <c r="UDF1" s="161"/>
      <c r="UDG1" s="161"/>
      <c r="UDH1" s="161"/>
      <c r="UDI1" s="161"/>
      <c r="UDJ1" s="161"/>
      <c r="UDK1" s="161"/>
      <c r="UDL1" s="161"/>
      <c r="UDM1" s="161"/>
      <c r="UDN1" s="161"/>
      <c r="UDO1" s="161"/>
      <c r="UDP1" s="161"/>
      <c r="UDQ1" s="161"/>
      <c r="UDR1" s="161"/>
      <c r="UDS1" s="161"/>
      <c r="UDT1" s="161"/>
      <c r="UDU1" s="161"/>
      <c r="UDV1" s="161"/>
      <c r="UDW1" s="161"/>
      <c r="UDX1" s="161"/>
      <c r="UDY1" s="161"/>
      <c r="UDZ1" s="161"/>
      <c r="UEA1" s="161"/>
      <c r="UEB1" s="161"/>
      <c r="UEC1" s="161"/>
      <c r="UED1" s="161"/>
      <c r="UEE1" s="161"/>
      <c r="UEF1" s="161"/>
      <c r="UEG1" s="161"/>
      <c r="UEH1" s="161"/>
      <c r="UEI1" s="161"/>
      <c r="UEJ1" s="161"/>
      <c r="UEK1" s="161"/>
      <c r="UEL1" s="161"/>
      <c r="UEM1" s="161"/>
      <c r="UEN1" s="161"/>
      <c r="UEO1" s="161"/>
      <c r="UEP1" s="161"/>
      <c r="UEQ1" s="161"/>
      <c r="UER1" s="161"/>
      <c r="UES1" s="161"/>
      <c r="UET1" s="161"/>
      <c r="UEU1" s="161"/>
      <c r="UEV1" s="161"/>
      <c r="UEW1" s="161"/>
      <c r="UEX1" s="161"/>
      <c r="UEY1" s="161"/>
      <c r="UEZ1" s="161"/>
      <c r="UFA1" s="161"/>
      <c r="UFB1" s="161"/>
      <c r="UFC1" s="161"/>
      <c r="UFD1" s="161"/>
      <c r="UFE1" s="161"/>
      <c r="UFF1" s="161"/>
      <c r="UFG1" s="161"/>
      <c r="UFH1" s="161"/>
      <c r="UFI1" s="161"/>
      <c r="UFJ1" s="161"/>
      <c r="UFK1" s="161"/>
      <c r="UFL1" s="161"/>
      <c r="UFM1" s="161"/>
      <c r="UFN1" s="161"/>
      <c r="UFO1" s="161"/>
      <c r="UFP1" s="161"/>
      <c r="UFQ1" s="161"/>
      <c r="UFR1" s="161"/>
      <c r="UFS1" s="161"/>
      <c r="UFT1" s="161"/>
      <c r="UFU1" s="161"/>
      <c r="UFV1" s="161"/>
      <c r="UFW1" s="161"/>
      <c r="UFX1" s="161"/>
      <c r="UFY1" s="161"/>
      <c r="UFZ1" s="161"/>
      <c r="UGA1" s="161"/>
      <c r="UGB1" s="161"/>
      <c r="UGC1" s="161"/>
      <c r="UGD1" s="161"/>
      <c r="UGE1" s="161"/>
      <c r="UGF1" s="161"/>
      <c r="UGG1" s="161"/>
      <c r="UGH1" s="161"/>
      <c r="UGI1" s="161"/>
      <c r="UGJ1" s="161"/>
      <c r="UGK1" s="161"/>
      <c r="UGL1" s="161"/>
      <c r="UGM1" s="161"/>
      <c r="UGN1" s="161"/>
      <c r="UGO1" s="161"/>
      <c r="UGP1" s="161"/>
      <c r="UGQ1" s="161"/>
      <c r="UGR1" s="161"/>
      <c r="UGS1" s="161"/>
      <c r="UGT1" s="161"/>
      <c r="UGU1" s="161"/>
      <c r="UGV1" s="161"/>
      <c r="UGW1" s="161"/>
      <c r="UGX1" s="161"/>
      <c r="UGY1" s="161"/>
      <c r="UGZ1" s="161"/>
      <c r="UHA1" s="161"/>
      <c r="UHB1" s="161"/>
      <c r="UHC1" s="161"/>
      <c r="UHD1" s="161"/>
      <c r="UHE1" s="161"/>
      <c r="UHF1" s="161"/>
      <c r="UHG1" s="161"/>
      <c r="UHH1" s="161"/>
      <c r="UHI1" s="161"/>
      <c r="UHJ1" s="161"/>
      <c r="UHK1" s="161"/>
      <c r="UHL1" s="161"/>
      <c r="UHM1" s="161"/>
      <c r="UHN1" s="161"/>
      <c r="UHO1" s="161"/>
      <c r="UHP1" s="161"/>
      <c r="UHQ1" s="161"/>
      <c r="UHR1" s="161"/>
      <c r="UHS1" s="161"/>
      <c r="UHT1" s="161"/>
      <c r="UHU1" s="161"/>
      <c r="UHV1" s="161"/>
      <c r="UHW1" s="161"/>
      <c r="UHX1" s="161"/>
      <c r="UHY1" s="161"/>
      <c r="UHZ1" s="161"/>
      <c r="UIA1" s="161"/>
      <c r="UIB1" s="161"/>
      <c r="UIC1" s="161"/>
      <c r="UID1" s="161"/>
      <c r="UIE1" s="161"/>
      <c r="UIF1" s="161"/>
      <c r="UIG1" s="161"/>
      <c r="UIH1" s="161"/>
      <c r="UII1" s="161"/>
      <c r="UIJ1" s="161"/>
      <c r="UIK1" s="161"/>
      <c r="UIL1" s="161"/>
      <c r="UIM1" s="161"/>
      <c r="UIN1" s="161"/>
      <c r="UIO1" s="161"/>
      <c r="UIP1" s="161"/>
      <c r="UIQ1" s="161"/>
      <c r="UIR1" s="161"/>
      <c r="UIS1" s="161"/>
      <c r="UIT1" s="161"/>
      <c r="UIU1" s="161"/>
      <c r="UIV1" s="161"/>
      <c r="UIW1" s="161"/>
      <c r="UIX1" s="161"/>
      <c r="UIY1" s="161"/>
      <c r="UIZ1" s="161"/>
      <c r="UJA1" s="161"/>
      <c r="UJB1" s="161"/>
      <c r="UJC1" s="161"/>
      <c r="UJD1" s="161"/>
      <c r="UJE1" s="161"/>
      <c r="UJF1" s="161"/>
      <c r="UJG1" s="161"/>
      <c r="UJH1" s="161"/>
      <c r="UJI1" s="161"/>
      <c r="UJJ1" s="161"/>
      <c r="UJK1" s="161"/>
      <c r="UJL1" s="161"/>
      <c r="UJM1" s="161"/>
      <c r="UJN1" s="161"/>
      <c r="UJO1" s="161"/>
      <c r="UJP1" s="161"/>
      <c r="UJQ1" s="161"/>
      <c r="UJR1" s="161"/>
      <c r="UJS1" s="161"/>
      <c r="UJT1" s="161"/>
      <c r="UJU1" s="161"/>
      <c r="UJV1" s="161"/>
      <c r="UJW1" s="161"/>
      <c r="UJX1" s="161"/>
      <c r="UJY1" s="161"/>
      <c r="UJZ1" s="161"/>
      <c r="UKA1" s="161"/>
      <c r="UKB1" s="161"/>
      <c r="UKC1" s="161"/>
      <c r="UKD1" s="161"/>
      <c r="UKE1" s="161"/>
      <c r="UKF1" s="161"/>
      <c r="UKG1" s="161"/>
      <c r="UKH1" s="161"/>
      <c r="UKI1" s="161"/>
      <c r="UKJ1" s="161"/>
      <c r="UKK1" s="161"/>
      <c r="UKL1" s="161"/>
      <c r="UKM1" s="161"/>
      <c r="UKN1" s="161"/>
      <c r="UKO1" s="161"/>
      <c r="UKP1" s="161"/>
      <c r="UKQ1" s="161"/>
      <c r="UKR1" s="161"/>
      <c r="UKS1" s="161"/>
      <c r="UKT1" s="161"/>
      <c r="UKU1" s="161"/>
      <c r="UKV1" s="161"/>
      <c r="UKW1" s="161"/>
      <c r="UKX1" s="161"/>
      <c r="UKY1" s="161"/>
      <c r="UKZ1" s="161"/>
      <c r="ULA1" s="161"/>
      <c r="ULB1" s="161"/>
      <c r="ULC1" s="161"/>
      <c r="ULD1" s="161"/>
      <c r="ULE1" s="161"/>
      <c r="ULF1" s="161"/>
      <c r="ULG1" s="161"/>
      <c r="ULH1" s="161"/>
      <c r="ULI1" s="161"/>
      <c r="ULJ1" s="161"/>
      <c r="ULK1" s="161"/>
      <c r="ULL1" s="161"/>
      <c r="ULM1" s="161"/>
      <c r="ULN1" s="161"/>
      <c r="ULO1" s="161"/>
      <c r="ULP1" s="161"/>
      <c r="ULQ1" s="161"/>
      <c r="ULR1" s="161"/>
      <c r="ULS1" s="161"/>
      <c r="ULT1" s="161"/>
      <c r="ULU1" s="161"/>
      <c r="ULV1" s="161"/>
      <c r="ULW1" s="161"/>
      <c r="ULX1" s="161"/>
      <c r="ULY1" s="161"/>
      <c r="ULZ1" s="161"/>
      <c r="UMA1" s="161"/>
      <c r="UMB1" s="161"/>
      <c r="UMC1" s="161"/>
      <c r="UMD1" s="161"/>
      <c r="UME1" s="161"/>
      <c r="UMF1" s="161"/>
      <c r="UMG1" s="161"/>
      <c r="UMH1" s="161"/>
      <c r="UMI1" s="161"/>
      <c r="UMJ1" s="161"/>
      <c r="UMK1" s="161"/>
      <c r="UML1" s="161"/>
      <c r="UMM1" s="161"/>
      <c r="UMN1" s="161"/>
      <c r="UMO1" s="161"/>
      <c r="UMP1" s="161"/>
      <c r="UMQ1" s="161"/>
      <c r="UMR1" s="161"/>
      <c r="UMS1" s="161"/>
      <c r="UMT1" s="161"/>
      <c r="UMU1" s="161"/>
      <c r="UMV1" s="161"/>
      <c r="UMW1" s="161"/>
      <c r="UMX1" s="161"/>
      <c r="UMY1" s="161"/>
      <c r="UMZ1" s="161"/>
      <c r="UNA1" s="161"/>
      <c r="UNB1" s="161"/>
      <c r="UNC1" s="161"/>
      <c r="UND1" s="161"/>
      <c r="UNE1" s="161"/>
      <c r="UNF1" s="161"/>
      <c r="UNG1" s="161"/>
      <c r="UNH1" s="161"/>
      <c r="UNI1" s="161"/>
      <c r="UNJ1" s="161"/>
      <c r="UNK1" s="161"/>
      <c r="UNL1" s="161"/>
      <c r="UNM1" s="161"/>
      <c r="UNN1" s="161"/>
      <c r="UNO1" s="161"/>
      <c r="UNP1" s="161"/>
      <c r="UNQ1" s="161"/>
      <c r="UNR1" s="161"/>
      <c r="UNS1" s="161"/>
      <c r="UNT1" s="161"/>
      <c r="UNU1" s="161"/>
      <c r="UNV1" s="161"/>
      <c r="UNW1" s="161"/>
      <c r="UNX1" s="161"/>
      <c r="UNY1" s="161"/>
      <c r="UNZ1" s="161"/>
      <c r="UOA1" s="161"/>
      <c r="UOB1" s="161"/>
      <c r="UOC1" s="161"/>
      <c r="UOD1" s="161"/>
      <c r="UOE1" s="161"/>
      <c r="UOF1" s="161"/>
      <c r="UOG1" s="161"/>
      <c r="UOH1" s="161"/>
      <c r="UOI1" s="161"/>
      <c r="UOJ1" s="161"/>
      <c r="UOK1" s="161"/>
      <c r="UOL1" s="161"/>
      <c r="UOM1" s="161"/>
      <c r="UON1" s="161"/>
      <c r="UOO1" s="161"/>
      <c r="UOP1" s="161"/>
      <c r="UOQ1" s="161"/>
      <c r="UOR1" s="161"/>
      <c r="UOS1" s="161"/>
      <c r="UOT1" s="161"/>
      <c r="UOU1" s="161"/>
      <c r="UOV1" s="161"/>
      <c r="UOW1" s="161"/>
      <c r="UOX1" s="161"/>
      <c r="UOY1" s="161"/>
      <c r="UOZ1" s="161"/>
      <c r="UPA1" s="161"/>
      <c r="UPB1" s="161"/>
      <c r="UPC1" s="161"/>
      <c r="UPD1" s="161"/>
      <c r="UPE1" s="161"/>
      <c r="UPF1" s="161"/>
      <c r="UPG1" s="161"/>
      <c r="UPH1" s="161"/>
      <c r="UPI1" s="161"/>
      <c r="UPJ1" s="161"/>
      <c r="UPK1" s="161"/>
      <c r="UPL1" s="161"/>
      <c r="UPM1" s="161"/>
      <c r="UPN1" s="161"/>
      <c r="UPO1" s="161"/>
      <c r="UPP1" s="161"/>
      <c r="UPQ1" s="161"/>
      <c r="UPR1" s="161"/>
      <c r="UPS1" s="161"/>
      <c r="UPT1" s="161"/>
      <c r="UPU1" s="161"/>
      <c r="UPV1" s="161"/>
      <c r="UPW1" s="161"/>
      <c r="UPX1" s="161"/>
      <c r="UPY1" s="161"/>
      <c r="UPZ1" s="161"/>
      <c r="UQA1" s="161"/>
      <c r="UQB1" s="161"/>
      <c r="UQC1" s="161"/>
      <c r="UQD1" s="161"/>
      <c r="UQE1" s="161"/>
      <c r="UQF1" s="161"/>
      <c r="UQG1" s="161"/>
      <c r="UQH1" s="161"/>
      <c r="UQI1" s="161"/>
      <c r="UQJ1" s="161"/>
      <c r="UQK1" s="161"/>
      <c r="UQL1" s="161"/>
      <c r="UQM1" s="161"/>
      <c r="UQN1" s="161"/>
      <c r="UQO1" s="161"/>
      <c r="UQP1" s="161"/>
      <c r="UQQ1" s="161"/>
      <c r="UQR1" s="161"/>
      <c r="UQS1" s="161"/>
      <c r="UQT1" s="161"/>
      <c r="UQU1" s="161"/>
      <c r="UQV1" s="161"/>
      <c r="UQW1" s="161"/>
      <c r="UQX1" s="161"/>
      <c r="UQY1" s="161"/>
      <c r="UQZ1" s="161"/>
      <c r="URA1" s="161"/>
      <c r="URB1" s="161"/>
      <c r="URC1" s="161"/>
      <c r="URD1" s="161"/>
      <c r="URE1" s="161"/>
      <c r="URF1" s="161"/>
      <c r="URG1" s="161"/>
      <c r="URH1" s="161"/>
      <c r="URI1" s="161"/>
      <c r="URJ1" s="161"/>
      <c r="URK1" s="161"/>
      <c r="URL1" s="161"/>
      <c r="URM1" s="161"/>
      <c r="URN1" s="161"/>
      <c r="URO1" s="161"/>
      <c r="URP1" s="161"/>
      <c r="URQ1" s="161"/>
      <c r="URR1" s="161"/>
      <c r="URS1" s="161"/>
      <c r="URT1" s="161"/>
      <c r="URU1" s="161"/>
      <c r="URV1" s="161"/>
      <c r="URW1" s="161"/>
      <c r="URX1" s="161"/>
      <c r="URY1" s="161"/>
      <c r="URZ1" s="161"/>
      <c r="USA1" s="161"/>
      <c r="USB1" s="161"/>
      <c r="USC1" s="161"/>
      <c r="USD1" s="161"/>
      <c r="USE1" s="161"/>
      <c r="USF1" s="161"/>
      <c r="USG1" s="161"/>
      <c r="USH1" s="161"/>
      <c r="USI1" s="161"/>
      <c r="USJ1" s="161"/>
      <c r="USK1" s="161"/>
      <c r="USL1" s="161"/>
      <c r="USM1" s="161"/>
      <c r="USN1" s="161"/>
      <c r="USO1" s="161"/>
      <c r="USP1" s="161"/>
      <c r="USQ1" s="161"/>
      <c r="USR1" s="161"/>
      <c r="USS1" s="161"/>
      <c r="UST1" s="161"/>
      <c r="USU1" s="161"/>
      <c r="USV1" s="161"/>
      <c r="USW1" s="161"/>
      <c r="USX1" s="161"/>
      <c r="USY1" s="161"/>
      <c r="USZ1" s="161"/>
      <c r="UTA1" s="161"/>
      <c r="UTB1" s="161"/>
      <c r="UTC1" s="161"/>
      <c r="UTD1" s="161"/>
      <c r="UTE1" s="161"/>
      <c r="UTF1" s="161"/>
      <c r="UTG1" s="161"/>
      <c r="UTH1" s="161"/>
      <c r="UTI1" s="161"/>
      <c r="UTJ1" s="161"/>
      <c r="UTK1" s="161"/>
      <c r="UTL1" s="161"/>
      <c r="UTM1" s="161"/>
      <c r="UTN1" s="161"/>
      <c r="UTO1" s="161"/>
      <c r="UTP1" s="161"/>
      <c r="UTQ1" s="161"/>
      <c r="UTR1" s="161"/>
      <c r="UTS1" s="161"/>
      <c r="UTT1" s="161"/>
      <c r="UTU1" s="161"/>
      <c r="UTV1" s="161"/>
      <c r="UTW1" s="161"/>
      <c r="UTX1" s="161"/>
      <c r="UTY1" s="161"/>
      <c r="UTZ1" s="161"/>
      <c r="UUA1" s="161"/>
      <c r="UUB1" s="161"/>
      <c r="UUC1" s="161"/>
      <c r="UUD1" s="161"/>
      <c r="UUE1" s="161"/>
      <c r="UUF1" s="161"/>
      <c r="UUG1" s="161"/>
      <c r="UUH1" s="161"/>
      <c r="UUI1" s="161"/>
      <c r="UUJ1" s="161"/>
      <c r="UUK1" s="161"/>
      <c r="UUL1" s="161"/>
      <c r="UUM1" s="161"/>
      <c r="UUN1" s="161"/>
      <c r="UUO1" s="161"/>
      <c r="UUP1" s="161"/>
      <c r="UUQ1" s="161"/>
      <c r="UUR1" s="161"/>
      <c r="UUS1" s="161"/>
      <c r="UUT1" s="161"/>
      <c r="UUU1" s="161"/>
      <c r="UUV1" s="161"/>
      <c r="UUW1" s="161"/>
      <c r="UUX1" s="161"/>
      <c r="UUY1" s="161"/>
      <c r="UUZ1" s="161"/>
      <c r="UVA1" s="161"/>
      <c r="UVB1" s="161"/>
      <c r="UVC1" s="161"/>
      <c r="UVD1" s="161"/>
      <c r="UVE1" s="161"/>
      <c r="UVF1" s="161"/>
      <c r="UVG1" s="161"/>
      <c r="UVH1" s="161"/>
      <c r="UVI1" s="161"/>
      <c r="UVJ1" s="161"/>
      <c r="UVK1" s="161"/>
      <c r="UVL1" s="161"/>
      <c r="UVM1" s="161"/>
      <c r="UVN1" s="161"/>
      <c r="UVO1" s="161"/>
      <c r="UVP1" s="161"/>
      <c r="UVQ1" s="161"/>
      <c r="UVR1" s="161"/>
      <c r="UVS1" s="161"/>
      <c r="UVT1" s="161"/>
      <c r="UVU1" s="161"/>
      <c r="UVV1" s="161"/>
      <c r="UVW1" s="161"/>
      <c r="UVX1" s="161"/>
      <c r="UVY1" s="161"/>
      <c r="UVZ1" s="161"/>
      <c r="UWA1" s="161"/>
      <c r="UWB1" s="161"/>
      <c r="UWC1" s="161"/>
      <c r="UWD1" s="161"/>
      <c r="UWE1" s="161"/>
      <c r="UWF1" s="161"/>
      <c r="UWG1" s="161"/>
      <c r="UWH1" s="161"/>
      <c r="UWI1" s="161"/>
      <c r="UWJ1" s="161"/>
      <c r="UWK1" s="161"/>
      <c r="UWL1" s="161"/>
      <c r="UWM1" s="161"/>
      <c r="UWN1" s="161"/>
      <c r="UWO1" s="161"/>
      <c r="UWP1" s="161"/>
      <c r="UWQ1" s="161"/>
      <c r="UWR1" s="161"/>
      <c r="UWS1" s="161"/>
      <c r="UWT1" s="161"/>
      <c r="UWU1" s="161"/>
      <c r="UWV1" s="161"/>
      <c r="UWW1" s="161"/>
      <c r="UWX1" s="161"/>
      <c r="UWY1" s="161"/>
      <c r="UWZ1" s="161"/>
      <c r="UXA1" s="161"/>
      <c r="UXB1" s="161"/>
      <c r="UXC1" s="161"/>
      <c r="UXD1" s="161"/>
      <c r="UXE1" s="161"/>
      <c r="UXF1" s="161"/>
      <c r="UXG1" s="161"/>
      <c r="UXH1" s="161"/>
      <c r="UXI1" s="161"/>
      <c r="UXJ1" s="161"/>
      <c r="UXK1" s="161"/>
      <c r="UXL1" s="161"/>
      <c r="UXM1" s="161"/>
      <c r="UXN1" s="161"/>
      <c r="UXO1" s="161"/>
      <c r="UXP1" s="161"/>
      <c r="UXQ1" s="161"/>
      <c r="UXR1" s="161"/>
      <c r="UXS1" s="161"/>
      <c r="UXT1" s="161"/>
      <c r="UXU1" s="161"/>
      <c r="UXV1" s="161"/>
      <c r="UXW1" s="161"/>
      <c r="UXX1" s="161"/>
      <c r="UXY1" s="161"/>
      <c r="UXZ1" s="161"/>
      <c r="UYA1" s="161"/>
      <c r="UYB1" s="161"/>
      <c r="UYC1" s="161"/>
      <c r="UYD1" s="161"/>
      <c r="UYE1" s="161"/>
      <c r="UYF1" s="161"/>
      <c r="UYG1" s="161"/>
      <c r="UYH1" s="161"/>
      <c r="UYI1" s="161"/>
      <c r="UYJ1" s="161"/>
      <c r="UYK1" s="161"/>
      <c r="UYL1" s="161"/>
      <c r="UYM1" s="161"/>
      <c r="UYN1" s="161"/>
      <c r="UYO1" s="161"/>
      <c r="UYP1" s="161"/>
      <c r="UYQ1" s="161"/>
      <c r="UYR1" s="161"/>
      <c r="UYS1" s="161"/>
      <c r="UYT1" s="161"/>
      <c r="UYU1" s="161"/>
      <c r="UYV1" s="161"/>
      <c r="UYW1" s="161"/>
      <c r="UYX1" s="161"/>
      <c r="UYY1" s="161"/>
      <c r="UYZ1" s="161"/>
      <c r="UZA1" s="161"/>
      <c r="UZB1" s="161"/>
      <c r="UZC1" s="161"/>
      <c r="UZD1" s="161"/>
      <c r="UZE1" s="161"/>
      <c r="UZF1" s="161"/>
      <c r="UZG1" s="161"/>
      <c r="UZH1" s="161"/>
      <c r="UZI1" s="161"/>
      <c r="UZJ1" s="161"/>
      <c r="UZK1" s="161"/>
      <c r="UZL1" s="161"/>
      <c r="UZM1" s="161"/>
      <c r="UZN1" s="161"/>
      <c r="UZO1" s="161"/>
      <c r="UZP1" s="161"/>
      <c r="UZQ1" s="161"/>
      <c r="UZR1" s="161"/>
      <c r="UZS1" s="161"/>
      <c r="UZT1" s="161"/>
      <c r="UZU1" s="161"/>
      <c r="UZV1" s="161"/>
      <c r="UZW1" s="161"/>
      <c r="UZX1" s="161"/>
      <c r="UZY1" s="161"/>
      <c r="UZZ1" s="161"/>
      <c r="VAA1" s="161"/>
      <c r="VAB1" s="161"/>
      <c r="VAC1" s="161"/>
      <c r="VAD1" s="161"/>
      <c r="VAE1" s="161"/>
      <c r="VAF1" s="161"/>
      <c r="VAG1" s="161"/>
      <c r="VAH1" s="161"/>
      <c r="VAI1" s="161"/>
      <c r="VAJ1" s="161"/>
      <c r="VAK1" s="161"/>
      <c r="VAL1" s="161"/>
      <c r="VAM1" s="161"/>
      <c r="VAN1" s="161"/>
      <c r="VAO1" s="161"/>
      <c r="VAP1" s="161"/>
      <c r="VAQ1" s="161"/>
      <c r="VAR1" s="161"/>
      <c r="VAS1" s="161"/>
      <c r="VAT1" s="161"/>
      <c r="VAU1" s="161"/>
      <c r="VAV1" s="161"/>
      <c r="VAW1" s="161"/>
      <c r="VAX1" s="161"/>
      <c r="VAY1" s="161"/>
      <c r="VAZ1" s="161"/>
      <c r="VBA1" s="161"/>
      <c r="VBB1" s="161"/>
      <c r="VBC1" s="161"/>
      <c r="VBD1" s="161"/>
      <c r="VBE1" s="161"/>
      <c r="VBF1" s="161"/>
      <c r="VBG1" s="161"/>
      <c r="VBH1" s="161"/>
      <c r="VBI1" s="161"/>
      <c r="VBJ1" s="161"/>
      <c r="VBK1" s="161"/>
      <c r="VBL1" s="161"/>
      <c r="VBM1" s="161"/>
      <c r="VBN1" s="161"/>
      <c r="VBO1" s="161"/>
      <c r="VBP1" s="161"/>
      <c r="VBQ1" s="161"/>
      <c r="VBR1" s="161"/>
      <c r="VBS1" s="161"/>
      <c r="VBT1" s="161"/>
      <c r="VBU1" s="161"/>
      <c r="VBV1" s="161"/>
      <c r="VBW1" s="161"/>
      <c r="VBX1" s="161"/>
      <c r="VBY1" s="161"/>
      <c r="VBZ1" s="161"/>
      <c r="VCA1" s="161"/>
      <c r="VCB1" s="161"/>
      <c r="VCC1" s="161"/>
      <c r="VCD1" s="161"/>
      <c r="VCE1" s="161"/>
      <c r="VCF1" s="161"/>
      <c r="VCG1" s="161"/>
      <c r="VCH1" s="161"/>
      <c r="VCI1" s="161"/>
      <c r="VCJ1" s="161"/>
      <c r="VCK1" s="161"/>
      <c r="VCL1" s="161"/>
      <c r="VCM1" s="161"/>
      <c r="VCN1" s="161"/>
      <c r="VCO1" s="161"/>
      <c r="VCP1" s="161"/>
      <c r="VCQ1" s="161"/>
      <c r="VCR1" s="161"/>
      <c r="VCS1" s="161"/>
      <c r="VCT1" s="161"/>
      <c r="VCU1" s="161"/>
      <c r="VCV1" s="161"/>
      <c r="VCW1" s="161"/>
      <c r="VCX1" s="161"/>
      <c r="VCY1" s="161"/>
      <c r="VCZ1" s="161"/>
      <c r="VDA1" s="161"/>
      <c r="VDB1" s="161"/>
      <c r="VDC1" s="161"/>
      <c r="VDD1" s="161"/>
      <c r="VDE1" s="161"/>
      <c r="VDF1" s="161"/>
      <c r="VDG1" s="161"/>
      <c r="VDH1" s="161"/>
      <c r="VDI1" s="161"/>
      <c r="VDJ1" s="161"/>
      <c r="VDK1" s="161"/>
      <c r="VDL1" s="161"/>
      <c r="VDM1" s="161"/>
      <c r="VDN1" s="161"/>
      <c r="VDO1" s="161"/>
      <c r="VDP1" s="161"/>
      <c r="VDQ1" s="161"/>
      <c r="VDR1" s="161"/>
      <c r="VDS1" s="161"/>
      <c r="VDT1" s="161"/>
      <c r="VDU1" s="161"/>
      <c r="VDV1" s="161"/>
      <c r="VDW1" s="161"/>
      <c r="VDX1" s="161"/>
      <c r="VDY1" s="161"/>
      <c r="VDZ1" s="161"/>
      <c r="VEA1" s="161"/>
      <c r="VEB1" s="161"/>
      <c r="VEC1" s="161"/>
      <c r="VED1" s="161"/>
      <c r="VEE1" s="161"/>
      <c r="VEF1" s="161"/>
      <c r="VEG1" s="161"/>
      <c r="VEH1" s="161"/>
      <c r="VEI1" s="161"/>
      <c r="VEJ1" s="161"/>
      <c r="VEK1" s="161"/>
      <c r="VEL1" s="161"/>
      <c r="VEM1" s="161"/>
      <c r="VEN1" s="161"/>
      <c r="VEO1" s="161"/>
      <c r="VEP1" s="161"/>
      <c r="VEQ1" s="161"/>
      <c r="VER1" s="161"/>
      <c r="VES1" s="161"/>
      <c r="VET1" s="161"/>
      <c r="VEU1" s="161"/>
      <c r="VEV1" s="161"/>
      <c r="VEW1" s="161"/>
      <c r="VEX1" s="161"/>
      <c r="VEY1" s="161"/>
      <c r="VEZ1" s="161"/>
      <c r="VFA1" s="161"/>
      <c r="VFB1" s="161"/>
      <c r="VFC1" s="161"/>
      <c r="VFD1" s="161"/>
      <c r="VFE1" s="161"/>
      <c r="VFF1" s="161"/>
      <c r="VFG1" s="161"/>
      <c r="VFH1" s="161"/>
      <c r="VFI1" s="161"/>
      <c r="VFJ1" s="161"/>
      <c r="VFK1" s="161"/>
      <c r="VFL1" s="161"/>
      <c r="VFM1" s="161"/>
      <c r="VFN1" s="161"/>
      <c r="VFO1" s="161"/>
      <c r="VFP1" s="161"/>
      <c r="VFQ1" s="161"/>
      <c r="VFR1" s="161"/>
      <c r="VFS1" s="161"/>
      <c r="VFT1" s="161"/>
      <c r="VFU1" s="161"/>
      <c r="VFV1" s="161"/>
      <c r="VFW1" s="161"/>
      <c r="VFX1" s="161"/>
      <c r="VFY1" s="161"/>
      <c r="VFZ1" s="161"/>
      <c r="VGA1" s="161"/>
      <c r="VGB1" s="161"/>
      <c r="VGC1" s="161"/>
      <c r="VGD1" s="161"/>
      <c r="VGE1" s="161"/>
      <c r="VGF1" s="161"/>
      <c r="VGG1" s="161"/>
      <c r="VGH1" s="161"/>
      <c r="VGI1" s="161"/>
      <c r="VGJ1" s="161"/>
      <c r="VGK1" s="161"/>
      <c r="VGL1" s="161"/>
      <c r="VGM1" s="161"/>
      <c r="VGN1" s="161"/>
      <c r="VGO1" s="161"/>
      <c r="VGP1" s="161"/>
      <c r="VGQ1" s="161"/>
      <c r="VGR1" s="161"/>
      <c r="VGS1" s="161"/>
      <c r="VGT1" s="161"/>
      <c r="VGU1" s="161"/>
      <c r="VGV1" s="161"/>
      <c r="VGW1" s="161"/>
      <c r="VGX1" s="161"/>
      <c r="VGY1" s="161"/>
      <c r="VGZ1" s="161"/>
      <c r="VHA1" s="161"/>
      <c r="VHB1" s="161"/>
      <c r="VHC1" s="161"/>
      <c r="VHD1" s="161"/>
      <c r="VHE1" s="161"/>
      <c r="VHF1" s="161"/>
      <c r="VHG1" s="161"/>
      <c r="VHH1" s="161"/>
      <c r="VHI1" s="161"/>
      <c r="VHJ1" s="161"/>
      <c r="VHK1" s="161"/>
      <c r="VHL1" s="161"/>
      <c r="VHM1" s="161"/>
      <c r="VHN1" s="161"/>
      <c r="VHO1" s="161"/>
      <c r="VHP1" s="161"/>
      <c r="VHQ1" s="161"/>
      <c r="VHR1" s="161"/>
      <c r="VHS1" s="161"/>
      <c r="VHT1" s="161"/>
      <c r="VHU1" s="161"/>
      <c r="VHV1" s="161"/>
      <c r="VHW1" s="161"/>
      <c r="VHX1" s="161"/>
      <c r="VHY1" s="161"/>
      <c r="VHZ1" s="161"/>
      <c r="VIA1" s="161"/>
      <c r="VIB1" s="161"/>
      <c r="VIC1" s="161"/>
      <c r="VID1" s="161"/>
      <c r="VIE1" s="161"/>
      <c r="VIF1" s="161"/>
      <c r="VIG1" s="161"/>
      <c r="VIH1" s="161"/>
      <c r="VII1" s="161"/>
      <c r="VIJ1" s="161"/>
      <c r="VIK1" s="161"/>
      <c r="VIL1" s="161"/>
      <c r="VIM1" s="161"/>
      <c r="VIN1" s="161"/>
      <c r="VIO1" s="161"/>
      <c r="VIP1" s="161"/>
      <c r="VIQ1" s="161"/>
      <c r="VIR1" s="161"/>
      <c r="VIS1" s="161"/>
      <c r="VIT1" s="161"/>
      <c r="VIU1" s="161"/>
      <c r="VIV1" s="161"/>
      <c r="VIW1" s="161"/>
      <c r="VIX1" s="161"/>
      <c r="VIY1" s="161"/>
      <c r="VIZ1" s="161"/>
      <c r="VJA1" s="161"/>
      <c r="VJB1" s="161"/>
      <c r="VJC1" s="161"/>
      <c r="VJD1" s="161"/>
      <c r="VJE1" s="161"/>
      <c r="VJF1" s="161"/>
      <c r="VJG1" s="161"/>
      <c r="VJH1" s="161"/>
      <c r="VJI1" s="161"/>
      <c r="VJJ1" s="161"/>
      <c r="VJK1" s="161"/>
      <c r="VJL1" s="161"/>
      <c r="VJM1" s="161"/>
      <c r="VJN1" s="161"/>
      <c r="VJO1" s="161"/>
      <c r="VJP1" s="161"/>
      <c r="VJQ1" s="161"/>
      <c r="VJR1" s="161"/>
      <c r="VJS1" s="161"/>
      <c r="VJT1" s="161"/>
      <c r="VJU1" s="161"/>
      <c r="VJV1" s="161"/>
      <c r="VJW1" s="161"/>
      <c r="VJX1" s="161"/>
      <c r="VJY1" s="161"/>
      <c r="VJZ1" s="161"/>
      <c r="VKA1" s="161"/>
      <c r="VKB1" s="161"/>
      <c r="VKC1" s="161"/>
      <c r="VKD1" s="161"/>
      <c r="VKE1" s="161"/>
      <c r="VKF1" s="161"/>
      <c r="VKG1" s="161"/>
      <c r="VKH1" s="161"/>
      <c r="VKI1" s="161"/>
      <c r="VKJ1" s="161"/>
      <c r="VKK1" s="161"/>
      <c r="VKL1" s="161"/>
      <c r="VKM1" s="161"/>
      <c r="VKN1" s="161"/>
      <c r="VKO1" s="161"/>
      <c r="VKP1" s="161"/>
      <c r="VKQ1" s="161"/>
      <c r="VKR1" s="161"/>
      <c r="VKS1" s="161"/>
      <c r="VKT1" s="161"/>
      <c r="VKU1" s="161"/>
      <c r="VKV1" s="161"/>
      <c r="VKW1" s="161"/>
      <c r="VKX1" s="161"/>
      <c r="VKY1" s="161"/>
      <c r="VKZ1" s="161"/>
      <c r="VLA1" s="161"/>
      <c r="VLB1" s="161"/>
      <c r="VLC1" s="161"/>
      <c r="VLD1" s="161"/>
      <c r="VLE1" s="161"/>
      <c r="VLF1" s="161"/>
      <c r="VLG1" s="161"/>
      <c r="VLH1" s="161"/>
      <c r="VLI1" s="161"/>
      <c r="VLJ1" s="161"/>
      <c r="VLK1" s="161"/>
      <c r="VLL1" s="161"/>
      <c r="VLM1" s="161"/>
      <c r="VLN1" s="161"/>
      <c r="VLO1" s="161"/>
      <c r="VLP1" s="161"/>
      <c r="VLQ1" s="161"/>
      <c r="VLR1" s="161"/>
      <c r="VLS1" s="161"/>
      <c r="VLT1" s="161"/>
      <c r="VLU1" s="161"/>
      <c r="VLV1" s="161"/>
      <c r="VLW1" s="161"/>
      <c r="VLX1" s="161"/>
      <c r="VLY1" s="161"/>
      <c r="VLZ1" s="161"/>
      <c r="VMA1" s="161"/>
      <c r="VMB1" s="161"/>
      <c r="VMC1" s="161"/>
      <c r="VMD1" s="161"/>
      <c r="VME1" s="161"/>
      <c r="VMF1" s="161"/>
      <c r="VMG1" s="161"/>
      <c r="VMH1" s="161"/>
      <c r="VMI1" s="161"/>
      <c r="VMJ1" s="161"/>
      <c r="VMK1" s="161"/>
      <c r="VML1" s="161"/>
      <c r="VMM1" s="161"/>
      <c r="VMN1" s="161"/>
      <c r="VMO1" s="161"/>
      <c r="VMP1" s="161"/>
      <c r="VMQ1" s="161"/>
      <c r="VMR1" s="161"/>
      <c r="VMS1" s="161"/>
      <c r="VMT1" s="161"/>
      <c r="VMU1" s="161"/>
      <c r="VMV1" s="161"/>
      <c r="VMW1" s="161"/>
      <c r="VMX1" s="161"/>
      <c r="VMY1" s="161"/>
      <c r="VMZ1" s="161"/>
      <c r="VNA1" s="161"/>
      <c r="VNB1" s="161"/>
      <c r="VNC1" s="161"/>
      <c r="VND1" s="161"/>
      <c r="VNE1" s="161"/>
      <c r="VNF1" s="161"/>
      <c r="VNG1" s="161"/>
      <c r="VNH1" s="161"/>
      <c r="VNI1" s="161"/>
      <c r="VNJ1" s="161"/>
      <c r="VNK1" s="161"/>
      <c r="VNL1" s="161"/>
      <c r="VNM1" s="161"/>
      <c r="VNN1" s="161"/>
      <c r="VNO1" s="161"/>
      <c r="VNP1" s="161"/>
      <c r="VNQ1" s="161"/>
      <c r="VNR1" s="161"/>
      <c r="VNS1" s="161"/>
      <c r="VNT1" s="161"/>
      <c r="VNU1" s="161"/>
      <c r="VNV1" s="161"/>
      <c r="VNW1" s="161"/>
      <c r="VNX1" s="161"/>
      <c r="VNY1" s="161"/>
      <c r="VNZ1" s="161"/>
      <c r="VOA1" s="161"/>
      <c r="VOB1" s="161"/>
      <c r="VOC1" s="161"/>
      <c r="VOD1" s="161"/>
      <c r="VOE1" s="161"/>
      <c r="VOF1" s="161"/>
      <c r="VOG1" s="161"/>
      <c r="VOH1" s="161"/>
      <c r="VOI1" s="161"/>
      <c r="VOJ1" s="161"/>
      <c r="VOK1" s="161"/>
      <c r="VOL1" s="161"/>
      <c r="VOM1" s="161"/>
      <c r="VON1" s="161"/>
      <c r="VOO1" s="161"/>
      <c r="VOP1" s="161"/>
      <c r="VOQ1" s="161"/>
      <c r="VOR1" s="161"/>
      <c r="VOS1" s="161"/>
      <c r="VOT1" s="161"/>
      <c r="VOU1" s="161"/>
      <c r="VOV1" s="161"/>
      <c r="VOW1" s="161"/>
      <c r="VOX1" s="161"/>
      <c r="VOY1" s="161"/>
      <c r="VOZ1" s="161"/>
      <c r="VPA1" s="161"/>
      <c r="VPB1" s="161"/>
      <c r="VPC1" s="161"/>
      <c r="VPD1" s="161"/>
      <c r="VPE1" s="161"/>
      <c r="VPF1" s="161"/>
      <c r="VPG1" s="161"/>
      <c r="VPH1" s="161"/>
      <c r="VPI1" s="161"/>
      <c r="VPJ1" s="161"/>
      <c r="VPK1" s="161"/>
      <c r="VPL1" s="161"/>
      <c r="VPM1" s="161"/>
      <c r="VPN1" s="161"/>
      <c r="VPO1" s="161"/>
      <c r="VPP1" s="161"/>
      <c r="VPQ1" s="161"/>
      <c r="VPR1" s="161"/>
      <c r="VPS1" s="161"/>
      <c r="VPT1" s="161"/>
      <c r="VPU1" s="161"/>
      <c r="VPV1" s="161"/>
      <c r="VPW1" s="161"/>
      <c r="VPX1" s="161"/>
      <c r="VPY1" s="161"/>
      <c r="VPZ1" s="161"/>
      <c r="VQA1" s="161"/>
      <c r="VQB1" s="161"/>
      <c r="VQC1" s="161"/>
      <c r="VQD1" s="161"/>
      <c r="VQE1" s="161"/>
      <c r="VQF1" s="161"/>
      <c r="VQG1" s="161"/>
      <c r="VQH1" s="161"/>
      <c r="VQI1" s="161"/>
      <c r="VQJ1" s="161"/>
      <c r="VQK1" s="161"/>
      <c r="VQL1" s="161"/>
      <c r="VQM1" s="161"/>
      <c r="VQN1" s="161"/>
      <c r="VQO1" s="161"/>
      <c r="VQP1" s="161"/>
      <c r="VQQ1" s="161"/>
      <c r="VQR1" s="161"/>
      <c r="VQS1" s="161"/>
      <c r="VQT1" s="161"/>
      <c r="VQU1" s="161"/>
      <c r="VQV1" s="161"/>
      <c r="VQW1" s="161"/>
      <c r="VQX1" s="161"/>
      <c r="VQY1" s="161"/>
      <c r="VQZ1" s="161"/>
      <c r="VRA1" s="161"/>
      <c r="VRB1" s="161"/>
      <c r="VRC1" s="161"/>
      <c r="VRD1" s="161"/>
      <c r="VRE1" s="161"/>
      <c r="VRF1" s="161"/>
      <c r="VRG1" s="161"/>
      <c r="VRH1" s="161"/>
      <c r="VRI1" s="161"/>
      <c r="VRJ1" s="161"/>
      <c r="VRK1" s="161"/>
      <c r="VRL1" s="161"/>
      <c r="VRM1" s="161"/>
      <c r="VRN1" s="161"/>
      <c r="VRO1" s="161"/>
      <c r="VRP1" s="161"/>
      <c r="VRQ1" s="161"/>
      <c r="VRR1" s="161"/>
      <c r="VRS1" s="161"/>
      <c r="VRT1" s="161"/>
      <c r="VRU1" s="161"/>
      <c r="VRV1" s="161"/>
      <c r="VRW1" s="161"/>
      <c r="VRX1" s="161"/>
      <c r="VRY1" s="161"/>
      <c r="VRZ1" s="161"/>
      <c r="VSA1" s="161"/>
      <c r="VSB1" s="161"/>
      <c r="VSC1" s="161"/>
      <c r="VSD1" s="161"/>
      <c r="VSE1" s="161"/>
      <c r="VSF1" s="161"/>
      <c r="VSG1" s="161"/>
      <c r="VSH1" s="161"/>
      <c r="VSI1" s="161"/>
      <c r="VSJ1" s="161"/>
      <c r="VSK1" s="161"/>
      <c r="VSL1" s="161"/>
      <c r="VSM1" s="161"/>
      <c r="VSN1" s="161"/>
      <c r="VSO1" s="161"/>
      <c r="VSP1" s="161"/>
      <c r="VSQ1" s="161"/>
      <c r="VSR1" s="161"/>
      <c r="VSS1" s="161"/>
      <c r="VST1" s="161"/>
      <c r="VSU1" s="161"/>
      <c r="VSV1" s="161"/>
      <c r="VSW1" s="161"/>
      <c r="VSX1" s="161"/>
      <c r="VSY1" s="161"/>
      <c r="VSZ1" s="161"/>
      <c r="VTA1" s="161"/>
      <c r="VTB1" s="161"/>
      <c r="VTC1" s="161"/>
      <c r="VTD1" s="161"/>
      <c r="VTE1" s="161"/>
      <c r="VTF1" s="161"/>
      <c r="VTG1" s="161"/>
      <c r="VTH1" s="161"/>
      <c r="VTI1" s="161"/>
      <c r="VTJ1" s="161"/>
      <c r="VTK1" s="161"/>
      <c r="VTL1" s="161"/>
      <c r="VTM1" s="161"/>
      <c r="VTN1" s="161"/>
      <c r="VTO1" s="161"/>
      <c r="VTP1" s="161"/>
      <c r="VTQ1" s="161"/>
      <c r="VTR1" s="161"/>
      <c r="VTS1" s="161"/>
      <c r="VTT1" s="161"/>
      <c r="VTU1" s="161"/>
      <c r="VTV1" s="161"/>
      <c r="VTW1" s="161"/>
      <c r="VTX1" s="161"/>
      <c r="VTY1" s="161"/>
      <c r="VTZ1" s="161"/>
      <c r="VUA1" s="161"/>
      <c r="VUB1" s="161"/>
      <c r="VUC1" s="161"/>
      <c r="VUD1" s="161"/>
      <c r="VUE1" s="161"/>
      <c r="VUF1" s="161"/>
      <c r="VUG1" s="161"/>
      <c r="VUH1" s="161"/>
      <c r="VUI1" s="161"/>
      <c r="VUJ1" s="161"/>
      <c r="VUK1" s="161"/>
      <c r="VUL1" s="161"/>
      <c r="VUM1" s="161"/>
      <c r="VUN1" s="161"/>
      <c r="VUO1" s="161"/>
      <c r="VUP1" s="161"/>
      <c r="VUQ1" s="161"/>
      <c r="VUR1" s="161"/>
      <c r="VUS1" s="161"/>
      <c r="VUT1" s="161"/>
      <c r="VUU1" s="161"/>
      <c r="VUV1" s="161"/>
      <c r="VUW1" s="161"/>
      <c r="VUX1" s="161"/>
      <c r="VUY1" s="161"/>
      <c r="VUZ1" s="161"/>
      <c r="VVA1" s="161"/>
      <c r="VVB1" s="161"/>
      <c r="VVC1" s="161"/>
      <c r="VVD1" s="161"/>
      <c r="VVE1" s="161"/>
      <c r="VVF1" s="161"/>
      <c r="VVG1" s="161"/>
      <c r="VVH1" s="161"/>
      <c r="VVI1" s="161"/>
      <c r="VVJ1" s="161"/>
      <c r="VVK1" s="161"/>
      <c r="VVL1" s="161"/>
      <c r="VVM1" s="161"/>
      <c r="VVN1" s="161"/>
      <c r="VVO1" s="161"/>
      <c r="VVP1" s="161"/>
      <c r="VVQ1" s="161"/>
      <c r="VVR1" s="161"/>
      <c r="VVS1" s="161"/>
      <c r="VVT1" s="161"/>
      <c r="VVU1" s="161"/>
      <c r="VVV1" s="161"/>
      <c r="VVW1" s="161"/>
      <c r="VVX1" s="161"/>
      <c r="VVY1" s="161"/>
      <c r="VVZ1" s="161"/>
      <c r="VWA1" s="161"/>
      <c r="VWB1" s="161"/>
      <c r="VWC1" s="161"/>
      <c r="VWD1" s="161"/>
      <c r="VWE1" s="161"/>
      <c r="VWF1" s="161"/>
      <c r="VWG1" s="161"/>
      <c r="VWH1" s="161"/>
      <c r="VWI1" s="161"/>
      <c r="VWJ1" s="161"/>
      <c r="VWK1" s="161"/>
      <c r="VWL1" s="161"/>
      <c r="VWM1" s="161"/>
      <c r="VWN1" s="161"/>
      <c r="VWO1" s="161"/>
      <c r="VWP1" s="161"/>
      <c r="VWQ1" s="161"/>
      <c r="VWR1" s="161"/>
      <c r="VWS1" s="161"/>
      <c r="VWT1" s="161"/>
      <c r="VWU1" s="161"/>
      <c r="VWV1" s="161"/>
      <c r="VWW1" s="161"/>
      <c r="VWX1" s="161"/>
      <c r="VWY1" s="161"/>
      <c r="VWZ1" s="161"/>
      <c r="VXA1" s="161"/>
      <c r="VXB1" s="161"/>
      <c r="VXC1" s="161"/>
      <c r="VXD1" s="161"/>
      <c r="VXE1" s="161"/>
      <c r="VXF1" s="161"/>
      <c r="VXG1" s="161"/>
      <c r="VXH1" s="161"/>
      <c r="VXI1" s="161"/>
      <c r="VXJ1" s="161"/>
      <c r="VXK1" s="161"/>
      <c r="VXL1" s="161"/>
      <c r="VXM1" s="161"/>
      <c r="VXN1" s="161"/>
      <c r="VXO1" s="161"/>
      <c r="VXP1" s="161"/>
      <c r="VXQ1" s="161"/>
      <c r="VXR1" s="161"/>
      <c r="VXS1" s="161"/>
      <c r="VXT1" s="161"/>
      <c r="VXU1" s="161"/>
      <c r="VXV1" s="161"/>
      <c r="VXW1" s="161"/>
      <c r="VXX1" s="161"/>
      <c r="VXY1" s="161"/>
      <c r="VXZ1" s="161"/>
      <c r="VYA1" s="161"/>
      <c r="VYB1" s="161"/>
      <c r="VYC1" s="161"/>
      <c r="VYD1" s="161"/>
      <c r="VYE1" s="161"/>
      <c r="VYF1" s="161"/>
      <c r="VYG1" s="161"/>
      <c r="VYH1" s="161"/>
      <c r="VYI1" s="161"/>
      <c r="VYJ1" s="161"/>
      <c r="VYK1" s="161"/>
      <c r="VYL1" s="161"/>
      <c r="VYM1" s="161"/>
      <c r="VYN1" s="161"/>
      <c r="VYO1" s="161"/>
      <c r="VYP1" s="161"/>
      <c r="VYQ1" s="161"/>
      <c r="VYR1" s="161"/>
      <c r="VYS1" s="161"/>
      <c r="VYT1" s="161"/>
      <c r="VYU1" s="161"/>
      <c r="VYV1" s="161"/>
      <c r="VYW1" s="161"/>
      <c r="VYX1" s="161"/>
      <c r="VYY1" s="161"/>
      <c r="VYZ1" s="161"/>
      <c r="VZA1" s="161"/>
      <c r="VZB1" s="161"/>
      <c r="VZC1" s="161"/>
      <c r="VZD1" s="161"/>
      <c r="VZE1" s="161"/>
      <c r="VZF1" s="161"/>
      <c r="VZG1" s="161"/>
      <c r="VZH1" s="161"/>
      <c r="VZI1" s="161"/>
      <c r="VZJ1" s="161"/>
      <c r="VZK1" s="161"/>
      <c r="VZL1" s="161"/>
      <c r="VZM1" s="161"/>
      <c r="VZN1" s="161"/>
      <c r="VZO1" s="161"/>
      <c r="VZP1" s="161"/>
      <c r="VZQ1" s="161"/>
      <c r="VZR1" s="161"/>
      <c r="VZS1" s="161"/>
      <c r="VZT1" s="161"/>
      <c r="VZU1" s="161"/>
      <c r="VZV1" s="161"/>
      <c r="VZW1" s="161"/>
      <c r="VZX1" s="161"/>
      <c r="VZY1" s="161"/>
      <c r="VZZ1" s="161"/>
      <c r="WAA1" s="161"/>
      <c r="WAB1" s="161"/>
      <c r="WAC1" s="161"/>
      <c r="WAD1" s="161"/>
      <c r="WAE1" s="161"/>
      <c r="WAF1" s="161"/>
      <c r="WAG1" s="161"/>
      <c r="WAH1" s="161"/>
      <c r="WAI1" s="161"/>
      <c r="WAJ1" s="161"/>
      <c r="WAK1" s="161"/>
      <c r="WAL1" s="161"/>
      <c r="WAM1" s="161"/>
      <c r="WAN1" s="161"/>
      <c r="WAO1" s="161"/>
      <c r="WAP1" s="161"/>
      <c r="WAQ1" s="161"/>
      <c r="WAR1" s="161"/>
      <c r="WAS1" s="161"/>
      <c r="WAT1" s="161"/>
      <c r="WAU1" s="161"/>
      <c r="WAV1" s="161"/>
      <c r="WAW1" s="161"/>
      <c r="WAX1" s="161"/>
      <c r="WAY1" s="161"/>
      <c r="WAZ1" s="161"/>
      <c r="WBA1" s="161"/>
      <c r="WBB1" s="161"/>
      <c r="WBC1" s="161"/>
      <c r="WBD1" s="161"/>
      <c r="WBE1" s="161"/>
      <c r="WBF1" s="161"/>
      <c r="WBG1" s="161"/>
      <c r="WBH1" s="161"/>
      <c r="WBI1" s="161"/>
      <c r="WBJ1" s="161"/>
      <c r="WBK1" s="161"/>
      <c r="WBL1" s="161"/>
      <c r="WBM1" s="161"/>
      <c r="WBN1" s="161"/>
      <c r="WBO1" s="161"/>
      <c r="WBP1" s="161"/>
      <c r="WBQ1" s="161"/>
      <c r="WBR1" s="161"/>
      <c r="WBS1" s="161"/>
      <c r="WBT1" s="161"/>
      <c r="WBU1" s="161"/>
      <c r="WBV1" s="161"/>
      <c r="WBW1" s="161"/>
      <c r="WBX1" s="161"/>
      <c r="WBY1" s="161"/>
      <c r="WBZ1" s="161"/>
      <c r="WCA1" s="161"/>
      <c r="WCB1" s="161"/>
      <c r="WCC1" s="161"/>
      <c r="WCD1" s="161"/>
      <c r="WCE1" s="161"/>
      <c r="WCF1" s="161"/>
      <c r="WCG1" s="161"/>
      <c r="WCH1" s="161"/>
      <c r="WCI1" s="161"/>
      <c r="WCJ1" s="161"/>
      <c r="WCK1" s="161"/>
      <c r="WCL1" s="161"/>
      <c r="WCM1" s="161"/>
      <c r="WCN1" s="161"/>
      <c r="WCO1" s="161"/>
      <c r="WCP1" s="161"/>
      <c r="WCQ1" s="161"/>
      <c r="WCR1" s="161"/>
      <c r="WCS1" s="161"/>
      <c r="WCT1" s="161"/>
      <c r="WCU1" s="161"/>
      <c r="WCV1" s="161"/>
      <c r="WCW1" s="161"/>
      <c r="WCX1" s="161"/>
      <c r="WCY1" s="161"/>
      <c r="WCZ1" s="161"/>
      <c r="WDA1" s="161"/>
      <c r="WDB1" s="161"/>
      <c r="WDC1" s="161"/>
      <c r="WDD1" s="161"/>
      <c r="WDE1" s="161"/>
      <c r="WDF1" s="161"/>
      <c r="WDG1" s="161"/>
      <c r="WDH1" s="161"/>
      <c r="WDI1" s="161"/>
      <c r="WDJ1" s="161"/>
      <c r="WDK1" s="161"/>
      <c r="WDL1" s="161"/>
      <c r="WDM1" s="161"/>
      <c r="WDN1" s="161"/>
      <c r="WDO1" s="161"/>
      <c r="WDP1" s="161"/>
      <c r="WDQ1" s="161"/>
      <c r="WDR1" s="161"/>
      <c r="WDS1" s="161"/>
      <c r="WDT1" s="161"/>
      <c r="WDU1" s="161"/>
      <c r="WDV1" s="161"/>
      <c r="WDW1" s="161"/>
      <c r="WDX1" s="161"/>
      <c r="WDY1" s="161"/>
      <c r="WDZ1" s="161"/>
      <c r="WEA1" s="161"/>
      <c r="WEB1" s="161"/>
      <c r="WEC1" s="161"/>
      <c r="WED1" s="161"/>
      <c r="WEE1" s="161"/>
      <c r="WEF1" s="161"/>
      <c r="WEG1" s="161"/>
      <c r="WEH1" s="161"/>
      <c r="WEI1" s="161"/>
      <c r="WEJ1" s="161"/>
      <c r="WEK1" s="161"/>
      <c r="WEL1" s="161"/>
      <c r="WEM1" s="161"/>
      <c r="WEN1" s="161"/>
      <c r="WEO1" s="161"/>
      <c r="WEP1" s="161"/>
      <c r="WEQ1" s="161"/>
      <c r="WER1" s="161"/>
      <c r="WES1" s="161"/>
      <c r="WET1" s="161"/>
      <c r="WEU1" s="161"/>
      <c r="WEV1" s="161"/>
      <c r="WEW1" s="161"/>
      <c r="WEX1" s="161"/>
      <c r="WEY1" s="161"/>
      <c r="WEZ1" s="161"/>
      <c r="WFA1" s="161"/>
      <c r="WFB1" s="161"/>
      <c r="WFC1" s="161"/>
      <c r="WFD1" s="161"/>
      <c r="WFE1" s="161"/>
      <c r="WFF1" s="161"/>
      <c r="WFG1" s="161"/>
      <c r="WFH1" s="161"/>
      <c r="WFI1" s="161"/>
      <c r="WFJ1" s="161"/>
      <c r="WFK1" s="161"/>
      <c r="WFL1" s="161"/>
      <c r="WFM1" s="161"/>
      <c r="WFN1" s="161"/>
      <c r="WFO1" s="161"/>
      <c r="WFP1" s="161"/>
      <c r="WFQ1" s="161"/>
      <c r="WFR1" s="161"/>
      <c r="WFS1" s="161"/>
      <c r="WFT1" s="161"/>
      <c r="WFU1" s="161"/>
      <c r="WFV1" s="161"/>
      <c r="WFW1" s="161"/>
      <c r="WFX1" s="161"/>
      <c r="WFY1" s="161"/>
      <c r="WFZ1" s="161"/>
      <c r="WGA1" s="161"/>
      <c r="WGB1" s="161"/>
      <c r="WGC1" s="161"/>
      <c r="WGD1" s="161"/>
      <c r="WGE1" s="161"/>
      <c r="WGF1" s="161"/>
      <c r="WGG1" s="161"/>
      <c r="WGH1" s="161"/>
      <c r="WGI1" s="161"/>
      <c r="WGJ1" s="161"/>
      <c r="WGK1" s="161"/>
      <c r="WGL1" s="161"/>
      <c r="WGM1" s="161"/>
      <c r="WGN1" s="161"/>
      <c r="WGO1" s="161"/>
      <c r="WGP1" s="161"/>
      <c r="WGQ1" s="161"/>
      <c r="WGR1" s="161"/>
      <c r="WGS1" s="161"/>
      <c r="WGT1" s="161"/>
      <c r="WGU1" s="161"/>
      <c r="WGV1" s="161"/>
      <c r="WGW1" s="161"/>
      <c r="WGX1" s="161"/>
      <c r="WGY1" s="161"/>
      <c r="WGZ1" s="161"/>
      <c r="WHA1" s="161"/>
      <c r="WHB1" s="161"/>
      <c r="WHC1" s="161"/>
      <c r="WHD1" s="161"/>
      <c r="WHE1" s="161"/>
      <c r="WHF1" s="161"/>
      <c r="WHG1" s="161"/>
      <c r="WHH1" s="161"/>
      <c r="WHI1" s="161"/>
      <c r="WHJ1" s="161"/>
      <c r="WHK1" s="161"/>
      <c r="WHL1" s="161"/>
      <c r="WHM1" s="161"/>
      <c r="WHN1" s="161"/>
      <c r="WHO1" s="161"/>
      <c r="WHP1" s="161"/>
      <c r="WHQ1" s="161"/>
      <c r="WHR1" s="161"/>
      <c r="WHS1" s="161"/>
      <c r="WHT1" s="161"/>
      <c r="WHU1" s="161"/>
      <c r="WHV1" s="161"/>
      <c r="WHW1" s="161"/>
      <c r="WHX1" s="161"/>
      <c r="WHY1" s="161"/>
      <c r="WHZ1" s="161"/>
      <c r="WIA1" s="161"/>
      <c r="WIB1" s="161"/>
      <c r="WIC1" s="161"/>
      <c r="WID1" s="161"/>
      <c r="WIE1" s="161"/>
      <c r="WIF1" s="161"/>
      <c r="WIG1" s="161"/>
      <c r="WIH1" s="161"/>
      <c r="WII1" s="161"/>
      <c r="WIJ1" s="161"/>
      <c r="WIK1" s="161"/>
      <c r="WIL1" s="161"/>
      <c r="WIM1" s="161"/>
      <c r="WIN1" s="161"/>
      <c r="WIO1" s="161"/>
      <c r="WIP1" s="161"/>
      <c r="WIQ1" s="161"/>
      <c r="WIR1" s="161"/>
      <c r="WIS1" s="161"/>
      <c r="WIT1" s="161"/>
      <c r="WIU1" s="161"/>
      <c r="WIV1" s="161"/>
      <c r="WIW1" s="161"/>
      <c r="WIX1" s="161"/>
      <c r="WIY1" s="161"/>
      <c r="WIZ1" s="161"/>
      <c r="WJA1" s="161"/>
      <c r="WJB1" s="161"/>
      <c r="WJC1" s="161"/>
      <c r="WJD1" s="161"/>
      <c r="WJE1" s="161"/>
      <c r="WJF1" s="161"/>
      <c r="WJG1" s="161"/>
      <c r="WJH1" s="161"/>
      <c r="WJI1" s="161"/>
      <c r="WJJ1" s="161"/>
      <c r="WJK1" s="161"/>
      <c r="WJL1" s="161"/>
      <c r="WJM1" s="161"/>
      <c r="WJN1" s="161"/>
      <c r="WJO1" s="161"/>
      <c r="WJP1" s="161"/>
      <c r="WJQ1" s="161"/>
      <c r="WJR1" s="161"/>
      <c r="WJS1" s="161"/>
      <c r="WJT1" s="161"/>
      <c r="WJU1" s="161"/>
      <c r="WJV1" s="161"/>
      <c r="WJW1" s="161"/>
      <c r="WJX1" s="161"/>
      <c r="WJY1" s="161"/>
      <c r="WJZ1" s="161"/>
      <c r="WKA1" s="161"/>
      <c r="WKB1" s="161"/>
      <c r="WKC1" s="161"/>
      <c r="WKD1" s="161"/>
      <c r="WKE1" s="161"/>
      <c r="WKF1" s="161"/>
      <c r="WKG1" s="161"/>
      <c r="WKH1" s="161"/>
      <c r="WKI1" s="161"/>
      <c r="WKJ1" s="161"/>
      <c r="WKK1" s="161"/>
      <c r="WKL1" s="161"/>
      <c r="WKM1" s="161"/>
      <c r="WKN1" s="161"/>
      <c r="WKO1" s="161"/>
      <c r="WKP1" s="161"/>
      <c r="WKQ1" s="161"/>
      <c r="WKR1" s="161"/>
      <c r="WKS1" s="161"/>
      <c r="WKT1" s="161"/>
      <c r="WKU1" s="161"/>
      <c r="WKV1" s="161"/>
      <c r="WKW1" s="161"/>
      <c r="WKX1" s="161"/>
      <c r="WKY1" s="161"/>
      <c r="WKZ1" s="161"/>
      <c r="WLA1" s="161"/>
      <c r="WLB1" s="161"/>
      <c r="WLC1" s="161"/>
      <c r="WLD1" s="161"/>
      <c r="WLE1" s="161"/>
      <c r="WLF1" s="161"/>
      <c r="WLG1" s="161"/>
      <c r="WLH1" s="161"/>
      <c r="WLI1" s="161"/>
      <c r="WLJ1" s="161"/>
      <c r="WLK1" s="161"/>
      <c r="WLL1" s="161"/>
      <c r="WLM1" s="161"/>
      <c r="WLN1" s="161"/>
      <c r="WLO1" s="161"/>
      <c r="WLP1" s="161"/>
      <c r="WLQ1" s="161"/>
      <c r="WLR1" s="161"/>
      <c r="WLS1" s="161"/>
      <c r="WLT1" s="161"/>
      <c r="WLU1" s="161"/>
      <c r="WLV1" s="161"/>
      <c r="WLW1" s="161"/>
      <c r="WLX1" s="161"/>
      <c r="WLY1" s="161"/>
      <c r="WLZ1" s="161"/>
      <c r="WMA1" s="161"/>
      <c r="WMB1" s="161"/>
      <c r="WMC1" s="161"/>
      <c r="WMD1" s="161"/>
      <c r="WME1" s="161"/>
      <c r="WMF1" s="161"/>
      <c r="WMG1" s="161"/>
      <c r="WMH1" s="161"/>
      <c r="WMI1" s="161"/>
      <c r="WMJ1" s="161"/>
      <c r="WMK1" s="161"/>
      <c r="WML1" s="161"/>
      <c r="WMM1" s="161"/>
      <c r="WMN1" s="161"/>
      <c r="WMO1" s="161"/>
      <c r="WMP1" s="161"/>
      <c r="WMQ1" s="161"/>
      <c r="WMR1" s="161"/>
      <c r="WMS1" s="161"/>
      <c r="WMT1" s="161"/>
      <c r="WMU1" s="161"/>
      <c r="WMV1" s="161"/>
      <c r="WMW1" s="161"/>
      <c r="WMX1" s="161"/>
      <c r="WMY1" s="161"/>
      <c r="WMZ1" s="161"/>
      <c r="WNA1" s="161"/>
      <c r="WNB1" s="161"/>
      <c r="WNC1" s="161"/>
      <c r="WND1" s="161"/>
      <c r="WNE1" s="161"/>
      <c r="WNF1" s="161"/>
      <c r="WNG1" s="161"/>
      <c r="WNH1" s="161"/>
      <c r="WNI1" s="161"/>
      <c r="WNJ1" s="161"/>
      <c r="WNK1" s="161"/>
      <c r="WNL1" s="161"/>
      <c r="WNM1" s="161"/>
      <c r="WNN1" s="161"/>
      <c r="WNO1" s="161"/>
      <c r="WNP1" s="161"/>
      <c r="WNQ1" s="161"/>
      <c r="WNR1" s="161"/>
      <c r="WNS1" s="161"/>
      <c r="WNT1" s="161"/>
      <c r="WNU1" s="161"/>
      <c r="WNV1" s="161"/>
      <c r="WNW1" s="161"/>
      <c r="WNX1" s="161"/>
      <c r="WNY1" s="161"/>
      <c r="WNZ1" s="161"/>
      <c r="WOA1" s="161"/>
      <c r="WOB1" s="161"/>
      <c r="WOC1" s="161"/>
      <c r="WOD1" s="161"/>
      <c r="WOE1" s="161"/>
      <c r="WOF1" s="161"/>
      <c r="WOG1" s="161"/>
      <c r="WOH1" s="161"/>
      <c r="WOI1" s="161"/>
      <c r="WOJ1" s="161"/>
      <c r="WOK1" s="161"/>
      <c r="WOL1" s="161"/>
      <c r="WOM1" s="161"/>
      <c r="WON1" s="161"/>
      <c r="WOO1" s="161"/>
      <c r="WOP1" s="161"/>
      <c r="WOQ1" s="161"/>
      <c r="WOR1" s="161"/>
      <c r="WOS1" s="161"/>
      <c r="WOT1" s="161"/>
      <c r="WOU1" s="161"/>
      <c r="WOV1" s="161"/>
      <c r="WOW1" s="161"/>
      <c r="WOX1" s="161"/>
      <c r="WOY1" s="161"/>
      <c r="WOZ1" s="161"/>
      <c r="WPA1" s="161"/>
      <c r="WPB1" s="161"/>
      <c r="WPC1" s="161"/>
      <c r="WPD1" s="161"/>
      <c r="WPE1" s="161"/>
      <c r="WPF1" s="161"/>
      <c r="WPG1" s="161"/>
      <c r="WPH1" s="161"/>
      <c r="WPI1" s="161"/>
      <c r="WPJ1" s="161"/>
      <c r="WPK1" s="161"/>
      <c r="WPL1" s="161"/>
      <c r="WPM1" s="161"/>
      <c r="WPN1" s="161"/>
      <c r="WPO1" s="161"/>
      <c r="WPP1" s="161"/>
      <c r="WPQ1" s="161"/>
      <c r="WPR1" s="161"/>
      <c r="WPS1" s="161"/>
      <c r="WPT1" s="161"/>
      <c r="WPU1" s="161"/>
      <c r="WPV1" s="161"/>
      <c r="WPW1" s="161"/>
      <c r="WPX1" s="161"/>
      <c r="WPY1" s="161"/>
      <c r="WPZ1" s="161"/>
      <c r="WQA1" s="161"/>
      <c r="WQB1" s="161"/>
      <c r="WQC1" s="161"/>
      <c r="WQD1" s="161"/>
      <c r="WQE1" s="161"/>
      <c r="WQF1" s="161"/>
      <c r="WQG1" s="161"/>
      <c r="WQH1" s="161"/>
      <c r="WQI1" s="161"/>
      <c r="WQJ1" s="161"/>
      <c r="WQK1" s="161"/>
      <c r="WQL1" s="161"/>
      <c r="WQM1" s="161"/>
      <c r="WQN1" s="161"/>
      <c r="WQO1" s="161"/>
      <c r="WQP1" s="161"/>
      <c r="WQQ1" s="161"/>
      <c r="WQR1" s="161"/>
      <c r="WQS1" s="161"/>
      <c r="WQT1" s="161"/>
      <c r="WQU1" s="161"/>
      <c r="WQV1" s="161"/>
      <c r="WQW1" s="161"/>
      <c r="WQX1" s="161"/>
      <c r="WQY1" s="161"/>
      <c r="WQZ1" s="161"/>
      <c r="WRA1" s="161"/>
      <c r="WRB1" s="161"/>
      <c r="WRC1" s="161"/>
      <c r="WRD1" s="161"/>
      <c r="WRE1" s="161"/>
      <c r="WRF1" s="161"/>
      <c r="WRG1" s="161"/>
      <c r="WRH1" s="161"/>
      <c r="WRI1" s="161"/>
      <c r="WRJ1" s="161"/>
      <c r="WRK1" s="161"/>
      <c r="WRL1" s="161"/>
      <c r="WRM1" s="161"/>
      <c r="WRN1" s="161"/>
      <c r="WRO1" s="161"/>
      <c r="WRP1" s="161"/>
      <c r="WRQ1" s="161"/>
      <c r="WRR1" s="161"/>
      <c r="WRS1" s="161"/>
      <c r="WRT1" s="161"/>
      <c r="WRU1" s="161"/>
      <c r="WRV1" s="161"/>
      <c r="WRW1" s="161"/>
      <c r="WRX1" s="161"/>
      <c r="WRY1" s="161"/>
      <c r="WRZ1" s="161"/>
      <c r="WSA1" s="161"/>
      <c r="WSB1" s="161"/>
      <c r="WSC1" s="161"/>
      <c r="WSD1" s="161"/>
      <c r="WSE1" s="161"/>
      <c r="WSF1" s="161"/>
      <c r="WSG1" s="161"/>
      <c r="WSH1" s="161"/>
      <c r="WSI1" s="161"/>
      <c r="WSJ1" s="161"/>
      <c r="WSK1" s="161"/>
      <c r="WSL1" s="161"/>
      <c r="WSM1" s="161"/>
      <c r="WSN1" s="161"/>
      <c r="WSO1" s="161"/>
      <c r="WSP1" s="161"/>
      <c r="WSQ1" s="161"/>
      <c r="WSR1" s="161"/>
      <c r="WSS1" s="161"/>
      <c r="WST1" s="161"/>
      <c r="WSU1" s="161"/>
      <c r="WSV1" s="161"/>
      <c r="WSW1" s="161"/>
      <c r="WSX1" s="161"/>
      <c r="WSY1" s="161"/>
      <c r="WSZ1" s="161"/>
      <c r="WTA1" s="161"/>
      <c r="WTB1" s="161"/>
      <c r="WTC1" s="161"/>
      <c r="WTD1" s="161"/>
      <c r="WTE1" s="161"/>
      <c r="WTF1" s="161"/>
      <c r="WTG1" s="161"/>
      <c r="WTH1" s="161"/>
      <c r="WTI1" s="161"/>
      <c r="WTJ1" s="161"/>
      <c r="WTK1" s="161"/>
      <c r="WTL1" s="161"/>
      <c r="WTM1" s="161"/>
      <c r="WTN1" s="161"/>
      <c r="WTO1" s="161"/>
      <c r="WTP1" s="161"/>
      <c r="WTQ1" s="161"/>
      <c r="WTR1" s="161"/>
      <c r="WTS1" s="161"/>
      <c r="WTT1" s="161"/>
      <c r="WTU1" s="161"/>
      <c r="WTV1" s="161"/>
      <c r="WTW1" s="161"/>
      <c r="WTX1" s="161"/>
      <c r="WTY1" s="161"/>
      <c r="WTZ1" s="161"/>
      <c r="WUA1" s="161"/>
      <c r="WUB1" s="161"/>
      <c r="WUC1" s="161"/>
      <c r="WUD1" s="161"/>
      <c r="WUE1" s="161"/>
      <c r="WUF1" s="161"/>
      <c r="WUG1" s="161"/>
      <c r="WUH1" s="161"/>
      <c r="WUI1" s="161"/>
      <c r="WUJ1" s="161"/>
      <c r="WUK1" s="161"/>
      <c r="WUL1" s="161"/>
      <c r="WUM1" s="161"/>
      <c r="WUN1" s="161"/>
      <c r="WUO1" s="161"/>
      <c r="WUP1" s="161"/>
      <c r="WUQ1" s="161"/>
      <c r="WUR1" s="161"/>
      <c r="WUS1" s="161"/>
      <c r="WUT1" s="161"/>
      <c r="WUU1" s="161"/>
      <c r="WUV1" s="161"/>
      <c r="WUW1" s="161"/>
      <c r="WUX1" s="161"/>
      <c r="WUY1" s="161"/>
      <c r="WUZ1" s="161"/>
      <c r="WVA1" s="161"/>
      <c r="WVB1" s="161"/>
      <c r="WVC1" s="161"/>
      <c r="WVD1" s="161"/>
      <c r="WVE1" s="161"/>
      <c r="WVF1" s="161"/>
      <c r="WVG1" s="161"/>
      <c r="WVH1" s="161"/>
      <c r="WVI1" s="161"/>
      <c r="WVJ1" s="161"/>
      <c r="WVK1" s="161"/>
      <c r="WVL1" s="161"/>
      <c r="WVM1" s="161"/>
      <c r="WVN1" s="161"/>
      <c r="WVO1" s="161"/>
      <c r="WVP1" s="161"/>
      <c r="WVQ1" s="161"/>
      <c r="WVR1" s="161"/>
      <c r="WVS1" s="161"/>
      <c r="WVT1" s="161"/>
      <c r="WVU1" s="161"/>
      <c r="WVV1" s="161"/>
      <c r="WVW1" s="161"/>
      <c r="WVX1" s="161"/>
      <c r="WVY1" s="161"/>
      <c r="WVZ1" s="161"/>
      <c r="WWA1" s="161"/>
      <c r="WWB1" s="161"/>
      <c r="WWC1" s="161"/>
      <c r="WWD1" s="161"/>
      <c r="WWE1" s="161"/>
      <c r="WWF1" s="161"/>
      <c r="WWG1" s="161"/>
      <c r="WWH1" s="161"/>
      <c r="WWI1" s="161"/>
      <c r="WWJ1" s="161"/>
      <c r="WWK1" s="161"/>
      <c r="WWL1" s="161"/>
      <c r="WWM1" s="161"/>
      <c r="WWN1" s="161"/>
      <c r="WWO1" s="161"/>
      <c r="WWP1" s="161"/>
      <c r="WWQ1" s="161"/>
      <c r="WWR1" s="161"/>
      <c r="WWS1" s="161"/>
      <c r="WWT1" s="161"/>
      <c r="WWU1" s="161"/>
      <c r="WWV1" s="161"/>
      <c r="WWW1" s="161"/>
      <c r="WWX1" s="161"/>
      <c r="WWY1" s="161"/>
      <c r="WWZ1" s="161"/>
      <c r="WXA1" s="161"/>
      <c r="WXB1" s="161"/>
      <c r="WXC1" s="161"/>
      <c r="WXD1" s="161"/>
      <c r="WXE1" s="161"/>
      <c r="WXF1" s="161"/>
      <c r="WXG1" s="161"/>
      <c r="WXH1" s="161"/>
      <c r="WXI1" s="161"/>
      <c r="WXJ1" s="161"/>
      <c r="WXK1" s="161"/>
      <c r="WXL1" s="161"/>
      <c r="WXM1" s="161"/>
      <c r="WXN1" s="161"/>
      <c r="WXO1" s="161"/>
      <c r="WXP1" s="161"/>
      <c r="WXQ1" s="161"/>
      <c r="WXR1" s="161"/>
      <c r="WXS1" s="161"/>
      <c r="WXT1" s="161"/>
      <c r="WXU1" s="161"/>
      <c r="WXV1" s="161"/>
      <c r="WXW1" s="161"/>
      <c r="WXX1" s="161"/>
      <c r="WXY1" s="161"/>
      <c r="WXZ1" s="161"/>
      <c r="WYA1" s="161"/>
      <c r="WYB1" s="161"/>
      <c r="WYC1" s="161"/>
      <c r="WYD1" s="161"/>
      <c r="WYE1" s="161"/>
      <c r="WYF1" s="161"/>
      <c r="WYG1" s="161"/>
      <c r="WYH1" s="161"/>
      <c r="WYI1" s="161"/>
      <c r="WYJ1" s="161"/>
      <c r="WYK1" s="161"/>
      <c r="WYL1" s="161"/>
      <c r="WYM1" s="161"/>
      <c r="WYN1" s="161"/>
      <c r="WYO1" s="161"/>
      <c r="WYP1" s="161"/>
      <c r="WYQ1" s="161"/>
      <c r="WYR1" s="161"/>
      <c r="WYS1" s="161"/>
      <c r="WYT1" s="161"/>
      <c r="WYU1" s="161"/>
      <c r="WYV1" s="161"/>
      <c r="WYW1" s="161"/>
      <c r="WYX1" s="161"/>
      <c r="WYY1" s="161"/>
      <c r="WYZ1" s="161"/>
      <c r="WZA1" s="161"/>
      <c r="WZB1" s="161"/>
      <c r="WZC1" s="161"/>
      <c r="WZD1" s="161"/>
      <c r="WZE1" s="161"/>
      <c r="WZF1" s="161"/>
      <c r="WZG1" s="161"/>
      <c r="WZH1" s="161"/>
      <c r="WZI1" s="161"/>
      <c r="WZJ1" s="161"/>
      <c r="WZK1" s="161"/>
      <c r="WZL1" s="161"/>
      <c r="WZM1" s="161"/>
      <c r="WZN1" s="161"/>
      <c r="WZO1" s="161"/>
      <c r="WZP1" s="161"/>
      <c r="WZQ1" s="161"/>
      <c r="WZR1" s="161"/>
      <c r="WZS1" s="161"/>
      <c r="WZT1" s="161"/>
      <c r="WZU1" s="161"/>
      <c r="WZV1" s="161"/>
      <c r="WZW1" s="161"/>
      <c r="WZX1" s="161"/>
      <c r="WZY1" s="161"/>
      <c r="WZZ1" s="161"/>
      <c r="XAA1" s="161"/>
      <c r="XAB1" s="161"/>
      <c r="XAC1" s="161"/>
      <c r="XAD1" s="161"/>
      <c r="XAE1" s="161"/>
      <c r="XAF1" s="161"/>
      <c r="XAG1" s="161"/>
      <c r="XAH1" s="161"/>
      <c r="XAI1" s="161"/>
      <c r="XAJ1" s="161"/>
      <c r="XAK1" s="161"/>
      <c r="XAL1" s="161"/>
      <c r="XAM1" s="161"/>
      <c r="XAN1" s="161"/>
      <c r="XAO1" s="161"/>
      <c r="XAP1" s="161"/>
      <c r="XAQ1" s="161"/>
      <c r="XAR1" s="161"/>
      <c r="XAS1" s="161"/>
      <c r="XAT1" s="161"/>
      <c r="XAU1" s="161"/>
      <c r="XAV1" s="161"/>
      <c r="XAW1" s="161"/>
      <c r="XAX1" s="161"/>
      <c r="XAY1" s="161"/>
      <c r="XAZ1" s="161"/>
      <c r="XBA1" s="161"/>
      <c r="XBB1" s="161"/>
      <c r="XBC1" s="161"/>
      <c r="XBD1" s="161"/>
      <c r="XBE1" s="161"/>
      <c r="XBF1" s="161"/>
      <c r="XBG1" s="161"/>
      <c r="XBH1" s="161"/>
      <c r="XBI1" s="161"/>
      <c r="XBJ1" s="161"/>
      <c r="XBK1" s="161"/>
      <c r="XBL1" s="161"/>
      <c r="XBM1" s="161"/>
      <c r="XBN1" s="161"/>
      <c r="XBO1" s="161"/>
      <c r="XBP1" s="161"/>
      <c r="XBQ1" s="161"/>
      <c r="XBR1" s="161"/>
      <c r="XBS1" s="161"/>
      <c r="XBT1" s="161"/>
      <c r="XBU1" s="161"/>
      <c r="XBV1" s="161"/>
      <c r="XBW1" s="161"/>
      <c r="XBX1" s="161"/>
      <c r="XBY1" s="161"/>
      <c r="XBZ1" s="161"/>
      <c r="XCA1" s="161"/>
      <c r="XCB1" s="161"/>
      <c r="XCC1" s="161"/>
      <c r="XCD1" s="161"/>
      <c r="XCE1" s="161"/>
      <c r="XCF1" s="161"/>
      <c r="XCG1" s="161"/>
      <c r="XCH1" s="161"/>
      <c r="XCI1" s="161"/>
      <c r="XCJ1" s="161"/>
      <c r="XCK1" s="161"/>
      <c r="XCL1" s="161"/>
      <c r="XCM1" s="161"/>
      <c r="XCN1" s="161"/>
      <c r="XCO1" s="161"/>
      <c r="XCP1" s="161"/>
      <c r="XCQ1" s="161"/>
      <c r="XCR1" s="161"/>
      <c r="XCS1" s="161"/>
      <c r="XCT1" s="161"/>
      <c r="XCU1" s="161"/>
      <c r="XCV1" s="161"/>
      <c r="XCW1" s="161"/>
      <c r="XCX1" s="161"/>
      <c r="XCY1" s="161"/>
      <c r="XCZ1" s="161"/>
      <c r="XDA1" s="161"/>
      <c r="XDB1" s="161"/>
      <c r="XDC1" s="161"/>
      <c r="XDD1" s="161"/>
      <c r="XDE1" s="161"/>
      <c r="XDF1" s="161"/>
      <c r="XDG1" s="161"/>
      <c r="XDH1" s="161"/>
      <c r="XDI1" s="161"/>
      <c r="XDJ1" s="161"/>
      <c r="XDK1" s="161"/>
      <c r="XDL1" s="161"/>
      <c r="XDM1" s="161"/>
      <c r="XDN1" s="161"/>
      <c r="XDO1" s="161"/>
      <c r="XDP1" s="161"/>
      <c r="XDQ1" s="161"/>
      <c r="XDR1" s="161"/>
      <c r="XDS1" s="161"/>
      <c r="XDT1" s="161"/>
      <c r="XDU1" s="161"/>
      <c r="XDV1" s="161"/>
      <c r="XDW1" s="161"/>
      <c r="XDX1" s="161"/>
      <c r="XDY1" s="161"/>
      <c r="XDZ1" s="161"/>
      <c r="XEA1" s="161"/>
      <c r="XEB1" s="161"/>
      <c r="XEC1" s="161"/>
      <c r="XED1" s="161"/>
      <c r="XEE1" s="161"/>
      <c r="XEF1" s="161"/>
      <c r="XEG1" s="161"/>
      <c r="XEH1" s="161"/>
      <c r="XEI1" s="161"/>
      <c r="XEJ1" s="161"/>
      <c r="XEK1" s="161"/>
      <c r="XEL1" s="161"/>
      <c r="XEM1" s="161"/>
      <c r="XEN1" s="161"/>
      <c r="XEO1" s="161"/>
      <c r="XEP1" s="161"/>
      <c r="XEQ1" s="161"/>
      <c r="XER1" s="161"/>
      <c r="XES1" s="161"/>
      <c r="XET1" s="161"/>
      <c r="XEU1" s="161"/>
      <c r="XEV1" s="161"/>
      <c r="XEW1" s="161"/>
      <c r="XEX1" s="161"/>
      <c r="XEY1" s="161"/>
      <c r="XEZ1" s="161"/>
      <c r="XFA1" s="161"/>
      <c r="XFB1" s="161"/>
      <c r="XFC1" s="161"/>
      <c r="XFD1" s="161"/>
    </row>
    <row r="2" spans="1:16384" ht="17.25" customHeight="1">
      <c r="A2" s="89"/>
      <c r="B2" s="89"/>
      <c r="C2" s="89"/>
      <c r="D2" s="87"/>
      <c r="E2" s="350"/>
      <c r="F2" s="93" t="s">
        <v>0</v>
      </c>
      <c r="G2" s="351"/>
    </row>
    <row r="3" spans="1:16384" ht="15.6" customHeight="1">
      <c r="A3" s="89"/>
      <c r="B3" s="89"/>
      <c r="C3" s="89"/>
      <c r="D3" s="87"/>
      <c r="E3" s="350"/>
      <c r="F3" s="93" t="s">
        <v>1</v>
      </c>
      <c r="G3" s="351"/>
    </row>
    <row r="4" spans="1:16384" ht="17.25">
      <c r="A4" s="89"/>
      <c r="B4" s="89"/>
      <c r="C4" s="89"/>
      <c r="D4" s="89"/>
      <c r="E4" s="91"/>
    </row>
    <row r="5" spans="1:16384" ht="17.25">
      <c r="A5" s="89"/>
      <c r="B5" s="89"/>
      <c r="C5" s="89"/>
      <c r="D5" s="89"/>
      <c r="E5" s="91"/>
    </row>
    <row r="6" spans="1:16384" ht="61.5" customHeight="1">
      <c r="A6" s="349" t="s">
        <v>245</v>
      </c>
      <c r="B6" s="349"/>
      <c r="C6" s="349"/>
      <c r="D6" s="349"/>
      <c r="E6" s="349"/>
      <c r="F6" s="349"/>
      <c r="G6" s="349"/>
    </row>
    <row r="7" spans="1:16384">
      <c r="G7" s="352"/>
    </row>
    <row r="8" spans="1:16384" s="88" customFormat="1" ht="73.5" customHeight="1">
      <c r="A8" s="353" t="s">
        <v>1026</v>
      </c>
      <c r="B8" s="354" t="s">
        <v>1027</v>
      </c>
      <c r="C8" s="355" t="s">
        <v>1028</v>
      </c>
      <c r="D8" s="355" t="s">
        <v>1029</v>
      </c>
      <c r="E8" s="356" t="s">
        <v>1030</v>
      </c>
      <c r="F8" s="357"/>
      <c r="G8" s="358"/>
    </row>
    <row r="9" spans="1:16384" s="88" customFormat="1" ht="59.25" customHeight="1">
      <c r="A9" s="359"/>
      <c r="B9" s="360"/>
      <c r="C9" s="361"/>
      <c r="D9" s="361"/>
      <c r="E9" s="362" t="s">
        <v>1031</v>
      </c>
      <c r="F9" s="362" t="s">
        <v>1032</v>
      </c>
      <c r="G9" s="363" t="s">
        <v>1033</v>
      </c>
    </row>
    <row r="10" spans="1:16384" s="88" customFormat="1">
      <c r="A10" s="599" t="s">
        <v>1034</v>
      </c>
      <c r="B10" s="600"/>
      <c r="C10" s="600"/>
      <c r="D10" s="600"/>
      <c r="E10" s="600"/>
      <c r="F10" s="601"/>
      <c r="G10" s="366">
        <f>G11</f>
        <v>-34999.375999999997</v>
      </c>
    </row>
    <row r="11" spans="1:16384" s="88" customFormat="1">
      <c r="A11" s="602" t="s">
        <v>2605</v>
      </c>
      <c r="B11" s="603"/>
      <c r="C11" s="603"/>
      <c r="D11" s="603"/>
      <c r="E11" s="603"/>
      <c r="F11" s="367"/>
      <c r="G11" s="366">
        <f>G12</f>
        <v>-34999.375999999997</v>
      </c>
    </row>
    <row r="12" spans="1:16384" s="88" customFormat="1">
      <c r="A12" s="368" t="s">
        <v>1037</v>
      </c>
      <c r="B12" s="365" t="s">
        <v>421</v>
      </c>
      <c r="C12" s="369"/>
      <c r="D12" s="369"/>
      <c r="E12" s="369"/>
      <c r="F12" s="370"/>
      <c r="G12" s="366">
        <f>G13+G93+G95</f>
        <v>-34999.375999999997</v>
      </c>
    </row>
    <row r="13" spans="1:16384" s="88" customFormat="1">
      <c r="A13" s="371"/>
      <c r="B13" s="372" t="s">
        <v>1038</v>
      </c>
      <c r="C13" s="373"/>
      <c r="D13" s="373"/>
      <c r="E13" s="373"/>
      <c r="F13" s="374"/>
      <c r="G13" s="375">
        <f>G14+G15+G16+G17+G18+G19+G20+G21+G22+G23+G24+G25+G26+G27+G28+G30+G31+G32+G33+G34+G35+G36+G38+G40+G42+G43+G45+G46+G47+G48+G49+G50+G51+G52+G53+G55+G56+G57+G58+G59+G60+G61+G62+G64+G65+G66+G67+G63+G68+G69+G70+G71+G72+G73+G74+G75+G76+G77+G78+G79+G80+G81+G82+G83+G84+G85+G86+G87+G88+G89+G90+G91+G92+G29+G37+G39+G41+G44+G54</f>
        <v>-13880.375999999998</v>
      </c>
    </row>
    <row r="14" spans="1:16384" s="88" customFormat="1">
      <c r="A14" s="371" t="s">
        <v>1039</v>
      </c>
      <c r="B14" s="376" t="s">
        <v>1040</v>
      </c>
      <c r="C14" s="377" t="s">
        <v>1041</v>
      </c>
      <c r="D14" s="378" t="s">
        <v>1042</v>
      </c>
      <c r="E14" s="378"/>
      <c r="F14" s="379"/>
      <c r="G14" s="375">
        <v>-105.3</v>
      </c>
    </row>
    <row r="15" spans="1:16384" s="88" customFormat="1">
      <c r="A15" s="371" t="s">
        <v>1043</v>
      </c>
      <c r="B15" s="376" t="s">
        <v>1044</v>
      </c>
      <c r="C15" s="377" t="s">
        <v>1045</v>
      </c>
      <c r="D15" s="378" t="s">
        <v>1046</v>
      </c>
      <c r="E15" s="378"/>
      <c r="F15" s="379"/>
      <c r="G15" s="375">
        <v>-0.1</v>
      </c>
    </row>
    <row r="16" spans="1:16384" s="88" customFormat="1">
      <c r="A16" s="380" t="s">
        <v>1047</v>
      </c>
      <c r="B16" s="381" t="s">
        <v>1048</v>
      </c>
      <c r="C16" s="382" t="s">
        <v>1045</v>
      </c>
      <c r="D16" s="382" t="s">
        <v>1046</v>
      </c>
      <c r="E16" s="383"/>
      <c r="F16" s="384"/>
      <c r="G16" s="385">
        <v>-3.407</v>
      </c>
    </row>
    <row r="17" spans="1:7" s="88" customFormat="1">
      <c r="A17" s="380" t="s">
        <v>1049</v>
      </c>
      <c r="B17" s="381" t="s">
        <v>1050</v>
      </c>
      <c r="C17" s="382" t="s">
        <v>1045</v>
      </c>
      <c r="D17" s="382" t="s">
        <v>1046</v>
      </c>
      <c r="E17" s="383"/>
      <c r="F17" s="384"/>
      <c r="G17" s="385">
        <v>-132.4</v>
      </c>
    </row>
    <row r="18" spans="1:7" s="88" customFormat="1">
      <c r="A18" s="380" t="s">
        <v>1051</v>
      </c>
      <c r="B18" s="381" t="s">
        <v>1052</v>
      </c>
      <c r="C18" s="382" t="s">
        <v>1045</v>
      </c>
      <c r="D18" s="382" t="s">
        <v>1046</v>
      </c>
      <c r="E18" s="383"/>
      <c r="F18" s="384"/>
      <c r="G18" s="385">
        <v>-171.60012</v>
      </c>
    </row>
    <row r="19" spans="1:7" s="88" customFormat="1">
      <c r="A19" s="380" t="s">
        <v>1053</v>
      </c>
      <c r="B19" s="381" t="s">
        <v>1050</v>
      </c>
      <c r="C19" s="382" t="s">
        <v>1045</v>
      </c>
      <c r="D19" s="382" t="s">
        <v>1046</v>
      </c>
      <c r="E19" s="383"/>
      <c r="F19" s="384"/>
      <c r="G19" s="385">
        <v>-48.000010000000003</v>
      </c>
    </row>
    <row r="20" spans="1:7" s="88" customFormat="1">
      <c r="A20" s="380" t="s">
        <v>1054</v>
      </c>
      <c r="B20" s="381" t="s">
        <v>1055</v>
      </c>
      <c r="C20" s="382" t="s">
        <v>1045</v>
      </c>
      <c r="D20" s="382" t="s">
        <v>1046</v>
      </c>
      <c r="E20" s="383"/>
      <c r="F20" s="384"/>
      <c r="G20" s="385">
        <v>-60.875</v>
      </c>
    </row>
    <row r="21" spans="1:7" s="88" customFormat="1">
      <c r="A21" s="380" t="s">
        <v>1056</v>
      </c>
      <c r="B21" s="381" t="s">
        <v>1057</v>
      </c>
      <c r="C21" s="382" t="s">
        <v>1041</v>
      </c>
      <c r="D21" s="382" t="s">
        <v>1058</v>
      </c>
      <c r="E21" s="383"/>
      <c r="F21" s="384"/>
      <c r="G21" s="386">
        <v>-1.9699999999999999E-2</v>
      </c>
    </row>
    <row r="22" spans="1:7" s="88" customFormat="1">
      <c r="A22" s="380" t="s">
        <v>1059</v>
      </c>
      <c r="B22" s="381" t="s">
        <v>1060</v>
      </c>
      <c r="C22" s="382" t="s">
        <v>1045</v>
      </c>
      <c r="D22" s="382" t="s">
        <v>1046</v>
      </c>
      <c r="E22" s="383"/>
      <c r="F22" s="384"/>
      <c r="G22" s="385">
        <v>-4.6656000000000004</v>
      </c>
    </row>
    <row r="23" spans="1:7" s="88" customFormat="1">
      <c r="A23" s="380" t="s">
        <v>1061</v>
      </c>
      <c r="B23" s="381" t="s">
        <v>1044</v>
      </c>
      <c r="C23" s="382" t="s">
        <v>1045</v>
      </c>
      <c r="D23" s="382" t="s">
        <v>1046</v>
      </c>
      <c r="E23" s="383"/>
      <c r="F23" s="384"/>
      <c r="G23" s="385">
        <v>-190.4</v>
      </c>
    </row>
    <row r="24" spans="1:7" s="88" customFormat="1">
      <c r="A24" s="380" t="s">
        <v>1062</v>
      </c>
      <c r="B24" s="381" t="s">
        <v>1063</v>
      </c>
      <c r="C24" s="382" t="s">
        <v>1045</v>
      </c>
      <c r="D24" s="382" t="s">
        <v>1046</v>
      </c>
      <c r="E24" s="383"/>
      <c r="F24" s="384"/>
      <c r="G24" s="385">
        <v>-85</v>
      </c>
    </row>
    <row r="25" spans="1:7" s="88" customFormat="1">
      <c r="A25" s="380" t="s">
        <v>1064</v>
      </c>
      <c r="B25" s="381" t="s">
        <v>1065</v>
      </c>
      <c r="C25" s="382" t="s">
        <v>1041</v>
      </c>
      <c r="D25" s="382" t="s">
        <v>1046</v>
      </c>
      <c r="E25" s="383"/>
      <c r="F25" s="384"/>
      <c r="G25" s="385">
        <v>-10.08</v>
      </c>
    </row>
    <row r="26" spans="1:7" s="88" customFormat="1">
      <c r="A26" s="380" t="s">
        <v>1066</v>
      </c>
      <c r="B26" s="381" t="s">
        <v>1067</v>
      </c>
      <c r="C26" s="382" t="s">
        <v>1045</v>
      </c>
      <c r="D26" s="382" t="s">
        <v>1046</v>
      </c>
      <c r="E26" s="383"/>
      <c r="F26" s="384"/>
      <c r="G26" s="385">
        <v>-465</v>
      </c>
    </row>
    <row r="27" spans="1:7" s="88" customFormat="1">
      <c r="A27" s="380" t="s">
        <v>1068</v>
      </c>
      <c r="B27" s="381" t="s">
        <v>1052</v>
      </c>
      <c r="C27" s="382" t="s">
        <v>1045</v>
      </c>
      <c r="D27" s="382" t="s">
        <v>1046</v>
      </c>
      <c r="E27" s="383"/>
      <c r="F27" s="384"/>
      <c r="G27" s="385">
        <v>-65.680000000000007</v>
      </c>
    </row>
    <row r="28" spans="1:7" s="88" customFormat="1">
      <c r="A28" s="380" t="s">
        <v>1069</v>
      </c>
      <c r="B28" s="381" t="s">
        <v>1070</v>
      </c>
      <c r="C28" s="382" t="s">
        <v>1041</v>
      </c>
      <c r="D28" s="382" t="s">
        <v>1046</v>
      </c>
      <c r="E28" s="383"/>
      <c r="F28" s="384"/>
      <c r="G28" s="385">
        <v>-265</v>
      </c>
    </row>
    <row r="29" spans="1:7" s="88" customFormat="1" ht="49.5">
      <c r="A29" s="380" t="s">
        <v>1071</v>
      </c>
      <c r="B29" s="381" t="s">
        <v>1072</v>
      </c>
      <c r="C29" s="382" t="s">
        <v>1045</v>
      </c>
      <c r="D29" s="382" t="s">
        <v>1046</v>
      </c>
      <c r="E29" s="383"/>
      <c r="F29" s="384"/>
      <c r="G29" s="385">
        <v>-35.56</v>
      </c>
    </row>
    <row r="30" spans="1:7" s="88" customFormat="1">
      <c r="A30" s="380" t="s">
        <v>1073</v>
      </c>
      <c r="B30" s="381" t="s">
        <v>1074</v>
      </c>
      <c r="C30" s="382" t="s">
        <v>1041</v>
      </c>
      <c r="D30" s="382" t="s">
        <v>1046</v>
      </c>
      <c r="E30" s="383"/>
      <c r="F30" s="384"/>
      <c r="G30" s="385">
        <v>-113.9</v>
      </c>
    </row>
    <row r="31" spans="1:7" s="88" customFormat="1">
      <c r="A31" s="380" t="s">
        <v>1075</v>
      </c>
      <c r="B31" s="381" t="s">
        <v>1050</v>
      </c>
      <c r="C31" s="382" t="s">
        <v>1045</v>
      </c>
      <c r="D31" s="382" t="s">
        <v>1046</v>
      </c>
      <c r="E31" s="383"/>
      <c r="F31" s="384"/>
      <c r="G31" s="385">
        <v>-90</v>
      </c>
    </row>
    <row r="32" spans="1:7" s="88" customFormat="1">
      <c r="A32" s="380" t="s">
        <v>1076</v>
      </c>
      <c r="B32" s="381" t="s">
        <v>1077</v>
      </c>
      <c r="C32" s="382" t="s">
        <v>1045</v>
      </c>
      <c r="D32" s="382" t="s">
        <v>1046</v>
      </c>
      <c r="E32" s="383"/>
      <c r="F32" s="384"/>
      <c r="G32" s="385">
        <v>-18.158000000000001</v>
      </c>
    </row>
    <row r="33" spans="1:7" s="88" customFormat="1">
      <c r="A33" s="380" t="s">
        <v>1078</v>
      </c>
      <c r="B33" s="381" t="s">
        <v>1044</v>
      </c>
      <c r="C33" s="382" t="s">
        <v>1045</v>
      </c>
      <c r="D33" s="382" t="s">
        <v>1046</v>
      </c>
      <c r="E33" s="383"/>
      <c r="F33" s="384"/>
      <c r="G33" s="385">
        <v>-8.1999999999999993</v>
      </c>
    </row>
    <row r="34" spans="1:7" s="88" customFormat="1">
      <c r="A34" s="380" t="s">
        <v>1079</v>
      </c>
      <c r="B34" s="381" t="s">
        <v>1080</v>
      </c>
      <c r="C34" s="382" t="s">
        <v>1041</v>
      </c>
      <c r="D34" s="382" t="s">
        <v>1081</v>
      </c>
      <c r="E34" s="383"/>
      <c r="F34" s="384"/>
      <c r="G34" s="385">
        <v>-75.2</v>
      </c>
    </row>
    <row r="35" spans="1:7" s="88" customFormat="1">
      <c r="A35" s="380" t="s">
        <v>1082</v>
      </c>
      <c r="B35" s="381" t="s">
        <v>1083</v>
      </c>
      <c r="C35" s="382" t="s">
        <v>1041</v>
      </c>
      <c r="D35" s="382" t="s">
        <v>1046</v>
      </c>
      <c r="E35" s="383"/>
      <c r="F35" s="384"/>
      <c r="G35" s="385">
        <v>-4.18</v>
      </c>
    </row>
    <row r="36" spans="1:7" s="88" customFormat="1">
      <c r="A36" s="380" t="s">
        <v>1084</v>
      </c>
      <c r="B36" s="381" t="s">
        <v>1085</v>
      </c>
      <c r="C36" s="382" t="s">
        <v>1045</v>
      </c>
      <c r="D36" s="382" t="s">
        <v>1086</v>
      </c>
      <c r="E36" s="383"/>
      <c r="F36" s="384"/>
      <c r="G36" s="385">
        <v>-18.044</v>
      </c>
    </row>
    <row r="37" spans="1:7" s="88" customFormat="1">
      <c r="A37" s="380" t="s">
        <v>1087</v>
      </c>
      <c r="B37" s="381" t="s">
        <v>1088</v>
      </c>
      <c r="C37" s="382" t="s">
        <v>1045</v>
      </c>
      <c r="D37" s="382" t="s">
        <v>1089</v>
      </c>
      <c r="E37" s="383"/>
      <c r="F37" s="384"/>
      <c r="G37" s="385">
        <v>-0.36120999999999998</v>
      </c>
    </row>
    <row r="38" spans="1:7" s="88" customFormat="1">
      <c r="A38" s="380" t="s">
        <v>1090</v>
      </c>
      <c r="B38" s="381" t="s">
        <v>1091</v>
      </c>
      <c r="C38" s="382" t="s">
        <v>1041</v>
      </c>
      <c r="D38" s="382" t="s">
        <v>1046</v>
      </c>
      <c r="E38" s="383"/>
      <c r="F38" s="384"/>
      <c r="G38" s="385">
        <v>-16.920000000000002</v>
      </c>
    </row>
    <row r="39" spans="1:7" s="88" customFormat="1">
      <c r="A39" s="380" t="s">
        <v>1092</v>
      </c>
      <c r="B39" s="381" t="s">
        <v>1093</v>
      </c>
      <c r="C39" s="382" t="s">
        <v>1041</v>
      </c>
      <c r="D39" s="382" t="s">
        <v>1058</v>
      </c>
      <c r="E39" s="383"/>
      <c r="F39" s="384"/>
      <c r="G39" s="385">
        <v>-0.33600000000000002</v>
      </c>
    </row>
    <row r="40" spans="1:7" s="88" customFormat="1">
      <c r="A40" s="380" t="s">
        <v>1094</v>
      </c>
      <c r="B40" s="381" t="s">
        <v>1095</v>
      </c>
      <c r="C40" s="382" t="s">
        <v>1041</v>
      </c>
      <c r="D40" s="382" t="s">
        <v>1046</v>
      </c>
      <c r="E40" s="383"/>
      <c r="F40" s="384"/>
      <c r="G40" s="385">
        <v>-610.79999999999995</v>
      </c>
    </row>
    <row r="41" spans="1:7" s="88" customFormat="1">
      <c r="A41" s="380" t="s">
        <v>1096</v>
      </c>
      <c r="B41" s="381" t="s">
        <v>1097</v>
      </c>
      <c r="C41" s="382" t="s">
        <v>1041</v>
      </c>
      <c r="D41" s="382" t="s">
        <v>1046</v>
      </c>
      <c r="E41" s="383"/>
      <c r="F41" s="384"/>
      <c r="G41" s="385">
        <v>-10.148</v>
      </c>
    </row>
    <row r="42" spans="1:7" s="88" customFormat="1">
      <c r="A42" s="380" t="s">
        <v>1098</v>
      </c>
      <c r="B42" s="381" t="s">
        <v>1099</v>
      </c>
      <c r="C42" s="382" t="s">
        <v>1045</v>
      </c>
      <c r="D42" s="382" t="s">
        <v>1046</v>
      </c>
      <c r="E42" s="383"/>
      <c r="F42" s="384"/>
      <c r="G42" s="385">
        <v>-95.2</v>
      </c>
    </row>
    <row r="43" spans="1:7" s="88" customFormat="1">
      <c r="A43" s="380" t="s">
        <v>1100</v>
      </c>
      <c r="B43" s="381" t="s">
        <v>1044</v>
      </c>
      <c r="C43" s="382" t="s">
        <v>1045</v>
      </c>
      <c r="D43" s="382" t="s">
        <v>1046</v>
      </c>
      <c r="E43" s="383"/>
      <c r="F43" s="384"/>
      <c r="G43" s="385">
        <v>-9.9</v>
      </c>
    </row>
    <row r="44" spans="1:7" s="88" customFormat="1">
      <c r="A44" s="380" t="s">
        <v>1101</v>
      </c>
      <c r="B44" s="381" t="s">
        <v>1102</v>
      </c>
      <c r="C44" s="382" t="s">
        <v>1041</v>
      </c>
      <c r="D44" s="382" t="s">
        <v>1081</v>
      </c>
      <c r="E44" s="383"/>
      <c r="F44" s="384"/>
      <c r="G44" s="385">
        <v>-140.40039999999999</v>
      </c>
    </row>
    <row r="45" spans="1:7" s="88" customFormat="1">
      <c r="A45" s="380" t="s">
        <v>1103</v>
      </c>
      <c r="B45" s="381" t="s">
        <v>1104</v>
      </c>
      <c r="C45" s="382" t="s">
        <v>1045</v>
      </c>
      <c r="D45" s="382" t="s">
        <v>1046</v>
      </c>
      <c r="E45" s="383"/>
      <c r="F45" s="384"/>
      <c r="G45" s="385">
        <v>-40.005600000000001</v>
      </c>
    </row>
    <row r="46" spans="1:7" s="88" customFormat="1" ht="33">
      <c r="A46" s="380" t="s">
        <v>1105</v>
      </c>
      <c r="B46" s="381" t="s">
        <v>1106</v>
      </c>
      <c r="C46" s="382" t="s">
        <v>1045</v>
      </c>
      <c r="D46" s="382" t="s">
        <v>1046</v>
      </c>
      <c r="E46" s="383"/>
      <c r="F46" s="384"/>
      <c r="G46" s="385">
        <v>-7.3217100000000004</v>
      </c>
    </row>
    <row r="47" spans="1:7" s="88" customFormat="1">
      <c r="A47" s="380" t="s">
        <v>1107</v>
      </c>
      <c r="B47" s="381" t="s">
        <v>1108</v>
      </c>
      <c r="C47" s="382" t="s">
        <v>1045</v>
      </c>
      <c r="D47" s="382" t="s">
        <v>1046</v>
      </c>
      <c r="E47" s="383"/>
      <c r="F47" s="384"/>
      <c r="G47" s="385">
        <v>-94.899779999999993</v>
      </c>
    </row>
    <row r="48" spans="1:7" s="88" customFormat="1">
      <c r="A48" s="380" t="s">
        <v>1109</v>
      </c>
      <c r="B48" s="381" t="s">
        <v>1065</v>
      </c>
      <c r="C48" s="382" t="s">
        <v>1041</v>
      </c>
      <c r="D48" s="382" t="s">
        <v>1046</v>
      </c>
      <c r="E48" s="383"/>
      <c r="F48" s="384"/>
      <c r="G48" s="385">
        <v>-2.4140000000000001</v>
      </c>
    </row>
    <row r="49" spans="1:7" s="88" customFormat="1">
      <c r="A49" s="380" t="s">
        <v>1110</v>
      </c>
      <c r="B49" s="381" t="s">
        <v>1111</v>
      </c>
      <c r="C49" s="382" t="s">
        <v>1041</v>
      </c>
      <c r="D49" s="382" t="s">
        <v>1046</v>
      </c>
      <c r="E49" s="383"/>
      <c r="F49" s="384"/>
      <c r="G49" s="385">
        <v>-921.3</v>
      </c>
    </row>
    <row r="50" spans="1:7" s="88" customFormat="1">
      <c r="A50" s="380" t="s">
        <v>1112</v>
      </c>
      <c r="B50" s="381" t="s">
        <v>1113</v>
      </c>
      <c r="C50" s="382" t="s">
        <v>1041</v>
      </c>
      <c r="D50" s="382" t="s">
        <v>1081</v>
      </c>
      <c r="E50" s="383"/>
      <c r="F50" s="384"/>
      <c r="G50" s="385">
        <v>-158.19999999999999</v>
      </c>
    </row>
    <row r="51" spans="1:7" s="88" customFormat="1">
      <c r="A51" s="380" t="s">
        <v>1114</v>
      </c>
      <c r="B51" s="381" t="s">
        <v>1115</v>
      </c>
      <c r="C51" s="382" t="s">
        <v>1045</v>
      </c>
      <c r="D51" s="382" t="s">
        <v>1046</v>
      </c>
      <c r="E51" s="383"/>
      <c r="F51" s="384"/>
      <c r="G51" s="385">
        <v>-63.96</v>
      </c>
    </row>
    <row r="52" spans="1:7" s="88" customFormat="1">
      <c r="A52" s="380" t="s">
        <v>1116</v>
      </c>
      <c r="B52" s="381" t="s">
        <v>1117</v>
      </c>
      <c r="C52" s="382" t="s">
        <v>1045</v>
      </c>
      <c r="D52" s="382" t="s">
        <v>1046</v>
      </c>
      <c r="E52" s="383"/>
      <c r="F52" s="384"/>
      <c r="G52" s="385">
        <v>-45.915709999999997</v>
      </c>
    </row>
    <row r="53" spans="1:7" s="88" customFormat="1">
      <c r="A53" s="380" t="s">
        <v>1118</v>
      </c>
      <c r="B53" s="381" t="s">
        <v>1119</v>
      </c>
      <c r="C53" s="382" t="s">
        <v>1045</v>
      </c>
      <c r="D53" s="382" t="s">
        <v>1046</v>
      </c>
      <c r="E53" s="383"/>
      <c r="F53" s="384"/>
      <c r="G53" s="385">
        <v>-40</v>
      </c>
    </row>
    <row r="54" spans="1:7" s="88" customFormat="1">
      <c r="A54" s="380" t="s">
        <v>1120</v>
      </c>
      <c r="B54" s="381" t="s">
        <v>1121</v>
      </c>
      <c r="C54" s="382" t="s">
        <v>1045</v>
      </c>
      <c r="D54" s="382" t="s">
        <v>1046</v>
      </c>
      <c r="E54" s="383"/>
      <c r="F54" s="384"/>
      <c r="G54" s="385">
        <v>-68.7</v>
      </c>
    </row>
    <row r="55" spans="1:7" s="88" customFormat="1">
      <c r="A55" s="380" t="s">
        <v>1122</v>
      </c>
      <c r="B55" s="381" t="s">
        <v>1123</v>
      </c>
      <c r="C55" s="382" t="s">
        <v>1045</v>
      </c>
      <c r="D55" s="382" t="s">
        <v>1046</v>
      </c>
      <c r="E55" s="383"/>
      <c r="F55" s="384"/>
      <c r="G55" s="385">
        <v>-68.75</v>
      </c>
    </row>
    <row r="56" spans="1:7" s="88" customFormat="1">
      <c r="A56" s="380" t="s">
        <v>1124</v>
      </c>
      <c r="B56" s="381" t="s">
        <v>1125</v>
      </c>
      <c r="C56" s="382" t="s">
        <v>1041</v>
      </c>
      <c r="D56" s="382" t="s">
        <v>1046</v>
      </c>
      <c r="E56" s="383"/>
      <c r="F56" s="384"/>
      <c r="G56" s="385">
        <v>-16.2</v>
      </c>
    </row>
    <row r="57" spans="1:7" s="88" customFormat="1">
      <c r="A57" s="380" t="s">
        <v>1126</v>
      </c>
      <c r="B57" s="381" t="s">
        <v>1127</v>
      </c>
      <c r="C57" s="382" t="s">
        <v>1041</v>
      </c>
      <c r="D57" s="382" t="s">
        <v>1046</v>
      </c>
      <c r="E57" s="383"/>
      <c r="F57" s="384"/>
      <c r="G57" s="385">
        <v>-72.201899999999995</v>
      </c>
    </row>
    <row r="58" spans="1:7" s="88" customFormat="1" ht="33">
      <c r="A58" s="380" t="s">
        <v>1128</v>
      </c>
      <c r="B58" s="381" t="s">
        <v>1129</v>
      </c>
      <c r="C58" s="382" t="s">
        <v>1041</v>
      </c>
      <c r="D58" s="382" t="s">
        <v>1046</v>
      </c>
      <c r="E58" s="383"/>
      <c r="F58" s="384"/>
      <c r="G58" s="385">
        <v>-399.875</v>
      </c>
    </row>
    <row r="59" spans="1:7" s="88" customFormat="1">
      <c r="A59" s="380" t="s">
        <v>1130</v>
      </c>
      <c r="B59" s="381" t="s">
        <v>1050</v>
      </c>
      <c r="C59" s="382" t="s">
        <v>1045</v>
      </c>
      <c r="D59" s="382" t="s">
        <v>1046</v>
      </c>
      <c r="E59" s="383"/>
      <c r="F59" s="384"/>
      <c r="G59" s="385">
        <v>-332.84399999999999</v>
      </c>
    </row>
    <row r="60" spans="1:7" s="88" customFormat="1">
      <c r="A60" s="380" t="s">
        <v>1131</v>
      </c>
      <c r="B60" s="381" t="s">
        <v>1132</v>
      </c>
      <c r="C60" s="382" t="s">
        <v>1041</v>
      </c>
      <c r="D60" s="382" t="s">
        <v>1046</v>
      </c>
      <c r="E60" s="383"/>
      <c r="F60" s="384"/>
      <c r="G60" s="385">
        <v>-10.972</v>
      </c>
    </row>
    <row r="61" spans="1:7" s="88" customFormat="1">
      <c r="A61" s="380" t="s">
        <v>1133</v>
      </c>
      <c r="B61" s="381" t="s">
        <v>1134</v>
      </c>
      <c r="C61" s="382" t="s">
        <v>1045</v>
      </c>
      <c r="D61" s="382" t="s">
        <v>1046</v>
      </c>
      <c r="E61" s="383"/>
      <c r="F61" s="384"/>
      <c r="G61" s="385">
        <v>-71.662499999999994</v>
      </c>
    </row>
    <row r="62" spans="1:7" s="88" customFormat="1">
      <c r="A62" s="380" t="s">
        <v>1135</v>
      </c>
      <c r="B62" s="381" t="s">
        <v>1044</v>
      </c>
      <c r="C62" s="382" t="s">
        <v>1045</v>
      </c>
      <c r="D62" s="382" t="s">
        <v>1046</v>
      </c>
      <c r="E62" s="383"/>
      <c r="F62" s="384"/>
      <c r="G62" s="385">
        <v>-162.77984000000001</v>
      </c>
    </row>
    <row r="63" spans="1:7" s="88" customFormat="1">
      <c r="A63" s="380" t="s">
        <v>1136</v>
      </c>
      <c r="B63" s="381" t="s">
        <v>1108</v>
      </c>
      <c r="C63" s="382" t="s">
        <v>1045</v>
      </c>
      <c r="D63" s="382" t="s">
        <v>1046</v>
      </c>
      <c r="E63" s="383"/>
      <c r="F63" s="384"/>
      <c r="G63" s="385">
        <v>-0.29997000000000001</v>
      </c>
    </row>
    <row r="64" spans="1:7" s="88" customFormat="1">
      <c r="A64" s="380" t="s">
        <v>1137</v>
      </c>
      <c r="B64" s="381" t="s">
        <v>1044</v>
      </c>
      <c r="C64" s="382" t="s">
        <v>1045</v>
      </c>
      <c r="D64" s="382" t="s">
        <v>1046</v>
      </c>
      <c r="E64" s="383"/>
      <c r="F64" s="384"/>
      <c r="G64" s="385">
        <v>-0.99</v>
      </c>
    </row>
    <row r="65" spans="1:7" s="88" customFormat="1">
      <c r="A65" s="380" t="s">
        <v>1138</v>
      </c>
      <c r="B65" s="381" t="s">
        <v>1127</v>
      </c>
      <c r="C65" s="382" t="s">
        <v>1041</v>
      </c>
      <c r="D65" s="382" t="s">
        <v>1046</v>
      </c>
      <c r="E65" s="383"/>
      <c r="F65" s="384"/>
      <c r="G65" s="385">
        <v>-59.347999999999999</v>
      </c>
    </row>
    <row r="66" spans="1:7" s="88" customFormat="1">
      <c r="A66" s="380" t="s">
        <v>1139</v>
      </c>
      <c r="B66" s="381" t="s">
        <v>1140</v>
      </c>
      <c r="C66" s="382" t="s">
        <v>1045</v>
      </c>
      <c r="D66" s="382" t="s">
        <v>1058</v>
      </c>
      <c r="E66" s="383"/>
      <c r="F66" s="384"/>
      <c r="G66" s="385">
        <v>-136.30000000000001</v>
      </c>
    </row>
    <row r="67" spans="1:7" s="88" customFormat="1">
      <c r="A67" s="380" t="s">
        <v>1141</v>
      </c>
      <c r="B67" s="381" t="s">
        <v>1060</v>
      </c>
      <c r="C67" s="382" t="s">
        <v>1045</v>
      </c>
      <c r="D67" s="382" t="s">
        <v>1046</v>
      </c>
      <c r="E67" s="383"/>
      <c r="F67" s="384"/>
      <c r="G67" s="385">
        <v>-160.10079999999999</v>
      </c>
    </row>
    <row r="68" spans="1:7" s="88" customFormat="1">
      <c r="A68" s="380" t="s">
        <v>1142</v>
      </c>
      <c r="B68" s="381" t="s">
        <v>1044</v>
      </c>
      <c r="C68" s="382" t="s">
        <v>1045</v>
      </c>
      <c r="D68" s="382" t="s">
        <v>1046</v>
      </c>
      <c r="E68" s="383"/>
      <c r="F68" s="384"/>
      <c r="G68" s="385">
        <v>-50.443469999999998</v>
      </c>
    </row>
    <row r="69" spans="1:7" s="88" customFormat="1">
      <c r="A69" s="380" t="s">
        <v>1143</v>
      </c>
      <c r="B69" s="381" t="s">
        <v>1144</v>
      </c>
      <c r="C69" s="382" t="s">
        <v>1041</v>
      </c>
      <c r="D69" s="382" t="s">
        <v>1081</v>
      </c>
      <c r="E69" s="383"/>
      <c r="F69" s="384"/>
      <c r="G69" s="385">
        <v>-65.802000000000007</v>
      </c>
    </row>
    <row r="70" spans="1:7" s="88" customFormat="1">
      <c r="A70" s="380" t="s">
        <v>1145</v>
      </c>
      <c r="B70" s="381" t="s">
        <v>1050</v>
      </c>
      <c r="C70" s="382" t="s">
        <v>1045</v>
      </c>
      <c r="D70" s="382" t="s">
        <v>1046</v>
      </c>
      <c r="E70" s="383"/>
      <c r="F70" s="384"/>
      <c r="G70" s="385">
        <v>-14.98</v>
      </c>
    </row>
    <row r="71" spans="1:7" s="88" customFormat="1">
      <c r="A71" s="380" t="s">
        <v>1146</v>
      </c>
      <c r="B71" s="381" t="s">
        <v>1147</v>
      </c>
      <c r="C71" s="382" t="s">
        <v>1045</v>
      </c>
      <c r="D71" s="382" t="s">
        <v>1046</v>
      </c>
      <c r="E71" s="383"/>
      <c r="F71" s="384"/>
      <c r="G71" s="385">
        <v>-64.630669999999995</v>
      </c>
    </row>
    <row r="72" spans="1:7" s="88" customFormat="1">
      <c r="A72" s="380" t="s">
        <v>1148</v>
      </c>
      <c r="B72" s="381" t="s">
        <v>1149</v>
      </c>
      <c r="C72" s="382" t="s">
        <v>1045</v>
      </c>
      <c r="D72" s="382" t="s">
        <v>1046</v>
      </c>
      <c r="E72" s="383"/>
      <c r="F72" s="384"/>
      <c r="G72" s="385">
        <v>-86.455039999999997</v>
      </c>
    </row>
    <row r="73" spans="1:7" s="88" customFormat="1">
      <c r="A73" s="380" t="s">
        <v>1150</v>
      </c>
      <c r="B73" s="381" t="s">
        <v>1044</v>
      </c>
      <c r="C73" s="382" t="s">
        <v>1045</v>
      </c>
      <c r="D73" s="382" t="s">
        <v>1046</v>
      </c>
      <c r="E73" s="383"/>
      <c r="F73" s="384"/>
      <c r="G73" s="385">
        <v>-0.74399999999999999</v>
      </c>
    </row>
    <row r="74" spans="1:7" s="88" customFormat="1">
      <c r="A74" s="380" t="s">
        <v>1151</v>
      </c>
      <c r="B74" s="381" t="s">
        <v>1134</v>
      </c>
      <c r="C74" s="382" t="s">
        <v>1045</v>
      </c>
      <c r="D74" s="382" t="s">
        <v>1046</v>
      </c>
      <c r="E74" s="383"/>
      <c r="F74" s="384"/>
      <c r="G74" s="385">
        <v>-50.665999999999997</v>
      </c>
    </row>
    <row r="75" spans="1:7" s="88" customFormat="1">
      <c r="A75" s="380" t="s">
        <v>1152</v>
      </c>
      <c r="B75" s="381" t="s">
        <v>1063</v>
      </c>
      <c r="C75" s="382" t="s">
        <v>1045</v>
      </c>
      <c r="D75" s="382" t="s">
        <v>1046</v>
      </c>
      <c r="E75" s="383"/>
      <c r="F75" s="384"/>
      <c r="G75" s="385">
        <v>-870.3</v>
      </c>
    </row>
    <row r="76" spans="1:7" s="88" customFormat="1">
      <c r="A76" s="380" t="s">
        <v>1153</v>
      </c>
      <c r="B76" s="381" t="s">
        <v>1154</v>
      </c>
      <c r="C76" s="382" t="s">
        <v>1041</v>
      </c>
      <c r="D76" s="382" t="s">
        <v>1046</v>
      </c>
      <c r="E76" s="383"/>
      <c r="F76" s="384"/>
      <c r="G76" s="385">
        <v>-18.09</v>
      </c>
    </row>
    <row r="77" spans="1:7" s="88" customFormat="1">
      <c r="A77" s="380" t="s">
        <v>1155</v>
      </c>
      <c r="B77" s="381" t="s">
        <v>1156</v>
      </c>
      <c r="C77" s="382" t="s">
        <v>1045</v>
      </c>
      <c r="D77" s="382" t="s">
        <v>1046</v>
      </c>
      <c r="E77" s="383"/>
      <c r="F77" s="384"/>
      <c r="G77" s="385">
        <v>-0.87</v>
      </c>
    </row>
    <row r="78" spans="1:7" s="88" customFormat="1">
      <c r="A78" s="380" t="s">
        <v>1157</v>
      </c>
      <c r="B78" s="381" t="s">
        <v>1044</v>
      </c>
      <c r="C78" s="382" t="s">
        <v>1045</v>
      </c>
      <c r="D78" s="382" t="s">
        <v>1046</v>
      </c>
      <c r="E78" s="383"/>
      <c r="F78" s="384"/>
      <c r="G78" s="385">
        <v>-0.42599999999999999</v>
      </c>
    </row>
    <row r="79" spans="1:7" s="88" customFormat="1">
      <c r="A79" s="380" t="s">
        <v>1158</v>
      </c>
      <c r="B79" s="381" t="s">
        <v>1159</v>
      </c>
      <c r="C79" s="382" t="s">
        <v>1045</v>
      </c>
      <c r="D79" s="382" t="s">
        <v>1046</v>
      </c>
      <c r="E79" s="383"/>
      <c r="F79" s="384"/>
      <c r="G79" s="385">
        <v>-44.7348</v>
      </c>
    </row>
    <row r="80" spans="1:7" s="88" customFormat="1">
      <c r="A80" s="380" t="s">
        <v>1160</v>
      </c>
      <c r="B80" s="381" t="s">
        <v>1140</v>
      </c>
      <c r="C80" s="382" t="s">
        <v>1041</v>
      </c>
      <c r="D80" s="382" t="s">
        <v>1058</v>
      </c>
      <c r="E80" s="383"/>
      <c r="F80" s="384"/>
      <c r="G80" s="385">
        <v>-5108.2725</v>
      </c>
    </row>
    <row r="81" spans="1:7" s="88" customFormat="1">
      <c r="A81" s="380" t="s">
        <v>1161</v>
      </c>
      <c r="B81" s="381" t="s">
        <v>1162</v>
      </c>
      <c r="C81" s="382" t="s">
        <v>1041</v>
      </c>
      <c r="D81" s="382" t="s">
        <v>1058</v>
      </c>
      <c r="E81" s="383"/>
      <c r="F81" s="384"/>
      <c r="G81" s="385">
        <v>-2.2559999999999998</v>
      </c>
    </row>
    <row r="82" spans="1:7" s="88" customFormat="1">
      <c r="A82" s="380" t="s">
        <v>1163</v>
      </c>
      <c r="B82" s="381" t="s">
        <v>1134</v>
      </c>
      <c r="C82" s="382" t="s">
        <v>1045</v>
      </c>
      <c r="D82" s="382" t="s">
        <v>1046</v>
      </c>
      <c r="E82" s="383"/>
      <c r="F82" s="384"/>
      <c r="G82" s="385">
        <v>-16.051500000000001</v>
      </c>
    </row>
    <row r="83" spans="1:7" s="88" customFormat="1">
      <c r="A83" s="380" t="s">
        <v>1164</v>
      </c>
      <c r="B83" s="381" t="s">
        <v>1165</v>
      </c>
      <c r="C83" s="382" t="s">
        <v>1045</v>
      </c>
      <c r="D83" s="382" t="s">
        <v>1046</v>
      </c>
      <c r="E83" s="383"/>
      <c r="F83" s="384"/>
      <c r="G83" s="385">
        <v>-49.991999999999997</v>
      </c>
    </row>
    <row r="84" spans="1:7" s="88" customFormat="1">
      <c r="A84" s="380" t="s">
        <v>1166</v>
      </c>
      <c r="B84" s="381" t="s">
        <v>1167</v>
      </c>
      <c r="C84" s="382" t="s">
        <v>1045</v>
      </c>
      <c r="D84" s="382" t="s">
        <v>1046</v>
      </c>
      <c r="E84" s="383"/>
      <c r="F84" s="384"/>
      <c r="G84" s="385">
        <v>-43.386000000000003</v>
      </c>
    </row>
    <row r="85" spans="1:7" s="88" customFormat="1">
      <c r="A85" s="380" t="s">
        <v>1168</v>
      </c>
      <c r="B85" s="381" t="s">
        <v>1169</v>
      </c>
      <c r="C85" s="382" t="s">
        <v>1045</v>
      </c>
      <c r="D85" s="382" t="s">
        <v>1046</v>
      </c>
      <c r="E85" s="383"/>
      <c r="F85" s="384"/>
      <c r="G85" s="385">
        <v>-160.20114999999998</v>
      </c>
    </row>
    <row r="86" spans="1:7" s="88" customFormat="1">
      <c r="A86" s="380" t="s">
        <v>1170</v>
      </c>
      <c r="B86" s="381" t="s">
        <v>1050</v>
      </c>
      <c r="C86" s="382" t="s">
        <v>1045</v>
      </c>
      <c r="D86" s="382" t="s">
        <v>1046</v>
      </c>
      <c r="E86" s="383"/>
      <c r="F86" s="384"/>
      <c r="G86" s="385">
        <v>-282.31993999999997</v>
      </c>
    </row>
    <row r="87" spans="1:7" s="88" customFormat="1">
      <c r="A87" s="380" t="s">
        <v>1171</v>
      </c>
      <c r="B87" s="381" t="s">
        <v>1044</v>
      </c>
      <c r="C87" s="382" t="s">
        <v>1045</v>
      </c>
      <c r="D87" s="382" t="s">
        <v>1046</v>
      </c>
      <c r="E87" s="383"/>
      <c r="F87" s="384"/>
      <c r="G87" s="385">
        <v>-46.463999999999999</v>
      </c>
    </row>
    <row r="88" spans="1:7" s="88" customFormat="1">
      <c r="A88" s="380" t="s">
        <v>1172</v>
      </c>
      <c r="B88" s="381" t="s">
        <v>1052</v>
      </c>
      <c r="C88" s="382" t="s">
        <v>1045</v>
      </c>
      <c r="D88" s="382" t="s">
        <v>1046</v>
      </c>
      <c r="E88" s="383"/>
      <c r="F88" s="384"/>
      <c r="G88" s="385">
        <v>-133.6</v>
      </c>
    </row>
    <row r="89" spans="1:7" s="88" customFormat="1">
      <c r="A89" s="380" t="s">
        <v>1173</v>
      </c>
      <c r="B89" s="381" t="s">
        <v>1119</v>
      </c>
      <c r="C89" s="382" t="s">
        <v>1045</v>
      </c>
      <c r="D89" s="382" t="s">
        <v>1046</v>
      </c>
      <c r="E89" s="383"/>
      <c r="F89" s="384"/>
      <c r="G89" s="385">
        <v>-39.695080000000004</v>
      </c>
    </row>
    <row r="90" spans="1:7" s="88" customFormat="1" ht="19.5" customHeight="1">
      <c r="A90" s="380" t="s">
        <v>1174</v>
      </c>
      <c r="B90" s="381" t="s">
        <v>1175</v>
      </c>
      <c r="C90" s="382" t="s">
        <v>1045</v>
      </c>
      <c r="D90" s="382" t="s">
        <v>1081</v>
      </c>
      <c r="E90" s="383"/>
      <c r="F90" s="384"/>
      <c r="G90" s="385">
        <v>-0.84</v>
      </c>
    </row>
    <row r="91" spans="1:7" s="88" customFormat="1" ht="19.5" customHeight="1">
      <c r="A91" s="380" t="s">
        <v>1176</v>
      </c>
      <c r="B91" s="381" t="s">
        <v>1177</v>
      </c>
      <c r="C91" s="382" t="s">
        <v>1041</v>
      </c>
      <c r="D91" s="382" t="s">
        <v>1046</v>
      </c>
      <c r="E91" s="383"/>
      <c r="F91" s="384"/>
      <c r="G91" s="385">
        <v>-4.08</v>
      </c>
    </row>
    <row r="92" spans="1:7" s="88" customFormat="1" ht="19.5" customHeight="1">
      <c r="A92" s="380" t="s">
        <v>1178</v>
      </c>
      <c r="B92" s="381" t="s">
        <v>1179</v>
      </c>
      <c r="C92" s="382" t="s">
        <v>1041</v>
      </c>
      <c r="D92" s="382" t="s">
        <v>1046</v>
      </c>
      <c r="E92" s="383"/>
      <c r="F92" s="384"/>
      <c r="G92" s="385">
        <v>-935.2</v>
      </c>
    </row>
    <row r="93" spans="1:7" s="88" customFormat="1" ht="19.5" customHeight="1">
      <c r="A93" s="380"/>
      <c r="B93" s="372" t="s">
        <v>1180</v>
      </c>
      <c r="C93" s="373"/>
      <c r="D93" s="373"/>
      <c r="E93" s="373"/>
      <c r="F93" s="374"/>
      <c r="G93" s="387">
        <f>G94</f>
        <v>-954.8</v>
      </c>
    </row>
    <row r="94" spans="1:7" s="88" customFormat="1" ht="30" customHeight="1">
      <c r="A94" s="380" t="s">
        <v>1181</v>
      </c>
      <c r="B94" s="388" t="s">
        <v>1182</v>
      </c>
      <c r="C94" s="382" t="s">
        <v>1041</v>
      </c>
      <c r="D94" s="382" t="s">
        <v>1183</v>
      </c>
      <c r="E94" s="383"/>
      <c r="F94" s="384"/>
      <c r="G94" s="385">
        <v>-954.8</v>
      </c>
    </row>
    <row r="95" spans="1:7" s="88" customFormat="1" ht="19.5" customHeight="1">
      <c r="A95" s="364"/>
      <c r="B95" s="372" t="s">
        <v>1184</v>
      </c>
      <c r="C95" s="373"/>
      <c r="D95" s="373"/>
      <c r="E95" s="373"/>
      <c r="F95" s="374"/>
      <c r="G95" s="387">
        <f>G96+G97+G98+G99+G100</f>
        <v>-20164.2</v>
      </c>
    </row>
    <row r="96" spans="1:7" s="88" customFormat="1" ht="19.5" customHeight="1">
      <c r="A96" s="380" t="s">
        <v>1185</v>
      </c>
      <c r="B96" s="388" t="s">
        <v>1186</v>
      </c>
      <c r="C96" s="382" t="s">
        <v>1187</v>
      </c>
      <c r="D96" s="382" t="s">
        <v>1183</v>
      </c>
      <c r="E96" s="383"/>
      <c r="F96" s="384"/>
      <c r="G96" s="385">
        <v>-6</v>
      </c>
    </row>
    <row r="97" spans="1:10" s="88" customFormat="1" ht="19.5" customHeight="1">
      <c r="A97" s="380" t="s">
        <v>1188</v>
      </c>
      <c r="B97" s="388" t="s">
        <v>1189</v>
      </c>
      <c r="C97" s="382" t="s">
        <v>1045</v>
      </c>
      <c r="D97" s="382" t="s">
        <v>1183</v>
      </c>
      <c r="E97" s="383"/>
      <c r="F97" s="384"/>
      <c r="G97" s="385">
        <v>-11470</v>
      </c>
    </row>
    <row r="98" spans="1:10" s="88" customFormat="1" ht="19.5" customHeight="1">
      <c r="A98" s="380" t="s">
        <v>1190</v>
      </c>
      <c r="B98" s="388" t="s">
        <v>1191</v>
      </c>
      <c r="C98" s="382" t="s">
        <v>1041</v>
      </c>
      <c r="D98" s="382" t="s">
        <v>1183</v>
      </c>
      <c r="E98" s="383"/>
      <c r="F98" s="384"/>
      <c r="G98" s="385">
        <v>-5400</v>
      </c>
    </row>
    <row r="99" spans="1:10" s="88" customFormat="1" ht="19.5" customHeight="1">
      <c r="A99" s="380" t="s">
        <v>1192</v>
      </c>
      <c r="B99" s="388" t="s">
        <v>1193</v>
      </c>
      <c r="C99" s="382" t="s">
        <v>1041</v>
      </c>
      <c r="D99" s="382" t="s">
        <v>1183</v>
      </c>
      <c r="E99" s="383"/>
      <c r="F99" s="384"/>
      <c r="G99" s="385">
        <v>-615.70000000000005</v>
      </c>
    </row>
    <row r="100" spans="1:10" s="88" customFormat="1" ht="36.75" customHeight="1">
      <c r="A100" s="380" t="s">
        <v>1194</v>
      </c>
      <c r="B100" s="388" t="s">
        <v>1195</v>
      </c>
      <c r="C100" s="382" t="s">
        <v>1045</v>
      </c>
      <c r="D100" s="382" t="s">
        <v>1183</v>
      </c>
      <c r="E100" s="383"/>
      <c r="F100" s="384"/>
      <c r="G100" s="385">
        <v>-2672.5</v>
      </c>
    </row>
    <row r="101" spans="1:10" s="394" customFormat="1" ht="19.5" customHeight="1">
      <c r="A101" s="389"/>
      <c r="B101" s="390"/>
      <c r="C101" s="391"/>
      <c r="D101" s="391"/>
      <c r="E101" s="392"/>
      <c r="F101" s="393"/>
      <c r="G101" s="385"/>
    </row>
    <row r="102" spans="1:10" s="88" customFormat="1">
      <c r="A102" s="395" t="s">
        <v>350</v>
      </c>
      <c r="B102" s="396"/>
      <c r="C102" s="396"/>
      <c r="D102" s="396"/>
      <c r="E102" s="397"/>
      <c r="F102" s="398"/>
      <c r="G102" s="399">
        <f>G103</f>
        <v>-13818.8</v>
      </c>
    </row>
    <row r="103" spans="1:10" s="88" customFormat="1">
      <c r="A103" s="400" t="s">
        <v>1196</v>
      </c>
      <c r="B103" s="401"/>
      <c r="C103" s="401"/>
      <c r="D103" s="401"/>
      <c r="E103" s="401"/>
      <c r="F103" s="402"/>
      <c r="G103" s="403">
        <f>G104+G141</f>
        <v>-13818.8</v>
      </c>
    </row>
    <row r="104" spans="1:10" s="407" customFormat="1">
      <c r="A104" s="404" t="s">
        <v>1197</v>
      </c>
      <c r="B104" s="405" t="s">
        <v>474</v>
      </c>
      <c r="C104" s="396"/>
      <c r="D104" s="396"/>
      <c r="E104" s="397"/>
      <c r="F104" s="406"/>
      <c r="G104" s="403">
        <f>G105+G136</f>
        <v>-10307.799999999999</v>
      </c>
      <c r="H104" s="407">
        <v>4236</v>
      </c>
    </row>
    <row r="105" spans="1:10" s="407" customFormat="1">
      <c r="A105" s="408"/>
      <c r="B105" s="409" t="s">
        <v>1198</v>
      </c>
      <c r="C105" s="410"/>
      <c r="D105" s="410"/>
      <c r="E105" s="411"/>
      <c r="F105" s="406"/>
      <c r="G105" s="403">
        <f>SUM(G106:G135)</f>
        <v>-472.89999999999992</v>
      </c>
      <c r="H105" s="407">
        <v>4239</v>
      </c>
      <c r="J105" s="412" t="e">
        <f>+G133+G134+G135+G136+G137+G138+G139+G140+#REF!+#REF!</f>
        <v>#REF!</v>
      </c>
    </row>
    <row r="106" spans="1:10" s="407" customFormat="1">
      <c r="A106" s="413" t="s">
        <v>1199</v>
      </c>
      <c r="B106" s="414" t="s">
        <v>1044</v>
      </c>
      <c r="C106" s="414" t="s">
        <v>1045</v>
      </c>
      <c r="D106" s="414" t="s">
        <v>1046</v>
      </c>
      <c r="E106" s="414"/>
      <c r="F106" s="415"/>
      <c r="G106" s="415">
        <v>-24.6</v>
      </c>
      <c r="H106" s="407">
        <v>4239</v>
      </c>
    </row>
    <row r="107" spans="1:10" s="407" customFormat="1">
      <c r="A107" s="416" t="s">
        <v>1200</v>
      </c>
      <c r="B107" s="417" t="s">
        <v>1201</v>
      </c>
      <c r="C107" s="417" t="s">
        <v>1045</v>
      </c>
      <c r="D107" s="417" t="s">
        <v>1046</v>
      </c>
      <c r="E107" s="417"/>
      <c r="F107" s="415"/>
      <c r="G107" s="415">
        <v>-4.7</v>
      </c>
      <c r="H107" s="407">
        <v>4239</v>
      </c>
    </row>
    <row r="108" spans="1:10" s="407" customFormat="1">
      <c r="A108" s="416" t="s">
        <v>1202</v>
      </c>
      <c r="B108" s="417" t="s">
        <v>1203</v>
      </c>
      <c r="C108" s="417" t="s">
        <v>1045</v>
      </c>
      <c r="D108" s="417" t="s">
        <v>1046</v>
      </c>
      <c r="E108" s="417"/>
      <c r="F108" s="415"/>
      <c r="G108" s="415">
        <v>-10.8</v>
      </c>
      <c r="H108" s="407">
        <v>4239</v>
      </c>
    </row>
    <row r="109" spans="1:10" s="407" customFormat="1">
      <c r="A109" s="416" t="s">
        <v>1204</v>
      </c>
      <c r="B109" s="417" t="s">
        <v>1179</v>
      </c>
      <c r="C109" s="417" t="s">
        <v>1045</v>
      </c>
      <c r="D109" s="417" t="s">
        <v>1046</v>
      </c>
      <c r="E109" s="417"/>
      <c r="F109" s="415"/>
      <c r="G109" s="415">
        <v>-21.9</v>
      </c>
      <c r="H109" s="407">
        <v>4239</v>
      </c>
    </row>
    <row r="110" spans="1:10" s="407" customFormat="1" ht="18.75" customHeight="1">
      <c r="A110" s="416" t="s">
        <v>1205</v>
      </c>
      <c r="B110" s="417" t="s">
        <v>1203</v>
      </c>
      <c r="C110" s="417" t="s">
        <v>1045</v>
      </c>
      <c r="D110" s="417" t="s">
        <v>1046</v>
      </c>
      <c r="E110" s="417"/>
      <c r="F110" s="415"/>
      <c r="G110" s="415">
        <v>-4.4000000000000004</v>
      </c>
      <c r="H110" s="407">
        <v>4239</v>
      </c>
    </row>
    <row r="111" spans="1:10" s="407" customFormat="1">
      <c r="A111" s="416" t="s">
        <v>1168</v>
      </c>
      <c r="B111" s="417" t="s">
        <v>1169</v>
      </c>
      <c r="C111" s="417" t="s">
        <v>1045</v>
      </c>
      <c r="D111" s="417" t="s">
        <v>1046</v>
      </c>
      <c r="E111" s="417"/>
      <c r="F111" s="415"/>
      <c r="G111" s="415">
        <v>-3.5</v>
      </c>
      <c r="H111" s="407">
        <v>4239</v>
      </c>
    </row>
    <row r="112" spans="1:10" s="407" customFormat="1">
      <c r="A112" s="416" t="s">
        <v>1206</v>
      </c>
      <c r="B112" s="417" t="s">
        <v>1203</v>
      </c>
      <c r="C112" s="417" t="s">
        <v>1045</v>
      </c>
      <c r="D112" s="417" t="s">
        <v>1046</v>
      </c>
      <c r="E112" s="417"/>
      <c r="F112" s="415"/>
      <c r="G112" s="415">
        <v>-16.8</v>
      </c>
      <c r="H112" s="407">
        <v>4239</v>
      </c>
    </row>
    <row r="113" spans="1:10" s="407" customFormat="1">
      <c r="A113" s="416" t="s">
        <v>1207</v>
      </c>
      <c r="B113" s="417" t="s">
        <v>1147</v>
      </c>
      <c r="C113" s="417" t="s">
        <v>1045</v>
      </c>
      <c r="D113" s="417" t="s">
        <v>1046</v>
      </c>
      <c r="E113" s="417"/>
      <c r="F113" s="415"/>
      <c r="G113" s="415">
        <v>-7.5</v>
      </c>
      <c r="H113" s="407">
        <v>4239</v>
      </c>
    </row>
    <row r="114" spans="1:10" s="407" customFormat="1" ht="16.5" customHeight="1">
      <c r="A114" s="416" t="s">
        <v>1208</v>
      </c>
      <c r="B114" s="417" t="s">
        <v>1179</v>
      </c>
      <c r="C114" s="417" t="s">
        <v>1045</v>
      </c>
      <c r="D114" s="417" t="s">
        <v>1046</v>
      </c>
      <c r="E114" s="417"/>
      <c r="F114" s="415"/>
      <c r="G114" s="415">
        <v>-33.700000000000003</v>
      </c>
      <c r="H114" s="407">
        <v>4239</v>
      </c>
    </row>
    <row r="115" spans="1:10" s="407" customFormat="1">
      <c r="A115" s="416" t="s">
        <v>1209</v>
      </c>
      <c r="B115" s="417" t="s">
        <v>1044</v>
      </c>
      <c r="C115" s="417" t="s">
        <v>1045</v>
      </c>
      <c r="D115" s="417" t="s">
        <v>1046</v>
      </c>
      <c r="E115" s="417"/>
      <c r="F115" s="415"/>
      <c r="G115" s="415">
        <v>-6</v>
      </c>
      <c r="H115" s="407">
        <v>4241</v>
      </c>
    </row>
    <row r="116" spans="1:10" s="407" customFormat="1">
      <c r="A116" s="416" t="s">
        <v>1210</v>
      </c>
      <c r="B116" s="417" t="s">
        <v>1211</v>
      </c>
      <c r="C116" s="417" t="s">
        <v>1045</v>
      </c>
      <c r="D116" s="417" t="s">
        <v>1046</v>
      </c>
      <c r="E116" s="417"/>
      <c r="F116" s="415"/>
      <c r="G116" s="415">
        <v>-4.8</v>
      </c>
      <c r="H116" s="407">
        <v>4252</v>
      </c>
      <c r="J116" s="418" t="e">
        <f>+#REF!+G141+G142+G143+G144+G145</f>
        <v>#REF!</v>
      </c>
    </row>
    <row r="117" spans="1:10" s="407" customFormat="1">
      <c r="A117" s="416" t="s">
        <v>1212</v>
      </c>
      <c r="B117" s="417" t="s">
        <v>1213</v>
      </c>
      <c r="C117" s="417" t="s">
        <v>1045</v>
      </c>
      <c r="D117" s="417" t="s">
        <v>1046</v>
      </c>
      <c r="E117" s="417"/>
      <c r="F117" s="415"/>
      <c r="G117" s="415">
        <v>-27</v>
      </c>
      <c r="H117" s="407">
        <v>4252</v>
      </c>
    </row>
    <row r="118" spans="1:10" s="407" customFormat="1">
      <c r="A118" s="416" t="s">
        <v>1214</v>
      </c>
      <c r="B118" s="417" t="s">
        <v>1215</v>
      </c>
      <c r="C118" s="417" t="s">
        <v>1045</v>
      </c>
      <c r="D118" s="417" t="s">
        <v>1046</v>
      </c>
      <c r="E118" s="417"/>
      <c r="F118" s="415"/>
      <c r="G118" s="415">
        <v>-7.2</v>
      </c>
      <c r="H118" s="407">
        <v>4252</v>
      </c>
    </row>
    <row r="119" spans="1:10" s="407" customFormat="1">
      <c r="A119" s="416" t="s">
        <v>1148</v>
      </c>
      <c r="B119" s="417" t="s">
        <v>1149</v>
      </c>
      <c r="C119" s="417" t="s">
        <v>1045</v>
      </c>
      <c r="D119" s="417" t="s">
        <v>1046</v>
      </c>
      <c r="E119" s="417"/>
      <c r="F119" s="415"/>
      <c r="G119" s="415">
        <v>-5</v>
      </c>
      <c r="H119" s="407">
        <v>4252</v>
      </c>
    </row>
    <row r="120" spans="1:10" s="407" customFormat="1">
      <c r="A120" s="416" t="s">
        <v>1158</v>
      </c>
      <c r="B120" s="417" t="s">
        <v>1159</v>
      </c>
      <c r="C120" s="417" t="s">
        <v>1045</v>
      </c>
      <c r="D120" s="417" t="s">
        <v>1046</v>
      </c>
      <c r="E120" s="417"/>
      <c r="F120" s="415"/>
      <c r="G120" s="415">
        <v>-4.5</v>
      </c>
      <c r="H120" s="407">
        <v>4252</v>
      </c>
    </row>
    <row r="121" spans="1:10" s="407" customFormat="1">
      <c r="A121" s="416" t="s">
        <v>1216</v>
      </c>
      <c r="B121" s="417" t="s">
        <v>1217</v>
      </c>
      <c r="C121" s="417" t="s">
        <v>1045</v>
      </c>
      <c r="D121" s="417" t="s">
        <v>1081</v>
      </c>
      <c r="E121" s="417"/>
      <c r="F121" s="415"/>
      <c r="G121" s="415">
        <v>-96</v>
      </c>
      <c r="H121" s="407">
        <v>4252</v>
      </c>
    </row>
    <row r="122" spans="1:10" s="407" customFormat="1">
      <c r="A122" s="416" t="s">
        <v>1101</v>
      </c>
      <c r="B122" s="417" t="s">
        <v>1102</v>
      </c>
      <c r="C122" s="417" t="s">
        <v>1041</v>
      </c>
      <c r="D122" s="417" t="s">
        <v>1081</v>
      </c>
      <c r="E122" s="417"/>
      <c r="F122" s="415"/>
      <c r="G122" s="415">
        <v>-14.4</v>
      </c>
      <c r="H122" s="407">
        <v>4261</v>
      </c>
      <c r="J122" s="412">
        <f>SUM(G146:G166)</f>
        <v>-574.59999999999991</v>
      </c>
    </row>
    <row r="123" spans="1:10" s="407" customFormat="1">
      <c r="A123" s="416" t="s">
        <v>1218</v>
      </c>
      <c r="B123" s="417" t="s">
        <v>1219</v>
      </c>
      <c r="C123" s="417" t="s">
        <v>1041</v>
      </c>
      <c r="D123" s="417" t="s">
        <v>1046</v>
      </c>
      <c r="E123" s="417"/>
      <c r="F123" s="415"/>
      <c r="G123" s="415">
        <v>-12</v>
      </c>
      <c r="H123" s="407">
        <v>4261</v>
      </c>
    </row>
    <row r="124" spans="1:10" s="407" customFormat="1" ht="19.5" customHeight="1">
      <c r="A124" s="416" t="s">
        <v>1220</v>
      </c>
      <c r="B124" s="417" t="s">
        <v>1221</v>
      </c>
      <c r="C124" s="417" t="s">
        <v>1041</v>
      </c>
      <c r="D124" s="417" t="s">
        <v>1046</v>
      </c>
      <c r="E124" s="417"/>
      <c r="F124" s="415"/>
      <c r="G124" s="415">
        <v>-4.2</v>
      </c>
      <c r="H124" s="407">
        <v>4261</v>
      </c>
    </row>
    <row r="125" spans="1:10" s="407" customFormat="1" ht="33">
      <c r="A125" s="416" t="s">
        <v>1222</v>
      </c>
      <c r="B125" s="417" t="s">
        <v>1223</v>
      </c>
      <c r="C125" s="417" t="s">
        <v>1041</v>
      </c>
      <c r="D125" s="417" t="s">
        <v>1046</v>
      </c>
      <c r="E125" s="417"/>
      <c r="F125" s="415"/>
      <c r="G125" s="415">
        <v>-4.5</v>
      </c>
      <c r="H125" s="407">
        <v>4261</v>
      </c>
    </row>
    <row r="126" spans="1:10" s="407" customFormat="1">
      <c r="A126" s="416" t="s">
        <v>1224</v>
      </c>
      <c r="B126" s="417" t="s">
        <v>1225</v>
      </c>
      <c r="C126" s="417" t="s">
        <v>1041</v>
      </c>
      <c r="D126" s="417" t="s">
        <v>1046</v>
      </c>
      <c r="E126" s="417"/>
      <c r="F126" s="415"/>
      <c r="G126" s="415">
        <v>-6.9</v>
      </c>
      <c r="H126" s="407">
        <v>4261</v>
      </c>
    </row>
    <row r="127" spans="1:10" s="407" customFormat="1">
      <c r="A127" s="416" t="s">
        <v>1226</v>
      </c>
      <c r="B127" s="417" t="s">
        <v>1227</v>
      </c>
      <c r="C127" s="417" t="s">
        <v>1041</v>
      </c>
      <c r="D127" s="417" t="s">
        <v>1046</v>
      </c>
      <c r="E127" s="417"/>
      <c r="F127" s="415"/>
      <c r="G127" s="415">
        <v>-17.600000000000001</v>
      </c>
      <c r="H127" s="407">
        <v>4261</v>
      </c>
    </row>
    <row r="128" spans="1:10" s="407" customFormat="1">
      <c r="A128" s="416" t="s">
        <v>1228</v>
      </c>
      <c r="B128" s="417" t="s">
        <v>1229</v>
      </c>
      <c r="C128" s="417" t="s">
        <v>1041</v>
      </c>
      <c r="D128" s="417" t="s">
        <v>1046</v>
      </c>
      <c r="E128" s="417"/>
      <c r="F128" s="415"/>
      <c r="G128" s="415">
        <v>-4</v>
      </c>
      <c r="H128" s="407">
        <v>4261</v>
      </c>
    </row>
    <row r="129" spans="1:8" s="407" customFormat="1" ht="16.5" customHeight="1">
      <c r="A129" s="416" t="s">
        <v>1079</v>
      </c>
      <c r="B129" s="417" t="s">
        <v>1080</v>
      </c>
      <c r="C129" s="417" t="s">
        <v>1041</v>
      </c>
      <c r="D129" s="417" t="s">
        <v>1081</v>
      </c>
      <c r="E129" s="417"/>
      <c r="F129" s="415"/>
      <c r="G129" s="415">
        <v>-42.3</v>
      </c>
      <c r="H129" s="407">
        <v>4261</v>
      </c>
    </row>
    <row r="130" spans="1:8" s="407" customFormat="1" ht="16.5" customHeight="1">
      <c r="A130" s="416" t="s">
        <v>1230</v>
      </c>
      <c r="B130" s="417" t="s">
        <v>1231</v>
      </c>
      <c r="C130" s="417" t="s">
        <v>1041</v>
      </c>
      <c r="D130" s="417" t="s">
        <v>1046</v>
      </c>
      <c r="E130" s="417"/>
      <c r="F130" s="415"/>
      <c r="G130" s="415">
        <v>-36</v>
      </c>
      <c r="H130" s="407">
        <v>4261</v>
      </c>
    </row>
    <row r="131" spans="1:8" s="407" customFormat="1">
      <c r="A131" s="416" t="s">
        <v>1232</v>
      </c>
      <c r="B131" s="417" t="s">
        <v>1233</v>
      </c>
      <c r="C131" s="417" t="s">
        <v>1041</v>
      </c>
      <c r="D131" s="417" t="s">
        <v>1046</v>
      </c>
      <c r="E131" s="417"/>
      <c r="F131" s="415"/>
      <c r="G131" s="415">
        <v>-16.5</v>
      </c>
      <c r="H131" s="407">
        <v>4261</v>
      </c>
    </row>
    <row r="132" spans="1:8" s="407" customFormat="1">
      <c r="A132" s="416" t="s">
        <v>1174</v>
      </c>
      <c r="B132" s="417" t="s">
        <v>1175</v>
      </c>
      <c r="C132" s="417" t="s">
        <v>1041</v>
      </c>
      <c r="D132" s="417" t="s">
        <v>1081</v>
      </c>
      <c r="E132" s="417"/>
      <c r="F132" s="415"/>
      <c r="G132" s="415">
        <v>-2.9</v>
      </c>
      <c r="H132" s="407">
        <v>4261</v>
      </c>
    </row>
    <row r="133" spans="1:8" s="407" customFormat="1">
      <c r="A133" s="416" t="s">
        <v>1234</v>
      </c>
      <c r="B133" s="417" t="s">
        <v>1235</v>
      </c>
      <c r="C133" s="417" t="s">
        <v>1041</v>
      </c>
      <c r="D133" s="417" t="s">
        <v>1046</v>
      </c>
      <c r="E133" s="417"/>
      <c r="F133" s="415"/>
      <c r="G133" s="415">
        <v>-4.5</v>
      </c>
      <c r="H133" s="407">
        <v>4261</v>
      </c>
    </row>
    <row r="134" spans="1:8" s="407" customFormat="1">
      <c r="A134" s="416" t="s">
        <v>1236</v>
      </c>
      <c r="B134" s="417" t="s">
        <v>1237</v>
      </c>
      <c r="C134" s="417" t="s">
        <v>1041</v>
      </c>
      <c r="D134" s="417" t="s">
        <v>1046</v>
      </c>
      <c r="E134" s="417"/>
      <c r="F134" s="415"/>
      <c r="G134" s="415">
        <v>-6.2</v>
      </c>
      <c r="H134" s="407">
        <v>4261</v>
      </c>
    </row>
    <row r="135" spans="1:8" s="407" customFormat="1">
      <c r="A135" s="416" t="s">
        <v>1143</v>
      </c>
      <c r="B135" s="417" t="s">
        <v>1144</v>
      </c>
      <c r="C135" s="417" t="s">
        <v>1041</v>
      </c>
      <c r="D135" s="417" t="s">
        <v>1081</v>
      </c>
      <c r="E135" s="417"/>
      <c r="F135" s="415"/>
      <c r="G135" s="415">
        <v>-22.5</v>
      </c>
      <c r="H135" s="407">
        <v>4261</v>
      </c>
    </row>
    <row r="136" spans="1:8" s="407" customFormat="1">
      <c r="A136" s="419" t="s">
        <v>1238</v>
      </c>
      <c r="B136" s="420" t="s">
        <v>1239</v>
      </c>
      <c r="C136" s="421"/>
      <c r="D136" s="421"/>
      <c r="E136" s="422"/>
      <c r="F136" s="423"/>
      <c r="G136" s="424">
        <f>SUM(G137:G140)</f>
        <v>-9834.9</v>
      </c>
      <c r="H136" s="407">
        <v>4261</v>
      </c>
    </row>
    <row r="137" spans="1:8" s="407" customFormat="1">
      <c r="A137" s="416" t="s">
        <v>1240</v>
      </c>
      <c r="B137" s="417" t="s">
        <v>1241</v>
      </c>
      <c r="C137" s="417" t="s">
        <v>1041</v>
      </c>
      <c r="D137" s="417" t="s">
        <v>1046</v>
      </c>
      <c r="E137" s="417"/>
      <c r="F137" s="415"/>
      <c r="G137" s="415">
        <v>-181</v>
      </c>
      <c r="H137" s="407">
        <v>4261</v>
      </c>
    </row>
    <row r="138" spans="1:8" s="407" customFormat="1" ht="21" customHeight="1">
      <c r="A138" s="416" t="s">
        <v>1242</v>
      </c>
      <c r="B138" s="417" t="s">
        <v>1243</v>
      </c>
      <c r="C138" s="417" t="s">
        <v>1045</v>
      </c>
      <c r="D138" s="417" t="s">
        <v>1244</v>
      </c>
      <c r="E138" s="417"/>
      <c r="F138" s="415"/>
      <c r="G138" s="415">
        <v>-7750</v>
      </c>
      <c r="H138" s="407">
        <v>4261</v>
      </c>
    </row>
    <row r="139" spans="1:8" s="407" customFormat="1" ht="33">
      <c r="A139" s="416" t="s">
        <v>1245</v>
      </c>
      <c r="B139" s="417" t="s">
        <v>1243</v>
      </c>
      <c r="C139" s="417" t="s">
        <v>1041</v>
      </c>
      <c r="D139" s="417" t="s">
        <v>1244</v>
      </c>
      <c r="E139" s="417"/>
      <c r="F139" s="415"/>
      <c r="G139" s="415">
        <v>-1009.8</v>
      </c>
      <c r="H139" s="407">
        <v>4261</v>
      </c>
    </row>
    <row r="140" spans="1:8" s="407" customFormat="1" ht="49.5">
      <c r="A140" s="416" t="s">
        <v>1246</v>
      </c>
      <c r="B140" s="417" t="s">
        <v>1247</v>
      </c>
      <c r="C140" s="417" t="s">
        <v>1041</v>
      </c>
      <c r="D140" s="417" t="s">
        <v>1244</v>
      </c>
      <c r="E140" s="417"/>
      <c r="F140" s="415"/>
      <c r="G140" s="415">
        <v>-894.1</v>
      </c>
      <c r="H140" s="407">
        <v>4261</v>
      </c>
    </row>
    <row r="141" spans="1:8" s="407" customFormat="1">
      <c r="A141" s="425" t="s">
        <v>1248</v>
      </c>
      <c r="B141" s="405" t="s">
        <v>479</v>
      </c>
      <c r="C141" s="426"/>
      <c r="D141" s="426"/>
      <c r="E141" s="427"/>
      <c r="F141" s="428"/>
      <c r="G141" s="424">
        <f>G142+G181</f>
        <v>-3511</v>
      </c>
    </row>
    <row r="142" spans="1:8" s="407" customFormat="1">
      <c r="A142" s="419"/>
      <c r="B142" s="429" t="s">
        <v>1198</v>
      </c>
      <c r="C142" s="421"/>
      <c r="D142" s="421"/>
      <c r="E142" s="422"/>
      <c r="F142" s="423"/>
      <c r="G142" s="424">
        <f>SUM(G143:G180)</f>
        <v>-2066.1</v>
      </c>
    </row>
    <row r="143" spans="1:8" s="407" customFormat="1">
      <c r="A143" s="416" t="s">
        <v>1249</v>
      </c>
      <c r="B143" s="417" t="s">
        <v>1044</v>
      </c>
      <c r="C143" s="417" t="s">
        <v>1045</v>
      </c>
      <c r="D143" s="417" t="s">
        <v>1046</v>
      </c>
      <c r="E143" s="417"/>
      <c r="F143" s="415"/>
      <c r="G143" s="415">
        <v>-30.1</v>
      </c>
    </row>
    <row r="144" spans="1:8" s="407" customFormat="1">
      <c r="A144" s="416" t="s">
        <v>1250</v>
      </c>
      <c r="B144" s="417" t="s">
        <v>1044</v>
      </c>
      <c r="C144" s="417" t="s">
        <v>1045</v>
      </c>
      <c r="D144" s="417" t="s">
        <v>1046</v>
      </c>
      <c r="E144" s="417"/>
      <c r="F144" s="415"/>
      <c r="G144" s="415">
        <v>-6.1</v>
      </c>
    </row>
    <row r="145" spans="1:7" s="407" customFormat="1">
      <c r="A145" s="416" t="s">
        <v>1251</v>
      </c>
      <c r="B145" s="417" t="s">
        <v>1044</v>
      </c>
      <c r="C145" s="417" t="s">
        <v>1045</v>
      </c>
      <c r="D145" s="417" t="s">
        <v>1046</v>
      </c>
      <c r="E145" s="417"/>
      <c r="F145" s="415"/>
      <c r="G145" s="415">
        <v>-13.5</v>
      </c>
    </row>
    <row r="146" spans="1:7" s="407" customFormat="1">
      <c r="A146" s="416" t="s">
        <v>1252</v>
      </c>
      <c r="B146" s="417" t="s">
        <v>1044</v>
      </c>
      <c r="C146" s="417" t="s">
        <v>1045</v>
      </c>
      <c r="D146" s="417" t="s">
        <v>1046</v>
      </c>
      <c r="E146" s="417"/>
      <c r="F146" s="415"/>
      <c r="G146" s="415">
        <v>-35</v>
      </c>
    </row>
    <row r="147" spans="1:7" s="407" customFormat="1">
      <c r="A147" s="416" t="s">
        <v>1253</v>
      </c>
      <c r="B147" s="417" t="s">
        <v>1044</v>
      </c>
      <c r="C147" s="417" t="s">
        <v>1045</v>
      </c>
      <c r="D147" s="417" t="s">
        <v>1046</v>
      </c>
      <c r="E147" s="417"/>
      <c r="F147" s="415"/>
      <c r="G147" s="415">
        <v>-6</v>
      </c>
    </row>
    <row r="148" spans="1:7" s="407" customFormat="1">
      <c r="A148" s="416" t="s">
        <v>1254</v>
      </c>
      <c r="B148" s="417" t="s">
        <v>1255</v>
      </c>
      <c r="C148" s="417" t="s">
        <v>1045</v>
      </c>
      <c r="D148" s="417" t="s">
        <v>1046</v>
      </c>
      <c r="E148" s="417"/>
      <c r="F148" s="415"/>
      <c r="G148" s="415">
        <v>-32.1</v>
      </c>
    </row>
    <row r="149" spans="1:7" s="407" customFormat="1">
      <c r="A149" s="416" t="s">
        <v>1256</v>
      </c>
      <c r="B149" s="417" t="s">
        <v>1140</v>
      </c>
      <c r="C149" s="417" t="s">
        <v>1045</v>
      </c>
      <c r="D149" s="417" t="s">
        <v>1058</v>
      </c>
      <c r="E149" s="417"/>
      <c r="F149" s="415"/>
      <c r="G149" s="415">
        <v>-62.4</v>
      </c>
    </row>
    <row r="150" spans="1:7" s="407" customFormat="1">
      <c r="A150" s="416" t="s">
        <v>1257</v>
      </c>
      <c r="B150" s="417" t="s">
        <v>1044</v>
      </c>
      <c r="C150" s="417" t="s">
        <v>1045</v>
      </c>
      <c r="D150" s="417" t="s">
        <v>1046</v>
      </c>
      <c r="E150" s="417"/>
      <c r="F150" s="415"/>
      <c r="G150" s="415">
        <v>-54</v>
      </c>
    </row>
    <row r="151" spans="1:7" s="407" customFormat="1">
      <c r="A151" s="416" t="s">
        <v>1137</v>
      </c>
      <c r="B151" s="417" t="s">
        <v>1044</v>
      </c>
      <c r="C151" s="417" t="s">
        <v>1045</v>
      </c>
      <c r="D151" s="417" t="s">
        <v>1046</v>
      </c>
      <c r="E151" s="417"/>
      <c r="F151" s="415"/>
      <c r="G151" s="415">
        <v>-16.5</v>
      </c>
    </row>
    <row r="152" spans="1:7" s="407" customFormat="1">
      <c r="A152" s="416" t="s">
        <v>1258</v>
      </c>
      <c r="B152" s="417" t="s">
        <v>1259</v>
      </c>
      <c r="C152" s="417" t="s">
        <v>1041</v>
      </c>
      <c r="D152" s="417" t="s">
        <v>1046</v>
      </c>
      <c r="E152" s="415" t="s">
        <v>1260</v>
      </c>
      <c r="F152" s="415">
        <v>-100</v>
      </c>
      <c r="G152" s="415">
        <v>-4</v>
      </c>
    </row>
    <row r="153" spans="1:7" s="407" customFormat="1">
      <c r="A153" s="416" t="s">
        <v>1261</v>
      </c>
      <c r="B153" s="417" t="s">
        <v>1262</v>
      </c>
      <c r="C153" s="417" t="s">
        <v>1041</v>
      </c>
      <c r="D153" s="417" t="s">
        <v>1263</v>
      </c>
      <c r="E153" s="415" t="s">
        <v>1264</v>
      </c>
      <c r="F153" s="415">
        <v>-305</v>
      </c>
      <c r="G153" s="415">
        <v>-61</v>
      </c>
    </row>
    <row r="154" spans="1:7" s="407" customFormat="1">
      <c r="A154" s="416" t="s">
        <v>1131</v>
      </c>
      <c r="B154" s="417" t="s">
        <v>1132</v>
      </c>
      <c r="C154" s="417" t="s">
        <v>1041</v>
      </c>
      <c r="D154" s="417" t="s">
        <v>1046</v>
      </c>
      <c r="E154" s="415" t="s">
        <v>1265</v>
      </c>
      <c r="F154" s="415">
        <v>-30</v>
      </c>
      <c r="G154" s="415">
        <v>-9</v>
      </c>
    </row>
    <row r="155" spans="1:7" s="407" customFormat="1">
      <c r="A155" s="416" t="s">
        <v>1266</v>
      </c>
      <c r="B155" s="417" t="s">
        <v>1149</v>
      </c>
      <c r="C155" s="417" t="s">
        <v>1041</v>
      </c>
      <c r="D155" s="417" t="s">
        <v>1046</v>
      </c>
      <c r="E155" s="415" t="s">
        <v>1267</v>
      </c>
      <c r="F155" s="415">
        <v>-20</v>
      </c>
      <c r="G155" s="415">
        <v>-14</v>
      </c>
    </row>
    <row r="156" spans="1:7" s="407" customFormat="1">
      <c r="A156" s="416" t="s">
        <v>1268</v>
      </c>
      <c r="B156" s="417" t="s">
        <v>1269</v>
      </c>
      <c r="C156" s="417" t="s">
        <v>1041</v>
      </c>
      <c r="D156" s="417" t="s">
        <v>1046</v>
      </c>
      <c r="E156" s="415">
        <v>1800</v>
      </c>
      <c r="F156" s="415">
        <v>-10</v>
      </c>
      <c r="G156" s="415">
        <v>-18</v>
      </c>
    </row>
    <row r="157" spans="1:7" s="407" customFormat="1">
      <c r="A157" s="416" t="s">
        <v>1270</v>
      </c>
      <c r="B157" s="417" t="s">
        <v>1055</v>
      </c>
      <c r="C157" s="417" t="s">
        <v>1041</v>
      </c>
      <c r="D157" s="417" t="s">
        <v>1046</v>
      </c>
      <c r="E157" s="415" t="s">
        <v>1260</v>
      </c>
      <c r="F157" s="415">
        <v>-360</v>
      </c>
      <c r="G157" s="415">
        <v>-14.4</v>
      </c>
    </row>
    <row r="158" spans="1:7" s="407" customFormat="1">
      <c r="A158" s="416" t="s">
        <v>1271</v>
      </c>
      <c r="B158" s="417" t="s">
        <v>1203</v>
      </c>
      <c r="C158" s="417" t="s">
        <v>1041</v>
      </c>
      <c r="D158" s="417" t="s">
        <v>1046</v>
      </c>
      <c r="E158" s="415" t="s">
        <v>1272</v>
      </c>
      <c r="F158" s="415">
        <v>-3000</v>
      </c>
      <c r="G158" s="415">
        <v>-105</v>
      </c>
    </row>
    <row r="159" spans="1:7" s="407" customFormat="1">
      <c r="A159" s="416" t="s">
        <v>1273</v>
      </c>
      <c r="B159" s="417" t="s">
        <v>1274</v>
      </c>
      <c r="C159" s="417" t="s">
        <v>1041</v>
      </c>
      <c r="D159" s="417" t="s">
        <v>1046</v>
      </c>
      <c r="E159" s="415" t="s">
        <v>1275</v>
      </c>
      <c r="F159" s="415">
        <v>-20</v>
      </c>
      <c r="G159" s="415">
        <v>-5</v>
      </c>
    </row>
    <row r="160" spans="1:7" s="407" customFormat="1">
      <c r="A160" s="416" t="s">
        <v>1276</v>
      </c>
      <c r="B160" s="417" t="s">
        <v>1255</v>
      </c>
      <c r="C160" s="417" t="s">
        <v>1041</v>
      </c>
      <c r="D160" s="417" t="s">
        <v>1046</v>
      </c>
      <c r="E160" s="415" t="s">
        <v>1277</v>
      </c>
      <c r="F160" s="415">
        <v>-500</v>
      </c>
      <c r="G160" s="415">
        <v>-35</v>
      </c>
    </row>
    <row r="161" spans="1:7" s="407" customFormat="1">
      <c r="A161" s="416" t="s">
        <v>1278</v>
      </c>
      <c r="B161" s="417" t="s">
        <v>1085</v>
      </c>
      <c r="C161" s="417" t="s">
        <v>1041</v>
      </c>
      <c r="D161" s="417" t="s">
        <v>1086</v>
      </c>
      <c r="E161" s="415" t="s">
        <v>1264</v>
      </c>
      <c r="F161" s="415">
        <v>-50</v>
      </c>
      <c r="G161" s="415">
        <v>-10</v>
      </c>
    </row>
    <row r="162" spans="1:7" s="407" customFormat="1">
      <c r="A162" s="416" t="s">
        <v>1279</v>
      </c>
      <c r="B162" s="417" t="s">
        <v>1280</v>
      </c>
      <c r="C162" s="417" t="s">
        <v>1041</v>
      </c>
      <c r="D162" s="417" t="s">
        <v>1046</v>
      </c>
      <c r="E162" s="415" t="s">
        <v>1281</v>
      </c>
      <c r="F162" s="415">
        <v>-30</v>
      </c>
      <c r="G162" s="415">
        <v>-4.2</v>
      </c>
    </row>
    <row r="163" spans="1:7" s="407" customFormat="1" ht="16.5" customHeight="1">
      <c r="A163" s="416" t="s">
        <v>1282</v>
      </c>
      <c r="B163" s="417" t="s">
        <v>1201</v>
      </c>
      <c r="C163" s="417" t="s">
        <v>1041</v>
      </c>
      <c r="D163" s="417" t="s">
        <v>1046</v>
      </c>
      <c r="E163" s="415" t="s">
        <v>1283</v>
      </c>
      <c r="F163" s="415">
        <v>-5</v>
      </c>
      <c r="G163" s="415">
        <f>E163*F163/1000</f>
        <v>-25</v>
      </c>
    </row>
    <row r="164" spans="1:7" s="407" customFormat="1">
      <c r="A164" s="416" t="s">
        <v>1284</v>
      </c>
      <c r="B164" s="417" t="s">
        <v>1285</v>
      </c>
      <c r="C164" s="417" t="s">
        <v>1041</v>
      </c>
      <c r="D164" s="417" t="s">
        <v>1046</v>
      </c>
      <c r="E164" s="415" t="s">
        <v>1286</v>
      </c>
      <c r="F164" s="415">
        <v>-500</v>
      </c>
      <c r="G164" s="415">
        <f t="shared" ref="G164:G177" si="0">E164*F164/1000</f>
        <v>-40</v>
      </c>
    </row>
    <row r="165" spans="1:7" s="407" customFormat="1">
      <c r="A165" s="416" t="s">
        <v>1287</v>
      </c>
      <c r="B165" s="417" t="s">
        <v>1288</v>
      </c>
      <c r="C165" s="417" t="s">
        <v>1041</v>
      </c>
      <c r="D165" s="417" t="s">
        <v>1046</v>
      </c>
      <c r="E165" s="415" t="s">
        <v>1289</v>
      </c>
      <c r="F165" s="415">
        <v>-100</v>
      </c>
      <c r="G165" s="415">
        <f t="shared" si="0"/>
        <v>-16</v>
      </c>
    </row>
    <row r="166" spans="1:7" s="407" customFormat="1">
      <c r="A166" s="416" t="s">
        <v>1290</v>
      </c>
      <c r="B166" s="417" t="s">
        <v>1159</v>
      </c>
      <c r="C166" s="417" t="s">
        <v>1041</v>
      </c>
      <c r="D166" s="417" t="s">
        <v>1046</v>
      </c>
      <c r="E166" s="415" t="s">
        <v>1286</v>
      </c>
      <c r="F166" s="415">
        <v>-100</v>
      </c>
      <c r="G166" s="415">
        <f t="shared" si="0"/>
        <v>-8</v>
      </c>
    </row>
    <row r="167" spans="1:7" s="407" customFormat="1">
      <c r="A167" s="416" t="s">
        <v>1291</v>
      </c>
      <c r="B167" s="417" t="s">
        <v>1147</v>
      </c>
      <c r="C167" s="417" t="s">
        <v>1041</v>
      </c>
      <c r="D167" s="417" t="s">
        <v>1046</v>
      </c>
      <c r="E167" s="430" t="s">
        <v>1292</v>
      </c>
      <c r="F167" s="415">
        <v>-10</v>
      </c>
      <c r="G167" s="415">
        <f t="shared" si="0"/>
        <v>-30</v>
      </c>
    </row>
    <row r="168" spans="1:7" s="407" customFormat="1">
      <c r="A168" s="416" t="s">
        <v>1293</v>
      </c>
      <c r="B168" s="417" t="s">
        <v>1211</v>
      </c>
      <c r="C168" s="417" t="s">
        <v>1041</v>
      </c>
      <c r="D168" s="417" t="s">
        <v>1046</v>
      </c>
      <c r="E168" s="431" t="s">
        <v>1294</v>
      </c>
      <c r="F168" s="432">
        <v>-20</v>
      </c>
      <c r="G168" s="415">
        <f t="shared" si="0"/>
        <v>-4.5</v>
      </c>
    </row>
    <row r="169" spans="1:7" s="407" customFormat="1">
      <c r="A169" s="416" t="s">
        <v>1295</v>
      </c>
      <c r="B169" s="417" t="s">
        <v>1296</v>
      </c>
      <c r="C169" s="417" t="s">
        <v>1041</v>
      </c>
      <c r="D169" s="417" t="s">
        <v>1046</v>
      </c>
      <c r="E169" s="431" t="s">
        <v>1297</v>
      </c>
      <c r="F169" s="432">
        <v>-150</v>
      </c>
      <c r="G169" s="415">
        <f t="shared" si="0"/>
        <v>-90</v>
      </c>
    </row>
    <row r="170" spans="1:7" s="407" customFormat="1">
      <c r="A170" s="416" t="s">
        <v>1298</v>
      </c>
      <c r="B170" s="417" t="s">
        <v>1203</v>
      </c>
      <c r="C170" s="417" t="s">
        <v>1041</v>
      </c>
      <c r="D170" s="417" t="s">
        <v>1046</v>
      </c>
      <c r="E170" s="431" t="s">
        <v>1299</v>
      </c>
      <c r="F170" s="432">
        <v>-5000</v>
      </c>
      <c r="G170" s="415">
        <f t="shared" si="0"/>
        <v>-50</v>
      </c>
    </row>
    <row r="171" spans="1:7" s="407" customFormat="1">
      <c r="A171" s="416" t="s">
        <v>1300</v>
      </c>
      <c r="B171" s="417" t="s">
        <v>1301</v>
      </c>
      <c r="C171" s="417" t="s">
        <v>1041</v>
      </c>
      <c r="D171" s="417" t="s">
        <v>1046</v>
      </c>
      <c r="E171" s="431" t="s">
        <v>1292</v>
      </c>
      <c r="F171" s="432">
        <v>-15</v>
      </c>
      <c r="G171" s="415">
        <f t="shared" si="0"/>
        <v>-45</v>
      </c>
    </row>
    <row r="172" spans="1:7" s="407" customFormat="1">
      <c r="A172" s="416" t="s">
        <v>1302</v>
      </c>
      <c r="B172" s="417" t="s">
        <v>1203</v>
      </c>
      <c r="C172" s="417" t="s">
        <v>1041</v>
      </c>
      <c r="D172" s="417" t="s">
        <v>1046</v>
      </c>
      <c r="E172" s="431" t="s">
        <v>1303</v>
      </c>
      <c r="F172" s="432">
        <v>-3000</v>
      </c>
      <c r="G172" s="415">
        <f t="shared" si="0"/>
        <v>-60</v>
      </c>
    </row>
    <row r="173" spans="1:7" s="407" customFormat="1">
      <c r="A173" s="416" t="s">
        <v>1304</v>
      </c>
      <c r="B173" s="417" t="s">
        <v>1169</v>
      </c>
      <c r="C173" s="417" t="s">
        <v>1041</v>
      </c>
      <c r="D173" s="417" t="s">
        <v>1046</v>
      </c>
      <c r="E173" s="431" t="s">
        <v>1305</v>
      </c>
      <c r="F173" s="432">
        <v>-40</v>
      </c>
      <c r="G173" s="415">
        <f t="shared" si="0"/>
        <v>-40</v>
      </c>
    </row>
    <row r="174" spans="1:7" s="407" customFormat="1">
      <c r="A174" s="416" t="s">
        <v>1306</v>
      </c>
      <c r="B174" s="417" t="s">
        <v>1104</v>
      </c>
      <c r="C174" s="417" t="s">
        <v>1041</v>
      </c>
      <c r="D174" s="417" t="s">
        <v>1046</v>
      </c>
      <c r="E174" s="431" t="s">
        <v>1307</v>
      </c>
      <c r="F174" s="432">
        <v>-400</v>
      </c>
      <c r="G174" s="415">
        <f t="shared" si="0"/>
        <v>-12</v>
      </c>
    </row>
    <row r="175" spans="1:7" s="407" customFormat="1">
      <c r="A175" s="416" t="s">
        <v>1308</v>
      </c>
      <c r="B175" s="417" t="s">
        <v>1309</v>
      </c>
      <c r="C175" s="417" t="s">
        <v>1041</v>
      </c>
      <c r="D175" s="417" t="s">
        <v>1046</v>
      </c>
      <c r="E175" s="431" t="s">
        <v>1310</v>
      </c>
      <c r="F175" s="432">
        <v>-70</v>
      </c>
      <c r="G175" s="415">
        <f t="shared" si="0"/>
        <v>-11.9</v>
      </c>
    </row>
    <row r="176" spans="1:7" s="407" customFormat="1">
      <c r="A176" s="416" t="s">
        <v>1311</v>
      </c>
      <c r="B176" s="417" t="s">
        <v>1077</v>
      </c>
      <c r="C176" s="417" t="s">
        <v>1041</v>
      </c>
      <c r="D176" s="417" t="s">
        <v>1046</v>
      </c>
      <c r="E176" s="431" t="s">
        <v>1312</v>
      </c>
      <c r="F176" s="432">
        <v>-300</v>
      </c>
      <c r="G176" s="415">
        <f t="shared" si="0"/>
        <v>-36</v>
      </c>
    </row>
    <row r="177" spans="1:7" s="407" customFormat="1">
      <c r="A177" s="416" t="s">
        <v>1313</v>
      </c>
      <c r="B177" s="417" t="s">
        <v>1314</v>
      </c>
      <c r="C177" s="417" t="s">
        <v>1041</v>
      </c>
      <c r="D177" s="417" t="s">
        <v>1086</v>
      </c>
      <c r="E177" s="431" t="s">
        <v>1286</v>
      </c>
      <c r="F177" s="432">
        <v>-60</v>
      </c>
      <c r="G177" s="415">
        <f t="shared" si="0"/>
        <v>-4.8</v>
      </c>
    </row>
    <row r="178" spans="1:7" s="407" customFormat="1">
      <c r="A178" s="416" t="s">
        <v>1131</v>
      </c>
      <c r="B178" s="417" t="s">
        <v>1132</v>
      </c>
      <c r="C178" s="417" t="s">
        <v>1041</v>
      </c>
      <c r="D178" s="417" t="s">
        <v>1046</v>
      </c>
      <c r="E178" s="417"/>
      <c r="F178" s="415"/>
      <c r="G178" s="415">
        <v>-9</v>
      </c>
    </row>
    <row r="179" spans="1:7" s="407" customFormat="1">
      <c r="A179" s="416" t="s">
        <v>1315</v>
      </c>
      <c r="B179" s="417" t="s">
        <v>1316</v>
      </c>
      <c r="C179" s="417" t="s">
        <v>1041</v>
      </c>
      <c r="D179" s="417" t="s">
        <v>1081</v>
      </c>
      <c r="E179" s="417"/>
      <c r="F179" s="415"/>
      <c r="G179" s="415">
        <v>-792</v>
      </c>
    </row>
    <row r="180" spans="1:7" s="407" customFormat="1">
      <c r="A180" s="416" t="s">
        <v>1317</v>
      </c>
      <c r="B180" s="417" t="s">
        <v>1316</v>
      </c>
      <c r="C180" s="417" t="s">
        <v>1045</v>
      </c>
      <c r="D180" s="417" t="s">
        <v>1081</v>
      </c>
      <c r="E180" s="417"/>
      <c r="F180" s="415"/>
      <c r="G180" s="415">
        <v>-256.60000000000002</v>
      </c>
    </row>
    <row r="181" spans="1:7" s="407" customFormat="1">
      <c r="A181" s="416"/>
      <c r="B181" s="429" t="s">
        <v>1239</v>
      </c>
      <c r="C181" s="421"/>
      <c r="D181" s="433"/>
      <c r="E181" s="428"/>
      <c r="F181" s="428"/>
      <c r="G181" s="424">
        <f>SUM(G182:G184)</f>
        <v>-1444.9</v>
      </c>
    </row>
    <row r="182" spans="1:7" s="407" customFormat="1" ht="49.5">
      <c r="A182" s="416" t="s">
        <v>1318</v>
      </c>
      <c r="B182" s="417" t="s">
        <v>1247</v>
      </c>
      <c r="C182" s="434" t="s">
        <v>1319</v>
      </c>
      <c r="D182" s="434" t="s">
        <v>1244</v>
      </c>
      <c r="E182" s="415">
        <v>711062</v>
      </c>
      <c r="F182" s="415">
        <v>-1</v>
      </c>
      <c r="G182" s="415">
        <v>-711</v>
      </c>
    </row>
    <row r="183" spans="1:7" s="407" customFormat="1" ht="33">
      <c r="A183" s="416" t="s">
        <v>1320</v>
      </c>
      <c r="B183" s="417" t="s">
        <v>1182</v>
      </c>
      <c r="C183" s="434" t="s">
        <v>1319</v>
      </c>
      <c r="D183" s="434" t="s">
        <v>1244</v>
      </c>
      <c r="E183" s="415"/>
      <c r="F183" s="415"/>
      <c r="G183" s="415">
        <v>-433.9</v>
      </c>
    </row>
    <row r="184" spans="1:7" s="407" customFormat="1">
      <c r="A184" s="416" t="s">
        <v>1321</v>
      </c>
      <c r="B184" s="417" t="s">
        <v>1322</v>
      </c>
      <c r="C184" s="434" t="s">
        <v>1319</v>
      </c>
      <c r="D184" s="434" t="s">
        <v>1244</v>
      </c>
      <c r="E184" s="415">
        <v>300000</v>
      </c>
      <c r="F184" s="415">
        <v>-1</v>
      </c>
      <c r="G184" s="415">
        <v>-300</v>
      </c>
    </row>
    <row r="185" spans="1:7" s="407" customFormat="1">
      <c r="A185" s="435"/>
      <c r="B185" s="436"/>
      <c r="C185" s="437"/>
      <c r="D185" s="437"/>
      <c r="E185" s="438"/>
      <c r="F185" s="438"/>
      <c r="G185" s="438"/>
    </row>
    <row r="186" spans="1:7" s="407" customFormat="1">
      <c r="A186" s="439" t="s">
        <v>1323</v>
      </c>
      <c r="B186" s="426"/>
      <c r="C186" s="426"/>
      <c r="D186" s="426"/>
      <c r="E186" s="427"/>
      <c r="F186" s="423"/>
      <c r="G186" s="424">
        <f>G188</f>
        <v>-86800</v>
      </c>
    </row>
    <row r="187" spans="1:7" s="407" customFormat="1">
      <c r="A187" s="440" t="s">
        <v>1324</v>
      </c>
      <c r="B187" s="441"/>
      <c r="C187" s="441"/>
      <c r="D187" s="441"/>
      <c r="E187" s="441"/>
      <c r="F187" s="442"/>
      <c r="G187" s="424">
        <f>G188+G191</f>
        <v>-86800</v>
      </c>
    </row>
    <row r="188" spans="1:7" s="407" customFormat="1">
      <c r="A188" s="425" t="s">
        <v>1325</v>
      </c>
      <c r="B188" s="405" t="s">
        <v>1326</v>
      </c>
      <c r="C188" s="426"/>
      <c r="D188" s="426"/>
      <c r="E188" s="427"/>
      <c r="F188" s="428"/>
      <c r="G188" s="424">
        <f>G189</f>
        <v>-86800</v>
      </c>
    </row>
    <row r="189" spans="1:7" s="407" customFormat="1">
      <c r="A189" s="416"/>
      <c r="B189" s="420" t="s">
        <v>1239</v>
      </c>
      <c r="C189" s="421"/>
      <c r="D189" s="433"/>
      <c r="E189" s="428"/>
      <c r="F189" s="428"/>
      <c r="G189" s="424">
        <f>SUM(G190:G190)</f>
        <v>-86800</v>
      </c>
    </row>
    <row r="190" spans="1:7" s="407" customFormat="1">
      <c r="A190" s="416" t="s">
        <v>1327</v>
      </c>
      <c r="B190" s="417" t="s">
        <v>1328</v>
      </c>
      <c r="C190" s="434" t="s">
        <v>1329</v>
      </c>
      <c r="D190" s="434" t="s">
        <v>1183</v>
      </c>
      <c r="E190" s="415"/>
      <c r="F190" s="415"/>
      <c r="G190" s="415">
        <v>-86800</v>
      </c>
    </row>
    <row r="191" spans="1:7" s="407" customFormat="1">
      <c r="A191" s="435"/>
      <c r="B191" s="436"/>
      <c r="C191" s="437"/>
      <c r="D191" s="437"/>
      <c r="E191" s="438"/>
      <c r="F191" s="438"/>
      <c r="G191" s="438"/>
    </row>
    <row r="192" spans="1:7" s="407" customFormat="1">
      <c r="A192" s="439" t="s">
        <v>1330</v>
      </c>
      <c r="B192" s="426"/>
      <c r="C192" s="426"/>
      <c r="D192" s="426"/>
      <c r="E192" s="427"/>
      <c r="F192" s="423"/>
      <c r="G192" s="424">
        <f>G194</f>
        <v>-3999.4999999999995</v>
      </c>
    </row>
    <row r="193" spans="1:10" s="407" customFormat="1">
      <c r="A193" s="440" t="s">
        <v>1331</v>
      </c>
      <c r="B193" s="441"/>
      <c r="C193" s="441"/>
      <c r="D193" s="441"/>
      <c r="E193" s="441"/>
      <c r="F193" s="442"/>
      <c r="G193" s="443"/>
    </row>
    <row r="194" spans="1:10" s="407" customFormat="1">
      <c r="A194" s="425" t="s">
        <v>1332</v>
      </c>
      <c r="B194" s="444" t="s">
        <v>481</v>
      </c>
      <c r="C194" s="445"/>
      <c r="D194" s="445"/>
      <c r="E194" s="446"/>
      <c r="F194" s="447"/>
      <c r="G194" s="424">
        <f>G195+G242</f>
        <v>-3999.4999999999995</v>
      </c>
    </row>
    <row r="195" spans="1:10" s="407" customFormat="1">
      <c r="A195" s="419"/>
      <c r="B195" s="429" t="s">
        <v>1198</v>
      </c>
      <c r="C195" s="421"/>
      <c r="D195" s="421"/>
      <c r="E195" s="422"/>
      <c r="F195" s="423"/>
      <c r="G195" s="424">
        <f>SUM(G196:G241)</f>
        <v>-3729.4999999999995</v>
      </c>
    </row>
    <row r="196" spans="1:10" s="407" customFormat="1">
      <c r="A196" s="416" t="s">
        <v>1333</v>
      </c>
      <c r="B196" s="417" t="s">
        <v>1334</v>
      </c>
      <c r="C196" s="417" t="s">
        <v>1041</v>
      </c>
      <c r="D196" s="417" t="s">
        <v>1046</v>
      </c>
      <c r="E196" s="417"/>
      <c r="F196" s="415"/>
      <c r="G196" s="415">
        <v>-364</v>
      </c>
    </row>
    <row r="197" spans="1:10" s="407" customFormat="1">
      <c r="A197" s="416" t="s">
        <v>1335</v>
      </c>
      <c r="B197" s="417" t="s">
        <v>1336</v>
      </c>
      <c r="C197" s="417" t="s">
        <v>1041</v>
      </c>
      <c r="D197" s="417" t="s">
        <v>1263</v>
      </c>
      <c r="E197" s="417"/>
      <c r="F197" s="415"/>
      <c r="G197" s="415">
        <v>-41.1</v>
      </c>
    </row>
    <row r="198" spans="1:10" s="407" customFormat="1" ht="33">
      <c r="A198" s="416" t="s">
        <v>1337</v>
      </c>
      <c r="B198" s="417" t="s">
        <v>1338</v>
      </c>
      <c r="C198" s="417" t="s">
        <v>1041</v>
      </c>
      <c r="D198" s="417" t="s">
        <v>1046</v>
      </c>
      <c r="E198" s="417"/>
      <c r="F198" s="415"/>
      <c r="G198" s="415">
        <v>-109</v>
      </c>
    </row>
    <row r="199" spans="1:10" s="407" customFormat="1">
      <c r="A199" s="416" t="s">
        <v>1339</v>
      </c>
      <c r="B199" s="417" t="s">
        <v>1269</v>
      </c>
      <c r="C199" s="417" t="s">
        <v>1041</v>
      </c>
      <c r="D199" s="417" t="s">
        <v>1046</v>
      </c>
      <c r="E199" s="417"/>
      <c r="F199" s="415"/>
      <c r="G199" s="415">
        <v>-4.7</v>
      </c>
      <c r="H199" s="407">
        <v>4264</v>
      </c>
      <c r="J199" s="448">
        <f>SUM(G413:G1315)</f>
        <v>-528232.52316000045</v>
      </c>
    </row>
    <row r="200" spans="1:10" s="407" customFormat="1">
      <c r="A200" s="416" t="s">
        <v>1340</v>
      </c>
      <c r="B200" s="417" t="s">
        <v>1341</v>
      </c>
      <c r="C200" s="417" t="s">
        <v>1041</v>
      </c>
      <c r="D200" s="417" t="s">
        <v>1046</v>
      </c>
      <c r="E200" s="417"/>
      <c r="F200" s="415"/>
      <c r="G200" s="415">
        <v>-1.2</v>
      </c>
      <c r="H200" s="407">
        <v>4264</v>
      </c>
    </row>
    <row r="201" spans="1:10" s="407" customFormat="1">
      <c r="A201" s="416" t="s">
        <v>1342</v>
      </c>
      <c r="B201" s="417" t="s">
        <v>1343</v>
      </c>
      <c r="C201" s="417" t="s">
        <v>1041</v>
      </c>
      <c r="D201" s="417" t="s">
        <v>1046</v>
      </c>
      <c r="E201" s="417"/>
      <c r="F201" s="415"/>
      <c r="G201" s="415">
        <v>-11</v>
      </c>
      <c r="H201" s="407">
        <v>4264</v>
      </c>
    </row>
    <row r="202" spans="1:10" s="407" customFormat="1" ht="16.5" customHeight="1">
      <c r="A202" s="416" t="s">
        <v>1344</v>
      </c>
      <c r="B202" s="417" t="s">
        <v>1345</v>
      </c>
      <c r="C202" s="417" t="s">
        <v>1041</v>
      </c>
      <c r="D202" s="417" t="s">
        <v>1046</v>
      </c>
      <c r="E202" s="417"/>
      <c r="F202" s="415"/>
      <c r="G202" s="415">
        <v>-256.8</v>
      </c>
      <c r="H202" s="407">
        <v>4264</v>
      </c>
    </row>
    <row r="203" spans="1:10" s="407" customFormat="1" ht="16.5" customHeight="1">
      <c r="A203" s="416" t="s">
        <v>1346</v>
      </c>
      <c r="B203" s="417" t="s">
        <v>1347</v>
      </c>
      <c r="C203" s="417" t="s">
        <v>1041</v>
      </c>
      <c r="D203" s="417" t="s">
        <v>1046</v>
      </c>
      <c r="E203" s="417"/>
      <c r="F203" s="415"/>
      <c r="G203" s="415">
        <v>-4.2</v>
      </c>
    </row>
    <row r="204" spans="1:10" s="407" customFormat="1" ht="16.5" customHeight="1">
      <c r="A204" s="416" t="s">
        <v>1348</v>
      </c>
      <c r="B204" s="417" t="s">
        <v>1343</v>
      </c>
      <c r="C204" s="417" t="s">
        <v>1041</v>
      </c>
      <c r="D204" s="417" t="s">
        <v>1046</v>
      </c>
      <c r="E204" s="415"/>
      <c r="F204" s="415"/>
      <c r="G204" s="415">
        <v>-25.8</v>
      </c>
    </row>
    <row r="205" spans="1:10" s="407" customFormat="1">
      <c r="A205" s="416" t="s">
        <v>1349</v>
      </c>
      <c r="B205" s="417" t="s">
        <v>1350</v>
      </c>
      <c r="C205" s="417" t="s">
        <v>1041</v>
      </c>
      <c r="D205" s="417" t="s">
        <v>1046</v>
      </c>
      <c r="E205" s="415"/>
      <c r="F205" s="415"/>
      <c r="G205" s="415">
        <v>-7</v>
      </c>
      <c r="H205" s="407">
        <v>4264</v>
      </c>
    </row>
    <row r="206" spans="1:10" s="407" customFormat="1">
      <c r="A206" s="416" t="s">
        <v>1351</v>
      </c>
      <c r="B206" s="417" t="s">
        <v>1352</v>
      </c>
      <c r="C206" s="417" t="s">
        <v>1041</v>
      </c>
      <c r="D206" s="417" t="s">
        <v>1046</v>
      </c>
      <c r="E206" s="415"/>
      <c r="F206" s="415"/>
      <c r="G206" s="415">
        <v>-9.1999999999999993</v>
      </c>
    </row>
    <row r="207" spans="1:10" s="407" customFormat="1" ht="16.5" customHeight="1">
      <c r="A207" s="416" t="s">
        <v>1353</v>
      </c>
      <c r="B207" s="417" t="s">
        <v>1343</v>
      </c>
      <c r="C207" s="417" t="s">
        <v>1041</v>
      </c>
      <c r="D207" s="417" t="s">
        <v>1046</v>
      </c>
      <c r="E207" s="415"/>
      <c r="F207" s="415"/>
      <c r="G207" s="415">
        <v>-60</v>
      </c>
    </row>
    <row r="208" spans="1:10" s="407" customFormat="1">
      <c r="A208" s="416" t="s">
        <v>1354</v>
      </c>
      <c r="B208" s="417" t="s">
        <v>1355</v>
      </c>
      <c r="C208" s="417" t="s">
        <v>1041</v>
      </c>
      <c r="D208" s="417" t="s">
        <v>1046</v>
      </c>
      <c r="E208" s="415"/>
      <c r="F208" s="415"/>
      <c r="G208" s="415">
        <v>-3.9</v>
      </c>
    </row>
    <row r="209" spans="1:8" s="407" customFormat="1">
      <c r="A209" s="416" t="s">
        <v>1356</v>
      </c>
      <c r="B209" s="417" t="s">
        <v>1357</v>
      </c>
      <c r="C209" s="417" t="s">
        <v>1041</v>
      </c>
      <c r="D209" s="417" t="s">
        <v>1046</v>
      </c>
      <c r="E209" s="415"/>
      <c r="F209" s="415"/>
      <c r="G209" s="415">
        <v>-38</v>
      </c>
    </row>
    <row r="210" spans="1:8" s="407" customFormat="1">
      <c r="A210" s="416" t="s">
        <v>1358</v>
      </c>
      <c r="B210" s="417" t="s">
        <v>1359</v>
      </c>
      <c r="C210" s="417" t="s">
        <v>1041</v>
      </c>
      <c r="D210" s="417" t="s">
        <v>1046</v>
      </c>
      <c r="E210" s="415"/>
      <c r="F210" s="415"/>
      <c r="G210" s="415">
        <v>-178</v>
      </c>
    </row>
    <row r="211" spans="1:8" s="407" customFormat="1">
      <c r="A211" s="416" t="s">
        <v>1360</v>
      </c>
      <c r="B211" s="417" t="s">
        <v>1361</v>
      </c>
      <c r="C211" s="417" t="s">
        <v>1041</v>
      </c>
      <c r="D211" s="417" t="s">
        <v>1362</v>
      </c>
      <c r="E211" s="415"/>
      <c r="F211" s="415"/>
      <c r="G211" s="415">
        <v>-20</v>
      </c>
    </row>
    <row r="212" spans="1:8" s="407" customFormat="1">
      <c r="A212" s="416" t="s">
        <v>1363</v>
      </c>
      <c r="B212" s="417" t="s">
        <v>1364</v>
      </c>
      <c r="C212" s="417" t="s">
        <v>1041</v>
      </c>
      <c r="D212" s="417" t="s">
        <v>1046</v>
      </c>
      <c r="E212" s="415"/>
      <c r="F212" s="415"/>
      <c r="G212" s="415">
        <v>-4.5999999999999996</v>
      </c>
    </row>
    <row r="213" spans="1:8" s="407" customFormat="1">
      <c r="A213" s="416" t="s">
        <v>1365</v>
      </c>
      <c r="B213" s="417" t="s">
        <v>1366</v>
      </c>
      <c r="C213" s="417" t="s">
        <v>1041</v>
      </c>
      <c r="D213" s="417" t="s">
        <v>1046</v>
      </c>
      <c r="E213" s="415"/>
      <c r="F213" s="415"/>
      <c r="G213" s="415">
        <v>-3.3</v>
      </c>
    </row>
    <row r="214" spans="1:8" s="407" customFormat="1">
      <c r="A214" s="416" t="s">
        <v>1367</v>
      </c>
      <c r="B214" s="417" t="s">
        <v>1343</v>
      </c>
      <c r="C214" s="417" t="s">
        <v>1041</v>
      </c>
      <c r="D214" s="417" t="s">
        <v>1046</v>
      </c>
      <c r="E214" s="415"/>
      <c r="F214" s="415"/>
      <c r="G214" s="415">
        <v>-129</v>
      </c>
    </row>
    <row r="215" spans="1:8" s="407" customFormat="1">
      <c r="A215" s="416" t="s">
        <v>1368</v>
      </c>
      <c r="B215" s="417" t="s">
        <v>1369</v>
      </c>
      <c r="C215" s="417" t="s">
        <v>1041</v>
      </c>
      <c r="D215" s="417" t="s">
        <v>1046</v>
      </c>
      <c r="E215" s="430"/>
      <c r="F215" s="415"/>
      <c r="G215" s="415">
        <v>-48</v>
      </c>
    </row>
    <row r="216" spans="1:8" s="407" customFormat="1">
      <c r="A216" s="416" t="s">
        <v>1370</v>
      </c>
      <c r="B216" s="417" t="s">
        <v>1371</v>
      </c>
      <c r="C216" s="417" t="s">
        <v>1041</v>
      </c>
      <c r="D216" s="417" t="s">
        <v>1046</v>
      </c>
      <c r="E216" s="431"/>
      <c r="F216" s="432"/>
      <c r="G216" s="415">
        <v>-33.6</v>
      </c>
    </row>
    <row r="217" spans="1:8" s="407" customFormat="1" ht="16.5" customHeight="1">
      <c r="A217" s="416" t="s">
        <v>1372</v>
      </c>
      <c r="B217" s="417" t="s">
        <v>1044</v>
      </c>
      <c r="C217" s="417" t="s">
        <v>1041</v>
      </c>
      <c r="D217" s="417" t="s">
        <v>1046</v>
      </c>
      <c r="E217" s="431"/>
      <c r="F217" s="432"/>
      <c r="G217" s="415">
        <v>-99</v>
      </c>
    </row>
    <row r="218" spans="1:8" s="407" customFormat="1" ht="16.5" customHeight="1">
      <c r="A218" s="416" t="s">
        <v>1373</v>
      </c>
      <c r="B218" s="417" t="s">
        <v>1106</v>
      </c>
      <c r="C218" s="417" t="s">
        <v>1041</v>
      </c>
      <c r="D218" s="417" t="s">
        <v>1046</v>
      </c>
      <c r="E218" s="431"/>
      <c r="F218" s="432"/>
      <c r="G218" s="415">
        <v>-251.4</v>
      </c>
    </row>
    <row r="219" spans="1:8" s="407" customFormat="1" ht="16.5" customHeight="1">
      <c r="A219" s="416" t="s">
        <v>1374</v>
      </c>
      <c r="B219" s="417" t="s">
        <v>1117</v>
      </c>
      <c r="C219" s="417" t="s">
        <v>1041</v>
      </c>
      <c r="D219" s="417" t="s">
        <v>1046</v>
      </c>
      <c r="E219" s="431"/>
      <c r="F219" s="432"/>
      <c r="G219" s="415">
        <v>-96.2</v>
      </c>
      <c r="H219" s="407">
        <v>4264</v>
      </c>
    </row>
    <row r="220" spans="1:8" s="407" customFormat="1">
      <c r="A220" s="416" t="s">
        <v>1375</v>
      </c>
      <c r="B220" s="417" t="s">
        <v>1376</v>
      </c>
      <c r="C220" s="417" t="s">
        <v>1041</v>
      </c>
      <c r="D220" s="417" t="s">
        <v>1046</v>
      </c>
      <c r="E220" s="431"/>
      <c r="F220" s="432"/>
      <c r="G220" s="415">
        <v>-24</v>
      </c>
      <c r="H220" s="407">
        <v>4264</v>
      </c>
    </row>
    <row r="221" spans="1:8" s="407" customFormat="1">
      <c r="A221" s="416" t="s">
        <v>1377</v>
      </c>
      <c r="B221" s="417" t="s">
        <v>1378</v>
      </c>
      <c r="C221" s="417" t="s">
        <v>1045</v>
      </c>
      <c r="D221" s="417" t="s">
        <v>1046</v>
      </c>
      <c r="E221" s="431"/>
      <c r="F221" s="432"/>
      <c r="G221" s="415">
        <v>-1</v>
      </c>
      <c r="H221" s="407">
        <v>4264</v>
      </c>
    </row>
    <row r="222" spans="1:8" s="407" customFormat="1" ht="33">
      <c r="A222" s="416" t="s">
        <v>1379</v>
      </c>
      <c r="B222" s="417" t="s">
        <v>1380</v>
      </c>
      <c r="C222" s="417" t="s">
        <v>1041</v>
      </c>
      <c r="D222" s="417" t="s">
        <v>1046</v>
      </c>
      <c r="E222" s="431"/>
      <c r="F222" s="432"/>
      <c r="G222" s="415">
        <v>-22.5</v>
      </c>
      <c r="H222" s="407">
        <v>4264</v>
      </c>
    </row>
    <row r="223" spans="1:8" s="407" customFormat="1">
      <c r="A223" s="416" t="s">
        <v>1381</v>
      </c>
      <c r="B223" s="417" t="s">
        <v>1343</v>
      </c>
      <c r="C223" s="417" t="s">
        <v>1041</v>
      </c>
      <c r="D223" s="417" t="s">
        <v>1046</v>
      </c>
      <c r="E223" s="431"/>
      <c r="F223" s="432"/>
      <c r="G223" s="415">
        <v>-38</v>
      </c>
      <c r="H223" s="407">
        <v>4264</v>
      </c>
    </row>
    <row r="224" spans="1:8" s="407" customFormat="1">
      <c r="A224" s="416" t="s">
        <v>1382</v>
      </c>
      <c r="B224" s="417" t="s">
        <v>1288</v>
      </c>
      <c r="C224" s="417" t="s">
        <v>1041</v>
      </c>
      <c r="D224" s="417" t="s">
        <v>1046</v>
      </c>
      <c r="E224" s="431"/>
      <c r="F224" s="432"/>
      <c r="G224" s="415">
        <v>-3</v>
      </c>
      <c r="H224" s="407">
        <v>4264</v>
      </c>
    </row>
    <row r="225" spans="1:8" s="407" customFormat="1">
      <c r="A225" s="416" t="s">
        <v>1383</v>
      </c>
      <c r="B225" s="417" t="s">
        <v>1343</v>
      </c>
      <c r="C225" s="417" t="s">
        <v>1041</v>
      </c>
      <c r="D225" s="417" t="s">
        <v>1046</v>
      </c>
      <c r="E225" s="431"/>
      <c r="F225" s="432"/>
      <c r="G225" s="415">
        <v>-1.5</v>
      </c>
      <c r="H225" s="407">
        <v>4264</v>
      </c>
    </row>
    <row r="226" spans="1:8" s="407" customFormat="1">
      <c r="A226" s="416" t="s">
        <v>1384</v>
      </c>
      <c r="B226" s="417" t="s">
        <v>1385</v>
      </c>
      <c r="C226" s="417" t="s">
        <v>1045</v>
      </c>
      <c r="D226" s="417" t="s">
        <v>1046</v>
      </c>
      <c r="E226" s="431"/>
      <c r="F226" s="432"/>
      <c r="G226" s="415">
        <v>-2.2000000000000002</v>
      </c>
      <c r="H226" s="407">
        <v>4264</v>
      </c>
    </row>
    <row r="227" spans="1:8" s="407" customFormat="1">
      <c r="A227" s="416" t="s">
        <v>1386</v>
      </c>
      <c r="B227" s="417" t="s">
        <v>1387</v>
      </c>
      <c r="C227" s="417" t="s">
        <v>1041</v>
      </c>
      <c r="D227" s="417" t="s">
        <v>1046</v>
      </c>
      <c r="E227" s="431"/>
      <c r="F227" s="432"/>
      <c r="G227" s="415">
        <v>-31</v>
      </c>
      <c r="H227" s="407">
        <v>4264</v>
      </c>
    </row>
    <row r="228" spans="1:8" s="407" customFormat="1" ht="19.5" customHeight="1">
      <c r="A228" s="416" t="s">
        <v>1388</v>
      </c>
      <c r="B228" s="417" t="s">
        <v>1389</v>
      </c>
      <c r="C228" s="417" t="s">
        <v>1045</v>
      </c>
      <c r="D228" s="417" t="s">
        <v>1046</v>
      </c>
      <c r="E228" s="431"/>
      <c r="F228" s="432"/>
      <c r="G228" s="415">
        <v>-25</v>
      </c>
      <c r="H228" s="407">
        <v>4264</v>
      </c>
    </row>
    <row r="229" spans="1:8" s="407" customFormat="1">
      <c r="A229" s="416" t="s">
        <v>1390</v>
      </c>
      <c r="B229" s="417" t="s">
        <v>1391</v>
      </c>
      <c r="C229" s="417" t="s">
        <v>1041</v>
      </c>
      <c r="D229" s="417" t="s">
        <v>1046</v>
      </c>
      <c r="E229" s="431"/>
      <c r="F229" s="432"/>
      <c r="G229" s="415">
        <v>-84.6</v>
      </c>
      <c r="H229" s="407">
        <v>4264</v>
      </c>
    </row>
    <row r="230" spans="1:8" s="407" customFormat="1" ht="16.5" customHeight="1">
      <c r="A230" s="416" t="s">
        <v>1392</v>
      </c>
      <c r="B230" s="417" t="s">
        <v>1393</v>
      </c>
      <c r="C230" s="417" t="s">
        <v>1041</v>
      </c>
      <c r="D230" s="417" t="s">
        <v>1046</v>
      </c>
      <c r="E230" s="431"/>
      <c r="F230" s="432"/>
      <c r="G230" s="415">
        <v>-155.9</v>
      </c>
    </row>
    <row r="231" spans="1:8" s="407" customFormat="1" ht="16.5" customHeight="1">
      <c r="A231" s="416" t="s">
        <v>1394</v>
      </c>
      <c r="B231" s="417" t="s">
        <v>1165</v>
      </c>
      <c r="C231" s="417" t="s">
        <v>1041</v>
      </c>
      <c r="D231" s="417" t="s">
        <v>1046</v>
      </c>
      <c r="E231" s="431"/>
      <c r="F231" s="432"/>
      <c r="G231" s="415">
        <v>-851</v>
      </c>
    </row>
    <row r="232" spans="1:8" s="407" customFormat="1" ht="16.5" customHeight="1">
      <c r="A232" s="416" t="s">
        <v>1395</v>
      </c>
      <c r="B232" s="417" t="s">
        <v>1396</v>
      </c>
      <c r="C232" s="417" t="s">
        <v>1041</v>
      </c>
      <c r="D232" s="417" t="s">
        <v>1046</v>
      </c>
      <c r="E232" s="431"/>
      <c r="F232" s="432"/>
      <c r="G232" s="415">
        <v>-21</v>
      </c>
    </row>
    <row r="233" spans="1:8" s="407" customFormat="1" ht="21" customHeight="1">
      <c r="A233" s="416" t="s">
        <v>1397</v>
      </c>
      <c r="B233" s="417" t="s">
        <v>1080</v>
      </c>
      <c r="C233" s="417" t="s">
        <v>1041</v>
      </c>
      <c r="D233" s="417" t="s">
        <v>1081</v>
      </c>
      <c r="E233" s="431"/>
      <c r="F233" s="432"/>
      <c r="G233" s="415">
        <v>-243.6</v>
      </c>
    </row>
    <row r="234" spans="1:8" s="407" customFormat="1">
      <c r="A234" s="416" t="s">
        <v>1398</v>
      </c>
      <c r="B234" s="417" t="s">
        <v>1399</v>
      </c>
      <c r="C234" s="417" t="s">
        <v>1041</v>
      </c>
      <c r="D234" s="417" t="s">
        <v>1046</v>
      </c>
      <c r="E234" s="431"/>
      <c r="F234" s="432"/>
      <c r="G234" s="415">
        <v>-70</v>
      </c>
    </row>
    <row r="235" spans="1:8" s="407" customFormat="1">
      <c r="A235" s="416" t="s">
        <v>1400</v>
      </c>
      <c r="B235" s="417" t="s">
        <v>1401</v>
      </c>
      <c r="C235" s="417" t="s">
        <v>1041</v>
      </c>
      <c r="D235" s="417" t="s">
        <v>1046</v>
      </c>
      <c r="E235" s="431"/>
      <c r="F235" s="432"/>
      <c r="G235" s="415">
        <v>-9.6999999999999993</v>
      </c>
    </row>
    <row r="236" spans="1:8" s="407" customFormat="1" ht="33">
      <c r="A236" s="416" t="s">
        <v>1402</v>
      </c>
      <c r="B236" s="417" t="s">
        <v>1403</v>
      </c>
      <c r="C236" s="417" t="s">
        <v>1041</v>
      </c>
      <c r="D236" s="417" t="s">
        <v>1081</v>
      </c>
      <c r="E236" s="431"/>
      <c r="F236" s="432"/>
      <c r="G236" s="415">
        <v>-188.5</v>
      </c>
    </row>
    <row r="237" spans="1:8" s="407" customFormat="1">
      <c r="A237" s="416" t="s">
        <v>1404</v>
      </c>
      <c r="B237" s="417" t="s">
        <v>1405</v>
      </c>
      <c r="C237" s="417" t="s">
        <v>1041</v>
      </c>
      <c r="D237" s="417" t="s">
        <v>1046</v>
      </c>
      <c r="E237" s="431"/>
      <c r="F237" s="432"/>
      <c r="G237" s="415">
        <v>-23</v>
      </c>
      <c r="H237" s="407">
        <v>4264</v>
      </c>
    </row>
    <row r="238" spans="1:8" s="407" customFormat="1">
      <c r="A238" s="416" t="s">
        <v>1406</v>
      </c>
      <c r="B238" s="417" t="s">
        <v>1407</v>
      </c>
      <c r="C238" s="417" t="s">
        <v>1041</v>
      </c>
      <c r="D238" s="417" t="s">
        <v>1046</v>
      </c>
      <c r="E238" s="431"/>
      <c r="F238" s="432"/>
      <c r="G238" s="415">
        <v>-33</v>
      </c>
      <c r="H238" s="407">
        <v>4264</v>
      </c>
    </row>
    <row r="239" spans="1:8" s="407" customFormat="1" ht="31.5" customHeight="1">
      <c r="A239" s="416" t="s">
        <v>1408</v>
      </c>
      <c r="B239" s="417" t="s">
        <v>1409</v>
      </c>
      <c r="C239" s="417" t="s">
        <v>1041</v>
      </c>
      <c r="D239" s="417" t="s">
        <v>1089</v>
      </c>
      <c r="E239" s="431"/>
      <c r="F239" s="432"/>
      <c r="G239" s="415">
        <v>-5</v>
      </c>
      <c r="H239" s="407">
        <v>4264</v>
      </c>
    </row>
    <row r="240" spans="1:8" s="407" customFormat="1" ht="33">
      <c r="A240" s="416" t="s">
        <v>1410</v>
      </c>
      <c r="B240" s="417" t="s">
        <v>1411</v>
      </c>
      <c r="C240" s="417" t="s">
        <v>1045</v>
      </c>
      <c r="D240" s="417" t="s">
        <v>1046</v>
      </c>
      <c r="E240" s="431"/>
      <c r="F240" s="432"/>
      <c r="G240" s="415">
        <v>-2.5</v>
      </c>
      <c r="H240" s="407">
        <v>4264</v>
      </c>
    </row>
    <row r="241" spans="1:8" s="407" customFormat="1">
      <c r="A241" s="416" t="s">
        <v>1412</v>
      </c>
      <c r="B241" s="417" t="s">
        <v>1413</v>
      </c>
      <c r="C241" s="417" t="s">
        <v>1041</v>
      </c>
      <c r="D241" s="417" t="s">
        <v>1046</v>
      </c>
      <c r="E241" s="431"/>
      <c r="F241" s="432"/>
      <c r="G241" s="415">
        <v>-94.5</v>
      </c>
      <c r="H241" s="407">
        <v>4264</v>
      </c>
    </row>
    <row r="242" spans="1:8" s="407" customFormat="1">
      <c r="A242" s="416" t="s">
        <v>1238</v>
      </c>
      <c r="B242" s="417" t="s">
        <v>1239</v>
      </c>
      <c r="C242" s="417"/>
      <c r="D242" s="417"/>
      <c r="E242" s="431"/>
      <c r="F242" s="432"/>
      <c r="G242" s="449">
        <f>G243</f>
        <v>-270</v>
      </c>
    </row>
    <row r="243" spans="1:8" s="407" customFormat="1" ht="33">
      <c r="A243" s="416" t="s">
        <v>1414</v>
      </c>
      <c r="B243" s="417" t="s">
        <v>1415</v>
      </c>
      <c r="C243" s="417" t="s">
        <v>1041</v>
      </c>
      <c r="D243" s="417" t="s">
        <v>1244</v>
      </c>
      <c r="E243" s="431"/>
      <c r="F243" s="432"/>
      <c r="G243" s="415">
        <v>-270</v>
      </c>
    </row>
    <row r="244" spans="1:8" s="407" customFormat="1">
      <c r="A244" s="416"/>
      <c r="B244" s="417"/>
      <c r="C244" s="417"/>
      <c r="D244" s="417"/>
      <c r="E244" s="431"/>
      <c r="F244" s="432"/>
      <c r="G244" s="415"/>
    </row>
    <row r="245" spans="1:8" s="407" customFormat="1">
      <c r="A245" s="439" t="s">
        <v>1416</v>
      </c>
      <c r="B245" s="426"/>
      <c r="C245" s="426"/>
      <c r="D245" s="426"/>
      <c r="E245" s="427"/>
      <c r="F245" s="450"/>
      <c r="G245" s="451">
        <f>G246+G346</f>
        <v>-4532.5153</v>
      </c>
    </row>
    <row r="246" spans="1:8" s="407" customFormat="1">
      <c r="A246" s="440" t="s">
        <v>1417</v>
      </c>
      <c r="B246" s="441"/>
      <c r="C246" s="441"/>
      <c r="D246" s="441"/>
      <c r="E246" s="441"/>
      <c r="F246" s="442"/>
      <c r="G246" s="424">
        <f>G247</f>
        <v>-1679.0053000000003</v>
      </c>
    </row>
    <row r="247" spans="1:8" s="407" customFormat="1" ht="17.25">
      <c r="A247" s="452" t="s">
        <v>1418</v>
      </c>
      <c r="B247" s="405" t="s">
        <v>492</v>
      </c>
      <c r="C247" s="426"/>
      <c r="D247" s="426"/>
      <c r="E247" s="427"/>
      <c r="F247" s="423"/>
      <c r="G247" s="424">
        <f>G248+G336</f>
        <v>-1679.0053000000003</v>
      </c>
    </row>
    <row r="248" spans="1:8" s="407" customFormat="1">
      <c r="A248" s="419"/>
      <c r="B248" s="429" t="s">
        <v>1198</v>
      </c>
      <c r="C248" s="421"/>
      <c r="D248" s="421"/>
      <c r="E248" s="422"/>
      <c r="F248" s="423"/>
      <c r="G248" s="424">
        <f>G249+G250+G251+G252+G253+G254+G255+G256+G257+G258+G259+G260+G261+G262+G263+G264+G265+G266+G267+G268+G269+G270+G271+G272+G273+G274+G275+G276+G277+G278+G279+G280+G281+G282+G283+G284+G285+G286+G287+G288+G289+G290+G291+G292+G293+G294+G295+G296+G297+G298+G299+G300+G301+G302+G303+G304+G305+G306+G307+G308+G309+G310+G311+G312+G313+G314+G315+G316+G317+G318+G319+G320+G321+G322+G323+G324+G325+G326+G327+G328+G329+G330+G331+G332+G333+G334+G335</f>
        <v>-1025.8113000000003</v>
      </c>
    </row>
    <row r="249" spans="1:8" s="407" customFormat="1" ht="34.5">
      <c r="A249" s="453" t="s">
        <v>1419</v>
      </c>
      <c r="B249" s="454" t="s">
        <v>1420</v>
      </c>
      <c r="C249" s="455" t="s">
        <v>1041</v>
      </c>
      <c r="D249" s="456" t="s">
        <v>1046</v>
      </c>
      <c r="E249" s="431"/>
      <c r="F249" s="432"/>
      <c r="G249" s="457">
        <v>-0.59199999999999997</v>
      </c>
    </row>
    <row r="250" spans="1:8" s="407" customFormat="1" ht="34.5">
      <c r="A250" s="453" t="s">
        <v>1421</v>
      </c>
      <c r="B250" s="454" t="s">
        <v>1422</v>
      </c>
      <c r="C250" s="455" t="s">
        <v>1041</v>
      </c>
      <c r="D250" s="456" t="s">
        <v>1046</v>
      </c>
      <c r="E250" s="431"/>
      <c r="F250" s="432"/>
      <c r="G250" s="457">
        <v>-1.8</v>
      </c>
    </row>
    <row r="251" spans="1:8" s="407" customFormat="1" ht="17.25">
      <c r="A251" s="453" t="s">
        <v>1423</v>
      </c>
      <c r="B251" s="454" t="s">
        <v>1424</v>
      </c>
      <c r="C251" s="455" t="s">
        <v>1041</v>
      </c>
      <c r="D251" s="456" t="s">
        <v>1046</v>
      </c>
      <c r="E251" s="431"/>
      <c r="F251" s="432"/>
      <c r="G251" s="457">
        <v>-0.52</v>
      </c>
    </row>
    <row r="252" spans="1:8" s="407" customFormat="1" ht="17.25">
      <c r="A252" s="453" t="s">
        <v>1425</v>
      </c>
      <c r="B252" s="454" t="s">
        <v>1424</v>
      </c>
      <c r="C252" s="455" t="s">
        <v>1041</v>
      </c>
      <c r="D252" s="456" t="s">
        <v>1046</v>
      </c>
      <c r="E252" s="431"/>
      <c r="F252" s="432"/>
      <c r="G252" s="457">
        <v>-2.7</v>
      </c>
    </row>
    <row r="253" spans="1:8" s="407" customFormat="1" ht="17.25">
      <c r="A253" s="453" t="s">
        <v>1426</v>
      </c>
      <c r="B253" s="454" t="s">
        <v>1427</v>
      </c>
      <c r="C253" s="455" t="s">
        <v>1041</v>
      </c>
      <c r="D253" s="456" t="s">
        <v>1046</v>
      </c>
      <c r="E253" s="431"/>
      <c r="F253" s="432"/>
      <c r="G253" s="457">
        <v>-0.21</v>
      </c>
    </row>
    <row r="254" spans="1:8" s="407" customFormat="1" ht="17.25">
      <c r="A254" s="453" t="s">
        <v>1428</v>
      </c>
      <c r="B254" s="454" t="s">
        <v>1429</v>
      </c>
      <c r="C254" s="455" t="s">
        <v>1041</v>
      </c>
      <c r="D254" s="456" t="s">
        <v>1046</v>
      </c>
      <c r="E254" s="431"/>
      <c r="F254" s="432"/>
      <c r="G254" s="457">
        <v>-1.1000000000000001</v>
      </c>
    </row>
    <row r="255" spans="1:8" s="407" customFormat="1" ht="34.5">
      <c r="A255" s="453" t="s">
        <v>1430</v>
      </c>
      <c r="B255" s="454" t="s">
        <v>1431</v>
      </c>
      <c r="C255" s="455" t="s">
        <v>1041</v>
      </c>
      <c r="D255" s="456" t="s">
        <v>1046</v>
      </c>
      <c r="E255" s="431"/>
      <c r="F255" s="432"/>
      <c r="G255" s="457">
        <v>-1.3</v>
      </c>
    </row>
    <row r="256" spans="1:8" s="407" customFormat="1" ht="17.25">
      <c r="A256" s="453" t="s">
        <v>1432</v>
      </c>
      <c r="B256" s="454" t="s">
        <v>1433</v>
      </c>
      <c r="C256" s="455" t="s">
        <v>1041</v>
      </c>
      <c r="D256" s="456" t="s">
        <v>1046</v>
      </c>
      <c r="E256" s="431"/>
      <c r="F256" s="432"/>
      <c r="G256" s="457">
        <v>-0.4</v>
      </c>
    </row>
    <row r="257" spans="1:7" s="407" customFormat="1" ht="17.25">
      <c r="A257" s="453" t="s">
        <v>1434</v>
      </c>
      <c r="B257" s="454" t="s">
        <v>1435</v>
      </c>
      <c r="C257" s="455" t="s">
        <v>1041</v>
      </c>
      <c r="D257" s="456" t="s">
        <v>1046</v>
      </c>
      <c r="E257" s="431"/>
      <c r="F257" s="432"/>
      <c r="G257" s="457">
        <v>-1.2</v>
      </c>
    </row>
    <row r="258" spans="1:7" s="407" customFormat="1" ht="51.75">
      <c r="A258" s="453" t="s">
        <v>1436</v>
      </c>
      <c r="B258" s="454" t="s">
        <v>1437</v>
      </c>
      <c r="C258" s="455" t="s">
        <v>1041</v>
      </c>
      <c r="D258" s="456" t="s">
        <v>1046</v>
      </c>
      <c r="E258" s="431"/>
      <c r="F258" s="432"/>
      <c r="G258" s="457">
        <v>-3.0209999999999999</v>
      </c>
    </row>
    <row r="259" spans="1:7" s="407" customFormat="1" ht="34.5">
      <c r="A259" s="453" t="s">
        <v>1438</v>
      </c>
      <c r="B259" s="454" t="s">
        <v>1439</v>
      </c>
      <c r="C259" s="455" t="s">
        <v>1041</v>
      </c>
      <c r="D259" s="456" t="s">
        <v>1046</v>
      </c>
      <c r="E259" s="431"/>
      <c r="F259" s="432"/>
      <c r="G259" s="457">
        <v>-1.9305000000000001</v>
      </c>
    </row>
    <row r="260" spans="1:7" s="407" customFormat="1" ht="34.5">
      <c r="A260" s="453" t="s">
        <v>1440</v>
      </c>
      <c r="B260" s="454" t="s">
        <v>1441</v>
      </c>
      <c r="C260" s="455" t="s">
        <v>1041</v>
      </c>
      <c r="D260" s="456" t="s">
        <v>1046</v>
      </c>
      <c r="E260" s="431"/>
      <c r="F260" s="432"/>
      <c r="G260" s="457">
        <v>-1</v>
      </c>
    </row>
    <row r="261" spans="1:7" s="407" customFormat="1" ht="34.5">
      <c r="A261" s="453" t="s">
        <v>1442</v>
      </c>
      <c r="B261" s="454" t="s">
        <v>1443</v>
      </c>
      <c r="C261" s="455" t="s">
        <v>1041</v>
      </c>
      <c r="D261" s="456" t="s">
        <v>1046</v>
      </c>
      <c r="E261" s="431"/>
      <c r="F261" s="432"/>
      <c r="G261" s="457">
        <v>-2</v>
      </c>
    </row>
    <row r="262" spans="1:7" s="407" customFormat="1" ht="17.25">
      <c r="A262" s="453" t="s">
        <v>1444</v>
      </c>
      <c r="B262" s="454" t="s">
        <v>1445</v>
      </c>
      <c r="C262" s="455" t="s">
        <v>1041</v>
      </c>
      <c r="D262" s="456" t="s">
        <v>1046</v>
      </c>
      <c r="E262" s="431"/>
      <c r="F262" s="432"/>
      <c r="G262" s="457">
        <v>-4.37</v>
      </c>
    </row>
    <row r="263" spans="1:7" s="407" customFormat="1" ht="17.25">
      <c r="A263" s="453" t="s">
        <v>1446</v>
      </c>
      <c r="B263" s="454" t="s">
        <v>1424</v>
      </c>
      <c r="C263" s="455" t="s">
        <v>1041</v>
      </c>
      <c r="D263" s="456" t="s">
        <v>1046</v>
      </c>
      <c r="E263" s="431"/>
      <c r="F263" s="432"/>
      <c r="G263" s="457">
        <v>-0.28000000000000003</v>
      </c>
    </row>
    <row r="264" spans="1:7" s="407" customFormat="1" ht="51.75">
      <c r="A264" s="453" t="s">
        <v>1447</v>
      </c>
      <c r="B264" s="454" t="s">
        <v>1448</v>
      </c>
      <c r="C264" s="455" t="s">
        <v>1041</v>
      </c>
      <c r="D264" s="456" t="s">
        <v>1046</v>
      </c>
      <c r="E264" s="431"/>
      <c r="F264" s="432"/>
      <c r="G264" s="457">
        <v>-0.49</v>
      </c>
    </row>
    <row r="265" spans="1:7" s="407" customFormat="1" ht="17.25">
      <c r="A265" s="453" t="s">
        <v>1449</v>
      </c>
      <c r="B265" s="454" t="s">
        <v>1429</v>
      </c>
      <c r="C265" s="455" t="s">
        <v>1041</v>
      </c>
      <c r="D265" s="456" t="s">
        <v>1046</v>
      </c>
      <c r="E265" s="431"/>
      <c r="F265" s="432"/>
      <c r="G265" s="457">
        <v>-1.55</v>
      </c>
    </row>
    <row r="266" spans="1:7" s="407" customFormat="1" ht="34.5">
      <c r="A266" s="453" t="s">
        <v>1450</v>
      </c>
      <c r="B266" s="454" t="s">
        <v>1451</v>
      </c>
      <c r="C266" s="455" t="s">
        <v>1041</v>
      </c>
      <c r="D266" s="456" t="s">
        <v>1046</v>
      </c>
      <c r="E266" s="431"/>
      <c r="F266" s="432"/>
      <c r="G266" s="457">
        <v>-2</v>
      </c>
    </row>
    <row r="267" spans="1:7" s="407" customFormat="1" ht="17.25">
      <c r="A267" s="453" t="s">
        <v>1452</v>
      </c>
      <c r="B267" s="454" t="s">
        <v>1453</v>
      </c>
      <c r="C267" s="455" t="s">
        <v>1041</v>
      </c>
      <c r="D267" s="456" t="s">
        <v>1046</v>
      </c>
      <c r="E267" s="431"/>
      <c r="F267" s="432"/>
      <c r="G267" s="457">
        <v>-0.3</v>
      </c>
    </row>
    <row r="268" spans="1:7" s="407" customFormat="1" ht="17.25">
      <c r="A268" s="453" t="s">
        <v>1454</v>
      </c>
      <c r="B268" s="454" t="s">
        <v>1455</v>
      </c>
      <c r="C268" s="455" t="s">
        <v>1041</v>
      </c>
      <c r="D268" s="456" t="s">
        <v>1046</v>
      </c>
      <c r="E268" s="431"/>
      <c r="F268" s="432"/>
      <c r="G268" s="457">
        <v>-1.1259999999999999</v>
      </c>
    </row>
    <row r="269" spans="1:7" s="407" customFormat="1" ht="17.25">
      <c r="A269" s="453" t="s">
        <v>1456</v>
      </c>
      <c r="B269" s="454" t="s">
        <v>1457</v>
      </c>
      <c r="C269" s="455" t="s">
        <v>1041</v>
      </c>
      <c r="D269" s="456" t="s">
        <v>1046</v>
      </c>
      <c r="E269" s="431"/>
      <c r="F269" s="432"/>
      <c r="G269" s="457">
        <v>-5.84</v>
      </c>
    </row>
    <row r="270" spans="1:7" s="407" customFormat="1" ht="17.25">
      <c r="A270" s="453" t="s">
        <v>1458</v>
      </c>
      <c r="B270" s="454" t="s">
        <v>1429</v>
      </c>
      <c r="C270" s="455" t="s">
        <v>1041</v>
      </c>
      <c r="D270" s="456" t="s">
        <v>1046</v>
      </c>
      <c r="E270" s="431"/>
      <c r="F270" s="432"/>
      <c r="G270" s="457">
        <v>-1.7622</v>
      </c>
    </row>
    <row r="271" spans="1:7" s="407" customFormat="1" ht="17.25">
      <c r="A271" s="453" t="s">
        <v>1459</v>
      </c>
      <c r="B271" s="454" t="s">
        <v>1460</v>
      </c>
      <c r="C271" s="455" t="s">
        <v>1041</v>
      </c>
      <c r="D271" s="456" t="s">
        <v>1046</v>
      </c>
      <c r="E271" s="431"/>
      <c r="F271" s="432"/>
      <c r="G271" s="457">
        <v>-2.9430000000000001</v>
      </c>
    </row>
    <row r="272" spans="1:7" s="407" customFormat="1" ht="34.5">
      <c r="A272" s="453" t="s">
        <v>1461</v>
      </c>
      <c r="B272" s="454" t="s">
        <v>1462</v>
      </c>
      <c r="C272" s="455" t="s">
        <v>1041</v>
      </c>
      <c r="D272" s="456" t="s">
        <v>1046</v>
      </c>
      <c r="E272" s="431"/>
      <c r="F272" s="432"/>
      <c r="G272" s="457">
        <v>-0.20399999999999999</v>
      </c>
    </row>
    <row r="273" spans="1:7" s="407" customFormat="1" ht="34.5">
      <c r="A273" s="453" t="s">
        <v>1463</v>
      </c>
      <c r="B273" s="454" t="s">
        <v>1464</v>
      </c>
      <c r="C273" s="455" t="s">
        <v>1041</v>
      </c>
      <c r="D273" s="456" t="s">
        <v>1046</v>
      </c>
      <c r="E273" s="431"/>
      <c r="F273" s="432"/>
      <c r="G273" s="457">
        <v>-0.87</v>
      </c>
    </row>
    <row r="274" spans="1:7" s="407" customFormat="1" ht="17.25">
      <c r="A274" s="453" t="s">
        <v>1465</v>
      </c>
      <c r="B274" s="454" t="s">
        <v>1466</v>
      </c>
      <c r="C274" s="455" t="s">
        <v>1041</v>
      </c>
      <c r="D274" s="456" t="s">
        <v>1046</v>
      </c>
      <c r="E274" s="431"/>
      <c r="F274" s="432"/>
      <c r="G274" s="457">
        <v>-1.1200000000000001</v>
      </c>
    </row>
    <row r="275" spans="1:7" s="407" customFormat="1" ht="17.25">
      <c r="A275" s="453" t="s">
        <v>1467</v>
      </c>
      <c r="B275" s="454" t="s">
        <v>1424</v>
      </c>
      <c r="C275" s="455" t="s">
        <v>1041</v>
      </c>
      <c r="D275" s="456" t="s">
        <v>1046</v>
      </c>
      <c r="E275" s="431"/>
      <c r="F275" s="432"/>
      <c r="G275" s="457">
        <v>-2.7</v>
      </c>
    </row>
    <row r="276" spans="1:7" s="407" customFormat="1" ht="34.5">
      <c r="A276" s="453" t="s">
        <v>1468</v>
      </c>
      <c r="B276" s="454" t="s">
        <v>1469</v>
      </c>
      <c r="C276" s="455" t="s">
        <v>1041</v>
      </c>
      <c r="D276" s="456" t="s">
        <v>1046</v>
      </c>
      <c r="E276" s="431"/>
      <c r="F276" s="432"/>
      <c r="G276" s="457">
        <v>-0.9</v>
      </c>
    </row>
    <row r="277" spans="1:7" s="407" customFormat="1" ht="17.25">
      <c r="A277" s="453" t="s">
        <v>1470</v>
      </c>
      <c r="B277" s="454" t="s">
        <v>1471</v>
      </c>
      <c r="C277" s="455" t="s">
        <v>1041</v>
      </c>
      <c r="D277" s="456" t="s">
        <v>1046</v>
      </c>
      <c r="E277" s="431"/>
      <c r="F277" s="432"/>
      <c r="G277" s="457">
        <v>-1.4339999999999999</v>
      </c>
    </row>
    <row r="278" spans="1:7" s="407" customFormat="1" ht="17.25">
      <c r="A278" s="453" t="s">
        <v>1472</v>
      </c>
      <c r="B278" s="454" t="s">
        <v>1473</v>
      </c>
      <c r="C278" s="455" t="s">
        <v>1041</v>
      </c>
      <c r="D278" s="456" t="s">
        <v>1046</v>
      </c>
      <c r="E278" s="431"/>
      <c r="F278" s="432"/>
      <c r="G278" s="457">
        <v>-0.35599999999999998</v>
      </c>
    </row>
    <row r="279" spans="1:7" s="407" customFormat="1" ht="34.5">
      <c r="A279" s="453" t="s">
        <v>1474</v>
      </c>
      <c r="B279" s="454" t="s">
        <v>1475</v>
      </c>
      <c r="C279" s="455" t="s">
        <v>1041</v>
      </c>
      <c r="D279" s="456" t="s">
        <v>1046</v>
      </c>
      <c r="E279" s="431"/>
      <c r="F279" s="432"/>
      <c r="G279" s="457">
        <v>-0.375</v>
      </c>
    </row>
    <row r="280" spans="1:7" s="407" customFormat="1" ht="34.5">
      <c r="A280" s="453" t="s">
        <v>1476</v>
      </c>
      <c r="B280" s="454" t="s">
        <v>1477</v>
      </c>
      <c r="C280" s="455" t="s">
        <v>1041</v>
      </c>
      <c r="D280" s="456" t="s">
        <v>1046</v>
      </c>
      <c r="E280" s="431"/>
      <c r="F280" s="432"/>
      <c r="G280" s="457">
        <v>-2.0059999999999998</v>
      </c>
    </row>
    <row r="281" spans="1:7" s="407" customFormat="1" ht="69">
      <c r="A281" s="453" t="s">
        <v>1478</v>
      </c>
      <c r="B281" s="454" t="s">
        <v>1479</v>
      </c>
      <c r="C281" s="455" t="s">
        <v>1041</v>
      </c>
      <c r="D281" s="456" t="s">
        <v>1046</v>
      </c>
      <c r="E281" s="431"/>
      <c r="F281" s="432"/>
      <c r="G281" s="457">
        <v>-1.006</v>
      </c>
    </row>
    <row r="282" spans="1:7" s="407" customFormat="1" ht="34.5">
      <c r="A282" s="453" t="s">
        <v>1480</v>
      </c>
      <c r="B282" s="454" t="s">
        <v>1481</v>
      </c>
      <c r="C282" s="455" t="s">
        <v>1041</v>
      </c>
      <c r="D282" s="456" t="s">
        <v>1046</v>
      </c>
      <c r="E282" s="431"/>
      <c r="F282" s="432"/>
      <c r="G282" s="457">
        <v>-0.45600000000000002</v>
      </c>
    </row>
    <row r="283" spans="1:7" s="407" customFormat="1" ht="17.25">
      <c r="A283" s="453" t="s">
        <v>1482</v>
      </c>
      <c r="B283" s="454" t="s">
        <v>1445</v>
      </c>
      <c r="C283" s="455" t="s">
        <v>1041</v>
      </c>
      <c r="D283" s="456" t="s">
        <v>1046</v>
      </c>
      <c r="E283" s="431"/>
      <c r="F283" s="432"/>
      <c r="G283" s="457">
        <v>-2.9820000000000002</v>
      </c>
    </row>
    <row r="284" spans="1:7" s="407" customFormat="1" ht="17.25">
      <c r="A284" s="453" t="s">
        <v>1483</v>
      </c>
      <c r="B284" s="454" t="s">
        <v>1484</v>
      </c>
      <c r="C284" s="455" t="s">
        <v>1041</v>
      </c>
      <c r="D284" s="456" t="s">
        <v>1046</v>
      </c>
      <c r="E284" s="431"/>
      <c r="F284" s="432"/>
      <c r="G284" s="457">
        <v>-2.5819999999999999</v>
      </c>
    </row>
    <row r="285" spans="1:7" s="407" customFormat="1" ht="34.5">
      <c r="A285" s="453" t="s">
        <v>1485</v>
      </c>
      <c r="B285" s="454" t="s">
        <v>1486</v>
      </c>
      <c r="C285" s="455" t="s">
        <v>1041</v>
      </c>
      <c r="D285" s="456" t="s">
        <v>1046</v>
      </c>
      <c r="E285" s="431"/>
      <c r="F285" s="432"/>
      <c r="G285" s="457">
        <v>-0.48</v>
      </c>
    </row>
    <row r="286" spans="1:7" s="407" customFormat="1" ht="17.25">
      <c r="A286" s="453" t="s">
        <v>1487</v>
      </c>
      <c r="B286" s="454" t="s">
        <v>1424</v>
      </c>
      <c r="C286" s="455" t="s">
        <v>1041</v>
      </c>
      <c r="D286" s="456" t="s">
        <v>1046</v>
      </c>
      <c r="E286" s="431"/>
      <c r="F286" s="432"/>
      <c r="G286" s="457">
        <v>-1.208</v>
      </c>
    </row>
    <row r="287" spans="1:7" s="407" customFormat="1" ht="51.75">
      <c r="A287" s="453" t="s">
        <v>1488</v>
      </c>
      <c r="B287" s="454" t="s">
        <v>1489</v>
      </c>
      <c r="C287" s="455" t="s">
        <v>1041</v>
      </c>
      <c r="D287" s="456" t="s">
        <v>1046</v>
      </c>
      <c r="E287" s="431"/>
      <c r="F287" s="432"/>
      <c r="G287" s="457">
        <v>-3.3</v>
      </c>
    </row>
    <row r="288" spans="1:7" s="407" customFormat="1" ht="17.25">
      <c r="A288" s="453" t="s">
        <v>1490</v>
      </c>
      <c r="B288" s="454" t="s">
        <v>1491</v>
      </c>
      <c r="C288" s="455" t="s">
        <v>1045</v>
      </c>
      <c r="D288" s="458" t="s">
        <v>1492</v>
      </c>
      <c r="E288" s="431"/>
      <c r="F288" s="432"/>
      <c r="G288" s="459">
        <v>-297</v>
      </c>
    </row>
    <row r="289" spans="1:7" s="407" customFormat="1" ht="17.25">
      <c r="A289" s="453" t="s">
        <v>1493</v>
      </c>
      <c r="B289" s="454" t="s">
        <v>1044</v>
      </c>
      <c r="C289" s="455" t="s">
        <v>1041</v>
      </c>
      <c r="D289" s="456" t="s">
        <v>1046</v>
      </c>
      <c r="E289" s="431"/>
      <c r="F289" s="432"/>
      <c r="G289" s="459">
        <v>-5.4039999999999999</v>
      </c>
    </row>
    <row r="290" spans="1:7" s="407" customFormat="1" ht="17.25">
      <c r="A290" s="453" t="s">
        <v>1494</v>
      </c>
      <c r="B290" s="454" t="s">
        <v>1044</v>
      </c>
      <c r="C290" s="455" t="s">
        <v>1041</v>
      </c>
      <c r="D290" s="456" t="s">
        <v>1046</v>
      </c>
      <c r="E290" s="431"/>
      <c r="F290" s="432"/>
      <c r="G290" s="459">
        <v>-14.62</v>
      </c>
    </row>
    <row r="291" spans="1:7" s="407" customFormat="1" ht="17.25">
      <c r="A291" s="453" t="s">
        <v>1495</v>
      </c>
      <c r="B291" s="454" t="s">
        <v>1496</v>
      </c>
      <c r="C291" s="455" t="s">
        <v>1041</v>
      </c>
      <c r="D291" s="456" t="s">
        <v>1046</v>
      </c>
      <c r="E291" s="431"/>
      <c r="F291" s="432"/>
      <c r="G291" s="459">
        <v>-2.5</v>
      </c>
    </row>
    <row r="292" spans="1:7" s="407" customFormat="1" ht="17.25">
      <c r="A292" s="453" t="s">
        <v>1497</v>
      </c>
      <c r="B292" s="454" t="s">
        <v>1044</v>
      </c>
      <c r="C292" s="455" t="s">
        <v>1041</v>
      </c>
      <c r="D292" s="456" t="s">
        <v>1046</v>
      </c>
      <c r="E292" s="431"/>
      <c r="F292" s="432"/>
      <c r="G292" s="459">
        <v>-1.4</v>
      </c>
    </row>
    <row r="293" spans="1:7" s="407" customFormat="1" ht="17.25">
      <c r="A293" s="453" t="s">
        <v>1353</v>
      </c>
      <c r="B293" s="454" t="s">
        <v>1044</v>
      </c>
      <c r="C293" s="455" t="s">
        <v>1041</v>
      </c>
      <c r="D293" s="456" t="s">
        <v>1046</v>
      </c>
      <c r="E293" s="431"/>
      <c r="F293" s="432"/>
      <c r="G293" s="459">
        <v>-0.6</v>
      </c>
    </row>
    <row r="294" spans="1:7" s="407" customFormat="1" ht="17.25">
      <c r="A294" s="453" t="s">
        <v>1498</v>
      </c>
      <c r="B294" s="454" t="s">
        <v>1499</v>
      </c>
      <c r="C294" s="455" t="s">
        <v>1041</v>
      </c>
      <c r="D294" s="456" t="s">
        <v>1046</v>
      </c>
      <c r="E294" s="431"/>
      <c r="F294" s="432"/>
      <c r="G294" s="459">
        <v>-8.5</v>
      </c>
    </row>
    <row r="295" spans="1:7" s="407" customFormat="1" ht="17.25">
      <c r="A295" s="453" t="s">
        <v>1500</v>
      </c>
      <c r="B295" s="454" t="s">
        <v>1501</v>
      </c>
      <c r="C295" s="455" t="s">
        <v>1041</v>
      </c>
      <c r="D295" s="456" t="s">
        <v>1046</v>
      </c>
      <c r="E295" s="431"/>
      <c r="F295" s="432"/>
      <c r="G295" s="459">
        <v>-5.4</v>
      </c>
    </row>
    <row r="296" spans="1:7" s="407" customFormat="1" ht="17.25">
      <c r="A296" s="453" t="s">
        <v>1502</v>
      </c>
      <c r="B296" s="454" t="s">
        <v>1044</v>
      </c>
      <c r="C296" s="455" t="s">
        <v>1041</v>
      </c>
      <c r="D296" s="456" t="s">
        <v>1046</v>
      </c>
      <c r="E296" s="431"/>
      <c r="F296" s="432"/>
      <c r="G296" s="459">
        <v>-2.4039999999999999</v>
      </c>
    </row>
    <row r="297" spans="1:7" s="407" customFormat="1" ht="17.25">
      <c r="A297" s="453" t="s">
        <v>1273</v>
      </c>
      <c r="B297" s="454" t="s">
        <v>1274</v>
      </c>
      <c r="C297" s="455" t="s">
        <v>1041</v>
      </c>
      <c r="D297" s="456" t="s">
        <v>1086</v>
      </c>
      <c r="E297" s="431"/>
      <c r="F297" s="432"/>
      <c r="G297" s="459">
        <v>-1.8</v>
      </c>
    </row>
    <row r="298" spans="1:7" s="407" customFormat="1" ht="17.25">
      <c r="A298" s="453" t="s">
        <v>1503</v>
      </c>
      <c r="B298" s="454" t="s">
        <v>1044</v>
      </c>
      <c r="C298" s="455" t="s">
        <v>1041</v>
      </c>
      <c r="D298" s="456" t="s">
        <v>1046</v>
      </c>
      <c r="E298" s="431"/>
      <c r="F298" s="432"/>
      <c r="G298" s="459">
        <v>-2</v>
      </c>
    </row>
    <row r="299" spans="1:7" s="407" customFormat="1" ht="17.25">
      <c r="A299" s="453" t="s">
        <v>1504</v>
      </c>
      <c r="B299" s="454" t="s">
        <v>1044</v>
      </c>
      <c r="C299" s="455" t="s">
        <v>1041</v>
      </c>
      <c r="D299" s="456" t="s">
        <v>1046</v>
      </c>
      <c r="E299" s="431"/>
      <c r="F299" s="432"/>
      <c r="G299" s="459">
        <v>-2.6</v>
      </c>
    </row>
    <row r="300" spans="1:7" s="407" customFormat="1" ht="17.25">
      <c r="A300" s="453" t="s">
        <v>1209</v>
      </c>
      <c r="B300" s="454" t="s">
        <v>1044</v>
      </c>
      <c r="C300" s="455" t="s">
        <v>1041</v>
      </c>
      <c r="D300" s="456" t="s">
        <v>1046</v>
      </c>
      <c r="E300" s="431"/>
      <c r="F300" s="432"/>
      <c r="G300" s="459">
        <v>-3.9180000000000001</v>
      </c>
    </row>
    <row r="301" spans="1:7" s="407" customFormat="1" ht="17.25">
      <c r="A301" s="453" t="s">
        <v>1505</v>
      </c>
      <c r="B301" s="454" t="s">
        <v>1506</v>
      </c>
      <c r="C301" s="455" t="s">
        <v>1041</v>
      </c>
      <c r="D301" s="456" t="s">
        <v>1046</v>
      </c>
      <c r="E301" s="431"/>
      <c r="F301" s="432"/>
      <c r="G301" s="459">
        <v>-4</v>
      </c>
    </row>
    <row r="302" spans="1:7" s="407" customFormat="1" ht="17.25">
      <c r="A302" s="453" t="s">
        <v>1507</v>
      </c>
      <c r="B302" s="454" t="s">
        <v>1508</v>
      </c>
      <c r="C302" s="455" t="s">
        <v>1041</v>
      </c>
      <c r="D302" s="456" t="s">
        <v>1046</v>
      </c>
      <c r="E302" s="431"/>
      <c r="F302" s="432"/>
      <c r="G302" s="459">
        <v>-1.5</v>
      </c>
    </row>
    <row r="303" spans="1:7" s="407" customFormat="1" ht="17.25">
      <c r="A303" s="453" t="s">
        <v>1509</v>
      </c>
      <c r="B303" s="454" t="s">
        <v>1508</v>
      </c>
      <c r="C303" s="455" t="s">
        <v>1041</v>
      </c>
      <c r="D303" s="456" t="s">
        <v>1046</v>
      </c>
      <c r="E303" s="431"/>
      <c r="F303" s="432"/>
      <c r="G303" s="459">
        <v>-2.1</v>
      </c>
    </row>
    <row r="304" spans="1:7" s="407" customFormat="1" ht="17.25">
      <c r="A304" s="453" t="s">
        <v>1510</v>
      </c>
      <c r="B304" s="454" t="s">
        <v>1511</v>
      </c>
      <c r="C304" s="455" t="s">
        <v>1045</v>
      </c>
      <c r="D304" s="456" t="s">
        <v>1046</v>
      </c>
      <c r="E304" s="431"/>
      <c r="F304" s="432"/>
      <c r="G304" s="459">
        <v>-7.35</v>
      </c>
    </row>
    <row r="305" spans="1:7" s="407" customFormat="1" ht="17.25">
      <c r="A305" s="453" t="s">
        <v>1512</v>
      </c>
      <c r="B305" s="454" t="s">
        <v>1044</v>
      </c>
      <c r="C305" s="455" t="s">
        <v>1045</v>
      </c>
      <c r="D305" s="456" t="s">
        <v>1046</v>
      </c>
      <c r="E305" s="431"/>
      <c r="F305" s="432"/>
      <c r="G305" s="459">
        <v>-154</v>
      </c>
    </row>
    <row r="306" spans="1:7" s="407" customFormat="1" ht="17.25">
      <c r="A306" s="453" t="s">
        <v>1513</v>
      </c>
      <c r="B306" s="454" t="s">
        <v>1077</v>
      </c>
      <c r="C306" s="455" t="s">
        <v>1045</v>
      </c>
      <c r="D306" s="456" t="s">
        <v>1046</v>
      </c>
      <c r="E306" s="431"/>
      <c r="F306" s="432"/>
      <c r="G306" s="459">
        <v>-103.53</v>
      </c>
    </row>
    <row r="307" spans="1:7" s="407" customFormat="1" ht="34.5">
      <c r="A307" s="453" t="s">
        <v>1514</v>
      </c>
      <c r="B307" s="454" t="s">
        <v>1515</v>
      </c>
      <c r="C307" s="455" t="s">
        <v>1045</v>
      </c>
      <c r="D307" s="456" t="s">
        <v>1089</v>
      </c>
      <c r="E307" s="431"/>
      <c r="F307" s="432"/>
      <c r="G307" s="459">
        <v>-0.48</v>
      </c>
    </row>
    <row r="308" spans="1:7" s="407" customFormat="1" ht="17.25">
      <c r="A308" s="453" t="s">
        <v>1516</v>
      </c>
      <c r="B308" s="454" t="s">
        <v>1044</v>
      </c>
      <c r="C308" s="455" t="s">
        <v>1041</v>
      </c>
      <c r="D308" s="456" t="s">
        <v>1046</v>
      </c>
      <c r="E308" s="431"/>
      <c r="F308" s="432"/>
      <c r="G308" s="459">
        <v>-4.8</v>
      </c>
    </row>
    <row r="309" spans="1:7" s="407" customFormat="1" ht="17.25">
      <c r="A309" s="453" t="s">
        <v>1517</v>
      </c>
      <c r="B309" s="454" t="s">
        <v>1518</v>
      </c>
      <c r="C309" s="455" t="s">
        <v>1045</v>
      </c>
      <c r="D309" s="456" t="s">
        <v>1046</v>
      </c>
      <c r="E309" s="431"/>
      <c r="F309" s="432"/>
      <c r="G309" s="459">
        <v>-89.72</v>
      </c>
    </row>
    <row r="310" spans="1:7" s="407" customFormat="1" ht="17.25">
      <c r="A310" s="453" t="s">
        <v>1519</v>
      </c>
      <c r="B310" s="454" t="s">
        <v>1520</v>
      </c>
      <c r="C310" s="455" t="s">
        <v>1041</v>
      </c>
      <c r="D310" s="456" t="s">
        <v>1046</v>
      </c>
      <c r="E310" s="431"/>
      <c r="F310" s="432"/>
      <c r="G310" s="459">
        <v>-4.32</v>
      </c>
    </row>
    <row r="311" spans="1:7" s="407" customFormat="1" ht="17.25">
      <c r="A311" s="453" t="s">
        <v>1521</v>
      </c>
      <c r="B311" s="454" t="s">
        <v>1219</v>
      </c>
      <c r="C311" s="455" t="s">
        <v>1041</v>
      </c>
      <c r="D311" s="456" t="s">
        <v>1046</v>
      </c>
      <c r="E311" s="431"/>
      <c r="F311" s="432"/>
      <c r="G311" s="459">
        <v>-1.6040000000000001</v>
      </c>
    </row>
    <row r="312" spans="1:7" s="407" customFormat="1" ht="34.5">
      <c r="A312" s="453" t="s">
        <v>1522</v>
      </c>
      <c r="B312" s="454" t="s">
        <v>1523</v>
      </c>
      <c r="C312" s="455" t="s">
        <v>1041</v>
      </c>
      <c r="D312" s="456" t="s">
        <v>1046</v>
      </c>
      <c r="E312" s="431"/>
      <c r="F312" s="432"/>
      <c r="G312" s="459">
        <v>-3.45</v>
      </c>
    </row>
    <row r="313" spans="1:7" s="407" customFormat="1" ht="34.5">
      <c r="A313" s="453" t="s">
        <v>1524</v>
      </c>
      <c r="B313" s="454" t="s">
        <v>1525</v>
      </c>
      <c r="C313" s="455" t="s">
        <v>1041</v>
      </c>
      <c r="D313" s="456" t="s">
        <v>1046</v>
      </c>
      <c r="E313" s="431"/>
      <c r="F313" s="432"/>
      <c r="G313" s="459">
        <v>-1.1200000000000001</v>
      </c>
    </row>
    <row r="314" spans="1:7" s="407" customFormat="1" ht="17.25">
      <c r="A314" s="453" t="s">
        <v>1526</v>
      </c>
      <c r="B314" s="454" t="s">
        <v>1527</v>
      </c>
      <c r="C314" s="455" t="s">
        <v>1045</v>
      </c>
      <c r="D314" s="456" t="s">
        <v>1046</v>
      </c>
      <c r="E314" s="431"/>
      <c r="F314" s="432"/>
      <c r="G314" s="459">
        <v>-0.92</v>
      </c>
    </row>
    <row r="315" spans="1:7" s="407" customFormat="1" ht="17.25">
      <c r="A315" s="453" t="s">
        <v>1528</v>
      </c>
      <c r="B315" s="454" t="s">
        <v>1399</v>
      </c>
      <c r="C315" s="455" t="s">
        <v>1045</v>
      </c>
      <c r="D315" s="456" t="s">
        <v>1046</v>
      </c>
      <c r="E315" s="431"/>
      <c r="F315" s="432"/>
      <c r="G315" s="459">
        <v>-13.2</v>
      </c>
    </row>
    <row r="316" spans="1:7" s="407" customFormat="1" ht="34.5">
      <c r="A316" s="453" t="s">
        <v>1529</v>
      </c>
      <c r="B316" s="454" t="s">
        <v>1530</v>
      </c>
      <c r="C316" s="455" t="s">
        <v>1041</v>
      </c>
      <c r="D316" s="456" t="s">
        <v>1046</v>
      </c>
      <c r="E316" s="431"/>
      <c r="F316" s="432"/>
      <c r="G316" s="459">
        <v>-0.26</v>
      </c>
    </row>
    <row r="317" spans="1:7" s="407" customFormat="1" ht="34.5">
      <c r="A317" s="453" t="s">
        <v>1531</v>
      </c>
      <c r="B317" s="454" t="s">
        <v>1530</v>
      </c>
      <c r="C317" s="455" t="s">
        <v>1041</v>
      </c>
      <c r="D317" s="456" t="s">
        <v>1046</v>
      </c>
      <c r="E317" s="431"/>
      <c r="F317" s="432"/>
      <c r="G317" s="459">
        <v>-0.52</v>
      </c>
    </row>
    <row r="318" spans="1:7" s="407" customFormat="1" ht="17.25">
      <c r="A318" s="453" t="s">
        <v>1532</v>
      </c>
      <c r="B318" s="454" t="s">
        <v>1533</v>
      </c>
      <c r="C318" s="455" t="s">
        <v>1041</v>
      </c>
      <c r="D318" s="456" t="s">
        <v>1046</v>
      </c>
      <c r="E318" s="431"/>
      <c r="F318" s="432"/>
      <c r="G318" s="459">
        <v>-1.2</v>
      </c>
    </row>
    <row r="319" spans="1:7" s="407" customFormat="1" ht="17.25">
      <c r="A319" s="453" t="s">
        <v>1534</v>
      </c>
      <c r="B319" s="454" t="s">
        <v>1533</v>
      </c>
      <c r="C319" s="455" t="s">
        <v>1041</v>
      </c>
      <c r="D319" s="456" t="s">
        <v>1046</v>
      </c>
      <c r="E319" s="431"/>
      <c r="F319" s="432"/>
      <c r="G319" s="459">
        <v>-0.8</v>
      </c>
    </row>
    <row r="320" spans="1:7" s="407" customFormat="1" ht="17.25">
      <c r="A320" s="453" t="s">
        <v>1535</v>
      </c>
      <c r="B320" s="454" t="s">
        <v>1536</v>
      </c>
      <c r="C320" s="455" t="s">
        <v>1041</v>
      </c>
      <c r="D320" s="456" t="s">
        <v>1046</v>
      </c>
      <c r="E320" s="431"/>
      <c r="F320" s="432"/>
      <c r="G320" s="459">
        <v>-1.2</v>
      </c>
    </row>
    <row r="321" spans="1:7" s="407" customFormat="1" ht="17.25">
      <c r="A321" s="453" t="s">
        <v>1537</v>
      </c>
      <c r="B321" s="454" t="s">
        <v>1538</v>
      </c>
      <c r="C321" s="455" t="s">
        <v>1045</v>
      </c>
      <c r="D321" s="456" t="s">
        <v>1046</v>
      </c>
      <c r="E321" s="431"/>
      <c r="F321" s="432"/>
      <c r="G321" s="459">
        <v>-0.12</v>
      </c>
    </row>
    <row r="322" spans="1:7" s="407" customFormat="1" ht="17.25">
      <c r="A322" s="453" t="s">
        <v>1539</v>
      </c>
      <c r="B322" s="454" t="s">
        <v>1540</v>
      </c>
      <c r="C322" s="455" t="s">
        <v>1041</v>
      </c>
      <c r="D322" s="456" t="s">
        <v>1089</v>
      </c>
      <c r="E322" s="431"/>
      <c r="F322" s="432"/>
      <c r="G322" s="459">
        <v>-10.08</v>
      </c>
    </row>
    <row r="323" spans="1:7" s="407" customFormat="1" ht="17.25">
      <c r="A323" s="453" t="s">
        <v>1541</v>
      </c>
      <c r="B323" s="454" t="s">
        <v>1542</v>
      </c>
      <c r="C323" s="455" t="s">
        <v>1041</v>
      </c>
      <c r="D323" s="456" t="s">
        <v>1046</v>
      </c>
      <c r="E323" s="431"/>
      <c r="F323" s="432"/>
      <c r="G323" s="459">
        <v>-8.8079999999999998</v>
      </c>
    </row>
    <row r="324" spans="1:7" s="407" customFormat="1" ht="17.25">
      <c r="A324" s="453" t="s">
        <v>1543</v>
      </c>
      <c r="B324" s="454" t="s">
        <v>1544</v>
      </c>
      <c r="C324" s="455" t="s">
        <v>1041</v>
      </c>
      <c r="D324" s="456" t="s">
        <v>1046</v>
      </c>
      <c r="E324" s="431"/>
      <c r="F324" s="432"/>
      <c r="G324" s="459">
        <v>-9.3239999999999998</v>
      </c>
    </row>
    <row r="325" spans="1:7" s="407" customFormat="1" ht="17.25">
      <c r="A325" s="453" t="s">
        <v>1545</v>
      </c>
      <c r="B325" s="454" t="s">
        <v>1546</v>
      </c>
      <c r="C325" s="455" t="s">
        <v>1041</v>
      </c>
      <c r="D325" s="456" t="s">
        <v>1046</v>
      </c>
      <c r="E325" s="431"/>
      <c r="F325" s="432"/>
      <c r="G325" s="459">
        <v>-2.7240000000000002</v>
      </c>
    </row>
    <row r="326" spans="1:7" s="407" customFormat="1" ht="17.25">
      <c r="A326" s="453" t="s">
        <v>1547</v>
      </c>
      <c r="B326" s="454" t="s">
        <v>1542</v>
      </c>
      <c r="C326" s="455" t="s">
        <v>1041</v>
      </c>
      <c r="D326" s="456" t="s">
        <v>1046</v>
      </c>
      <c r="E326" s="431"/>
      <c r="F326" s="432"/>
      <c r="G326" s="459">
        <v>-1.986</v>
      </c>
    </row>
    <row r="327" spans="1:7" s="407" customFormat="1" ht="17.25">
      <c r="A327" s="453" t="s">
        <v>1548</v>
      </c>
      <c r="B327" s="454" t="s">
        <v>1546</v>
      </c>
      <c r="C327" s="455" t="s">
        <v>1041</v>
      </c>
      <c r="D327" s="456" t="s">
        <v>1046</v>
      </c>
      <c r="E327" s="431"/>
      <c r="F327" s="432"/>
      <c r="G327" s="459">
        <v>-2.7240000000000002</v>
      </c>
    </row>
    <row r="328" spans="1:7" s="407" customFormat="1" ht="17.25">
      <c r="A328" s="453" t="s">
        <v>1549</v>
      </c>
      <c r="B328" s="454" t="s">
        <v>1542</v>
      </c>
      <c r="C328" s="455" t="s">
        <v>1041</v>
      </c>
      <c r="D328" s="456" t="s">
        <v>1046</v>
      </c>
      <c r="E328" s="431"/>
      <c r="F328" s="432"/>
      <c r="G328" s="459">
        <v>-4.8079999999999998</v>
      </c>
    </row>
    <row r="329" spans="1:7" s="407" customFormat="1" ht="17.25">
      <c r="A329" s="453" t="s">
        <v>1550</v>
      </c>
      <c r="B329" s="454" t="s">
        <v>1542</v>
      </c>
      <c r="C329" s="455" t="s">
        <v>1041</v>
      </c>
      <c r="D329" s="456" t="s">
        <v>1046</v>
      </c>
      <c r="E329" s="431"/>
      <c r="F329" s="432"/>
      <c r="G329" s="459">
        <v>-4.8079999999999998</v>
      </c>
    </row>
    <row r="330" spans="1:7" s="407" customFormat="1" ht="17.25">
      <c r="A330" s="453" t="s">
        <v>1551</v>
      </c>
      <c r="B330" s="454" t="s">
        <v>1542</v>
      </c>
      <c r="C330" s="455" t="s">
        <v>1041</v>
      </c>
      <c r="D330" s="456" t="s">
        <v>1046</v>
      </c>
      <c r="E330" s="431"/>
      <c r="F330" s="432"/>
      <c r="G330" s="459">
        <v>-5.2960000000000003</v>
      </c>
    </row>
    <row r="331" spans="1:7" s="407" customFormat="1" ht="17.25">
      <c r="A331" s="453" t="s">
        <v>1552</v>
      </c>
      <c r="B331" s="454" t="s">
        <v>1553</v>
      </c>
      <c r="C331" s="455" t="s">
        <v>1045</v>
      </c>
      <c r="D331" s="456" t="s">
        <v>1081</v>
      </c>
      <c r="E331" s="431"/>
      <c r="F331" s="432"/>
      <c r="G331" s="459">
        <v>-2</v>
      </c>
    </row>
    <row r="332" spans="1:7" s="407" customFormat="1" ht="17.25">
      <c r="A332" s="453" t="s">
        <v>1554</v>
      </c>
      <c r="B332" s="454" t="s">
        <v>1553</v>
      </c>
      <c r="C332" s="455" t="s">
        <v>1045</v>
      </c>
      <c r="D332" s="456" t="s">
        <v>1081</v>
      </c>
      <c r="E332" s="431"/>
      <c r="F332" s="432"/>
      <c r="G332" s="459">
        <v>-14.5</v>
      </c>
    </row>
    <row r="333" spans="1:7" s="407" customFormat="1" ht="17.25">
      <c r="A333" s="453" t="s">
        <v>1555</v>
      </c>
      <c r="B333" s="454" t="s">
        <v>1553</v>
      </c>
      <c r="C333" s="455" t="s">
        <v>1045</v>
      </c>
      <c r="D333" s="456" t="s">
        <v>1081</v>
      </c>
      <c r="E333" s="431"/>
      <c r="F333" s="432"/>
      <c r="G333" s="459">
        <v>-10</v>
      </c>
    </row>
    <row r="334" spans="1:7" s="407" customFormat="1" ht="17.25">
      <c r="A334" s="453" t="s">
        <v>1556</v>
      </c>
      <c r="B334" s="454" t="s">
        <v>1544</v>
      </c>
      <c r="C334" s="455" t="s">
        <v>1045</v>
      </c>
      <c r="D334" s="456" t="s">
        <v>1046</v>
      </c>
      <c r="E334" s="431"/>
      <c r="F334" s="432"/>
      <c r="G334" s="459">
        <v>-131.99960000000002</v>
      </c>
    </row>
    <row r="335" spans="1:7" s="407" customFormat="1" ht="17.25">
      <c r="A335" s="453" t="s">
        <v>1557</v>
      </c>
      <c r="B335" s="454" t="s">
        <v>1542</v>
      </c>
      <c r="C335" s="455" t="s">
        <v>1045</v>
      </c>
      <c r="D335" s="456" t="s">
        <v>1046</v>
      </c>
      <c r="E335" s="431"/>
      <c r="F335" s="432"/>
      <c r="G335" s="459">
        <v>-12</v>
      </c>
    </row>
    <row r="336" spans="1:7" s="407" customFormat="1">
      <c r="A336" s="460" t="s">
        <v>1239</v>
      </c>
      <c r="B336" s="460"/>
      <c r="C336" s="460"/>
      <c r="D336" s="460"/>
      <c r="E336" s="460"/>
      <c r="F336" s="460"/>
      <c r="G336" s="461">
        <f>G337+G338+G339+G340+G341+G342+G343+G344+G345</f>
        <v>-653.19400000000007</v>
      </c>
    </row>
    <row r="337" spans="1:7" s="407" customFormat="1" ht="17.25">
      <c r="A337" s="453" t="s">
        <v>1558</v>
      </c>
      <c r="B337" s="462" t="s">
        <v>1559</v>
      </c>
      <c r="C337" s="463" t="s">
        <v>1041</v>
      </c>
      <c r="D337" s="464" t="s">
        <v>1244</v>
      </c>
      <c r="E337" s="431"/>
      <c r="F337" s="432"/>
      <c r="G337" s="457">
        <v>-4</v>
      </c>
    </row>
    <row r="338" spans="1:7" s="407" customFormat="1" ht="34.5">
      <c r="A338" s="453" t="s">
        <v>1560</v>
      </c>
      <c r="B338" s="454" t="s">
        <v>1561</v>
      </c>
      <c r="C338" s="463" t="s">
        <v>1041</v>
      </c>
      <c r="D338" s="464" t="s">
        <v>1244</v>
      </c>
      <c r="E338" s="431"/>
      <c r="F338" s="432"/>
      <c r="G338" s="457">
        <v>-640</v>
      </c>
    </row>
    <row r="339" spans="1:7" s="407" customFormat="1" ht="34.5">
      <c r="A339" s="453" t="s">
        <v>1562</v>
      </c>
      <c r="B339" s="454" t="s">
        <v>1563</v>
      </c>
      <c r="C339" s="463" t="s">
        <v>1041</v>
      </c>
      <c r="D339" s="464" t="s">
        <v>1244</v>
      </c>
      <c r="E339" s="431"/>
      <c r="F339" s="432"/>
      <c r="G339" s="457">
        <v>-1.6</v>
      </c>
    </row>
    <row r="340" spans="1:7" s="407" customFormat="1" ht="34.5">
      <c r="A340" s="453" t="s">
        <v>1564</v>
      </c>
      <c r="B340" s="454" t="s">
        <v>1563</v>
      </c>
      <c r="C340" s="463" t="s">
        <v>1041</v>
      </c>
      <c r="D340" s="464" t="s">
        <v>1244</v>
      </c>
      <c r="E340" s="431"/>
      <c r="F340" s="432"/>
      <c r="G340" s="457">
        <v>-1.48</v>
      </c>
    </row>
    <row r="341" spans="1:7" s="407" customFormat="1" ht="34.5">
      <c r="A341" s="453" t="s">
        <v>1565</v>
      </c>
      <c r="B341" s="454" t="s">
        <v>1563</v>
      </c>
      <c r="C341" s="463" t="s">
        <v>1041</v>
      </c>
      <c r="D341" s="464" t="s">
        <v>1244</v>
      </c>
      <c r="E341" s="431"/>
      <c r="F341" s="432"/>
      <c r="G341" s="457">
        <v>-1.27</v>
      </c>
    </row>
    <row r="342" spans="1:7" s="407" customFormat="1" ht="34.5">
      <c r="A342" s="453" t="s">
        <v>1566</v>
      </c>
      <c r="B342" s="454" t="s">
        <v>1563</v>
      </c>
      <c r="C342" s="463" t="s">
        <v>1041</v>
      </c>
      <c r="D342" s="464" t="s">
        <v>1244</v>
      </c>
      <c r="E342" s="431"/>
      <c r="F342" s="432"/>
      <c r="G342" s="457">
        <v>-1.1519999999999999</v>
      </c>
    </row>
    <row r="343" spans="1:7" s="407" customFormat="1" ht="34.5">
      <c r="A343" s="453" t="s">
        <v>1567</v>
      </c>
      <c r="B343" s="454" t="s">
        <v>1563</v>
      </c>
      <c r="C343" s="463" t="s">
        <v>1041</v>
      </c>
      <c r="D343" s="464" t="s">
        <v>1244</v>
      </c>
      <c r="E343" s="431"/>
      <c r="F343" s="432"/>
      <c r="G343" s="457">
        <v>-1.27</v>
      </c>
    </row>
    <row r="344" spans="1:7" s="407" customFormat="1" ht="34.5">
      <c r="A344" s="453" t="s">
        <v>1568</v>
      </c>
      <c r="B344" s="454" t="s">
        <v>1563</v>
      </c>
      <c r="C344" s="463" t="s">
        <v>1041</v>
      </c>
      <c r="D344" s="464" t="s">
        <v>1244</v>
      </c>
      <c r="E344" s="431"/>
      <c r="F344" s="432"/>
      <c r="G344" s="457">
        <v>-1.27</v>
      </c>
    </row>
    <row r="345" spans="1:7" s="407" customFormat="1" ht="34.5">
      <c r="A345" s="453" t="s">
        <v>1569</v>
      </c>
      <c r="B345" s="454" t="s">
        <v>1563</v>
      </c>
      <c r="C345" s="463" t="s">
        <v>1041</v>
      </c>
      <c r="D345" s="464" t="s">
        <v>1244</v>
      </c>
      <c r="E345" s="431"/>
      <c r="F345" s="432"/>
      <c r="G345" s="457">
        <v>-1.1519999999999999</v>
      </c>
    </row>
    <row r="346" spans="1:7" s="407" customFormat="1" ht="51" customHeight="1">
      <c r="A346" s="465" t="s">
        <v>1570</v>
      </c>
      <c r="B346" s="465" t="s">
        <v>1571</v>
      </c>
      <c r="C346" s="465" t="s">
        <v>1572</v>
      </c>
      <c r="D346" s="466" t="s">
        <v>1573</v>
      </c>
      <c r="E346" s="467"/>
      <c r="F346" s="468"/>
      <c r="G346" s="469">
        <f>G347</f>
        <v>-2853.5099999999998</v>
      </c>
    </row>
    <row r="347" spans="1:7" s="407" customFormat="1" ht="17.25">
      <c r="A347" s="452" t="s">
        <v>1574</v>
      </c>
      <c r="B347" s="470" t="s">
        <v>1575</v>
      </c>
      <c r="C347" s="471"/>
      <c r="D347" s="471"/>
      <c r="E347" s="471"/>
      <c r="F347" s="472"/>
      <c r="G347" s="469">
        <f>G348+G400</f>
        <v>-2853.5099999999998</v>
      </c>
    </row>
    <row r="348" spans="1:7" s="407" customFormat="1" ht="17.25">
      <c r="A348" s="473" t="s">
        <v>1576</v>
      </c>
      <c r="B348" s="474"/>
      <c r="C348" s="474"/>
      <c r="D348" s="474"/>
      <c r="E348" s="474"/>
      <c r="F348" s="475"/>
      <c r="G348" s="469">
        <f>G349+G350+G351+G352+G353+G354+G355+G356+G357+G358+G359+G360+G361+G362+G363+G364+G365+G366+G367+G368+G369+G370+G371+G372+G373+G374+G375+G376+G377+G378+G379+G380+G381+G382+G383+G384+G385+G386+G387+G388+G389+G390+G391+G392+G393+G394+G395+G396+G397+G398+G399</f>
        <v>-1464.0099999999998</v>
      </c>
    </row>
    <row r="349" spans="1:7" s="407" customFormat="1" ht="17.25">
      <c r="A349" s="453" t="s">
        <v>1178</v>
      </c>
      <c r="B349" s="454" t="s">
        <v>1179</v>
      </c>
      <c r="C349" s="463" t="s">
        <v>1041</v>
      </c>
      <c r="D349" s="456" t="s">
        <v>1046</v>
      </c>
      <c r="E349" s="457"/>
      <c r="F349" s="476"/>
      <c r="G349" s="457">
        <v>-71.400000000000006</v>
      </c>
    </row>
    <row r="350" spans="1:7" s="407" customFormat="1" ht="34.5">
      <c r="A350" s="453" t="s">
        <v>1577</v>
      </c>
      <c r="B350" s="454" t="s">
        <v>1106</v>
      </c>
      <c r="C350" s="463" t="s">
        <v>1041</v>
      </c>
      <c r="D350" s="456" t="s">
        <v>1046</v>
      </c>
      <c r="E350" s="457"/>
      <c r="F350" s="476"/>
      <c r="G350" s="457">
        <v>-72</v>
      </c>
    </row>
    <row r="351" spans="1:7" s="407" customFormat="1" ht="17.25">
      <c r="A351" s="453" t="s">
        <v>1578</v>
      </c>
      <c r="B351" s="454" t="s">
        <v>1579</v>
      </c>
      <c r="C351" s="463" t="s">
        <v>1041</v>
      </c>
      <c r="D351" s="456" t="s">
        <v>1046</v>
      </c>
      <c r="E351" s="457"/>
      <c r="F351" s="476"/>
      <c r="G351" s="457">
        <v>-1.375</v>
      </c>
    </row>
    <row r="352" spans="1:7" s="407" customFormat="1" ht="17.25">
      <c r="A352" s="453" t="s">
        <v>1580</v>
      </c>
      <c r="B352" s="454" t="s">
        <v>1581</v>
      </c>
      <c r="C352" s="463" t="s">
        <v>1041</v>
      </c>
      <c r="D352" s="456" t="s">
        <v>1046</v>
      </c>
      <c r="E352" s="457"/>
      <c r="F352" s="476"/>
      <c r="G352" s="457">
        <v>-0.52</v>
      </c>
    </row>
    <row r="353" spans="1:7" s="407" customFormat="1" ht="17.25">
      <c r="A353" s="453" t="s">
        <v>1266</v>
      </c>
      <c r="B353" s="454" t="s">
        <v>1149</v>
      </c>
      <c r="C353" s="463" t="s">
        <v>1041</v>
      </c>
      <c r="D353" s="456" t="s">
        <v>1046</v>
      </c>
      <c r="E353" s="457"/>
      <c r="F353" s="476"/>
      <c r="G353" s="457">
        <v>-15</v>
      </c>
    </row>
    <row r="354" spans="1:7" s="407" customFormat="1" ht="17.25">
      <c r="A354" s="453" t="s">
        <v>1582</v>
      </c>
      <c r="B354" s="454" t="s">
        <v>1583</v>
      </c>
      <c r="C354" s="463" t="s">
        <v>1041</v>
      </c>
      <c r="D354" s="456" t="s">
        <v>1046</v>
      </c>
      <c r="E354" s="457"/>
      <c r="F354" s="476"/>
      <c r="G354" s="457">
        <v>-4</v>
      </c>
    </row>
    <row r="355" spans="1:7" s="407" customFormat="1" ht="17.25">
      <c r="A355" s="453" t="s">
        <v>1131</v>
      </c>
      <c r="B355" s="454" t="s">
        <v>1132</v>
      </c>
      <c r="C355" s="463" t="s">
        <v>1041</v>
      </c>
      <c r="D355" s="456" t="s">
        <v>1046</v>
      </c>
      <c r="E355" s="457"/>
      <c r="F355" s="476"/>
      <c r="G355" s="457">
        <v>-18.48</v>
      </c>
    </row>
    <row r="356" spans="1:7" s="407" customFormat="1" ht="17.25" customHeight="1">
      <c r="A356" s="453" t="s">
        <v>1584</v>
      </c>
      <c r="B356" s="454" t="s">
        <v>1585</v>
      </c>
      <c r="C356" s="463" t="s">
        <v>1041</v>
      </c>
      <c r="D356" s="456" t="s">
        <v>1046</v>
      </c>
      <c r="E356" s="457"/>
      <c r="F356" s="476"/>
      <c r="G356" s="457">
        <v>-63.9</v>
      </c>
    </row>
    <row r="357" spans="1:7" s="407" customFormat="1" ht="34.5">
      <c r="A357" s="453" t="s">
        <v>1128</v>
      </c>
      <c r="B357" s="454" t="s">
        <v>1129</v>
      </c>
      <c r="C357" s="463" t="s">
        <v>1041</v>
      </c>
      <c r="D357" s="456" t="s">
        <v>1046</v>
      </c>
      <c r="E357" s="457"/>
      <c r="F357" s="476"/>
      <c r="G357" s="457">
        <v>-1.5</v>
      </c>
    </row>
    <row r="358" spans="1:7" s="407" customFormat="1" ht="17.25">
      <c r="A358" s="453" t="s">
        <v>1586</v>
      </c>
      <c r="B358" s="454" t="s">
        <v>1044</v>
      </c>
      <c r="C358" s="463" t="s">
        <v>1041</v>
      </c>
      <c r="D358" s="456" t="s">
        <v>1046</v>
      </c>
      <c r="E358" s="457"/>
      <c r="F358" s="476"/>
      <c r="G358" s="457">
        <v>-14.31</v>
      </c>
    </row>
    <row r="359" spans="1:7" s="407" customFormat="1" ht="17.25">
      <c r="A359" s="453" t="s">
        <v>1381</v>
      </c>
      <c r="B359" s="454" t="s">
        <v>1044</v>
      </c>
      <c r="C359" s="463" t="s">
        <v>1041</v>
      </c>
      <c r="D359" s="456" t="s">
        <v>1046</v>
      </c>
      <c r="E359" s="457"/>
      <c r="F359" s="476"/>
      <c r="G359" s="457">
        <v>-11.7</v>
      </c>
    </row>
    <row r="360" spans="1:7" s="407" customFormat="1" ht="17.25">
      <c r="A360" s="453" t="s">
        <v>1587</v>
      </c>
      <c r="B360" s="454" t="s">
        <v>1588</v>
      </c>
      <c r="C360" s="463" t="s">
        <v>1041</v>
      </c>
      <c r="D360" s="456" t="s">
        <v>1046</v>
      </c>
      <c r="E360" s="457"/>
      <c r="F360" s="476"/>
      <c r="G360" s="457">
        <v>-79.75</v>
      </c>
    </row>
    <row r="361" spans="1:7" s="407" customFormat="1" ht="17.25">
      <c r="A361" s="453" t="s">
        <v>1069</v>
      </c>
      <c r="B361" s="454" t="s">
        <v>1070</v>
      </c>
      <c r="C361" s="463" t="s">
        <v>1041</v>
      </c>
      <c r="D361" s="456" t="s">
        <v>1046</v>
      </c>
      <c r="E361" s="457"/>
      <c r="F361" s="476"/>
      <c r="G361" s="457">
        <v>-11.4</v>
      </c>
    </row>
    <row r="362" spans="1:7" s="407" customFormat="1" ht="17.25">
      <c r="A362" s="453" t="s">
        <v>1291</v>
      </c>
      <c r="B362" s="454" t="s">
        <v>1147</v>
      </c>
      <c r="C362" s="463" t="s">
        <v>1041</v>
      </c>
      <c r="D362" s="456" t="s">
        <v>1046</v>
      </c>
      <c r="E362" s="457"/>
      <c r="F362" s="476"/>
      <c r="G362" s="457">
        <v>-42.77</v>
      </c>
    </row>
    <row r="363" spans="1:7" s="407" customFormat="1" ht="17.25">
      <c r="A363" s="453" t="s">
        <v>1110</v>
      </c>
      <c r="B363" s="454" t="s">
        <v>1111</v>
      </c>
      <c r="C363" s="463" t="s">
        <v>1041</v>
      </c>
      <c r="D363" s="456" t="s">
        <v>1046</v>
      </c>
      <c r="E363" s="457"/>
      <c r="F363" s="476"/>
      <c r="G363" s="457">
        <v>-9.75</v>
      </c>
    </row>
    <row r="364" spans="1:7" s="407" customFormat="1" ht="17.25">
      <c r="A364" s="453" t="s">
        <v>1589</v>
      </c>
      <c r="B364" s="454" t="s">
        <v>1167</v>
      </c>
      <c r="C364" s="463" t="s">
        <v>1041</v>
      </c>
      <c r="D364" s="456" t="s">
        <v>1046</v>
      </c>
      <c r="E364" s="457"/>
      <c r="F364" s="476"/>
      <c r="G364" s="457">
        <v>-4.8</v>
      </c>
    </row>
    <row r="365" spans="1:7" s="407" customFormat="1" ht="17.25">
      <c r="A365" s="453" t="s">
        <v>1287</v>
      </c>
      <c r="B365" s="454" t="s">
        <v>1288</v>
      </c>
      <c r="C365" s="463" t="s">
        <v>1041</v>
      </c>
      <c r="D365" s="456" t="s">
        <v>1046</v>
      </c>
      <c r="E365" s="457"/>
      <c r="F365" s="476"/>
      <c r="G365" s="457">
        <v>-1.6</v>
      </c>
    </row>
    <row r="366" spans="1:7" s="407" customFormat="1" ht="17.25" customHeight="1">
      <c r="A366" s="453" t="s">
        <v>1273</v>
      </c>
      <c r="B366" s="454" t="s">
        <v>1274</v>
      </c>
      <c r="C366" s="463" t="s">
        <v>1041</v>
      </c>
      <c r="D366" s="456" t="s">
        <v>1046</v>
      </c>
      <c r="E366" s="457"/>
      <c r="F366" s="476"/>
      <c r="G366" s="457">
        <v>-10.5</v>
      </c>
    </row>
    <row r="367" spans="1:7" s="407" customFormat="1" ht="17.25">
      <c r="A367" s="453" t="s">
        <v>1258</v>
      </c>
      <c r="B367" s="454" t="s">
        <v>1259</v>
      </c>
      <c r="C367" s="463" t="s">
        <v>1041</v>
      </c>
      <c r="D367" s="456" t="s">
        <v>1046</v>
      </c>
      <c r="E367" s="457"/>
      <c r="F367" s="476"/>
      <c r="G367" s="457">
        <v>-7.04</v>
      </c>
    </row>
    <row r="368" spans="1:7" s="407" customFormat="1" ht="17.25">
      <c r="A368" s="453" t="s">
        <v>1590</v>
      </c>
      <c r="B368" s="454" t="s">
        <v>1117</v>
      </c>
      <c r="C368" s="463" t="s">
        <v>1041</v>
      </c>
      <c r="D368" s="456" t="s">
        <v>1046</v>
      </c>
      <c r="E368" s="457"/>
      <c r="F368" s="476"/>
      <c r="G368" s="457">
        <v>-60</v>
      </c>
    </row>
    <row r="369" spans="1:8" s="407" customFormat="1" ht="17.25">
      <c r="A369" s="453" t="s">
        <v>1160</v>
      </c>
      <c r="B369" s="454" t="s">
        <v>1140</v>
      </c>
      <c r="C369" s="463" t="s">
        <v>1041</v>
      </c>
      <c r="D369" s="477" t="s">
        <v>1042</v>
      </c>
      <c r="E369" s="457"/>
      <c r="F369" s="476"/>
      <c r="G369" s="457">
        <v>-3.65</v>
      </c>
    </row>
    <row r="370" spans="1:8" s="407" customFormat="1" ht="17.25">
      <c r="A370" s="453" t="s">
        <v>1293</v>
      </c>
      <c r="B370" s="454" t="s">
        <v>1211</v>
      </c>
      <c r="C370" s="463" t="s">
        <v>1041</v>
      </c>
      <c r="D370" s="456" t="s">
        <v>1046</v>
      </c>
      <c r="E370" s="457"/>
      <c r="F370" s="476"/>
      <c r="G370" s="457">
        <v>-0.82499999999999996</v>
      </c>
    </row>
    <row r="371" spans="1:8" s="407" customFormat="1" ht="17.25">
      <c r="A371" s="453" t="s">
        <v>1311</v>
      </c>
      <c r="B371" s="454" t="s">
        <v>1077</v>
      </c>
      <c r="C371" s="463" t="s">
        <v>1041</v>
      </c>
      <c r="D371" s="456" t="s">
        <v>1046</v>
      </c>
      <c r="E371" s="457"/>
      <c r="F371" s="476"/>
      <c r="G371" s="457">
        <v>-108</v>
      </c>
    </row>
    <row r="372" spans="1:8" s="407" customFormat="1" ht="17.25">
      <c r="A372" s="453" t="s">
        <v>1591</v>
      </c>
      <c r="B372" s="454" t="s">
        <v>1592</v>
      </c>
      <c r="C372" s="463" t="s">
        <v>1041</v>
      </c>
      <c r="D372" s="456" t="s">
        <v>1046</v>
      </c>
      <c r="E372" s="457"/>
      <c r="F372" s="476"/>
      <c r="G372" s="457">
        <v>-7.5</v>
      </c>
    </row>
    <row r="373" spans="1:8" s="407" customFormat="1" ht="17.25">
      <c r="A373" s="453" t="s">
        <v>1593</v>
      </c>
      <c r="B373" s="454" t="s">
        <v>1594</v>
      </c>
      <c r="C373" s="463" t="s">
        <v>1041</v>
      </c>
      <c r="D373" s="456" t="s">
        <v>1046</v>
      </c>
      <c r="E373" s="457"/>
      <c r="F373" s="476"/>
      <c r="G373" s="457">
        <v>-0.7</v>
      </c>
    </row>
    <row r="374" spans="1:8" s="407" customFormat="1" ht="17.25">
      <c r="A374" s="453" t="s">
        <v>1595</v>
      </c>
      <c r="B374" s="454" t="s">
        <v>1334</v>
      </c>
      <c r="C374" s="463" t="s">
        <v>1041</v>
      </c>
      <c r="D374" s="456" t="s">
        <v>1046</v>
      </c>
      <c r="E374" s="457"/>
      <c r="F374" s="476"/>
      <c r="G374" s="457">
        <v>-3.5</v>
      </c>
    </row>
    <row r="375" spans="1:8" s="407" customFormat="1" ht="17.25">
      <c r="A375" s="453" t="s">
        <v>1282</v>
      </c>
      <c r="B375" s="454" t="s">
        <v>1201</v>
      </c>
      <c r="C375" s="463" t="s">
        <v>1041</v>
      </c>
      <c r="D375" s="456" t="s">
        <v>1046</v>
      </c>
      <c r="E375" s="457"/>
      <c r="F375" s="476"/>
      <c r="G375" s="457">
        <v>-5</v>
      </c>
    </row>
    <row r="376" spans="1:8" s="407" customFormat="1" ht="17.25">
      <c r="A376" s="453" t="s">
        <v>1596</v>
      </c>
      <c r="B376" s="454" t="s">
        <v>1597</v>
      </c>
      <c r="C376" s="463" t="s">
        <v>1041</v>
      </c>
      <c r="D376" s="456" t="s">
        <v>1046</v>
      </c>
      <c r="E376" s="457"/>
      <c r="F376" s="476"/>
      <c r="G376" s="457">
        <v>-3</v>
      </c>
    </row>
    <row r="377" spans="1:8" s="407" customFormat="1" ht="17.25">
      <c r="A377" s="453" t="s">
        <v>1313</v>
      </c>
      <c r="B377" s="454" t="s">
        <v>1314</v>
      </c>
      <c r="C377" s="463" t="s">
        <v>1041</v>
      </c>
      <c r="D377" s="456" t="s">
        <v>1046</v>
      </c>
      <c r="E377" s="457"/>
      <c r="F377" s="476"/>
      <c r="G377" s="457">
        <v>-1.62</v>
      </c>
    </row>
    <row r="378" spans="1:8" s="407" customFormat="1" ht="17.25">
      <c r="A378" s="453" t="s">
        <v>1278</v>
      </c>
      <c r="B378" s="454" t="s">
        <v>1085</v>
      </c>
      <c r="C378" s="463" t="s">
        <v>1041</v>
      </c>
      <c r="D378" s="477" t="s">
        <v>1086</v>
      </c>
      <c r="E378" s="457"/>
      <c r="F378" s="476"/>
      <c r="G378" s="457">
        <v>-0.14000000000000001</v>
      </c>
    </row>
    <row r="379" spans="1:8" s="407" customFormat="1" ht="17.25">
      <c r="A379" s="453" t="s">
        <v>1598</v>
      </c>
      <c r="B379" s="454" t="s">
        <v>1060</v>
      </c>
      <c r="C379" s="463" t="s">
        <v>1041</v>
      </c>
      <c r="D379" s="477" t="s">
        <v>1086</v>
      </c>
      <c r="E379" s="457"/>
      <c r="F379" s="476"/>
      <c r="G379" s="457">
        <v>-0.5</v>
      </c>
    </row>
    <row r="380" spans="1:8" s="407" customFormat="1" ht="17.25">
      <c r="A380" s="453" t="s">
        <v>1599</v>
      </c>
      <c r="B380" s="478" t="s">
        <v>1600</v>
      </c>
      <c r="C380" s="463" t="s">
        <v>1041</v>
      </c>
      <c r="D380" s="456" t="s">
        <v>1046</v>
      </c>
      <c r="E380" s="457"/>
      <c r="F380" s="476"/>
      <c r="G380" s="457">
        <v>-17</v>
      </c>
    </row>
    <row r="381" spans="1:8" s="407" customFormat="1" ht="17.25">
      <c r="A381" s="453" t="s">
        <v>1601</v>
      </c>
      <c r="B381" s="478" t="s">
        <v>1602</v>
      </c>
      <c r="C381" s="463" t="s">
        <v>1045</v>
      </c>
      <c r="D381" s="477" t="s">
        <v>1042</v>
      </c>
      <c r="E381" s="457"/>
      <c r="F381" s="476"/>
      <c r="G381" s="457">
        <v>-0.16200000000000001</v>
      </c>
    </row>
    <row r="382" spans="1:8" s="407" customFormat="1" ht="17.25">
      <c r="A382" s="453" t="s">
        <v>1230</v>
      </c>
      <c r="B382" s="478" t="s">
        <v>1231</v>
      </c>
      <c r="C382" s="463" t="s">
        <v>1041</v>
      </c>
      <c r="D382" s="456" t="s">
        <v>1046</v>
      </c>
      <c r="E382" s="457"/>
      <c r="F382" s="476"/>
      <c r="G382" s="457">
        <v>-60.5</v>
      </c>
    </row>
    <row r="383" spans="1:8" s="407" customFormat="1" ht="17.25">
      <c r="A383" s="453" t="s">
        <v>1532</v>
      </c>
      <c r="B383" s="478" t="s">
        <v>1533</v>
      </c>
      <c r="C383" s="463" t="s">
        <v>1041</v>
      </c>
      <c r="D383" s="456" t="s">
        <v>1046</v>
      </c>
      <c r="E383" s="457"/>
      <c r="F383" s="476"/>
      <c r="G383" s="457">
        <v>-17.655999999999999</v>
      </c>
    </row>
    <row r="384" spans="1:8" s="407" customFormat="1" ht="17.25">
      <c r="A384" s="453" t="s">
        <v>1603</v>
      </c>
      <c r="B384" s="478" t="s">
        <v>1604</v>
      </c>
      <c r="C384" s="463" t="s">
        <v>1041</v>
      </c>
      <c r="D384" s="477" t="s">
        <v>1492</v>
      </c>
      <c r="E384" s="457"/>
      <c r="F384" s="476"/>
      <c r="G384" s="457">
        <v>-2.2999999999999998</v>
      </c>
      <c r="H384" s="407">
        <v>4264</v>
      </c>
    </row>
    <row r="385" spans="1:8" s="407" customFormat="1" ht="26.25" customHeight="1">
      <c r="A385" s="453" t="s">
        <v>1605</v>
      </c>
      <c r="B385" s="478" t="s">
        <v>1411</v>
      </c>
      <c r="C385" s="463" t="s">
        <v>1041</v>
      </c>
      <c r="D385" s="456" t="s">
        <v>1046</v>
      </c>
      <c r="E385" s="457"/>
      <c r="F385" s="476"/>
      <c r="G385" s="457">
        <v>-2.5299999999999998</v>
      </c>
      <c r="H385" s="407">
        <v>4264</v>
      </c>
    </row>
    <row r="386" spans="1:8" s="407" customFormat="1" ht="27" customHeight="1">
      <c r="A386" s="453" t="s">
        <v>1606</v>
      </c>
      <c r="B386" s="478" t="s">
        <v>1607</v>
      </c>
      <c r="C386" s="463" t="s">
        <v>1041</v>
      </c>
      <c r="D386" s="456" t="s">
        <v>1046</v>
      </c>
      <c r="E386" s="457"/>
      <c r="F386" s="476"/>
      <c r="G386" s="457">
        <v>-0.6</v>
      </c>
      <c r="H386" s="407">
        <v>4264</v>
      </c>
    </row>
    <row r="387" spans="1:8" s="407" customFormat="1" ht="16.5" customHeight="1">
      <c r="A387" s="453" t="s">
        <v>1521</v>
      </c>
      <c r="B387" s="478" t="s">
        <v>1219</v>
      </c>
      <c r="C387" s="463" t="s">
        <v>1041</v>
      </c>
      <c r="D387" s="456" t="s">
        <v>1046</v>
      </c>
      <c r="E387" s="457"/>
      <c r="F387" s="476"/>
      <c r="G387" s="457">
        <v>-33</v>
      </c>
    </row>
    <row r="388" spans="1:8" s="407" customFormat="1" ht="36.75" customHeight="1">
      <c r="A388" s="453" t="s">
        <v>1608</v>
      </c>
      <c r="B388" s="478" t="s">
        <v>1399</v>
      </c>
      <c r="C388" s="463" t="s">
        <v>1041</v>
      </c>
      <c r="D388" s="456" t="s">
        <v>1046</v>
      </c>
      <c r="E388" s="457"/>
      <c r="F388" s="476"/>
      <c r="G388" s="457">
        <v>-46.5</v>
      </c>
      <c r="H388" s="407">
        <v>4264</v>
      </c>
    </row>
    <row r="389" spans="1:8" s="407" customFormat="1" ht="17.25">
      <c r="A389" s="453" t="s">
        <v>1609</v>
      </c>
      <c r="B389" s="478" t="s">
        <v>1610</v>
      </c>
      <c r="C389" s="463" t="s">
        <v>1041</v>
      </c>
      <c r="D389" s="456" t="s">
        <v>1046</v>
      </c>
      <c r="E389" s="457"/>
      <c r="F389" s="476"/>
      <c r="G389" s="457">
        <v>-7</v>
      </c>
      <c r="H389" s="407">
        <v>4264</v>
      </c>
    </row>
    <row r="390" spans="1:8" s="407" customFormat="1" ht="17.25">
      <c r="A390" s="453" t="s">
        <v>1611</v>
      </c>
      <c r="B390" s="478" t="s">
        <v>1612</v>
      </c>
      <c r="C390" s="463" t="s">
        <v>1041</v>
      </c>
      <c r="D390" s="456" t="s">
        <v>1046</v>
      </c>
      <c r="E390" s="457"/>
      <c r="F390" s="476"/>
      <c r="G390" s="457">
        <v>-20.5</v>
      </c>
      <c r="H390" s="407">
        <v>4264</v>
      </c>
    </row>
    <row r="391" spans="1:8" s="407" customFormat="1" ht="33.75" customHeight="1">
      <c r="A391" s="453" t="s">
        <v>1613</v>
      </c>
      <c r="B391" s="478" t="s">
        <v>1316</v>
      </c>
      <c r="C391" s="463" t="s">
        <v>1041</v>
      </c>
      <c r="D391" s="477" t="s">
        <v>1081</v>
      </c>
      <c r="E391" s="457"/>
      <c r="F391" s="476"/>
      <c r="G391" s="457">
        <v>-165</v>
      </c>
      <c r="H391" s="407">
        <v>4264</v>
      </c>
    </row>
    <row r="392" spans="1:8" s="407" customFormat="1" ht="17.25">
      <c r="A392" s="453" t="s">
        <v>1614</v>
      </c>
      <c r="B392" s="478" t="s">
        <v>1542</v>
      </c>
      <c r="C392" s="463" t="s">
        <v>1041</v>
      </c>
      <c r="D392" s="456" t="s">
        <v>1046</v>
      </c>
      <c r="E392" s="457"/>
      <c r="F392" s="476"/>
      <c r="G392" s="457">
        <v>-25.295999999999999</v>
      </c>
      <c r="H392" s="407">
        <v>4264</v>
      </c>
    </row>
    <row r="393" spans="1:8" s="407" customFormat="1" ht="17.25">
      <c r="A393" s="453" t="s">
        <v>1615</v>
      </c>
      <c r="B393" s="478" t="s">
        <v>1217</v>
      </c>
      <c r="C393" s="463" t="s">
        <v>1041</v>
      </c>
      <c r="D393" s="477" t="s">
        <v>1081</v>
      </c>
      <c r="E393" s="457"/>
      <c r="F393" s="476"/>
      <c r="G393" s="457">
        <v>-48</v>
      </c>
      <c r="H393" s="407">
        <v>4264</v>
      </c>
    </row>
    <row r="394" spans="1:8" s="407" customFormat="1" ht="17.25">
      <c r="A394" s="453" t="s">
        <v>1616</v>
      </c>
      <c r="B394" s="478" t="s">
        <v>1217</v>
      </c>
      <c r="C394" s="463" t="s">
        <v>1045</v>
      </c>
      <c r="D394" s="477" t="s">
        <v>1081</v>
      </c>
      <c r="E394" s="457"/>
      <c r="F394" s="476"/>
      <c r="G394" s="457">
        <v>-12.071999999999999</v>
      </c>
    </row>
    <row r="395" spans="1:8" s="407" customFormat="1" ht="17.25">
      <c r="A395" s="453" t="s">
        <v>1617</v>
      </c>
      <c r="B395" s="478" t="s">
        <v>1316</v>
      </c>
      <c r="C395" s="463" t="s">
        <v>1045</v>
      </c>
      <c r="D395" s="477" t="s">
        <v>1081</v>
      </c>
      <c r="E395" s="457"/>
      <c r="F395" s="476"/>
      <c r="G395" s="457">
        <v>-102.81</v>
      </c>
    </row>
    <row r="396" spans="1:8" s="407" customFormat="1" ht="17.25">
      <c r="A396" s="453" t="s">
        <v>1618</v>
      </c>
      <c r="B396" s="478" t="s">
        <v>1544</v>
      </c>
      <c r="C396" s="463" t="s">
        <v>1041</v>
      </c>
      <c r="D396" s="477" t="s">
        <v>1046</v>
      </c>
      <c r="E396" s="457"/>
      <c r="F396" s="476"/>
      <c r="G396" s="457">
        <v>-53.31</v>
      </c>
    </row>
    <row r="397" spans="1:8" s="407" customFormat="1" ht="17.25">
      <c r="A397" s="453" t="s">
        <v>1619</v>
      </c>
      <c r="B397" s="478" t="s">
        <v>1542</v>
      </c>
      <c r="C397" s="463" t="s">
        <v>1041</v>
      </c>
      <c r="D397" s="477" t="s">
        <v>1046</v>
      </c>
      <c r="E397" s="457"/>
      <c r="F397" s="476"/>
      <c r="G397" s="457">
        <v>-37.448</v>
      </c>
    </row>
    <row r="398" spans="1:8" s="407" customFormat="1" ht="17.25">
      <c r="A398" s="453" t="s">
        <v>1620</v>
      </c>
      <c r="B398" s="478" t="s">
        <v>1542</v>
      </c>
      <c r="C398" s="463" t="s">
        <v>1041</v>
      </c>
      <c r="D398" s="477" t="s">
        <v>1046</v>
      </c>
      <c r="E398" s="457"/>
      <c r="F398" s="476"/>
      <c r="G398" s="457">
        <v>-141.44800000000001</v>
      </c>
    </row>
    <row r="399" spans="1:8" s="407" customFormat="1" ht="17.25">
      <c r="A399" s="453" t="s">
        <v>1621</v>
      </c>
      <c r="B399" s="478" t="s">
        <v>1542</v>
      </c>
      <c r="C399" s="463" t="s">
        <v>1041</v>
      </c>
      <c r="D399" s="477" t="s">
        <v>1046</v>
      </c>
      <c r="E399" s="457"/>
      <c r="F399" s="476"/>
      <c r="G399" s="457">
        <v>-34.648000000000003</v>
      </c>
    </row>
    <row r="400" spans="1:8" s="407" customFormat="1" ht="17.25">
      <c r="A400" s="473" t="s">
        <v>1622</v>
      </c>
      <c r="B400" s="474"/>
      <c r="C400" s="477"/>
      <c r="D400" s="474"/>
      <c r="E400" s="474"/>
      <c r="F400" s="475"/>
      <c r="G400" s="469">
        <f>G401+G402+G403+G404</f>
        <v>-1389.5</v>
      </c>
    </row>
    <row r="401" spans="1:7" s="407" customFormat="1" ht="34.5">
      <c r="A401" s="477" t="s">
        <v>1623</v>
      </c>
      <c r="B401" s="479" t="s">
        <v>1624</v>
      </c>
      <c r="C401" s="477" t="s">
        <v>1041</v>
      </c>
      <c r="D401" s="477" t="s">
        <v>1244</v>
      </c>
      <c r="E401" s="457"/>
      <c r="F401" s="476"/>
      <c r="G401" s="457">
        <v>-335</v>
      </c>
    </row>
    <row r="402" spans="1:7" s="407" customFormat="1" ht="17.25">
      <c r="A402" s="477" t="s">
        <v>1190</v>
      </c>
      <c r="B402" s="480" t="s">
        <v>1191</v>
      </c>
      <c r="C402" s="477" t="s">
        <v>1041</v>
      </c>
      <c r="D402" s="477" t="s">
        <v>1244</v>
      </c>
      <c r="E402" s="457"/>
      <c r="F402" s="476"/>
      <c r="G402" s="457">
        <v>-1000</v>
      </c>
    </row>
    <row r="403" spans="1:7" s="407" customFormat="1" ht="34.5">
      <c r="A403" s="477" t="s">
        <v>1560</v>
      </c>
      <c r="B403" s="479" t="s">
        <v>1625</v>
      </c>
      <c r="C403" s="477" t="s">
        <v>1041</v>
      </c>
      <c r="D403" s="477" t="s">
        <v>1244</v>
      </c>
      <c r="E403" s="457"/>
      <c r="F403" s="476"/>
      <c r="G403" s="457">
        <v>-16.100000000000001</v>
      </c>
    </row>
    <row r="404" spans="1:7" s="407" customFormat="1" ht="34.5">
      <c r="A404" s="477" t="s">
        <v>1626</v>
      </c>
      <c r="B404" s="481" t="s">
        <v>1627</v>
      </c>
      <c r="C404" s="477" t="s">
        <v>1041</v>
      </c>
      <c r="D404" s="477" t="s">
        <v>1244</v>
      </c>
      <c r="E404" s="457"/>
      <c r="F404" s="477"/>
      <c r="G404" s="457">
        <v>-38.4</v>
      </c>
    </row>
    <row r="405" spans="1:7" s="407" customFormat="1" ht="17.25">
      <c r="A405" s="473"/>
      <c r="B405" s="474"/>
      <c r="C405" s="477"/>
      <c r="D405" s="474"/>
      <c r="E405" s="474"/>
      <c r="F405" s="475"/>
      <c r="G405" s="482"/>
    </row>
    <row r="406" spans="1:7" s="407" customFormat="1" ht="33" customHeight="1">
      <c r="A406" s="483" t="s">
        <v>1628</v>
      </c>
      <c r="B406" s="483"/>
      <c r="C406" s="483"/>
      <c r="D406" s="483"/>
      <c r="E406" s="483"/>
      <c r="F406" s="483"/>
      <c r="G406" s="461">
        <f>G407</f>
        <v>-11216.800000000001</v>
      </c>
    </row>
    <row r="407" spans="1:7" s="407" customFormat="1" ht="33" customHeight="1">
      <c r="A407" s="483" t="s">
        <v>1629</v>
      </c>
      <c r="B407" s="483"/>
      <c r="C407" s="483"/>
      <c r="D407" s="483"/>
      <c r="E407" s="483"/>
      <c r="F407" s="483"/>
      <c r="G407" s="461">
        <f>G408+G417+G436</f>
        <v>-11216.800000000001</v>
      </c>
    </row>
    <row r="408" spans="1:7" s="407" customFormat="1" ht="33" customHeight="1">
      <c r="A408" s="484" t="s">
        <v>1630</v>
      </c>
      <c r="B408" s="484"/>
      <c r="C408" s="484"/>
      <c r="D408" s="484"/>
      <c r="E408" s="484"/>
      <c r="F408" s="484"/>
      <c r="G408" s="485">
        <f>G409+G413</f>
        <v>-8553.2000000000007</v>
      </c>
    </row>
    <row r="409" spans="1:7" s="407" customFormat="1" ht="33" customHeight="1">
      <c r="A409" s="460" t="s">
        <v>1631</v>
      </c>
      <c r="B409" s="460"/>
      <c r="C409" s="460"/>
      <c r="D409" s="460"/>
      <c r="E409" s="460"/>
      <c r="F409" s="460"/>
      <c r="G409" s="461">
        <f>G410+G411+G412</f>
        <v>-235.2</v>
      </c>
    </row>
    <row r="410" spans="1:7" s="407" customFormat="1" ht="33" customHeight="1">
      <c r="A410" s="486" t="s">
        <v>1590</v>
      </c>
      <c r="B410" s="487" t="s">
        <v>1632</v>
      </c>
      <c r="C410" s="488" t="s">
        <v>1041</v>
      </c>
      <c r="D410" s="489" t="s">
        <v>1046</v>
      </c>
      <c r="E410" s="490"/>
      <c r="F410" s="491"/>
      <c r="G410" s="492">
        <v>-57.5</v>
      </c>
    </row>
    <row r="411" spans="1:7" s="407" customFormat="1" ht="33" customHeight="1">
      <c r="A411" s="486" t="s">
        <v>1131</v>
      </c>
      <c r="B411" s="487" t="s">
        <v>1633</v>
      </c>
      <c r="C411" s="488" t="s">
        <v>1041</v>
      </c>
      <c r="D411" s="489" t="s">
        <v>1046</v>
      </c>
      <c r="E411" s="490"/>
      <c r="F411" s="491"/>
      <c r="G411" s="492">
        <v>-5.5</v>
      </c>
    </row>
    <row r="412" spans="1:7" s="407" customFormat="1" ht="33" customHeight="1">
      <c r="A412" s="486" t="s">
        <v>1160</v>
      </c>
      <c r="B412" s="487" t="s">
        <v>1634</v>
      </c>
      <c r="C412" s="488" t="s">
        <v>1041</v>
      </c>
      <c r="D412" s="489" t="s">
        <v>1042</v>
      </c>
      <c r="E412" s="490"/>
      <c r="F412" s="491"/>
      <c r="G412" s="492">
        <v>-172.2</v>
      </c>
    </row>
    <row r="413" spans="1:7" s="407" customFormat="1" ht="33" customHeight="1">
      <c r="A413" s="460" t="s">
        <v>1239</v>
      </c>
      <c r="B413" s="460"/>
      <c r="C413" s="460"/>
      <c r="D413" s="460"/>
      <c r="E413" s="460"/>
      <c r="F413" s="460"/>
      <c r="G413" s="461">
        <f>G414+G415+G416</f>
        <v>-8318</v>
      </c>
    </row>
    <row r="414" spans="1:7" s="407" customFormat="1" ht="33" customHeight="1">
      <c r="A414" s="486" t="s">
        <v>1635</v>
      </c>
      <c r="B414" s="487" t="s">
        <v>1636</v>
      </c>
      <c r="C414" s="488" t="s">
        <v>1187</v>
      </c>
      <c r="D414" s="489" t="s">
        <v>1183</v>
      </c>
      <c r="E414" s="490"/>
      <c r="F414" s="491"/>
      <c r="G414" s="492">
        <v>-8000</v>
      </c>
    </row>
    <row r="415" spans="1:7" s="407" customFormat="1" ht="33" customHeight="1">
      <c r="A415" s="486" t="s">
        <v>1637</v>
      </c>
      <c r="B415" s="487" t="s">
        <v>1638</v>
      </c>
      <c r="C415" s="488" t="s">
        <v>1045</v>
      </c>
      <c r="D415" s="489" t="s">
        <v>1183</v>
      </c>
      <c r="E415" s="490"/>
      <c r="F415" s="491"/>
      <c r="G415" s="492">
        <v>-100</v>
      </c>
    </row>
    <row r="416" spans="1:7" s="407" customFormat="1" ht="33" customHeight="1">
      <c r="A416" s="486" t="s">
        <v>1639</v>
      </c>
      <c r="B416" s="487" t="s">
        <v>1640</v>
      </c>
      <c r="C416" s="488" t="s">
        <v>1045</v>
      </c>
      <c r="D416" s="489" t="s">
        <v>1183</v>
      </c>
      <c r="E416" s="490"/>
      <c r="F416" s="491"/>
      <c r="G416" s="492">
        <v>-218</v>
      </c>
    </row>
    <row r="417" spans="1:8" s="407" customFormat="1" ht="33" customHeight="1">
      <c r="A417" s="493" t="s">
        <v>1641</v>
      </c>
      <c r="B417" s="493"/>
      <c r="C417" s="493"/>
      <c r="D417" s="493"/>
      <c r="E417" s="493"/>
      <c r="F417" s="493"/>
      <c r="G417" s="485">
        <f>G418+G421</f>
        <v>-1265.4000000000001</v>
      </c>
    </row>
    <row r="418" spans="1:8" s="407" customFormat="1" ht="33" customHeight="1">
      <c r="A418" s="460" t="s">
        <v>1631</v>
      </c>
      <c r="B418" s="460"/>
      <c r="C418" s="460"/>
      <c r="D418" s="460"/>
      <c r="E418" s="460"/>
      <c r="F418" s="460"/>
      <c r="G418" s="485">
        <f>SUM(G419:G420)</f>
        <v>-720.4</v>
      </c>
    </row>
    <row r="419" spans="1:8" s="407" customFormat="1" ht="33" customHeight="1">
      <c r="A419" s="486" t="s">
        <v>1642</v>
      </c>
      <c r="B419" s="487" t="s">
        <v>1643</v>
      </c>
      <c r="C419" s="488" t="s">
        <v>1045</v>
      </c>
      <c r="D419" s="489" t="s">
        <v>1081</v>
      </c>
      <c r="E419" s="490">
        <v>400</v>
      </c>
      <c r="F419" s="494">
        <v>-1551</v>
      </c>
      <c r="G419" s="492">
        <f>E419*F419/1000</f>
        <v>-620.4</v>
      </c>
    </row>
    <row r="420" spans="1:8" s="407" customFormat="1">
      <c r="A420" s="486" t="s">
        <v>1644</v>
      </c>
      <c r="B420" s="487" t="s">
        <v>1645</v>
      </c>
      <c r="C420" s="488" t="s">
        <v>1187</v>
      </c>
      <c r="D420" s="489" t="s">
        <v>1046</v>
      </c>
      <c r="E420" s="490">
        <v>25000</v>
      </c>
      <c r="F420" s="494">
        <v>-4</v>
      </c>
      <c r="G420" s="492">
        <f t="shared" ref="G420" si="1">E420*F420/1000</f>
        <v>-100</v>
      </c>
    </row>
    <row r="421" spans="1:8" s="407" customFormat="1" ht="30.75" customHeight="1">
      <c r="A421" s="460" t="s">
        <v>1646</v>
      </c>
      <c r="B421" s="460"/>
      <c r="C421" s="460"/>
      <c r="D421" s="460"/>
      <c r="E421" s="460"/>
      <c r="F421" s="460"/>
      <c r="G421" s="485">
        <f>SUM(G422:G435)</f>
        <v>-545.00000000000011</v>
      </c>
    </row>
    <row r="422" spans="1:8" s="407" customFormat="1" ht="33.75" customHeight="1">
      <c r="A422" s="486" t="s">
        <v>1647</v>
      </c>
      <c r="B422" s="487" t="s">
        <v>1627</v>
      </c>
      <c r="C422" s="488" t="s">
        <v>1041</v>
      </c>
      <c r="D422" s="489" t="s">
        <v>1183</v>
      </c>
      <c r="E422" s="490"/>
      <c r="F422" s="491"/>
      <c r="G422" s="495">
        <v>-54.62</v>
      </c>
      <c r="H422" s="496"/>
    </row>
    <row r="423" spans="1:8" s="407" customFormat="1" ht="38.25" customHeight="1">
      <c r="A423" s="486" t="s">
        <v>1648</v>
      </c>
      <c r="B423" s="487" t="s">
        <v>1627</v>
      </c>
      <c r="C423" s="488" t="s">
        <v>1041</v>
      </c>
      <c r="D423" s="489" t="s">
        <v>1183</v>
      </c>
      <c r="E423" s="490"/>
      <c r="F423" s="491"/>
      <c r="G423" s="495">
        <v>-26.2</v>
      </c>
      <c r="H423" s="497"/>
    </row>
    <row r="424" spans="1:8" s="407" customFormat="1" ht="20.25" customHeight="1">
      <c r="A424" s="486" t="s">
        <v>1649</v>
      </c>
      <c r="B424" s="487" t="s">
        <v>1627</v>
      </c>
      <c r="C424" s="488" t="s">
        <v>1041</v>
      </c>
      <c r="D424" s="489" t="s">
        <v>1183</v>
      </c>
      <c r="E424" s="490"/>
      <c r="F424" s="491"/>
      <c r="G424" s="495">
        <v>-24.5</v>
      </c>
    </row>
    <row r="425" spans="1:8" s="407" customFormat="1" ht="34.5" customHeight="1">
      <c r="A425" s="486" t="s">
        <v>1650</v>
      </c>
      <c r="B425" s="487" t="s">
        <v>1627</v>
      </c>
      <c r="C425" s="488" t="s">
        <v>1041</v>
      </c>
      <c r="D425" s="489" t="s">
        <v>1183</v>
      </c>
      <c r="E425" s="490"/>
      <c r="F425" s="491"/>
      <c r="G425" s="495">
        <v>-40.65</v>
      </c>
    </row>
    <row r="426" spans="1:8" s="407" customFormat="1" ht="33">
      <c r="A426" s="486" t="s">
        <v>1651</v>
      </c>
      <c r="B426" s="487" t="s">
        <v>1627</v>
      </c>
      <c r="C426" s="488" t="s">
        <v>1041</v>
      </c>
      <c r="D426" s="489" t="s">
        <v>1183</v>
      </c>
      <c r="E426" s="490"/>
      <c r="F426" s="491"/>
      <c r="G426" s="495">
        <v>-28.75</v>
      </c>
    </row>
    <row r="427" spans="1:8" s="407" customFormat="1" ht="33">
      <c r="A427" s="486" t="s">
        <v>1652</v>
      </c>
      <c r="B427" s="487" t="s">
        <v>1627</v>
      </c>
      <c r="C427" s="488" t="s">
        <v>1041</v>
      </c>
      <c r="D427" s="489" t="s">
        <v>1183</v>
      </c>
      <c r="E427" s="490"/>
      <c r="F427" s="491"/>
      <c r="G427" s="495">
        <v>-28.8</v>
      </c>
      <c r="H427" s="407">
        <v>4264</v>
      </c>
    </row>
    <row r="428" spans="1:8" s="407" customFormat="1" ht="33">
      <c r="A428" s="486" t="s">
        <v>1653</v>
      </c>
      <c r="B428" s="487" t="s">
        <v>1627</v>
      </c>
      <c r="C428" s="488" t="s">
        <v>1041</v>
      </c>
      <c r="D428" s="489" t="s">
        <v>1183</v>
      </c>
      <c r="E428" s="490"/>
      <c r="F428" s="491"/>
      <c r="G428" s="495">
        <v>-17.760000000000002</v>
      </c>
      <c r="H428" s="407">
        <v>4264</v>
      </c>
    </row>
    <row r="429" spans="1:8" s="407" customFormat="1" ht="20.25" customHeight="1">
      <c r="A429" s="486" t="s">
        <v>1654</v>
      </c>
      <c r="B429" s="487" t="s">
        <v>1627</v>
      </c>
      <c r="C429" s="488" t="s">
        <v>1041</v>
      </c>
      <c r="D429" s="489" t="s">
        <v>1183</v>
      </c>
      <c r="E429" s="490"/>
      <c r="F429" s="491"/>
      <c r="G429" s="495">
        <v>-32.5</v>
      </c>
      <c r="H429" s="407">
        <v>4264</v>
      </c>
    </row>
    <row r="430" spans="1:8" s="407" customFormat="1" ht="32.25" customHeight="1">
      <c r="A430" s="486" t="s">
        <v>1655</v>
      </c>
      <c r="B430" s="487" t="s">
        <v>1627</v>
      </c>
      <c r="C430" s="488" t="s">
        <v>1041</v>
      </c>
      <c r="D430" s="489" t="s">
        <v>1183</v>
      </c>
      <c r="E430" s="490"/>
      <c r="F430" s="491"/>
      <c r="G430" s="495">
        <v>-23.26</v>
      </c>
    </row>
    <row r="431" spans="1:8" s="407" customFormat="1" ht="32.25" customHeight="1">
      <c r="A431" s="486" t="s">
        <v>1656</v>
      </c>
      <c r="B431" s="487" t="s">
        <v>1627</v>
      </c>
      <c r="C431" s="488" t="s">
        <v>1041</v>
      </c>
      <c r="D431" s="489" t="s">
        <v>1183</v>
      </c>
      <c r="E431" s="490"/>
      <c r="F431" s="491"/>
      <c r="G431" s="495">
        <v>-60.48</v>
      </c>
    </row>
    <row r="432" spans="1:8" s="407" customFormat="1" ht="32.25" customHeight="1">
      <c r="A432" s="486" t="s">
        <v>1657</v>
      </c>
      <c r="B432" s="487" t="s">
        <v>1627</v>
      </c>
      <c r="C432" s="488" t="s">
        <v>1041</v>
      </c>
      <c r="D432" s="489" t="s">
        <v>1183</v>
      </c>
      <c r="E432" s="490"/>
      <c r="F432" s="491"/>
      <c r="G432" s="495">
        <v>-75.36</v>
      </c>
    </row>
    <row r="433" spans="1:8" s="407" customFormat="1" ht="33">
      <c r="A433" s="486" t="s">
        <v>1658</v>
      </c>
      <c r="B433" s="487" t="s">
        <v>1627</v>
      </c>
      <c r="C433" s="488" t="s">
        <v>1041</v>
      </c>
      <c r="D433" s="489" t="s">
        <v>1183</v>
      </c>
      <c r="E433" s="490"/>
      <c r="F433" s="491"/>
      <c r="G433" s="495">
        <v>-90.2</v>
      </c>
      <c r="H433" s="407">
        <v>4264</v>
      </c>
    </row>
    <row r="434" spans="1:8" s="407" customFormat="1" ht="33">
      <c r="A434" s="486" t="s">
        <v>1659</v>
      </c>
      <c r="B434" s="487" t="s">
        <v>1627</v>
      </c>
      <c r="C434" s="488" t="s">
        <v>1041</v>
      </c>
      <c r="D434" s="489" t="s">
        <v>1183</v>
      </c>
      <c r="E434" s="490"/>
      <c r="F434" s="491"/>
      <c r="G434" s="495">
        <v>-16.440000000000001</v>
      </c>
      <c r="H434" s="407">
        <v>4264</v>
      </c>
    </row>
    <row r="435" spans="1:8" s="407" customFormat="1" ht="33">
      <c r="A435" s="486" t="s">
        <v>1660</v>
      </c>
      <c r="B435" s="487" t="s">
        <v>1627</v>
      </c>
      <c r="C435" s="488" t="s">
        <v>1041</v>
      </c>
      <c r="D435" s="489" t="s">
        <v>1183</v>
      </c>
      <c r="E435" s="490"/>
      <c r="F435" s="491"/>
      <c r="G435" s="495">
        <v>-25.48</v>
      </c>
      <c r="H435" s="407">
        <v>4264</v>
      </c>
    </row>
    <row r="436" spans="1:8" s="407" customFormat="1">
      <c r="A436" s="493" t="s">
        <v>1661</v>
      </c>
      <c r="B436" s="493"/>
      <c r="C436" s="493"/>
      <c r="D436" s="493"/>
      <c r="E436" s="493"/>
      <c r="F436" s="493"/>
      <c r="G436" s="485">
        <f>G437</f>
        <v>-1398.2</v>
      </c>
    </row>
    <row r="437" spans="1:8" s="407" customFormat="1">
      <c r="A437" s="460" t="s">
        <v>1646</v>
      </c>
      <c r="B437" s="460"/>
      <c r="C437" s="460"/>
      <c r="D437" s="460"/>
      <c r="E437" s="460"/>
      <c r="F437" s="460"/>
      <c r="G437" s="485">
        <f>SUM(G438:G439)</f>
        <v>-1398.2</v>
      </c>
    </row>
    <row r="438" spans="1:8" s="407" customFormat="1">
      <c r="A438" s="486" t="s">
        <v>1635</v>
      </c>
      <c r="B438" s="487" t="s">
        <v>1636</v>
      </c>
      <c r="C438" s="488" t="s">
        <v>1187</v>
      </c>
      <c r="D438" s="489" t="s">
        <v>1183</v>
      </c>
      <c r="E438" s="490"/>
      <c r="F438" s="491"/>
      <c r="G438" s="492">
        <v>-954.2</v>
      </c>
    </row>
    <row r="439" spans="1:8" s="407" customFormat="1" ht="28.5" customHeight="1">
      <c r="A439" s="486" t="s">
        <v>1662</v>
      </c>
      <c r="B439" s="487" t="s">
        <v>1663</v>
      </c>
      <c r="C439" s="488" t="s">
        <v>1187</v>
      </c>
      <c r="D439" s="489" t="s">
        <v>1183</v>
      </c>
      <c r="E439" s="490"/>
      <c r="F439" s="491"/>
      <c r="G439" s="492">
        <v>-444</v>
      </c>
    </row>
    <row r="440" spans="1:8" s="407" customFormat="1">
      <c r="A440" s="416"/>
      <c r="B440" s="417"/>
      <c r="C440" s="417"/>
      <c r="D440" s="417"/>
      <c r="E440" s="431"/>
      <c r="F440" s="432"/>
      <c r="G440" s="415"/>
    </row>
    <row r="441" spans="1:8" s="407" customFormat="1" ht="30.75" customHeight="1">
      <c r="A441" s="498" t="s">
        <v>1664</v>
      </c>
      <c r="B441" s="498"/>
      <c r="C441" s="498"/>
      <c r="D441" s="498"/>
      <c r="E441" s="498"/>
      <c r="F441" s="498"/>
      <c r="G441" s="461">
        <f>G442</f>
        <v>-2399.8000000000002</v>
      </c>
    </row>
    <row r="442" spans="1:8" s="407" customFormat="1">
      <c r="A442" s="499" t="s">
        <v>1665</v>
      </c>
      <c r="B442" s="500" t="s">
        <v>1666</v>
      </c>
      <c r="C442" s="501" t="s">
        <v>1667</v>
      </c>
      <c r="D442" s="502" t="s">
        <v>1668</v>
      </c>
      <c r="E442" s="503"/>
      <c r="F442" s="504"/>
      <c r="G442" s="505">
        <f>G443</f>
        <v>-2399.8000000000002</v>
      </c>
    </row>
    <row r="443" spans="1:8" s="407" customFormat="1">
      <c r="A443" s="484" t="s">
        <v>1669</v>
      </c>
      <c r="B443" s="484" t="s">
        <v>174</v>
      </c>
      <c r="C443" s="484"/>
      <c r="D443" s="484"/>
      <c r="E443" s="484"/>
      <c r="F443" s="484"/>
      <c r="G443" s="485">
        <f>G444+G446</f>
        <v>-2399.8000000000002</v>
      </c>
      <c r="H443" s="407">
        <v>4264</v>
      </c>
    </row>
    <row r="444" spans="1:8" s="407" customFormat="1">
      <c r="A444" s="460" t="s">
        <v>1631</v>
      </c>
      <c r="B444" s="460"/>
      <c r="C444" s="460"/>
      <c r="D444" s="460"/>
      <c r="E444" s="460"/>
      <c r="F444" s="460"/>
      <c r="G444" s="461">
        <f>G445</f>
        <v>-143</v>
      </c>
      <c r="H444" s="407">
        <v>4264</v>
      </c>
    </row>
    <row r="445" spans="1:8" s="407" customFormat="1">
      <c r="A445" s="506" t="s">
        <v>1670</v>
      </c>
      <c r="B445" s="487" t="s">
        <v>1671</v>
      </c>
      <c r="C445" s="488" t="s">
        <v>1041</v>
      </c>
      <c r="D445" s="489" t="s">
        <v>1046</v>
      </c>
      <c r="E445" s="490"/>
      <c r="F445" s="491"/>
      <c r="G445" s="492">
        <v>-143</v>
      </c>
      <c r="H445" s="407">
        <v>4264</v>
      </c>
    </row>
    <row r="446" spans="1:8" s="407" customFormat="1">
      <c r="A446" s="507"/>
      <c r="B446" s="508" t="s">
        <v>1184</v>
      </c>
      <c r="C446" s="509"/>
      <c r="D446" s="509"/>
      <c r="E446" s="509"/>
      <c r="F446" s="510"/>
      <c r="G446" s="511">
        <f>G447+G448</f>
        <v>-2256.8000000000002</v>
      </c>
      <c r="H446" s="407">
        <v>4264</v>
      </c>
    </row>
    <row r="447" spans="1:8" s="407" customFormat="1" ht="33">
      <c r="A447" s="507" t="s">
        <v>1672</v>
      </c>
      <c r="B447" s="512" t="s">
        <v>1673</v>
      </c>
      <c r="C447" s="513" t="s">
        <v>1187</v>
      </c>
      <c r="D447" s="514" t="s">
        <v>1183</v>
      </c>
      <c r="E447" s="515"/>
      <c r="F447" s="515"/>
      <c r="G447" s="511">
        <v>-56.8</v>
      </c>
      <c r="H447" s="407">
        <v>4264</v>
      </c>
    </row>
    <row r="448" spans="1:8" s="407" customFormat="1">
      <c r="A448" s="507" t="s">
        <v>1635</v>
      </c>
      <c r="B448" s="512" t="s">
        <v>1674</v>
      </c>
      <c r="C448" s="513" t="s">
        <v>1187</v>
      </c>
      <c r="D448" s="514" t="s">
        <v>1183</v>
      </c>
      <c r="E448" s="515"/>
      <c r="F448" s="515"/>
      <c r="G448" s="511">
        <v>-2200</v>
      </c>
      <c r="H448" s="407">
        <v>4264</v>
      </c>
    </row>
    <row r="449" spans="1:10" s="407" customFormat="1">
      <c r="A449" s="416"/>
      <c r="B449" s="417"/>
      <c r="C449" s="417"/>
      <c r="D449" s="417"/>
      <c r="E449" s="431"/>
      <c r="F449" s="432"/>
      <c r="G449" s="415"/>
      <c r="H449" s="407">
        <v>4264</v>
      </c>
    </row>
    <row r="450" spans="1:10" s="407" customFormat="1">
      <c r="A450" s="483" t="s">
        <v>438</v>
      </c>
      <c r="B450" s="483"/>
      <c r="C450" s="483"/>
      <c r="D450" s="483"/>
      <c r="E450" s="483"/>
      <c r="F450" s="483"/>
      <c r="G450" s="461">
        <f>G451</f>
        <v>-51.3</v>
      </c>
      <c r="H450" s="407">
        <v>4264</v>
      </c>
    </row>
    <row r="451" spans="1:10" s="407" customFormat="1">
      <c r="A451" s="499" t="s">
        <v>1675</v>
      </c>
      <c r="B451" s="500" t="s">
        <v>1676</v>
      </c>
      <c r="C451" s="501" t="s">
        <v>1667</v>
      </c>
      <c r="D451" s="502" t="s">
        <v>1677</v>
      </c>
      <c r="E451" s="503"/>
      <c r="F451" s="504"/>
      <c r="G451" s="505">
        <f>G452</f>
        <v>-51.3</v>
      </c>
      <c r="H451" s="407">
        <v>4264</v>
      </c>
    </row>
    <row r="452" spans="1:10" s="407" customFormat="1">
      <c r="A452" s="484" t="s">
        <v>1678</v>
      </c>
      <c r="B452" s="484" t="s">
        <v>174</v>
      </c>
      <c r="C452" s="484"/>
      <c r="D452" s="484"/>
      <c r="E452" s="484"/>
      <c r="F452" s="484"/>
      <c r="G452" s="485">
        <f>G453</f>
        <v>-51.3</v>
      </c>
      <c r="H452" s="407">
        <v>4264</v>
      </c>
    </row>
    <row r="453" spans="1:10" s="407" customFormat="1" ht="31.5" customHeight="1">
      <c r="A453" s="507"/>
      <c r="B453" s="508" t="s">
        <v>1184</v>
      </c>
      <c r="C453" s="509"/>
      <c r="D453" s="509"/>
      <c r="E453" s="509"/>
      <c r="F453" s="510"/>
      <c r="G453" s="511">
        <f>G454+G455</f>
        <v>-51.3</v>
      </c>
      <c r="H453" s="407">
        <v>4264</v>
      </c>
    </row>
    <row r="454" spans="1:10" s="407" customFormat="1" ht="33">
      <c r="A454" s="507" t="s">
        <v>1679</v>
      </c>
      <c r="B454" s="512" t="s">
        <v>1680</v>
      </c>
      <c r="C454" s="513" t="s">
        <v>1187</v>
      </c>
      <c r="D454" s="514" t="s">
        <v>1183</v>
      </c>
      <c r="E454" s="515">
        <v>50000</v>
      </c>
      <c r="F454" s="515">
        <v>-1</v>
      </c>
      <c r="G454" s="511">
        <v>-50</v>
      </c>
      <c r="H454" s="407">
        <v>4264</v>
      </c>
    </row>
    <row r="455" spans="1:10" s="407" customFormat="1" ht="23.25" customHeight="1">
      <c r="A455" s="507" t="s">
        <v>1681</v>
      </c>
      <c r="B455" s="512" t="s">
        <v>1682</v>
      </c>
      <c r="C455" s="513" t="s">
        <v>1187</v>
      </c>
      <c r="D455" s="514" t="s">
        <v>1183</v>
      </c>
      <c r="E455" s="515"/>
      <c r="F455" s="515"/>
      <c r="G455" s="511">
        <v>-1.3</v>
      </c>
      <c r="H455" s="407">
        <v>4266</v>
      </c>
      <c r="J455" s="448" t="e">
        <f>SUM(#REF!)</f>
        <v>#REF!</v>
      </c>
    </row>
    <row r="456" spans="1:10" s="407" customFormat="1" ht="24.75" customHeight="1">
      <c r="A456" s="507"/>
      <c r="B456" s="512"/>
      <c r="C456" s="516"/>
      <c r="D456" s="517"/>
      <c r="E456" s="518"/>
      <c r="F456" s="519"/>
      <c r="G456" s="511"/>
      <c r="H456" s="407">
        <v>4266</v>
      </c>
    </row>
    <row r="457" spans="1:10" s="407" customFormat="1" ht="27" customHeight="1">
      <c r="A457" s="520"/>
      <c r="B457" s="521" t="s">
        <v>1683</v>
      </c>
      <c r="C457" s="522"/>
      <c r="D457" s="522"/>
      <c r="E457" s="522"/>
      <c r="F457" s="523"/>
      <c r="G457" s="524">
        <f>G458</f>
        <v>-5848.5</v>
      </c>
      <c r="H457" s="407">
        <v>4266</v>
      </c>
    </row>
    <row r="458" spans="1:10" s="407" customFormat="1" ht="30.75" customHeight="1">
      <c r="A458" s="499" t="s">
        <v>1684</v>
      </c>
      <c r="B458" s="500" t="s">
        <v>1685</v>
      </c>
      <c r="C458" s="521" t="s">
        <v>368</v>
      </c>
      <c r="D458" s="522"/>
      <c r="E458" s="522"/>
      <c r="F458" s="523"/>
      <c r="G458" s="524">
        <f>G459</f>
        <v>-5848.5</v>
      </c>
      <c r="H458" s="407">
        <v>4266</v>
      </c>
    </row>
    <row r="459" spans="1:10" s="407" customFormat="1">
      <c r="A459" s="525" t="s">
        <v>1686</v>
      </c>
      <c r="B459" s="521" t="s">
        <v>1687</v>
      </c>
      <c r="C459" s="522"/>
      <c r="D459" s="522"/>
      <c r="E459" s="522"/>
      <c r="F459" s="523"/>
      <c r="G459" s="524">
        <f>G460</f>
        <v>-5848.5</v>
      </c>
      <c r="H459" s="407">
        <v>4266</v>
      </c>
    </row>
    <row r="460" spans="1:10" s="407" customFormat="1">
      <c r="A460" s="507"/>
      <c r="B460" s="508" t="s">
        <v>1184</v>
      </c>
      <c r="C460" s="509"/>
      <c r="D460" s="509"/>
      <c r="E460" s="509"/>
      <c r="F460" s="510"/>
      <c r="G460" s="511">
        <f>G461</f>
        <v>-5848.5</v>
      </c>
      <c r="H460" s="407">
        <v>4266</v>
      </c>
    </row>
    <row r="461" spans="1:10" s="407" customFormat="1" ht="33">
      <c r="A461" s="526" t="s">
        <v>1688</v>
      </c>
      <c r="B461" s="527" t="s">
        <v>1689</v>
      </c>
      <c r="C461" s="528" t="s">
        <v>1045</v>
      </c>
      <c r="D461" s="529" t="s">
        <v>1183</v>
      </c>
      <c r="E461" s="529"/>
      <c r="F461" s="530"/>
      <c r="G461" s="531">
        <v>-5848.5</v>
      </c>
      <c r="H461" s="407">
        <v>4266</v>
      </c>
    </row>
    <row r="462" spans="1:10" s="407" customFormat="1">
      <c r="A462" s="526"/>
      <c r="B462" s="532"/>
      <c r="C462" s="533"/>
      <c r="D462" s="534"/>
      <c r="E462" s="534"/>
      <c r="F462" s="535"/>
      <c r="G462" s="531"/>
    </row>
    <row r="463" spans="1:10" s="407" customFormat="1">
      <c r="A463" s="536"/>
      <c r="B463" s="537" t="s">
        <v>1690</v>
      </c>
      <c r="C463" s="537"/>
      <c r="D463" s="537"/>
      <c r="E463" s="537"/>
      <c r="F463" s="537"/>
      <c r="G463" s="538">
        <f>+G465+G780+G809+G858+G934+G937+G1217+G1207+G1181+G1011+G984+G966</f>
        <v>-78485.430789999984</v>
      </c>
    </row>
    <row r="464" spans="1:10" s="407" customFormat="1" ht="17.25">
      <c r="A464" s="539" t="s">
        <v>1691</v>
      </c>
      <c r="B464" s="539" t="s">
        <v>1676</v>
      </c>
      <c r="C464" s="540" t="s">
        <v>1667</v>
      </c>
      <c r="D464" s="541"/>
      <c r="E464" s="542" t="s">
        <v>1692</v>
      </c>
      <c r="F464" s="543"/>
      <c r="G464" s="544"/>
    </row>
    <row r="465" spans="1:7" s="407" customFormat="1">
      <c r="A465" s="545" t="s">
        <v>1693</v>
      </c>
      <c r="B465" s="546" t="s">
        <v>395</v>
      </c>
      <c r="C465" s="547"/>
      <c r="D465" s="547"/>
      <c r="E465" s="548"/>
      <c r="F465" s="549"/>
      <c r="G465" s="538">
        <f>+G466+G771+G773</f>
        <v>-46512.510409999959</v>
      </c>
    </row>
    <row r="466" spans="1:7" s="407" customFormat="1">
      <c r="A466" s="545"/>
      <c r="B466" s="550" t="s">
        <v>1038</v>
      </c>
      <c r="C466" s="545"/>
      <c r="D466" s="545"/>
      <c r="E466" s="551"/>
      <c r="F466" s="549"/>
      <c r="G466" s="538">
        <f>SUM(G467:G770)</f>
        <v>-44570.91040999996</v>
      </c>
    </row>
    <row r="467" spans="1:7" s="407" customFormat="1" ht="17.25">
      <c r="A467" s="552" t="s">
        <v>1580</v>
      </c>
      <c r="B467" s="552" t="s">
        <v>1581</v>
      </c>
      <c r="C467" s="553" t="s">
        <v>1041</v>
      </c>
      <c r="D467" s="553" t="s">
        <v>1086</v>
      </c>
      <c r="E467" s="554"/>
      <c r="F467" s="554"/>
      <c r="G467" s="555">
        <v>-42</v>
      </c>
    </row>
    <row r="468" spans="1:7" s="407" customFormat="1" ht="34.5">
      <c r="A468" s="552" t="s">
        <v>1694</v>
      </c>
      <c r="B468" s="552" t="s">
        <v>1695</v>
      </c>
      <c r="C468" s="553" t="s">
        <v>1041</v>
      </c>
      <c r="D468" s="553" t="s">
        <v>1046</v>
      </c>
      <c r="E468" s="554"/>
      <c r="F468" s="554"/>
      <c r="G468" s="555">
        <v>-34.799999999999997</v>
      </c>
    </row>
    <row r="469" spans="1:7" s="407" customFormat="1" ht="17.25">
      <c r="A469" s="552" t="s">
        <v>1578</v>
      </c>
      <c r="B469" s="552" t="s">
        <v>1579</v>
      </c>
      <c r="C469" s="553" t="s">
        <v>1041</v>
      </c>
      <c r="D469" s="553" t="s">
        <v>1086</v>
      </c>
      <c r="E469" s="554"/>
      <c r="F469" s="554"/>
      <c r="G469" s="555">
        <v>-3.4</v>
      </c>
    </row>
    <row r="470" spans="1:7" s="407" customFormat="1" ht="17.25">
      <c r="A470" s="552" t="s">
        <v>1696</v>
      </c>
      <c r="B470" s="552" t="s">
        <v>1697</v>
      </c>
      <c r="C470" s="553" t="s">
        <v>1041</v>
      </c>
      <c r="D470" s="553" t="s">
        <v>1058</v>
      </c>
      <c r="E470" s="554"/>
      <c r="F470" s="554"/>
      <c r="G470" s="555">
        <v>-16.8</v>
      </c>
    </row>
    <row r="471" spans="1:7" s="407" customFormat="1" ht="34.5">
      <c r="A471" s="552" t="s">
        <v>1698</v>
      </c>
      <c r="B471" s="552" t="s">
        <v>1699</v>
      </c>
      <c r="C471" s="553" t="s">
        <v>1041</v>
      </c>
      <c r="D471" s="553" t="s">
        <v>1046</v>
      </c>
      <c r="E471" s="554"/>
      <c r="F471" s="554"/>
      <c r="G471" s="555">
        <v>-43</v>
      </c>
    </row>
    <row r="472" spans="1:7" s="407" customFormat="1" ht="17.25">
      <c r="A472" s="552" t="s">
        <v>1311</v>
      </c>
      <c r="B472" s="552" t="s">
        <v>1077</v>
      </c>
      <c r="C472" s="553" t="s">
        <v>1041</v>
      </c>
      <c r="D472" s="553" t="s">
        <v>1046</v>
      </c>
      <c r="E472" s="554"/>
      <c r="F472" s="554"/>
      <c r="G472" s="555">
        <v>-360</v>
      </c>
    </row>
    <row r="473" spans="1:7" s="407" customFormat="1" ht="17.25">
      <c r="A473" s="552" t="s">
        <v>1700</v>
      </c>
      <c r="B473" s="552" t="s">
        <v>1701</v>
      </c>
      <c r="C473" s="553" t="s">
        <v>1041</v>
      </c>
      <c r="D473" s="553" t="s">
        <v>1046</v>
      </c>
      <c r="E473" s="554"/>
      <c r="F473" s="554"/>
      <c r="G473" s="555">
        <v>-540</v>
      </c>
    </row>
    <row r="474" spans="1:7" s="407" customFormat="1" ht="17.25">
      <c r="A474" s="552" t="s">
        <v>1702</v>
      </c>
      <c r="B474" s="552" t="s">
        <v>1703</v>
      </c>
      <c r="C474" s="553" t="s">
        <v>1041</v>
      </c>
      <c r="D474" s="553" t="s">
        <v>1046</v>
      </c>
      <c r="E474" s="554"/>
      <c r="F474" s="554"/>
      <c r="G474" s="555">
        <v>-0.2</v>
      </c>
    </row>
    <row r="475" spans="1:7" s="407" customFormat="1" ht="17.25">
      <c r="A475" s="552" t="s">
        <v>1704</v>
      </c>
      <c r="B475" s="552" t="s">
        <v>1701</v>
      </c>
      <c r="C475" s="553" t="s">
        <v>1041</v>
      </c>
      <c r="D475" s="553" t="s">
        <v>1046</v>
      </c>
      <c r="E475" s="554"/>
      <c r="F475" s="554"/>
      <c r="G475" s="555">
        <v>-18</v>
      </c>
    </row>
    <row r="476" spans="1:7" s="407" customFormat="1" ht="17.25">
      <c r="A476" s="552" t="s">
        <v>1705</v>
      </c>
      <c r="B476" s="552" t="s">
        <v>1706</v>
      </c>
      <c r="C476" s="553" t="s">
        <v>1041</v>
      </c>
      <c r="D476" s="553" t="s">
        <v>1492</v>
      </c>
      <c r="E476" s="554"/>
      <c r="F476" s="554"/>
      <c r="G476" s="555">
        <v>-0.6</v>
      </c>
    </row>
    <row r="477" spans="1:7" s="407" customFormat="1" ht="17.25">
      <c r="A477" s="552" t="s">
        <v>1707</v>
      </c>
      <c r="B477" s="552" t="s">
        <v>1708</v>
      </c>
      <c r="C477" s="553" t="s">
        <v>1041</v>
      </c>
      <c r="D477" s="553" t="s">
        <v>1046</v>
      </c>
      <c r="E477" s="554"/>
      <c r="F477" s="554"/>
      <c r="G477" s="555">
        <v>-0.5</v>
      </c>
    </row>
    <row r="478" spans="1:7" s="407" customFormat="1" ht="34.5">
      <c r="A478" s="552" t="s">
        <v>1709</v>
      </c>
      <c r="B478" s="552" t="s">
        <v>1710</v>
      </c>
      <c r="C478" s="553" t="s">
        <v>1041</v>
      </c>
      <c r="D478" s="553" t="s">
        <v>1058</v>
      </c>
      <c r="E478" s="554"/>
      <c r="F478" s="554"/>
      <c r="G478" s="555">
        <v>-5</v>
      </c>
    </row>
    <row r="479" spans="1:7" s="407" customFormat="1" ht="17.25">
      <c r="A479" s="552" t="s">
        <v>1711</v>
      </c>
      <c r="B479" s="552" t="s">
        <v>1712</v>
      </c>
      <c r="C479" s="553" t="s">
        <v>1041</v>
      </c>
      <c r="D479" s="553" t="s">
        <v>1492</v>
      </c>
      <c r="E479" s="554"/>
      <c r="F479" s="554"/>
      <c r="G479" s="555">
        <v>-270</v>
      </c>
    </row>
    <row r="480" spans="1:7" s="407" customFormat="1" ht="34.5">
      <c r="A480" s="552" t="s">
        <v>1713</v>
      </c>
      <c r="B480" s="552" t="s">
        <v>1695</v>
      </c>
      <c r="C480" s="553" t="s">
        <v>1041</v>
      </c>
      <c r="D480" s="553" t="s">
        <v>1046</v>
      </c>
      <c r="E480" s="554"/>
      <c r="F480" s="554"/>
      <c r="G480" s="555">
        <v>-10</v>
      </c>
    </row>
    <row r="481" spans="1:7" s="407" customFormat="1" ht="17.25">
      <c r="A481" s="552" t="s">
        <v>1073</v>
      </c>
      <c r="B481" s="552" t="s">
        <v>1074</v>
      </c>
      <c r="C481" s="553" t="s">
        <v>1041</v>
      </c>
      <c r="D481" s="553" t="s">
        <v>1046</v>
      </c>
      <c r="E481" s="554"/>
      <c r="F481" s="554"/>
      <c r="G481" s="555">
        <v>-209.35</v>
      </c>
    </row>
    <row r="482" spans="1:7" s="407" customFormat="1" ht="17.25">
      <c r="A482" s="552" t="s">
        <v>1342</v>
      </c>
      <c r="B482" s="552" t="s">
        <v>1044</v>
      </c>
      <c r="C482" s="553" t="s">
        <v>1041</v>
      </c>
      <c r="D482" s="553" t="s">
        <v>1046</v>
      </c>
      <c r="E482" s="554"/>
      <c r="F482" s="554"/>
      <c r="G482" s="555">
        <v>-107</v>
      </c>
    </row>
    <row r="483" spans="1:7" s="407" customFormat="1" ht="17.25">
      <c r="A483" s="552" t="s">
        <v>1714</v>
      </c>
      <c r="B483" s="552" t="s">
        <v>1715</v>
      </c>
      <c r="C483" s="553" t="s">
        <v>1329</v>
      </c>
      <c r="D483" s="553" t="s">
        <v>1046</v>
      </c>
      <c r="E483" s="554"/>
      <c r="F483" s="554"/>
      <c r="G483" s="555">
        <v>-3.2000000000000001E-2</v>
      </c>
    </row>
    <row r="484" spans="1:7" s="407" customFormat="1" ht="34.5">
      <c r="A484" s="552" t="s">
        <v>1716</v>
      </c>
      <c r="B484" s="552" t="s">
        <v>1717</v>
      </c>
      <c r="C484" s="553" t="s">
        <v>1041</v>
      </c>
      <c r="D484" s="553" t="s">
        <v>1058</v>
      </c>
      <c r="E484" s="554"/>
      <c r="F484" s="554"/>
      <c r="G484" s="555">
        <v>-498</v>
      </c>
    </row>
    <row r="485" spans="1:7" s="407" customFormat="1" ht="17.25">
      <c r="A485" s="552" t="s">
        <v>1718</v>
      </c>
      <c r="B485" s="552" t="s">
        <v>1719</v>
      </c>
      <c r="C485" s="553" t="s">
        <v>1041</v>
      </c>
      <c r="D485" s="553" t="s">
        <v>1046</v>
      </c>
      <c r="E485" s="554"/>
      <c r="F485" s="554"/>
      <c r="G485" s="555">
        <v>-12</v>
      </c>
    </row>
    <row r="486" spans="1:7" s="407" customFormat="1" ht="17.25">
      <c r="A486" s="552" t="s">
        <v>1279</v>
      </c>
      <c r="B486" s="552" t="s">
        <v>1280</v>
      </c>
      <c r="C486" s="553" t="s">
        <v>1041</v>
      </c>
      <c r="D486" s="553" t="s">
        <v>1046</v>
      </c>
      <c r="E486" s="554"/>
      <c r="F486" s="554"/>
      <c r="G486" s="555">
        <v>-22</v>
      </c>
    </row>
    <row r="487" spans="1:7" s="407" customFormat="1" ht="17.25">
      <c r="A487" s="552" t="s">
        <v>1720</v>
      </c>
      <c r="B487" s="552" t="s">
        <v>1091</v>
      </c>
      <c r="C487" s="553" t="s">
        <v>1041</v>
      </c>
      <c r="D487" s="553" t="s">
        <v>1046</v>
      </c>
      <c r="E487" s="554"/>
      <c r="F487" s="554"/>
      <c r="G487" s="555">
        <v>-57</v>
      </c>
    </row>
    <row r="488" spans="1:7" s="407" customFormat="1" ht="17.25">
      <c r="A488" s="552" t="s">
        <v>1721</v>
      </c>
      <c r="B488" s="552" t="s">
        <v>1722</v>
      </c>
      <c r="C488" s="553" t="s">
        <v>1041</v>
      </c>
      <c r="D488" s="553" t="s">
        <v>1058</v>
      </c>
      <c r="E488" s="554"/>
      <c r="F488" s="554"/>
      <c r="G488" s="555">
        <v>-6.0309999999999997</v>
      </c>
    </row>
    <row r="489" spans="1:7" s="407" customFormat="1" ht="17.25">
      <c r="A489" s="552" t="s">
        <v>1502</v>
      </c>
      <c r="B489" s="552" t="s">
        <v>1044</v>
      </c>
      <c r="C489" s="553" t="s">
        <v>1041</v>
      </c>
      <c r="D489" s="553" t="s">
        <v>1046</v>
      </c>
      <c r="E489" s="554"/>
      <c r="F489" s="554"/>
      <c r="G489" s="555">
        <v>-43.5</v>
      </c>
    </row>
    <row r="490" spans="1:7" s="407" customFormat="1" ht="34.5">
      <c r="A490" s="552" t="s">
        <v>1723</v>
      </c>
      <c r="B490" s="552" t="s">
        <v>1724</v>
      </c>
      <c r="C490" s="553" t="s">
        <v>1041</v>
      </c>
      <c r="D490" s="553" t="s">
        <v>1058</v>
      </c>
      <c r="E490" s="554"/>
      <c r="F490" s="554"/>
      <c r="G490" s="555">
        <v>-11.88</v>
      </c>
    </row>
    <row r="491" spans="1:7" s="407" customFormat="1" ht="17.25">
      <c r="A491" s="552" t="s">
        <v>1287</v>
      </c>
      <c r="B491" s="552" t="s">
        <v>1288</v>
      </c>
      <c r="C491" s="553" t="s">
        <v>1041</v>
      </c>
      <c r="D491" s="553" t="s">
        <v>1046</v>
      </c>
      <c r="E491" s="554"/>
      <c r="F491" s="554"/>
      <c r="G491" s="555">
        <v>-1.8</v>
      </c>
    </row>
    <row r="492" spans="1:7" s="407" customFormat="1" ht="17.25">
      <c r="A492" s="552" t="s">
        <v>1725</v>
      </c>
      <c r="B492" s="552" t="s">
        <v>1726</v>
      </c>
      <c r="C492" s="553" t="s">
        <v>1041</v>
      </c>
      <c r="D492" s="553" t="s">
        <v>1058</v>
      </c>
      <c r="E492" s="554"/>
      <c r="F492" s="554"/>
      <c r="G492" s="555">
        <v>-2.52</v>
      </c>
    </row>
    <row r="493" spans="1:7" s="407" customFormat="1" ht="17.25">
      <c r="A493" s="552" t="s">
        <v>1727</v>
      </c>
      <c r="B493" s="552" t="s">
        <v>1728</v>
      </c>
      <c r="C493" s="553" t="s">
        <v>1041</v>
      </c>
      <c r="D493" s="553" t="s">
        <v>1046</v>
      </c>
      <c r="E493" s="554"/>
      <c r="F493" s="554"/>
      <c r="G493" s="555">
        <v>-45.5</v>
      </c>
    </row>
    <row r="494" spans="1:7" s="407" customFormat="1" ht="69">
      <c r="A494" s="552" t="s">
        <v>1729</v>
      </c>
      <c r="B494" s="552" t="s">
        <v>1730</v>
      </c>
      <c r="C494" s="553" t="s">
        <v>1041</v>
      </c>
      <c r="D494" s="553" t="s">
        <v>1086</v>
      </c>
      <c r="E494" s="554"/>
      <c r="F494" s="554"/>
      <c r="G494" s="555">
        <v>-8</v>
      </c>
    </row>
    <row r="495" spans="1:7" s="407" customFormat="1" ht="86.25">
      <c r="A495" s="552" t="s">
        <v>1731</v>
      </c>
      <c r="B495" s="552" t="s">
        <v>1732</v>
      </c>
      <c r="C495" s="553" t="s">
        <v>1041</v>
      </c>
      <c r="D495" s="553" t="s">
        <v>1086</v>
      </c>
      <c r="E495" s="554"/>
      <c r="F495" s="554"/>
      <c r="G495" s="555">
        <v>-42</v>
      </c>
    </row>
    <row r="496" spans="1:7" s="407" customFormat="1" ht="17.25">
      <c r="A496" s="552" t="s">
        <v>1733</v>
      </c>
      <c r="B496" s="552" t="s">
        <v>1706</v>
      </c>
      <c r="C496" s="553" t="s">
        <v>1041</v>
      </c>
      <c r="D496" s="553" t="s">
        <v>1492</v>
      </c>
      <c r="E496" s="554"/>
      <c r="F496" s="554"/>
      <c r="G496" s="555">
        <v>-148.4</v>
      </c>
    </row>
    <row r="497" spans="1:7" s="407" customFormat="1" ht="34.5">
      <c r="A497" s="552" t="s">
        <v>1734</v>
      </c>
      <c r="B497" s="552" t="s">
        <v>1140</v>
      </c>
      <c r="C497" s="553" t="s">
        <v>1041</v>
      </c>
      <c r="D497" s="553" t="s">
        <v>1058</v>
      </c>
      <c r="E497" s="554"/>
      <c r="F497" s="554"/>
      <c r="G497" s="555">
        <v>-0.17</v>
      </c>
    </row>
    <row r="498" spans="1:7" s="407" customFormat="1" ht="17.25">
      <c r="A498" s="552" t="s">
        <v>1591</v>
      </c>
      <c r="B498" s="552" t="s">
        <v>1592</v>
      </c>
      <c r="C498" s="553" t="s">
        <v>1041</v>
      </c>
      <c r="D498" s="553" t="s">
        <v>1046</v>
      </c>
      <c r="E498" s="554"/>
      <c r="F498" s="554"/>
      <c r="G498" s="555">
        <v>-315</v>
      </c>
    </row>
    <row r="499" spans="1:7" s="407" customFormat="1" ht="17.25">
      <c r="A499" s="552" t="s">
        <v>1735</v>
      </c>
      <c r="B499" s="552" t="s">
        <v>1719</v>
      </c>
      <c r="C499" s="553" t="s">
        <v>1041</v>
      </c>
      <c r="D499" s="553" t="s">
        <v>1046</v>
      </c>
      <c r="E499" s="554"/>
      <c r="F499" s="554"/>
      <c r="G499" s="555">
        <v>-6.6</v>
      </c>
    </row>
    <row r="500" spans="1:7" s="407" customFormat="1" ht="17.25">
      <c r="A500" s="552" t="s">
        <v>1736</v>
      </c>
      <c r="B500" s="552" t="s">
        <v>1737</v>
      </c>
      <c r="C500" s="553" t="s">
        <v>1041</v>
      </c>
      <c r="D500" s="553" t="s">
        <v>1081</v>
      </c>
      <c r="E500" s="554"/>
      <c r="F500" s="554"/>
      <c r="G500" s="555">
        <v>-10</v>
      </c>
    </row>
    <row r="501" spans="1:7" s="407" customFormat="1" ht="17.25">
      <c r="A501" s="552" t="s">
        <v>1738</v>
      </c>
      <c r="B501" s="552" t="s">
        <v>1739</v>
      </c>
      <c r="C501" s="553" t="s">
        <v>1041</v>
      </c>
      <c r="D501" s="553" t="s">
        <v>1046</v>
      </c>
      <c r="E501" s="554"/>
      <c r="F501" s="554"/>
      <c r="G501" s="555">
        <v>-1.2</v>
      </c>
    </row>
    <row r="502" spans="1:7" s="407" customFormat="1" ht="17.25">
      <c r="A502" s="552" t="s">
        <v>1740</v>
      </c>
      <c r="B502" s="552" t="s">
        <v>1741</v>
      </c>
      <c r="C502" s="553" t="s">
        <v>1041</v>
      </c>
      <c r="D502" s="553" t="s">
        <v>1046</v>
      </c>
      <c r="E502" s="554"/>
      <c r="F502" s="554"/>
      <c r="G502" s="555">
        <v>-156</v>
      </c>
    </row>
    <row r="503" spans="1:7" s="407" customFormat="1" ht="17.25">
      <c r="A503" s="552" t="s">
        <v>1199</v>
      </c>
      <c r="B503" s="552" t="s">
        <v>1044</v>
      </c>
      <c r="C503" s="553" t="s">
        <v>1041</v>
      </c>
      <c r="D503" s="553" t="s">
        <v>1046</v>
      </c>
      <c r="E503" s="554"/>
      <c r="F503" s="554"/>
      <c r="G503" s="555">
        <v>-180</v>
      </c>
    </row>
    <row r="504" spans="1:7" s="407" customFormat="1" ht="17.25">
      <c r="A504" s="552" t="s">
        <v>1276</v>
      </c>
      <c r="B504" s="552" t="s">
        <v>1255</v>
      </c>
      <c r="C504" s="553" t="s">
        <v>1041</v>
      </c>
      <c r="D504" s="553" t="s">
        <v>1046</v>
      </c>
      <c r="E504" s="554"/>
      <c r="F504" s="554"/>
      <c r="G504" s="555">
        <v>-23</v>
      </c>
    </row>
    <row r="505" spans="1:7" s="407" customFormat="1" ht="17.25">
      <c r="A505" s="552" t="s">
        <v>1493</v>
      </c>
      <c r="B505" s="552" t="s">
        <v>1044</v>
      </c>
      <c r="C505" s="553" t="s">
        <v>1041</v>
      </c>
      <c r="D505" s="553" t="s">
        <v>1046</v>
      </c>
      <c r="E505" s="554"/>
      <c r="F505" s="554"/>
      <c r="G505" s="555">
        <v>-43.5</v>
      </c>
    </row>
    <row r="506" spans="1:7" s="407" customFormat="1" ht="17.25">
      <c r="A506" s="552" t="s">
        <v>1742</v>
      </c>
      <c r="B506" s="552" t="s">
        <v>1743</v>
      </c>
      <c r="C506" s="553" t="s">
        <v>1041</v>
      </c>
      <c r="D506" s="553" t="s">
        <v>1046</v>
      </c>
      <c r="E506" s="554"/>
      <c r="F506" s="554"/>
      <c r="G506" s="555">
        <v>-192</v>
      </c>
    </row>
    <row r="507" spans="1:7" s="407" customFormat="1" ht="17.25">
      <c r="A507" s="552" t="s">
        <v>1744</v>
      </c>
      <c r="B507" s="552" t="s">
        <v>1708</v>
      </c>
      <c r="C507" s="553" t="s">
        <v>1041</v>
      </c>
      <c r="D507" s="553" t="s">
        <v>1046</v>
      </c>
      <c r="E507" s="554"/>
      <c r="F507" s="554"/>
      <c r="G507" s="555">
        <v>-2.5</v>
      </c>
    </row>
    <row r="508" spans="1:7" s="407" customFormat="1" ht="17.25">
      <c r="A508" s="552" t="s">
        <v>1745</v>
      </c>
      <c r="B508" s="552" t="s">
        <v>1044</v>
      </c>
      <c r="C508" s="553" t="s">
        <v>1041</v>
      </c>
      <c r="D508" s="553" t="s">
        <v>1046</v>
      </c>
      <c r="E508" s="554"/>
      <c r="F508" s="554"/>
      <c r="G508" s="555">
        <v>-43.5</v>
      </c>
    </row>
    <row r="509" spans="1:7" s="407" customFormat="1" ht="17.25">
      <c r="A509" s="552" t="s">
        <v>1381</v>
      </c>
      <c r="B509" s="552" t="s">
        <v>1044</v>
      </c>
      <c r="C509" s="553" t="s">
        <v>1041</v>
      </c>
      <c r="D509" s="553" t="s">
        <v>1046</v>
      </c>
      <c r="E509" s="554"/>
      <c r="F509" s="554"/>
      <c r="G509" s="555">
        <v>-428</v>
      </c>
    </row>
    <row r="510" spans="1:7" s="407" customFormat="1" ht="17.25">
      <c r="A510" s="552" t="s">
        <v>1746</v>
      </c>
      <c r="B510" s="552" t="s">
        <v>1747</v>
      </c>
      <c r="C510" s="553" t="s">
        <v>1041</v>
      </c>
      <c r="D510" s="553" t="s">
        <v>1046</v>
      </c>
      <c r="E510" s="554"/>
      <c r="F510" s="554"/>
      <c r="G510" s="555">
        <v>-12</v>
      </c>
    </row>
    <row r="511" spans="1:7" s="407" customFormat="1" ht="17.25">
      <c r="A511" s="552" t="s">
        <v>1383</v>
      </c>
      <c r="B511" s="552" t="s">
        <v>1044</v>
      </c>
      <c r="C511" s="553" t="s">
        <v>1041</v>
      </c>
      <c r="D511" s="553" t="s">
        <v>1046</v>
      </c>
      <c r="E511" s="554"/>
      <c r="F511" s="554"/>
      <c r="G511" s="555">
        <v>-107</v>
      </c>
    </row>
    <row r="512" spans="1:7" s="407" customFormat="1" ht="17.25">
      <c r="A512" s="552" t="s">
        <v>1748</v>
      </c>
      <c r="B512" s="552" t="s">
        <v>1091</v>
      </c>
      <c r="C512" s="553" t="s">
        <v>1041</v>
      </c>
      <c r="D512" s="553" t="s">
        <v>1046</v>
      </c>
      <c r="E512" s="554"/>
      <c r="F512" s="554"/>
      <c r="G512" s="555">
        <v>-3.2</v>
      </c>
    </row>
    <row r="513" spans="1:7" s="407" customFormat="1" ht="17.25">
      <c r="A513" s="552" t="s">
        <v>1293</v>
      </c>
      <c r="B513" s="552" t="s">
        <v>1211</v>
      </c>
      <c r="C513" s="553" t="s">
        <v>1041</v>
      </c>
      <c r="D513" s="553" t="s">
        <v>1046</v>
      </c>
      <c r="E513" s="554"/>
      <c r="F513" s="554"/>
      <c r="G513" s="555">
        <v>-5.7</v>
      </c>
    </row>
    <row r="514" spans="1:7" s="407" customFormat="1" ht="17.25">
      <c r="A514" s="552" t="s">
        <v>1749</v>
      </c>
      <c r="B514" s="552" t="s">
        <v>1044</v>
      </c>
      <c r="C514" s="553" t="s">
        <v>1041</v>
      </c>
      <c r="D514" s="553" t="s">
        <v>1046</v>
      </c>
      <c r="E514" s="554"/>
      <c r="F514" s="554"/>
      <c r="G514" s="555">
        <v>-43.5</v>
      </c>
    </row>
    <row r="515" spans="1:7" s="407" customFormat="1" ht="17.25">
      <c r="A515" s="552" t="s">
        <v>1348</v>
      </c>
      <c r="B515" s="552" t="s">
        <v>1044</v>
      </c>
      <c r="C515" s="553" t="s">
        <v>1041</v>
      </c>
      <c r="D515" s="553" t="s">
        <v>1046</v>
      </c>
      <c r="E515" s="554"/>
      <c r="F515" s="554"/>
      <c r="G515" s="555">
        <v>-149.80000000000001</v>
      </c>
    </row>
    <row r="516" spans="1:7" s="407" customFormat="1" ht="17.25">
      <c r="A516" s="552" t="s">
        <v>1284</v>
      </c>
      <c r="B516" s="552" t="s">
        <v>1285</v>
      </c>
      <c r="C516" s="553" t="s">
        <v>1041</v>
      </c>
      <c r="D516" s="553" t="s">
        <v>1046</v>
      </c>
      <c r="E516" s="554"/>
      <c r="F516" s="554"/>
      <c r="G516" s="555">
        <v>-43</v>
      </c>
    </row>
    <row r="517" spans="1:7" s="407" customFormat="1" ht="17.25">
      <c r="A517" s="552" t="s">
        <v>1750</v>
      </c>
      <c r="B517" s="552" t="s">
        <v>1739</v>
      </c>
      <c r="C517" s="553" t="s">
        <v>1041</v>
      </c>
      <c r="D517" s="553" t="s">
        <v>1046</v>
      </c>
      <c r="E517" s="554"/>
      <c r="F517" s="554"/>
      <c r="G517" s="555">
        <v>-2.1</v>
      </c>
    </row>
    <row r="518" spans="1:7" s="407" customFormat="1" ht="17.25">
      <c r="A518" s="552" t="s">
        <v>1751</v>
      </c>
      <c r="B518" s="552" t="s">
        <v>1715</v>
      </c>
      <c r="C518" s="553" t="s">
        <v>1329</v>
      </c>
      <c r="D518" s="553" t="s">
        <v>1046</v>
      </c>
      <c r="E518" s="554"/>
      <c r="F518" s="554"/>
      <c r="G518" s="555">
        <v>-103</v>
      </c>
    </row>
    <row r="519" spans="1:7" s="407" customFormat="1" ht="17.25">
      <c r="A519" s="552" t="s">
        <v>1752</v>
      </c>
      <c r="B519" s="552" t="s">
        <v>1044</v>
      </c>
      <c r="C519" s="553" t="s">
        <v>1041</v>
      </c>
      <c r="D519" s="553" t="s">
        <v>1046</v>
      </c>
      <c r="E519" s="554"/>
      <c r="F519" s="554"/>
      <c r="G519" s="555">
        <v>-180</v>
      </c>
    </row>
    <row r="520" spans="1:7" s="407" customFormat="1" ht="17.25">
      <c r="A520" s="552" t="s">
        <v>1753</v>
      </c>
      <c r="B520" s="552" t="s">
        <v>1754</v>
      </c>
      <c r="C520" s="553" t="s">
        <v>1041</v>
      </c>
      <c r="D520" s="553" t="s">
        <v>1046</v>
      </c>
      <c r="E520" s="554"/>
      <c r="F520" s="554"/>
      <c r="G520" s="555">
        <v>-110.5</v>
      </c>
    </row>
    <row r="521" spans="1:7" s="407" customFormat="1" ht="17.25">
      <c r="A521" s="552" t="s">
        <v>1590</v>
      </c>
      <c r="B521" s="552" t="s">
        <v>1117</v>
      </c>
      <c r="C521" s="553" t="s">
        <v>1041</v>
      </c>
      <c r="D521" s="553" t="s">
        <v>1046</v>
      </c>
      <c r="E521" s="554"/>
      <c r="F521" s="554"/>
      <c r="G521" s="555">
        <v>-12</v>
      </c>
    </row>
    <row r="522" spans="1:7" s="407" customFormat="1" ht="17.25">
      <c r="A522" s="552" t="s">
        <v>1755</v>
      </c>
      <c r="B522" s="552" t="s">
        <v>1703</v>
      </c>
      <c r="C522" s="553" t="s">
        <v>1041</v>
      </c>
      <c r="D522" s="553" t="s">
        <v>1046</v>
      </c>
      <c r="E522" s="554"/>
      <c r="F522" s="554"/>
      <c r="G522" s="555">
        <v>-0.4</v>
      </c>
    </row>
    <row r="523" spans="1:7" s="407" customFormat="1" ht="34.5">
      <c r="A523" s="552" t="s">
        <v>1756</v>
      </c>
      <c r="B523" s="552" t="s">
        <v>1695</v>
      </c>
      <c r="C523" s="553" t="s">
        <v>1041</v>
      </c>
      <c r="D523" s="553" t="s">
        <v>1046</v>
      </c>
      <c r="E523" s="554"/>
      <c r="F523" s="554"/>
      <c r="G523" s="555">
        <v>-25.2</v>
      </c>
    </row>
    <row r="524" spans="1:7" s="407" customFormat="1" ht="17.25">
      <c r="A524" s="552" t="s">
        <v>1757</v>
      </c>
      <c r="B524" s="552" t="s">
        <v>1712</v>
      </c>
      <c r="C524" s="553" t="s">
        <v>1041</v>
      </c>
      <c r="D524" s="553" t="s">
        <v>1492</v>
      </c>
      <c r="E524" s="554"/>
      <c r="F524" s="554"/>
      <c r="G524" s="555">
        <v>-429</v>
      </c>
    </row>
    <row r="525" spans="1:7" s="407" customFormat="1" ht="17.25">
      <c r="A525" s="552" t="s">
        <v>1758</v>
      </c>
      <c r="B525" s="552" t="s">
        <v>1759</v>
      </c>
      <c r="C525" s="553" t="s">
        <v>1041</v>
      </c>
      <c r="D525" s="553" t="s">
        <v>1492</v>
      </c>
      <c r="E525" s="554"/>
      <c r="F525" s="554"/>
      <c r="G525" s="555">
        <v>-270</v>
      </c>
    </row>
    <row r="526" spans="1:7" s="407" customFormat="1" ht="17.25">
      <c r="A526" s="552" t="s">
        <v>1304</v>
      </c>
      <c r="B526" s="552" t="s">
        <v>1169</v>
      </c>
      <c r="C526" s="553" t="s">
        <v>1041</v>
      </c>
      <c r="D526" s="553" t="s">
        <v>1046</v>
      </c>
      <c r="E526" s="554"/>
      <c r="F526" s="554"/>
      <c r="G526" s="555">
        <v>-0.25</v>
      </c>
    </row>
    <row r="527" spans="1:7" s="407" customFormat="1" ht="17.25">
      <c r="A527" s="552" t="s">
        <v>1760</v>
      </c>
      <c r="B527" s="552" t="s">
        <v>1761</v>
      </c>
      <c r="C527" s="553" t="s">
        <v>1041</v>
      </c>
      <c r="D527" s="553" t="s">
        <v>1046</v>
      </c>
      <c r="E527" s="554"/>
      <c r="F527" s="554"/>
      <c r="G527" s="555">
        <v>-7.2</v>
      </c>
    </row>
    <row r="528" spans="1:7" s="407" customFormat="1" ht="17.25">
      <c r="A528" s="552" t="s">
        <v>1096</v>
      </c>
      <c r="B528" s="552" t="s">
        <v>1097</v>
      </c>
      <c r="C528" s="553" t="s">
        <v>1041</v>
      </c>
      <c r="D528" s="553" t="s">
        <v>1046</v>
      </c>
      <c r="E528" s="554"/>
      <c r="F528" s="554"/>
      <c r="G528" s="555">
        <v>-47.9</v>
      </c>
    </row>
    <row r="529" spans="1:7" s="407" customFormat="1" ht="17.25">
      <c r="A529" s="552" t="s">
        <v>1762</v>
      </c>
      <c r="B529" s="552" t="s">
        <v>1763</v>
      </c>
      <c r="C529" s="553" t="s">
        <v>1041</v>
      </c>
      <c r="D529" s="553" t="s">
        <v>1046</v>
      </c>
      <c r="E529" s="554"/>
      <c r="F529" s="554"/>
      <c r="G529" s="555">
        <v>-112</v>
      </c>
    </row>
    <row r="530" spans="1:7" s="407" customFormat="1" ht="34.5">
      <c r="A530" s="552" t="s">
        <v>1128</v>
      </c>
      <c r="B530" s="552" t="s">
        <v>1129</v>
      </c>
      <c r="C530" s="553" t="s">
        <v>1041</v>
      </c>
      <c r="D530" s="553" t="s">
        <v>1046</v>
      </c>
      <c r="E530" s="554"/>
      <c r="F530" s="554"/>
      <c r="G530" s="555">
        <v>-6.65</v>
      </c>
    </row>
    <row r="531" spans="1:7" s="407" customFormat="1" ht="17.25">
      <c r="A531" s="552" t="s">
        <v>1764</v>
      </c>
      <c r="B531" s="552" t="s">
        <v>1726</v>
      </c>
      <c r="C531" s="553" t="s">
        <v>1041</v>
      </c>
      <c r="D531" s="553" t="s">
        <v>1058</v>
      </c>
      <c r="E531" s="554"/>
      <c r="F531" s="554"/>
      <c r="G531" s="555">
        <v>-0.04</v>
      </c>
    </row>
    <row r="532" spans="1:7" s="407" customFormat="1" ht="17.25">
      <c r="A532" s="552" t="s">
        <v>1765</v>
      </c>
      <c r="B532" s="552" t="s">
        <v>1766</v>
      </c>
      <c r="C532" s="553" t="s">
        <v>1041</v>
      </c>
      <c r="D532" s="553" t="s">
        <v>1046</v>
      </c>
      <c r="E532" s="554"/>
      <c r="F532" s="554"/>
      <c r="G532" s="555">
        <v>-15.1</v>
      </c>
    </row>
    <row r="533" spans="1:7" s="407" customFormat="1" ht="17.25">
      <c r="A533" s="552" t="s">
        <v>1767</v>
      </c>
      <c r="B533" s="552" t="s">
        <v>1768</v>
      </c>
      <c r="C533" s="553" t="s">
        <v>1041</v>
      </c>
      <c r="D533" s="553" t="s">
        <v>1058</v>
      </c>
      <c r="E533" s="554"/>
      <c r="F533" s="554"/>
      <c r="G533" s="555">
        <v>-48.652999999999999</v>
      </c>
    </row>
    <row r="534" spans="1:7" s="407" customFormat="1" ht="34.5">
      <c r="A534" s="552" t="s">
        <v>1769</v>
      </c>
      <c r="B534" s="552" t="s">
        <v>1770</v>
      </c>
      <c r="C534" s="553" t="s">
        <v>1041</v>
      </c>
      <c r="D534" s="553" t="s">
        <v>1058</v>
      </c>
      <c r="E534" s="554"/>
      <c r="F534" s="554"/>
      <c r="G534" s="555">
        <v>-5.1840000000000002</v>
      </c>
    </row>
    <row r="535" spans="1:7" s="407" customFormat="1" ht="17.25">
      <c r="A535" s="552" t="s">
        <v>1771</v>
      </c>
      <c r="B535" s="552" t="s">
        <v>1772</v>
      </c>
      <c r="C535" s="553" t="s">
        <v>1041</v>
      </c>
      <c r="D535" s="553" t="s">
        <v>1089</v>
      </c>
      <c r="E535" s="554"/>
      <c r="F535" s="554"/>
      <c r="G535" s="555">
        <v>-12.24</v>
      </c>
    </row>
    <row r="536" spans="1:7" s="407" customFormat="1" ht="17.25">
      <c r="A536" s="552" t="s">
        <v>1773</v>
      </c>
      <c r="B536" s="552" t="s">
        <v>1706</v>
      </c>
      <c r="C536" s="553" t="s">
        <v>1041</v>
      </c>
      <c r="D536" s="553" t="s">
        <v>1492</v>
      </c>
      <c r="E536" s="554"/>
      <c r="F536" s="554"/>
      <c r="G536" s="555">
        <v>-14</v>
      </c>
    </row>
    <row r="537" spans="1:7" s="407" customFormat="1" ht="17.25">
      <c r="A537" s="552" t="s">
        <v>1586</v>
      </c>
      <c r="B537" s="552" t="s">
        <v>1044</v>
      </c>
      <c r="C537" s="553" t="s">
        <v>1041</v>
      </c>
      <c r="D537" s="553" t="s">
        <v>1046</v>
      </c>
      <c r="E537" s="554"/>
      <c r="F537" s="554"/>
      <c r="G537" s="555">
        <v>-206.5</v>
      </c>
    </row>
    <row r="538" spans="1:7" s="407" customFormat="1" ht="17.25">
      <c r="A538" s="552" t="s">
        <v>1774</v>
      </c>
      <c r="B538" s="552" t="s">
        <v>1766</v>
      </c>
      <c r="C538" s="553" t="s">
        <v>1041</v>
      </c>
      <c r="D538" s="553" t="s">
        <v>1046</v>
      </c>
      <c r="E538" s="554"/>
      <c r="F538" s="554"/>
      <c r="G538" s="555">
        <v>-25</v>
      </c>
    </row>
    <row r="539" spans="1:7" s="407" customFormat="1" ht="34.5">
      <c r="A539" s="552" t="s">
        <v>1775</v>
      </c>
      <c r="B539" s="552" t="s">
        <v>1695</v>
      </c>
      <c r="C539" s="553" t="s">
        <v>1041</v>
      </c>
      <c r="D539" s="553" t="s">
        <v>1046</v>
      </c>
      <c r="E539" s="554"/>
      <c r="F539" s="554"/>
      <c r="G539" s="555">
        <v>-2</v>
      </c>
    </row>
    <row r="540" spans="1:7" s="407" customFormat="1" ht="17.25">
      <c r="A540" s="552" t="s">
        <v>1776</v>
      </c>
      <c r="B540" s="552" t="s">
        <v>1777</v>
      </c>
      <c r="C540" s="553" t="s">
        <v>1041</v>
      </c>
      <c r="D540" s="553" t="s">
        <v>1046</v>
      </c>
      <c r="E540" s="554"/>
      <c r="F540" s="554"/>
      <c r="G540" s="555">
        <v>-72</v>
      </c>
    </row>
    <row r="541" spans="1:7" s="407" customFormat="1" ht="17.25">
      <c r="A541" s="552" t="s">
        <v>1778</v>
      </c>
      <c r="B541" s="552" t="s">
        <v>1334</v>
      </c>
      <c r="C541" s="553" t="s">
        <v>1041</v>
      </c>
      <c r="D541" s="553" t="s">
        <v>1046</v>
      </c>
      <c r="E541" s="554"/>
      <c r="F541" s="554"/>
      <c r="G541" s="555">
        <v>-4.2</v>
      </c>
    </row>
    <row r="542" spans="1:7" s="407" customFormat="1" ht="34.5">
      <c r="A542" s="552" t="s">
        <v>1779</v>
      </c>
      <c r="B542" s="552" t="s">
        <v>1780</v>
      </c>
      <c r="C542" s="553" t="s">
        <v>1041</v>
      </c>
      <c r="D542" s="553" t="s">
        <v>1058</v>
      </c>
      <c r="E542" s="554"/>
      <c r="F542" s="554"/>
      <c r="G542" s="555">
        <v>-3</v>
      </c>
    </row>
    <row r="543" spans="1:7" s="407" customFormat="1" ht="17.25">
      <c r="A543" s="552" t="s">
        <v>1781</v>
      </c>
      <c r="B543" s="552" t="s">
        <v>1782</v>
      </c>
      <c r="C543" s="553" t="s">
        <v>1041</v>
      </c>
      <c r="D543" s="553" t="s">
        <v>1046</v>
      </c>
      <c r="E543" s="554"/>
      <c r="F543" s="554"/>
      <c r="G543" s="555">
        <v>-0.2</v>
      </c>
    </row>
    <row r="544" spans="1:7" s="407" customFormat="1" ht="17.25">
      <c r="A544" s="552" t="s">
        <v>1584</v>
      </c>
      <c r="B544" s="552" t="s">
        <v>1585</v>
      </c>
      <c r="C544" s="553" t="s">
        <v>1041</v>
      </c>
      <c r="D544" s="553" t="s">
        <v>1046</v>
      </c>
      <c r="E544" s="554"/>
      <c r="F544" s="554"/>
      <c r="G544" s="555">
        <v>-24</v>
      </c>
    </row>
    <row r="545" spans="1:7" s="407" customFormat="1" ht="17.25">
      <c r="A545" s="552" t="s">
        <v>1783</v>
      </c>
      <c r="B545" s="552" t="s">
        <v>1784</v>
      </c>
      <c r="C545" s="553" t="s">
        <v>1041</v>
      </c>
      <c r="D545" s="553" t="s">
        <v>1046</v>
      </c>
      <c r="E545" s="554"/>
      <c r="F545" s="554"/>
      <c r="G545" s="555">
        <v>-21.5</v>
      </c>
    </row>
    <row r="546" spans="1:7" s="407" customFormat="1" ht="17.25">
      <c r="A546" s="552" t="s">
        <v>1372</v>
      </c>
      <c r="B546" s="552" t="s">
        <v>1044</v>
      </c>
      <c r="C546" s="553" t="s">
        <v>1041</v>
      </c>
      <c r="D546" s="553" t="s">
        <v>1046</v>
      </c>
      <c r="E546" s="554"/>
      <c r="F546" s="554"/>
      <c r="G546" s="555">
        <v>-128.4</v>
      </c>
    </row>
    <row r="547" spans="1:7" s="407" customFormat="1" ht="34.5">
      <c r="A547" s="552" t="s">
        <v>1785</v>
      </c>
      <c r="B547" s="552" t="s">
        <v>1786</v>
      </c>
      <c r="C547" s="553" t="s">
        <v>1041</v>
      </c>
      <c r="D547" s="553" t="s">
        <v>1081</v>
      </c>
      <c r="E547" s="554"/>
      <c r="F547" s="554"/>
      <c r="G547" s="555">
        <v>-12.3</v>
      </c>
    </row>
    <row r="548" spans="1:7" s="407" customFormat="1" ht="34.5">
      <c r="A548" s="552" t="s">
        <v>1787</v>
      </c>
      <c r="B548" s="552" t="s">
        <v>1695</v>
      </c>
      <c r="C548" s="553" t="s">
        <v>1041</v>
      </c>
      <c r="D548" s="553" t="s">
        <v>1046</v>
      </c>
      <c r="E548" s="554"/>
      <c r="F548" s="554"/>
      <c r="G548" s="555">
        <v>-32.4</v>
      </c>
    </row>
    <row r="549" spans="1:7" s="407" customFormat="1" ht="17.25">
      <c r="A549" s="552" t="s">
        <v>1504</v>
      </c>
      <c r="B549" s="552" t="s">
        <v>1044</v>
      </c>
      <c r="C549" s="553" t="s">
        <v>1041</v>
      </c>
      <c r="D549" s="553" t="s">
        <v>1046</v>
      </c>
      <c r="E549" s="554"/>
      <c r="F549" s="554"/>
      <c r="G549" s="555">
        <v>-165</v>
      </c>
    </row>
    <row r="550" spans="1:7" s="407" customFormat="1" ht="17.25">
      <c r="A550" s="552" t="s">
        <v>1367</v>
      </c>
      <c r="B550" s="552" t="s">
        <v>1044</v>
      </c>
      <c r="C550" s="553" t="s">
        <v>1041</v>
      </c>
      <c r="D550" s="553" t="s">
        <v>1046</v>
      </c>
      <c r="E550" s="554"/>
      <c r="F550" s="554"/>
      <c r="G550" s="555">
        <v>-255</v>
      </c>
    </row>
    <row r="551" spans="1:7" s="407" customFormat="1" ht="17.25">
      <c r="A551" s="552" t="s">
        <v>1788</v>
      </c>
      <c r="B551" s="552" t="s">
        <v>1789</v>
      </c>
      <c r="C551" s="553" t="s">
        <v>1041</v>
      </c>
      <c r="D551" s="553" t="s">
        <v>1046</v>
      </c>
      <c r="E551" s="554"/>
      <c r="F551" s="554"/>
      <c r="G551" s="555">
        <v>-2</v>
      </c>
    </row>
    <row r="552" spans="1:7" s="407" customFormat="1" ht="17.25">
      <c r="A552" s="552" t="s">
        <v>1353</v>
      </c>
      <c r="B552" s="552" t="s">
        <v>1044</v>
      </c>
      <c r="C552" s="553" t="s">
        <v>1041</v>
      </c>
      <c r="D552" s="553" t="s">
        <v>1046</v>
      </c>
      <c r="E552" s="554"/>
      <c r="F552" s="554"/>
      <c r="G552" s="555">
        <v>-107</v>
      </c>
    </row>
    <row r="553" spans="1:7" s="407" customFormat="1" ht="34.5">
      <c r="A553" s="552" t="s">
        <v>1790</v>
      </c>
      <c r="B553" s="552" t="s">
        <v>1724</v>
      </c>
      <c r="C553" s="553" t="s">
        <v>1041</v>
      </c>
      <c r="D553" s="553" t="s">
        <v>1058</v>
      </c>
      <c r="E553" s="554"/>
      <c r="F553" s="554"/>
      <c r="G553" s="555">
        <v>-131</v>
      </c>
    </row>
    <row r="554" spans="1:7" s="407" customFormat="1" ht="17.25">
      <c r="A554" s="552" t="s">
        <v>1110</v>
      </c>
      <c r="B554" s="552" t="s">
        <v>1111</v>
      </c>
      <c r="C554" s="553" t="s">
        <v>1041</v>
      </c>
      <c r="D554" s="553" t="s">
        <v>1046</v>
      </c>
      <c r="E554" s="554"/>
      <c r="F554" s="554"/>
      <c r="G554" s="555">
        <v>-0.4</v>
      </c>
    </row>
    <row r="555" spans="1:7" s="407" customFormat="1" ht="17.25">
      <c r="A555" s="552" t="s">
        <v>1791</v>
      </c>
      <c r="B555" s="552" t="s">
        <v>1792</v>
      </c>
      <c r="C555" s="553" t="s">
        <v>1041</v>
      </c>
      <c r="D555" s="553" t="s">
        <v>1046</v>
      </c>
      <c r="E555" s="554"/>
      <c r="F555" s="554"/>
      <c r="G555" s="555">
        <v>-224</v>
      </c>
    </row>
    <row r="556" spans="1:7" s="407" customFormat="1" ht="17.25">
      <c r="A556" s="552" t="s">
        <v>1793</v>
      </c>
      <c r="B556" s="552" t="s">
        <v>1792</v>
      </c>
      <c r="C556" s="553" t="s">
        <v>1041</v>
      </c>
      <c r="D556" s="553" t="s">
        <v>1046</v>
      </c>
      <c r="E556" s="554"/>
      <c r="F556" s="554"/>
      <c r="G556" s="555">
        <v>-130</v>
      </c>
    </row>
    <row r="557" spans="1:7" s="407" customFormat="1" ht="34.5">
      <c r="A557" s="552" t="s">
        <v>1794</v>
      </c>
      <c r="B557" s="552" t="s">
        <v>1542</v>
      </c>
      <c r="C557" s="553" t="s">
        <v>1041</v>
      </c>
      <c r="D557" s="553" t="s">
        <v>1046</v>
      </c>
      <c r="E557" s="554"/>
      <c r="F557" s="554"/>
      <c r="G557" s="555">
        <v>-18.648</v>
      </c>
    </row>
    <row r="558" spans="1:7" s="407" customFormat="1" ht="34.5">
      <c r="A558" s="552" t="s">
        <v>1795</v>
      </c>
      <c r="B558" s="552" t="s">
        <v>1542</v>
      </c>
      <c r="C558" s="553" t="s">
        <v>1041</v>
      </c>
      <c r="D558" s="553" t="s">
        <v>1046</v>
      </c>
      <c r="E558" s="554"/>
      <c r="F558" s="554"/>
      <c r="G558" s="555">
        <v>-22.344000000000001</v>
      </c>
    </row>
    <row r="559" spans="1:7" s="407" customFormat="1" ht="34.5">
      <c r="A559" s="552" t="s">
        <v>1796</v>
      </c>
      <c r="B559" s="552" t="s">
        <v>1542</v>
      </c>
      <c r="C559" s="553" t="s">
        <v>1041</v>
      </c>
      <c r="D559" s="553" t="s">
        <v>1046</v>
      </c>
      <c r="E559" s="554"/>
      <c r="F559" s="554"/>
      <c r="G559" s="555">
        <v>-7.2720000000000002</v>
      </c>
    </row>
    <row r="560" spans="1:7" s="407" customFormat="1" ht="34.5">
      <c r="A560" s="552" t="s">
        <v>1797</v>
      </c>
      <c r="B560" s="552" t="s">
        <v>1542</v>
      </c>
      <c r="C560" s="553" t="s">
        <v>1041</v>
      </c>
      <c r="D560" s="553" t="s">
        <v>1046</v>
      </c>
      <c r="E560" s="554"/>
      <c r="F560" s="554"/>
      <c r="G560" s="555">
        <v>-302</v>
      </c>
    </row>
    <row r="561" spans="1:7" s="407" customFormat="1" ht="34.5">
      <c r="A561" s="552" t="s">
        <v>1798</v>
      </c>
      <c r="B561" s="552" t="s">
        <v>1542</v>
      </c>
      <c r="C561" s="553" t="s">
        <v>1041</v>
      </c>
      <c r="D561" s="553" t="s">
        <v>1046</v>
      </c>
      <c r="E561" s="554"/>
      <c r="F561" s="554"/>
      <c r="G561" s="555">
        <v>-183.88800000000001</v>
      </c>
    </row>
    <row r="562" spans="1:7" s="407" customFormat="1" ht="34.5">
      <c r="A562" s="552" t="s">
        <v>1550</v>
      </c>
      <c r="B562" s="552" t="s">
        <v>1542</v>
      </c>
      <c r="C562" s="553" t="s">
        <v>1041</v>
      </c>
      <c r="D562" s="553" t="s">
        <v>1046</v>
      </c>
      <c r="E562" s="554"/>
      <c r="F562" s="554"/>
      <c r="G562" s="555">
        <v>-55</v>
      </c>
    </row>
    <row r="563" spans="1:7" s="407" customFormat="1" ht="17.25">
      <c r="A563" s="552" t="s">
        <v>1799</v>
      </c>
      <c r="B563" s="552" t="s">
        <v>1792</v>
      </c>
      <c r="C563" s="553" t="s">
        <v>1041</v>
      </c>
      <c r="D563" s="553" t="s">
        <v>1046</v>
      </c>
      <c r="E563" s="554"/>
      <c r="F563" s="554"/>
      <c r="G563" s="555">
        <v>-17.448</v>
      </c>
    </row>
    <row r="564" spans="1:7" s="407" customFormat="1" ht="34.5">
      <c r="A564" s="552" t="s">
        <v>1800</v>
      </c>
      <c r="B564" s="552" t="s">
        <v>1542</v>
      </c>
      <c r="C564" s="553" t="s">
        <v>1041</v>
      </c>
      <c r="D564" s="553" t="s">
        <v>1046</v>
      </c>
      <c r="E564" s="554"/>
      <c r="F564" s="554"/>
      <c r="G564" s="555">
        <v>-261</v>
      </c>
    </row>
    <row r="565" spans="1:7" s="407" customFormat="1" ht="34.5">
      <c r="A565" s="552" t="s">
        <v>1801</v>
      </c>
      <c r="B565" s="552" t="s">
        <v>1802</v>
      </c>
      <c r="C565" s="553" t="s">
        <v>1045</v>
      </c>
      <c r="D565" s="553" t="s">
        <v>1046</v>
      </c>
      <c r="E565" s="554"/>
      <c r="F565" s="554"/>
      <c r="G565" s="555">
        <v>-2</v>
      </c>
    </row>
    <row r="566" spans="1:7" s="407" customFormat="1" ht="34.5">
      <c r="A566" s="552" t="s">
        <v>1803</v>
      </c>
      <c r="B566" s="552" t="s">
        <v>1802</v>
      </c>
      <c r="C566" s="553" t="s">
        <v>1045</v>
      </c>
      <c r="D566" s="553" t="s">
        <v>1046</v>
      </c>
      <c r="E566" s="554"/>
      <c r="F566" s="554"/>
      <c r="G566" s="555">
        <v>-506.6</v>
      </c>
    </row>
    <row r="567" spans="1:7" s="407" customFormat="1" ht="34.5">
      <c r="A567" s="552" t="s">
        <v>1804</v>
      </c>
      <c r="B567" s="552" t="s">
        <v>1802</v>
      </c>
      <c r="C567" s="553" t="s">
        <v>1045</v>
      </c>
      <c r="D567" s="553" t="s">
        <v>1046</v>
      </c>
      <c r="E567" s="554"/>
      <c r="F567" s="554"/>
      <c r="G567" s="555">
        <v>-280</v>
      </c>
    </row>
    <row r="568" spans="1:7" s="407" customFormat="1" ht="17.25">
      <c r="A568" s="552" t="s">
        <v>1805</v>
      </c>
      <c r="B568" s="552" t="s">
        <v>1806</v>
      </c>
      <c r="C568" s="553" t="s">
        <v>1045</v>
      </c>
      <c r="D568" s="553" t="s">
        <v>1046</v>
      </c>
      <c r="E568" s="554"/>
      <c r="F568" s="554"/>
      <c r="G568" s="555">
        <v>-4</v>
      </c>
    </row>
    <row r="569" spans="1:7" s="407" customFormat="1" ht="17.25">
      <c r="A569" s="552" t="s">
        <v>1807</v>
      </c>
      <c r="B569" s="552" t="s">
        <v>1806</v>
      </c>
      <c r="C569" s="553" t="s">
        <v>1045</v>
      </c>
      <c r="D569" s="553" t="s">
        <v>1046</v>
      </c>
      <c r="E569" s="554"/>
      <c r="F569" s="554"/>
      <c r="G569" s="555">
        <v>-38.4</v>
      </c>
    </row>
    <row r="570" spans="1:7" s="407" customFormat="1" ht="17.25">
      <c r="A570" s="552" t="s">
        <v>1808</v>
      </c>
      <c r="B570" s="552" t="s">
        <v>1806</v>
      </c>
      <c r="C570" s="553" t="s">
        <v>1045</v>
      </c>
      <c r="D570" s="553" t="s">
        <v>1046</v>
      </c>
      <c r="E570" s="554"/>
      <c r="F570" s="554"/>
      <c r="G570" s="555">
        <v>-2</v>
      </c>
    </row>
    <row r="571" spans="1:7" s="407" customFormat="1" ht="17.25">
      <c r="A571" s="552" t="s">
        <v>1809</v>
      </c>
      <c r="B571" s="552" t="s">
        <v>1806</v>
      </c>
      <c r="C571" s="553" t="s">
        <v>1041</v>
      </c>
      <c r="D571" s="553" t="s">
        <v>1046</v>
      </c>
      <c r="E571" s="554"/>
      <c r="F571" s="554"/>
      <c r="G571" s="555">
        <v>-68</v>
      </c>
    </row>
    <row r="572" spans="1:7" s="407" customFormat="1" ht="17.25">
      <c r="A572" s="552" t="s">
        <v>1810</v>
      </c>
      <c r="B572" s="552" t="s">
        <v>1806</v>
      </c>
      <c r="C572" s="553" t="s">
        <v>1041</v>
      </c>
      <c r="D572" s="553" t="s">
        <v>1046</v>
      </c>
      <c r="E572" s="554"/>
      <c r="F572" s="554"/>
      <c r="G572" s="555">
        <v>-25</v>
      </c>
    </row>
    <row r="573" spans="1:7" s="407" customFormat="1" ht="17.25">
      <c r="A573" s="552" t="s">
        <v>1811</v>
      </c>
      <c r="B573" s="552" t="s">
        <v>1806</v>
      </c>
      <c r="C573" s="553" t="s">
        <v>1041</v>
      </c>
      <c r="D573" s="553" t="s">
        <v>1046</v>
      </c>
      <c r="E573" s="554"/>
      <c r="F573" s="554"/>
      <c r="G573" s="555">
        <v>-20</v>
      </c>
    </row>
    <row r="574" spans="1:7" s="407" customFormat="1" ht="17.25">
      <c r="A574" s="552" t="s">
        <v>1812</v>
      </c>
      <c r="B574" s="552" t="s">
        <v>1217</v>
      </c>
      <c r="C574" s="553" t="s">
        <v>1813</v>
      </c>
      <c r="D574" s="553" t="s">
        <v>1081</v>
      </c>
      <c r="E574" s="554"/>
      <c r="F574" s="554"/>
      <c r="G574" s="555">
        <v>-504</v>
      </c>
    </row>
    <row r="575" spans="1:7" s="407" customFormat="1" ht="17.25">
      <c r="A575" s="552" t="s">
        <v>1814</v>
      </c>
      <c r="B575" s="552" t="s">
        <v>1806</v>
      </c>
      <c r="C575" s="553" t="s">
        <v>1041</v>
      </c>
      <c r="D575" s="553" t="s">
        <v>1046</v>
      </c>
      <c r="E575" s="554"/>
      <c r="F575" s="554"/>
      <c r="G575" s="555">
        <v>-0.4</v>
      </c>
    </row>
    <row r="576" spans="1:7" s="407" customFormat="1" ht="17.25">
      <c r="A576" s="552" t="s">
        <v>1815</v>
      </c>
      <c r="B576" s="552" t="s">
        <v>1806</v>
      </c>
      <c r="C576" s="553" t="s">
        <v>1041</v>
      </c>
      <c r="D576" s="553" t="s">
        <v>1046</v>
      </c>
      <c r="E576" s="554"/>
      <c r="F576" s="554"/>
      <c r="G576" s="555">
        <v>-7.2</v>
      </c>
    </row>
    <row r="577" spans="1:7" s="407" customFormat="1" ht="17.25">
      <c r="A577" s="552" t="s">
        <v>1816</v>
      </c>
      <c r="B577" s="552" t="s">
        <v>1806</v>
      </c>
      <c r="C577" s="553" t="s">
        <v>1041</v>
      </c>
      <c r="D577" s="553" t="s">
        <v>1046</v>
      </c>
      <c r="E577" s="554"/>
      <c r="F577" s="554"/>
      <c r="G577" s="555">
        <v>-10</v>
      </c>
    </row>
    <row r="578" spans="1:7" s="407" customFormat="1" ht="17.25">
      <c r="A578" s="552" t="s">
        <v>1817</v>
      </c>
      <c r="B578" s="552" t="s">
        <v>1806</v>
      </c>
      <c r="C578" s="553" t="s">
        <v>1041</v>
      </c>
      <c r="D578" s="553" t="s">
        <v>1046</v>
      </c>
      <c r="E578" s="554"/>
      <c r="F578" s="554"/>
      <c r="G578" s="555">
        <v>-25.6</v>
      </c>
    </row>
    <row r="579" spans="1:7" s="407" customFormat="1" ht="17.25">
      <c r="A579" s="552" t="s">
        <v>1818</v>
      </c>
      <c r="B579" s="552" t="s">
        <v>1806</v>
      </c>
      <c r="C579" s="553" t="s">
        <v>1041</v>
      </c>
      <c r="D579" s="553" t="s">
        <v>1046</v>
      </c>
      <c r="E579" s="554"/>
      <c r="F579" s="554"/>
      <c r="G579" s="555">
        <v>-240</v>
      </c>
    </row>
    <row r="580" spans="1:7" s="407" customFormat="1" ht="17.25">
      <c r="A580" s="552" t="s">
        <v>1819</v>
      </c>
      <c r="B580" s="552" t="s">
        <v>1806</v>
      </c>
      <c r="C580" s="553" t="s">
        <v>1041</v>
      </c>
      <c r="D580" s="553" t="s">
        <v>1046</v>
      </c>
      <c r="E580" s="554"/>
      <c r="F580" s="554"/>
      <c r="G580" s="555">
        <v>-8</v>
      </c>
    </row>
    <row r="581" spans="1:7" s="407" customFormat="1" ht="17.25">
      <c r="A581" s="552" t="s">
        <v>1820</v>
      </c>
      <c r="B581" s="552" t="s">
        <v>1806</v>
      </c>
      <c r="C581" s="553" t="s">
        <v>1041</v>
      </c>
      <c r="D581" s="553" t="s">
        <v>1046</v>
      </c>
      <c r="E581" s="554"/>
      <c r="F581" s="554"/>
      <c r="G581" s="555">
        <v>-14</v>
      </c>
    </row>
    <row r="582" spans="1:7" s="407" customFormat="1" ht="17.25">
      <c r="A582" s="552" t="s">
        <v>1821</v>
      </c>
      <c r="B582" s="552" t="s">
        <v>1806</v>
      </c>
      <c r="C582" s="553" t="s">
        <v>1041</v>
      </c>
      <c r="D582" s="553" t="s">
        <v>1046</v>
      </c>
      <c r="E582" s="554"/>
      <c r="F582" s="554"/>
      <c r="G582" s="555">
        <v>-38</v>
      </c>
    </row>
    <row r="583" spans="1:7" s="407" customFormat="1" ht="34.5">
      <c r="A583" s="552" t="s">
        <v>1822</v>
      </c>
      <c r="B583" s="552" t="s">
        <v>1542</v>
      </c>
      <c r="C583" s="553" t="s">
        <v>1041</v>
      </c>
      <c r="D583" s="553" t="s">
        <v>1046</v>
      </c>
      <c r="E583" s="554"/>
      <c r="F583" s="554"/>
      <c r="G583" s="555">
        <v>-132.4</v>
      </c>
    </row>
    <row r="584" spans="1:7" s="407" customFormat="1" ht="34.5">
      <c r="A584" s="552" t="s">
        <v>1823</v>
      </c>
      <c r="B584" s="552" t="s">
        <v>1542</v>
      </c>
      <c r="C584" s="553" t="s">
        <v>1041</v>
      </c>
      <c r="D584" s="553" t="s">
        <v>1046</v>
      </c>
      <c r="E584" s="554"/>
      <c r="F584" s="554"/>
      <c r="G584" s="555">
        <v>-2.5920000000000001</v>
      </c>
    </row>
    <row r="585" spans="1:7" s="407" customFormat="1" ht="34.5">
      <c r="A585" s="552" t="s">
        <v>1824</v>
      </c>
      <c r="B585" s="552" t="s">
        <v>1542</v>
      </c>
      <c r="C585" s="553" t="s">
        <v>1041</v>
      </c>
      <c r="D585" s="553" t="s">
        <v>1046</v>
      </c>
      <c r="E585" s="554"/>
      <c r="F585" s="554"/>
      <c r="G585" s="555">
        <v>-650.08000000000004</v>
      </c>
    </row>
    <row r="586" spans="1:7" s="407" customFormat="1" ht="34.5">
      <c r="A586" s="552" t="s">
        <v>1825</v>
      </c>
      <c r="B586" s="552" t="s">
        <v>1542</v>
      </c>
      <c r="C586" s="553" t="s">
        <v>1041</v>
      </c>
      <c r="D586" s="553" t="s">
        <v>1046</v>
      </c>
      <c r="E586" s="554"/>
      <c r="F586" s="554"/>
      <c r="G586" s="555">
        <v>-105.92</v>
      </c>
    </row>
    <row r="587" spans="1:7" s="407" customFormat="1" ht="34.5">
      <c r="A587" s="552" t="s">
        <v>1547</v>
      </c>
      <c r="B587" s="552" t="s">
        <v>1542</v>
      </c>
      <c r="C587" s="553" t="s">
        <v>1041</v>
      </c>
      <c r="D587" s="553" t="s">
        <v>1046</v>
      </c>
      <c r="E587" s="554"/>
      <c r="F587" s="554"/>
      <c r="G587" s="555">
        <v>-56.16</v>
      </c>
    </row>
    <row r="588" spans="1:7" s="407" customFormat="1" ht="34.5">
      <c r="A588" s="552" t="s">
        <v>1826</v>
      </c>
      <c r="B588" s="552" t="s">
        <v>1542</v>
      </c>
      <c r="C588" s="553" t="s">
        <v>1041</v>
      </c>
      <c r="D588" s="553" t="s">
        <v>1046</v>
      </c>
      <c r="E588" s="554"/>
      <c r="F588" s="554"/>
      <c r="G588" s="555">
        <v>-60</v>
      </c>
    </row>
    <row r="589" spans="1:7" s="407" customFormat="1" ht="34.5">
      <c r="A589" s="552" t="s">
        <v>1827</v>
      </c>
      <c r="B589" s="552" t="s">
        <v>1542</v>
      </c>
      <c r="C589" s="553" t="s">
        <v>1041</v>
      </c>
      <c r="D589" s="553" t="s">
        <v>1046</v>
      </c>
      <c r="E589" s="554"/>
      <c r="F589" s="554"/>
      <c r="G589" s="555">
        <v>-23.832000000000001</v>
      </c>
    </row>
    <row r="590" spans="1:7" s="407" customFormat="1" ht="34.5">
      <c r="A590" s="552" t="s">
        <v>1828</v>
      </c>
      <c r="B590" s="552" t="s">
        <v>1542</v>
      </c>
      <c r="C590" s="553" t="s">
        <v>1041</v>
      </c>
      <c r="D590" s="553" t="s">
        <v>1046</v>
      </c>
      <c r="E590" s="554"/>
      <c r="F590" s="554"/>
      <c r="G590" s="555">
        <v>-240.00011999999998</v>
      </c>
    </row>
    <row r="591" spans="1:7" s="407" customFormat="1" ht="34.5">
      <c r="A591" s="552" t="s">
        <v>1829</v>
      </c>
      <c r="B591" s="552" t="s">
        <v>1542</v>
      </c>
      <c r="C591" s="553" t="s">
        <v>1041</v>
      </c>
      <c r="D591" s="553" t="s">
        <v>1046</v>
      </c>
      <c r="E591" s="554"/>
      <c r="F591" s="554"/>
      <c r="G591" s="555">
        <v>-6.4640000000000004</v>
      </c>
    </row>
    <row r="592" spans="1:7" s="407" customFormat="1" ht="34.5">
      <c r="A592" s="552" t="s">
        <v>1830</v>
      </c>
      <c r="B592" s="552" t="s">
        <v>1542</v>
      </c>
      <c r="C592" s="553" t="s">
        <v>1041</v>
      </c>
      <c r="D592" s="553" t="s">
        <v>1046</v>
      </c>
      <c r="E592" s="554"/>
      <c r="F592" s="554"/>
      <c r="G592" s="555">
        <v>-75</v>
      </c>
    </row>
    <row r="593" spans="1:7" s="407" customFormat="1" ht="34.5">
      <c r="A593" s="552" t="s">
        <v>1831</v>
      </c>
      <c r="B593" s="552" t="s">
        <v>1542</v>
      </c>
      <c r="C593" s="553" t="s">
        <v>1041</v>
      </c>
      <c r="D593" s="553" t="s">
        <v>1046</v>
      </c>
      <c r="E593" s="554"/>
      <c r="F593" s="554"/>
      <c r="G593" s="555">
        <v>-45.36</v>
      </c>
    </row>
    <row r="594" spans="1:7" s="407" customFormat="1" ht="34.5">
      <c r="A594" s="552" t="s">
        <v>1541</v>
      </c>
      <c r="B594" s="552" t="s">
        <v>1542</v>
      </c>
      <c r="C594" s="553" t="s">
        <v>1041</v>
      </c>
      <c r="D594" s="553" t="s">
        <v>1046</v>
      </c>
      <c r="E594" s="554"/>
      <c r="F594" s="554"/>
      <c r="G594" s="555">
        <v>-54</v>
      </c>
    </row>
    <row r="595" spans="1:7" s="407" customFormat="1" ht="34.5">
      <c r="A595" s="552" t="s">
        <v>1832</v>
      </c>
      <c r="B595" s="552" t="s">
        <v>1542</v>
      </c>
      <c r="C595" s="553" t="s">
        <v>1041</v>
      </c>
      <c r="D595" s="553" t="s">
        <v>1046</v>
      </c>
      <c r="E595" s="554"/>
      <c r="F595" s="554"/>
      <c r="G595" s="555">
        <v>-90</v>
      </c>
    </row>
    <row r="596" spans="1:7" s="407" customFormat="1" ht="34.5">
      <c r="A596" s="552" t="s">
        <v>1833</v>
      </c>
      <c r="B596" s="552" t="s">
        <v>1802</v>
      </c>
      <c r="C596" s="553" t="s">
        <v>1041</v>
      </c>
      <c r="D596" s="553" t="s">
        <v>1046</v>
      </c>
      <c r="E596" s="554"/>
      <c r="F596" s="554"/>
      <c r="G596" s="555">
        <v>-1</v>
      </c>
    </row>
    <row r="597" spans="1:7" s="407" customFormat="1" ht="34.5">
      <c r="A597" s="552" t="s">
        <v>1834</v>
      </c>
      <c r="B597" s="552" t="s">
        <v>1802</v>
      </c>
      <c r="C597" s="553" t="s">
        <v>1041</v>
      </c>
      <c r="D597" s="553" t="s">
        <v>1046</v>
      </c>
      <c r="E597" s="554"/>
      <c r="F597" s="554"/>
      <c r="G597" s="555">
        <v>-10</v>
      </c>
    </row>
    <row r="598" spans="1:7" s="407" customFormat="1" ht="34.5">
      <c r="A598" s="552" t="s">
        <v>1835</v>
      </c>
      <c r="B598" s="552" t="s">
        <v>1542</v>
      </c>
      <c r="C598" s="553" t="s">
        <v>1041</v>
      </c>
      <c r="D598" s="553" t="s">
        <v>1046</v>
      </c>
      <c r="E598" s="554"/>
      <c r="F598" s="554"/>
      <c r="G598" s="555">
        <v>-2.1720000000000002</v>
      </c>
    </row>
    <row r="599" spans="1:7" s="407" customFormat="1" ht="34.5">
      <c r="A599" s="552" t="s">
        <v>1836</v>
      </c>
      <c r="B599" s="552" t="s">
        <v>1542</v>
      </c>
      <c r="C599" s="553" t="s">
        <v>1041</v>
      </c>
      <c r="D599" s="553" t="s">
        <v>1046</v>
      </c>
      <c r="E599" s="554"/>
      <c r="F599" s="554"/>
      <c r="G599" s="555">
        <v>-241.00015999999999</v>
      </c>
    </row>
    <row r="600" spans="1:7" s="407" customFormat="1" ht="17.25">
      <c r="A600" s="552" t="s">
        <v>1837</v>
      </c>
      <c r="B600" s="552" t="s">
        <v>1542</v>
      </c>
      <c r="C600" s="553" t="s">
        <v>1041</v>
      </c>
      <c r="D600" s="553" t="s">
        <v>1046</v>
      </c>
      <c r="E600" s="554"/>
      <c r="F600" s="554"/>
      <c r="G600" s="555">
        <v>-168.48</v>
      </c>
    </row>
    <row r="601" spans="1:7" s="407" customFormat="1" ht="34.5">
      <c r="A601" s="552" t="s">
        <v>1838</v>
      </c>
      <c r="B601" s="552" t="s">
        <v>1542</v>
      </c>
      <c r="C601" s="553" t="s">
        <v>1041</v>
      </c>
      <c r="D601" s="553" t="s">
        <v>1046</v>
      </c>
      <c r="E601" s="554"/>
      <c r="F601" s="554"/>
      <c r="G601" s="555">
        <v>-190.68</v>
      </c>
    </row>
    <row r="602" spans="1:7" s="407" customFormat="1" ht="34.5">
      <c r="A602" s="552" t="s">
        <v>1839</v>
      </c>
      <c r="B602" s="552" t="s">
        <v>1542</v>
      </c>
      <c r="C602" s="553" t="s">
        <v>1041</v>
      </c>
      <c r="D602" s="553" t="s">
        <v>1046</v>
      </c>
      <c r="E602" s="554"/>
      <c r="F602" s="554"/>
      <c r="G602" s="555">
        <v>-47.067999999999998</v>
      </c>
    </row>
    <row r="603" spans="1:7" s="407" customFormat="1" ht="34.5">
      <c r="A603" s="552" t="s">
        <v>1840</v>
      </c>
      <c r="B603" s="552" t="s">
        <v>1542</v>
      </c>
      <c r="C603" s="553" t="s">
        <v>1041</v>
      </c>
      <c r="D603" s="553" t="s">
        <v>1046</v>
      </c>
      <c r="E603" s="554"/>
      <c r="F603" s="554"/>
      <c r="G603" s="555">
        <v>-574</v>
      </c>
    </row>
    <row r="604" spans="1:7" s="407" customFormat="1" ht="17.25">
      <c r="A604" s="552" t="s">
        <v>1841</v>
      </c>
      <c r="B604" s="552" t="s">
        <v>1542</v>
      </c>
      <c r="C604" s="553" t="s">
        <v>1041</v>
      </c>
      <c r="D604" s="553" t="s">
        <v>1046</v>
      </c>
      <c r="E604" s="554"/>
      <c r="F604" s="554"/>
      <c r="G604" s="555">
        <v>-139.94399999999999</v>
      </c>
    </row>
    <row r="605" spans="1:7" s="407" customFormat="1" ht="17.25">
      <c r="A605" s="552" t="s">
        <v>1842</v>
      </c>
      <c r="B605" s="552" t="s">
        <v>1542</v>
      </c>
      <c r="C605" s="553" t="s">
        <v>1041</v>
      </c>
      <c r="D605" s="553" t="s">
        <v>1046</v>
      </c>
      <c r="E605" s="554"/>
      <c r="F605" s="554"/>
      <c r="G605" s="555">
        <v>-543.55200000000002</v>
      </c>
    </row>
    <row r="606" spans="1:7" s="407" customFormat="1" ht="86.25">
      <c r="A606" s="552" t="s">
        <v>1843</v>
      </c>
      <c r="B606" s="552" t="s">
        <v>1844</v>
      </c>
      <c r="C606" s="553" t="s">
        <v>1041</v>
      </c>
      <c r="D606" s="553" t="s">
        <v>1081</v>
      </c>
      <c r="E606" s="554"/>
      <c r="F606" s="554"/>
      <c r="G606" s="555">
        <v>-210</v>
      </c>
    </row>
    <row r="607" spans="1:7" s="407" customFormat="1" ht="86.25">
      <c r="A607" s="552" t="s">
        <v>1845</v>
      </c>
      <c r="B607" s="552" t="s">
        <v>1844</v>
      </c>
      <c r="C607" s="553" t="s">
        <v>1041</v>
      </c>
      <c r="D607" s="553" t="s">
        <v>1081</v>
      </c>
      <c r="E607" s="554"/>
      <c r="F607" s="554"/>
      <c r="G607" s="555">
        <v>-10</v>
      </c>
    </row>
    <row r="608" spans="1:7" s="407" customFormat="1" ht="17.25">
      <c r="A608" s="552" t="s">
        <v>1846</v>
      </c>
      <c r="B608" s="552" t="s">
        <v>1847</v>
      </c>
      <c r="C608" s="553" t="s">
        <v>1041</v>
      </c>
      <c r="D608" s="553" t="s">
        <v>1081</v>
      </c>
      <c r="E608" s="554"/>
      <c r="F608" s="554"/>
      <c r="G608" s="555">
        <v>-52</v>
      </c>
    </row>
    <row r="609" spans="1:7" s="407" customFormat="1" ht="17.25">
      <c r="A609" s="552" t="s">
        <v>1848</v>
      </c>
      <c r="B609" s="552" t="s">
        <v>1849</v>
      </c>
      <c r="C609" s="553" t="s">
        <v>1041</v>
      </c>
      <c r="D609" s="553" t="s">
        <v>1081</v>
      </c>
      <c r="E609" s="554"/>
      <c r="F609" s="554"/>
      <c r="G609" s="555">
        <v>-200</v>
      </c>
    </row>
    <row r="610" spans="1:7" s="407" customFormat="1" ht="17.25">
      <c r="A610" s="552" t="s">
        <v>1850</v>
      </c>
      <c r="B610" s="552" t="s">
        <v>1542</v>
      </c>
      <c r="C610" s="553" t="s">
        <v>1041</v>
      </c>
      <c r="D610" s="553" t="s">
        <v>1046</v>
      </c>
      <c r="E610" s="554"/>
      <c r="F610" s="554"/>
      <c r="G610" s="555">
        <v>-56.015999999999998</v>
      </c>
    </row>
    <row r="611" spans="1:7" s="407" customFormat="1" ht="34.5">
      <c r="A611" s="552" t="s">
        <v>1851</v>
      </c>
      <c r="B611" s="552" t="s">
        <v>1852</v>
      </c>
      <c r="C611" s="553" t="s">
        <v>1041</v>
      </c>
      <c r="D611" s="553" t="s">
        <v>1081</v>
      </c>
      <c r="E611" s="554"/>
      <c r="F611" s="554"/>
      <c r="G611" s="555">
        <v>-1</v>
      </c>
    </row>
    <row r="612" spans="1:7" s="407" customFormat="1" ht="17.25">
      <c r="A612" s="552" t="s">
        <v>1853</v>
      </c>
      <c r="B612" s="552" t="s">
        <v>1806</v>
      </c>
      <c r="C612" s="553" t="s">
        <v>1041</v>
      </c>
      <c r="D612" s="553" t="s">
        <v>1046</v>
      </c>
      <c r="E612" s="554"/>
      <c r="F612" s="554"/>
      <c r="G612" s="555">
        <v>-19.2</v>
      </c>
    </row>
    <row r="613" spans="1:7" s="407" customFormat="1" ht="17.25">
      <c r="A613" s="552" t="s">
        <v>1854</v>
      </c>
      <c r="B613" s="552" t="s">
        <v>1806</v>
      </c>
      <c r="C613" s="553" t="s">
        <v>1041</v>
      </c>
      <c r="D613" s="553" t="s">
        <v>1046</v>
      </c>
      <c r="E613" s="554"/>
      <c r="F613" s="554"/>
      <c r="G613" s="555">
        <v>-0.8</v>
      </c>
    </row>
    <row r="614" spans="1:7" s="407" customFormat="1" ht="17.25">
      <c r="A614" s="552" t="s">
        <v>1855</v>
      </c>
      <c r="B614" s="552" t="s">
        <v>1802</v>
      </c>
      <c r="C614" s="553" t="s">
        <v>1041</v>
      </c>
      <c r="D614" s="553" t="s">
        <v>1046</v>
      </c>
      <c r="E614" s="554"/>
      <c r="F614" s="554"/>
      <c r="G614" s="555">
        <v>-40</v>
      </c>
    </row>
    <row r="615" spans="1:7" s="407" customFormat="1" ht="34.5">
      <c r="A615" s="552" t="s">
        <v>1856</v>
      </c>
      <c r="B615" s="552" t="s">
        <v>1802</v>
      </c>
      <c r="C615" s="553" t="s">
        <v>1041</v>
      </c>
      <c r="D615" s="553" t="s">
        <v>1046</v>
      </c>
      <c r="E615" s="554"/>
      <c r="F615" s="554"/>
      <c r="G615" s="555">
        <v>-200</v>
      </c>
    </row>
    <row r="616" spans="1:7" s="407" customFormat="1" ht="34.5">
      <c r="A616" s="552" t="s">
        <v>1857</v>
      </c>
      <c r="B616" s="552" t="s">
        <v>1802</v>
      </c>
      <c r="C616" s="553" t="s">
        <v>1041</v>
      </c>
      <c r="D616" s="553" t="s">
        <v>1046</v>
      </c>
      <c r="E616" s="554"/>
      <c r="F616" s="554"/>
      <c r="G616" s="555">
        <v>-1</v>
      </c>
    </row>
    <row r="617" spans="1:7" s="407" customFormat="1" ht="34.5">
      <c r="A617" s="552" t="s">
        <v>1858</v>
      </c>
      <c r="B617" s="552" t="s">
        <v>1802</v>
      </c>
      <c r="C617" s="553" t="s">
        <v>1041</v>
      </c>
      <c r="D617" s="553" t="s">
        <v>1046</v>
      </c>
      <c r="E617" s="554"/>
      <c r="F617" s="554"/>
      <c r="G617" s="555">
        <v>-11</v>
      </c>
    </row>
    <row r="618" spans="1:7" s="407" customFormat="1" ht="34.5">
      <c r="A618" s="552" t="s">
        <v>1859</v>
      </c>
      <c r="B618" s="552" t="s">
        <v>1802</v>
      </c>
      <c r="C618" s="553" t="s">
        <v>1041</v>
      </c>
      <c r="D618" s="553" t="s">
        <v>1046</v>
      </c>
      <c r="E618" s="554"/>
      <c r="F618" s="554"/>
      <c r="G618" s="555">
        <v>-51</v>
      </c>
    </row>
    <row r="619" spans="1:7" s="407" customFormat="1" ht="34.5">
      <c r="A619" s="552" t="s">
        <v>1860</v>
      </c>
      <c r="B619" s="552" t="s">
        <v>1802</v>
      </c>
      <c r="C619" s="553" t="s">
        <v>1041</v>
      </c>
      <c r="D619" s="553" t="s">
        <v>1046</v>
      </c>
      <c r="E619" s="554"/>
      <c r="F619" s="554"/>
      <c r="G619" s="555">
        <v>-16</v>
      </c>
    </row>
    <row r="620" spans="1:7" s="407" customFormat="1" ht="34.5">
      <c r="A620" s="552" t="s">
        <v>1861</v>
      </c>
      <c r="B620" s="552" t="s">
        <v>1802</v>
      </c>
      <c r="C620" s="553" t="s">
        <v>1041</v>
      </c>
      <c r="D620" s="553" t="s">
        <v>1046</v>
      </c>
      <c r="E620" s="554"/>
      <c r="F620" s="554"/>
      <c r="G620" s="555">
        <v>-75</v>
      </c>
    </row>
    <row r="621" spans="1:7" s="407" customFormat="1" ht="34.5">
      <c r="A621" s="552" t="s">
        <v>1862</v>
      </c>
      <c r="B621" s="552" t="s">
        <v>1802</v>
      </c>
      <c r="C621" s="553" t="s">
        <v>1041</v>
      </c>
      <c r="D621" s="553" t="s">
        <v>1046</v>
      </c>
      <c r="E621" s="554"/>
      <c r="F621" s="554"/>
      <c r="G621" s="555">
        <v>-2.6</v>
      </c>
    </row>
    <row r="622" spans="1:7" s="407" customFormat="1" ht="17.25">
      <c r="A622" s="552" t="s">
        <v>1863</v>
      </c>
      <c r="B622" s="552" t="s">
        <v>1802</v>
      </c>
      <c r="C622" s="553" t="s">
        <v>1041</v>
      </c>
      <c r="D622" s="553" t="s">
        <v>1046</v>
      </c>
      <c r="E622" s="554"/>
      <c r="F622" s="554"/>
      <c r="G622" s="555">
        <v>-15.6</v>
      </c>
    </row>
    <row r="623" spans="1:7" s="407" customFormat="1" ht="34.5">
      <c r="A623" s="552" t="s">
        <v>1864</v>
      </c>
      <c r="B623" s="552" t="s">
        <v>1802</v>
      </c>
      <c r="C623" s="553" t="s">
        <v>1041</v>
      </c>
      <c r="D623" s="553" t="s">
        <v>1046</v>
      </c>
      <c r="E623" s="554"/>
      <c r="F623" s="554"/>
      <c r="G623" s="555">
        <v>-44</v>
      </c>
    </row>
    <row r="624" spans="1:7" s="407" customFormat="1" ht="17.25">
      <c r="A624" s="552" t="s">
        <v>1865</v>
      </c>
      <c r="B624" s="552" t="s">
        <v>1802</v>
      </c>
      <c r="C624" s="553" t="s">
        <v>1041</v>
      </c>
      <c r="D624" s="553" t="s">
        <v>1046</v>
      </c>
      <c r="E624" s="554"/>
      <c r="F624" s="554"/>
      <c r="G624" s="555">
        <v>-99.6</v>
      </c>
    </row>
    <row r="625" spans="1:7" s="407" customFormat="1" ht="34.5">
      <c r="A625" s="552" t="s">
        <v>1866</v>
      </c>
      <c r="B625" s="552" t="s">
        <v>1802</v>
      </c>
      <c r="C625" s="553" t="s">
        <v>1041</v>
      </c>
      <c r="D625" s="553" t="s">
        <v>1046</v>
      </c>
      <c r="E625" s="554"/>
      <c r="F625" s="554"/>
      <c r="G625" s="555">
        <v>-3</v>
      </c>
    </row>
    <row r="626" spans="1:7" s="407" customFormat="1" ht="34.5">
      <c r="A626" s="552" t="s">
        <v>1867</v>
      </c>
      <c r="B626" s="552" t="s">
        <v>1802</v>
      </c>
      <c r="C626" s="553" t="s">
        <v>1041</v>
      </c>
      <c r="D626" s="553" t="s">
        <v>1046</v>
      </c>
      <c r="E626" s="554"/>
      <c r="F626" s="554"/>
      <c r="G626" s="555">
        <v>-12.9</v>
      </c>
    </row>
    <row r="627" spans="1:7" s="407" customFormat="1" ht="17.25">
      <c r="A627" s="552" t="s">
        <v>1868</v>
      </c>
      <c r="B627" s="552" t="s">
        <v>1802</v>
      </c>
      <c r="C627" s="553" t="s">
        <v>1041</v>
      </c>
      <c r="D627" s="553" t="s">
        <v>1046</v>
      </c>
      <c r="E627" s="554"/>
      <c r="F627" s="554"/>
      <c r="G627" s="555">
        <v>-30</v>
      </c>
    </row>
    <row r="628" spans="1:7" s="407" customFormat="1" ht="17.25">
      <c r="A628" s="552" t="s">
        <v>1869</v>
      </c>
      <c r="B628" s="552" t="s">
        <v>1802</v>
      </c>
      <c r="C628" s="553" t="s">
        <v>1041</v>
      </c>
      <c r="D628" s="553" t="s">
        <v>1046</v>
      </c>
      <c r="E628" s="554"/>
      <c r="F628" s="554"/>
      <c r="G628" s="555">
        <v>-6.6</v>
      </c>
    </row>
    <row r="629" spans="1:7" s="407" customFormat="1" ht="17.25">
      <c r="A629" s="552" t="s">
        <v>1870</v>
      </c>
      <c r="B629" s="552" t="s">
        <v>1802</v>
      </c>
      <c r="C629" s="553" t="s">
        <v>1041</v>
      </c>
      <c r="D629" s="553" t="s">
        <v>1046</v>
      </c>
      <c r="E629" s="554"/>
      <c r="F629" s="554"/>
      <c r="G629" s="555">
        <v>-16</v>
      </c>
    </row>
    <row r="630" spans="1:7" s="407" customFormat="1" ht="17.25">
      <c r="A630" s="552" t="s">
        <v>1871</v>
      </c>
      <c r="B630" s="552" t="s">
        <v>1802</v>
      </c>
      <c r="C630" s="553" t="s">
        <v>1041</v>
      </c>
      <c r="D630" s="553" t="s">
        <v>1046</v>
      </c>
      <c r="E630" s="554"/>
      <c r="F630" s="554"/>
      <c r="G630" s="555">
        <v>-66</v>
      </c>
    </row>
    <row r="631" spans="1:7" s="407" customFormat="1" ht="17.25">
      <c r="A631" s="552" t="s">
        <v>1872</v>
      </c>
      <c r="B631" s="552" t="s">
        <v>1802</v>
      </c>
      <c r="C631" s="553" t="s">
        <v>1041</v>
      </c>
      <c r="D631" s="553" t="s">
        <v>1046</v>
      </c>
      <c r="E631" s="554"/>
      <c r="F631" s="554"/>
      <c r="G631" s="555">
        <v>-160</v>
      </c>
    </row>
    <row r="632" spans="1:7" s="407" customFormat="1" ht="34.5">
      <c r="A632" s="552" t="s">
        <v>1873</v>
      </c>
      <c r="B632" s="552" t="s">
        <v>1802</v>
      </c>
      <c r="C632" s="553" t="s">
        <v>1041</v>
      </c>
      <c r="D632" s="553" t="s">
        <v>1046</v>
      </c>
      <c r="E632" s="554"/>
      <c r="F632" s="554"/>
      <c r="G632" s="555">
        <v>-4</v>
      </c>
    </row>
    <row r="633" spans="1:7" s="407" customFormat="1" ht="17.25">
      <c r="A633" s="552" t="s">
        <v>1874</v>
      </c>
      <c r="B633" s="552" t="s">
        <v>1802</v>
      </c>
      <c r="C633" s="553" t="s">
        <v>1041</v>
      </c>
      <c r="D633" s="553" t="s">
        <v>1046</v>
      </c>
      <c r="E633" s="554"/>
      <c r="F633" s="554"/>
      <c r="G633" s="555">
        <v>-19.2</v>
      </c>
    </row>
    <row r="634" spans="1:7" s="407" customFormat="1" ht="17.25">
      <c r="A634" s="552" t="s">
        <v>1875</v>
      </c>
      <c r="B634" s="552" t="s">
        <v>1802</v>
      </c>
      <c r="C634" s="553" t="s">
        <v>1041</v>
      </c>
      <c r="D634" s="553" t="s">
        <v>1046</v>
      </c>
      <c r="E634" s="554"/>
      <c r="F634" s="554"/>
      <c r="G634" s="555">
        <v>-15</v>
      </c>
    </row>
    <row r="635" spans="1:7" s="407" customFormat="1" ht="17.25">
      <c r="A635" s="552" t="s">
        <v>1876</v>
      </c>
      <c r="B635" s="552" t="s">
        <v>1802</v>
      </c>
      <c r="C635" s="553" t="s">
        <v>1041</v>
      </c>
      <c r="D635" s="553" t="s">
        <v>1046</v>
      </c>
      <c r="E635" s="554"/>
      <c r="F635" s="554"/>
      <c r="G635" s="555">
        <v>-171</v>
      </c>
    </row>
    <row r="636" spans="1:7" s="407" customFormat="1" ht="34.5">
      <c r="A636" s="552" t="s">
        <v>1877</v>
      </c>
      <c r="B636" s="552" t="s">
        <v>1802</v>
      </c>
      <c r="C636" s="553" t="s">
        <v>1041</v>
      </c>
      <c r="D636" s="553" t="s">
        <v>1046</v>
      </c>
      <c r="E636" s="554"/>
      <c r="F636" s="554"/>
      <c r="G636" s="555">
        <v>-20.399999999999999</v>
      </c>
    </row>
    <row r="637" spans="1:7" s="407" customFormat="1" ht="17.25">
      <c r="A637" s="552" t="s">
        <v>1878</v>
      </c>
      <c r="B637" s="552" t="s">
        <v>1802</v>
      </c>
      <c r="C637" s="553" t="s">
        <v>1041</v>
      </c>
      <c r="D637" s="553" t="s">
        <v>1046</v>
      </c>
      <c r="E637" s="554"/>
      <c r="F637" s="554"/>
      <c r="G637" s="555">
        <v>-9</v>
      </c>
    </row>
    <row r="638" spans="1:7" s="407" customFormat="1" ht="34.5">
      <c r="A638" s="552" t="s">
        <v>1879</v>
      </c>
      <c r="B638" s="552" t="s">
        <v>1802</v>
      </c>
      <c r="C638" s="553" t="s">
        <v>1041</v>
      </c>
      <c r="D638" s="553" t="s">
        <v>1046</v>
      </c>
      <c r="E638" s="554"/>
      <c r="F638" s="554"/>
      <c r="G638" s="555">
        <v>-27</v>
      </c>
    </row>
    <row r="639" spans="1:7" s="407" customFormat="1" ht="34.5">
      <c r="A639" s="552" t="s">
        <v>1880</v>
      </c>
      <c r="B639" s="552" t="s">
        <v>1802</v>
      </c>
      <c r="C639" s="553" t="s">
        <v>1041</v>
      </c>
      <c r="D639" s="553" t="s">
        <v>1046</v>
      </c>
      <c r="E639" s="554"/>
      <c r="F639" s="554"/>
      <c r="G639" s="555">
        <v>-43.2</v>
      </c>
    </row>
    <row r="640" spans="1:7" s="407" customFormat="1" ht="34.5">
      <c r="A640" s="552" t="s">
        <v>1881</v>
      </c>
      <c r="B640" s="552" t="s">
        <v>1802</v>
      </c>
      <c r="C640" s="553" t="s">
        <v>1041</v>
      </c>
      <c r="D640" s="553" t="s">
        <v>1046</v>
      </c>
      <c r="E640" s="554"/>
      <c r="F640" s="554"/>
      <c r="G640" s="555">
        <v>-40.5</v>
      </c>
    </row>
    <row r="641" spans="1:7" s="407" customFormat="1" ht="17.25">
      <c r="A641" s="552" t="s">
        <v>1882</v>
      </c>
      <c r="B641" s="552" t="s">
        <v>1806</v>
      </c>
      <c r="C641" s="553" t="s">
        <v>1045</v>
      </c>
      <c r="D641" s="553" t="s">
        <v>1046</v>
      </c>
      <c r="E641" s="554"/>
      <c r="F641" s="554"/>
      <c r="G641" s="555">
        <v>-6.3959999999999999</v>
      </c>
    </row>
    <row r="642" spans="1:7" s="407" customFormat="1" ht="34.5">
      <c r="A642" s="552" t="s">
        <v>1883</v>
      </c>
      <c r="B642" s="552" t="s">
        <v>1802</v>
      </c>
      <c r="C642" s="553" t="s">
        <v>1045</v>
      </c>
      <c r="D642" s="553" t="s">
        <v>1046</v>
      </c>
      <c r="E642" s="554"/>
      <c r="F642" s="554"/>
      <c r="G642" s="555">
        <v>-280</v>
      </c>
    </row>
    <row r="643" spans="1:7" s="407" customFormat="1" ht="17.25">
      <c r="A643" s="552" t="s">
        <v>1884</v>
      </c>
      <c r="B643" s="552" t="s">
        <v>1802</v>
      </c>
      <c r="C643" s="553" t="s">
        <v>1045</v>
      </c>
      <c r="D643" s="553" t="s">
        <v>1046</v>
      </c>
      <c r="E643" s="554"/>
      <c r="F643" s="554"/>
      <c r="G643" s="555">
        <v>-4.6500000000000004</v>
      </c>
    </row>
    <row r="644" spans="1:7" s="407" customFormat="1" ht="34.5">
      <c r="A644" s="552" t="s">
        <v>1885</v>
      </c>
      <c r="B644" s="552" t="s">
        <v>1802</v>
      </c>
      <c r="C644" s="553" t="s">
        <v>1045</v>
      </c>
      <c r="D644" s="553" t="s">
        <v>1046</v>
      </c>
      <c r="E644" s="554"/>
      <c r="F644" s="554"/>
      <c r="G644" s="555">
        <v>-268</v>
      </c>
    </row>
    <row r="645" spans="1:7" s="407" customFormat="1" ht="34.5">
      <c r="A645" s="552" t="s">
        <v>1886</v>
      </c>
      <c r="B645" s="552" t="s">
        <v>1802</v>
      </c>
      <c r="C645" s="553" t="s">
        <v>1041</v>
      </c>
      <c r="D645" s="553" t="s">
        <v>1046</v>
      </c>
      <c r="E645" s="554"/>
      <c r="F645" s="554"/>
      <c r="G645" s="555">
        <v>-5.4</v>
      </c>
    </row>
    <row r="646" spans="1:7" s="407" customFormat="1" ht="34.5">
      <c r="A646" s="552" t="s">
        <v>1887</v>
      </c>
      <c r="B646" s="552" t="s">
        <v>1802</v>
      </c>
      <c r="C646" s="553" t="s">
        <v>1041</v>
      </c>
      <c r="D646" s="553" t="s">
        <v>1046</v>
      </c>
      <c r="E646" s="554"/>
      <c r="F646" s="554"/>
      <c r="G646" s="555">
        <v>-20</v>
      </c>
    </row>
    <row r="647" spans="1:7" s="407" customFormat="1" ht="17.25">
      <c r="A647" s="552" t="s">
        <v>1888</v>
      </c>
      <c r="B647" s="552" t="s">
        <v>1802</v>
      </c>
      <c r="C647" s="553" t="s">
        <v>1041</v>
      </c>
      <c r="D647" s="553" t="s">
        <v>1046</v>
      </c>
      <c r="E647" s="554"/>
      <c r="F647" s="554"/>
      <c r="G647" s="555">
        <v>-46.5</v>
      </c>
    </row>
    <row r="648" spans="1:7" s="407" customFormat="1" ht="34.5">
      <c r="A648" s="552" t="s">
        <v>1889</v>
      </c>
      <c r="B648" s="552" t="s">
        <v>1802</v>
      </c>
      <c r="C648" s="553" t="s">
        <v>1041</v>
      </c>
      <c r="D648" s="553" t="s">
        <v>1046</v>
      </c>
      <c r="E648" s="554"/>
      <c r="F648" s="554"/>
      <c r="G648" s="555">
        <v>-750</v>
      </c>
    </row>
    <row r="649" spans="1:7" s="407" customFormat="1" ht="34.5">
      <c r="A649" s="552" t="s">
        <v>1890</v>
      </c>
      <c r="B649" s="552" t="s">
        <v>1802</v>
      </c>
      <c r="C649" s="553" t="s">
        <v>1041</v>
      </c>
      <c r="D649" s="553" t="s">
        <v>1046</v>
      </c>
      <c r="E649" s="554"/>
      <c r="F649" s="554"/>
      <c r="G649" s="555">
        <v>-20.399999999999999</v>
      </c>
    </row>
    <row r="650" spans="1:7" s="407" customFormat="1" ht="34.5">
      <c r="A650" s="552" t="s">
        <v>1891</v>
      </c>
      <c r="B650" s="552" t="s">
        <v>1802</v>
      </c>
      <c r="C650" s="553" t="s">
        <v>1041</v>
      </c>
      <c r="D650" s="553" t="s">
        <v>1046</v>
      </c>
      <c r="E650" s="554"/>
      <c r="F650" s="554"/>
      <c r="G650" s="555">
        <v>-10</v>
      </c>
    </row>
    <row r="651" spans="1:7" s="407" customFormat="1" ht="34.5">
      <c r="A651" s="552" t="s">
        <v>1892</v>
      </c>
      <c r="B651" s="552" t="s">
        <v>1802</v>
      </c>
      <c r="C651" s="553" t="s">
        <v>1041</v>
      </c>
      <c r="D651" s="553" t="s">
        <v>1046</v>
      </c>
      <c r="E651" s="554"/>
      <c r="F651" s="554"/>
      <c r="G651" s="555">
        <v>-25</v>
      </c>
    </row>
    <row r="652" spans="1:7" s="407" customFormat="1" ht="17.25">
      <c r="A652" s="552" t="s">
        <v>1893</v>
      </c>
      <c r="B652" s="552" t="s">
        <v>1802</v>
      </c>
      <c r="C652" s="553" t="s">
        <v>1041</v>
      </c>
      <c r="D652" s="553" t="s">
        <v>1046</v>
      </c>
      <c r="E652" s="554"/>
      <c r="F652" s="554"/>
      <c r="G652" s="555">
        <v>-39</v>
      </c>
    </row>
    <row r="653" spans="1:7" s="407" customFormat="1" ht="34.5">
      <c r="A653" s="552" t="s">
        <v>1894</v>
      </c>
      <c r="B653" s="552" t="s">
        <v>1802</v>
      </c>
      <c r="C653" s="553" t="s">
        <v>1041</v>
      </c>
      <c r="D653" s="553" t="s">
        <v>1046</v>
      </c>
      <c r="E653" s="554"/>
      <c r="F653" s="554"/>
      <c r="G653" s="555">
        <v>-40</v>
      </c>
    </row>
    <row r="654" spans="1:7" s="407" customFormat="1" ht="17.25">
      <c r="A654" s="552" t="s">
        <v>1895</v>
      </c>
      <c r="B654" s="552" t="s">
        <v>1802</v>
      </c>
      <c r="C654" s="553" t="s">
        <v>1041</v>
      </c>
      <c r="D654" s="553" t="s">
        <v>1046</v>
      </c>
      <c r="E654" s="554"/>
      <c r="F654" s="554"/>
      <c r="G654" s="555">
        <v>-312</v>
      </c>
    </row>
    <row r="655" spans="1:7" s="407" customFormat="1" ht="34.5">
      <c r="A655" s="552" t="s">
        <v>1896</v>
      </c>
      <c r="B655" s="552" t="s">
        <v>1802</v>
      </c>
      <c r="C655" s="553" t="s">
        <v>1041</v>
      </c>
      <c r="D655" s="553" t="s">
        <v>1046</v>
      </c>
      <c r="E655" s="554"/>
      <c r="F655" s="554"/>
      <c r="G655" s="555">
        <v>-100</v>
      </c>
    </row>
    <row r="656" spans="1:7" s="407" customFormat="1" ht="34.5">
      <c r="A656" s="552" t="s">
        <v>1897</v>
      </c>
      <c r="B656" s="552" t="s">
        <v>1802</v>
      </c>
      <c r="C656" s="553" t="s">
        <v>1041</v>
      </c>
      <c r="D656" s="553" t="s">
        <v>1046</v>
      </c>
      <c r="E656" s="554"/>
      <c r="F656" s="554"/>
      <c r="G656" s="555">
        <v>-64</v>
      </c>
    </row>
    <row r="657" spans="1:7" s="407" customFormat="1" ht="34.5">
      <c r="A657" s="552" t="s">
        <v>1898</v>
      </c>
      <c r="B657" s="552" t="s">
        <v>1802</v>
      </c>
      <c r="C657" s="553" t="s">
        <v>1041</v>
      </c>
      <c r="D657" s="553" t="s">
        <v>1046</v>
      </c>
      <c r="E657" s="554"/>
      <c r="F657" s="554"/>
      <c r="G657" s="555">
        <v>-36</v>
      </c>
    </row>
    <row r="658" spans="1:7" s="407" customFormat="1" ht="34.5">
      <c r="A658" s="552" t="s">
        <v>1899</v>
      </c>
      <c r="B658" s="552" t="s">
        <v>1802</v>
      </c>
      <c r="C658" s="553" t="s">
        <v>1041</v>
      </c>
      <c r="D658" s="553" t="s">
        <v>1046</v>
      </c>
      <c r="E658" s="554"/>
      <c r="F658" s="554"/>
      <c r="G658" s="555">
        <v>-27</v>
      </c>
    </row>
    <row r="659" spans="1:7" s="407" customFormat="1" ht="17.25">
      <c r="A659" s="552" t="s">
        <v>1900</v>
      </c>
      <c r="B659" s="552" t="s">
        <v>1802</v>
      </c>
      <c r="C659" s="553" t="s">
        <v>1041</v>
      </c>
      <c r="D659" s="553" t="s">
        <v>1046</v>
      </c>
      <c r="E659" s="554"/>
      <c r="F659" s="554"/>
      <c r="G659" s="555">
        <v>-15</v>
      </c>
    </row>
    <row r="660" spans="1:7" s="407" customFormat="1" ht="34.5">
      <c r="A660" s="552" t="s">
        <v>1901</v>
      </c>
      <c r="B660" s="552" t="s">
        <v>1802</v>
      </c>
      <c r="C660" s="553" t="s">
        <v>1041</v>
      </c>
      <c r="D660" s="553" t="s">
        <v>1046</v>
      </c>
      <c r="E660" s="554"/>
      <c r="F660" s="554"/>
      <c r="G660" s="555">
        <v>-15</v>
      </c>
    </row>
    <row r="661" spans="1:7" s="407" customFormat="1" ht="17.25">
      <c r="A661" s="552" t="s">
        <v>1902</v>
      </c>
      <c r="B661" s="552" t="s">
        <v>1802</v>
      </c>
      <c r="C661" s="553" t="s">
        <v>1041</v>
      </c>
      <c r="D661" s="553" t="s">
        <v>1046</v>
      </c>
      <c r="E661" s="554"/>
      <c r="F661" s="554"/>
      <c r="G661" s="555">
        <v>-280</v>
      </c>
    </row>
    <row r="662" spans="1:7" s="407" customFormat="1" ht="34.5">
      <c r="A662" s="552" t="s">
        <v>1903</v>
      </c>
      <c r="B662" s="552" t="s">
        <v>1802</v>
      </c>
      <c r="C662" s="553" t="s">
        <v>1041</v>
      </c>
      <c r="D662" s="553" t="s">
        <v>1046</v>
      </c>
      <c r="E662" s="554"/>
      <c r="F662" s="554"/>
      <c r="G662" s="555">
        <v>-288</v>
      </c>
    </row>
    <row r="663" spans="1:7" s="407" customFormat="1" ht="17.25">
      <c r="A663" s="552" t="s">
        <v>1904</v>
      </c>
      <c r="B663" s="552" t="s">
        <v>1802</v>
      </c>
      <c r="C663" s="553" t="s">
        <v>1041</v>
      </c>
      <c r="D663" s="553" t="s">
        <v>1046</v>
      </c>
      <c r="E663" s="554"/>
      <c r="F663" s="554"/>
      <c r="G663" s="555">
        <v>-30</v>
      </c>
    </row>
    <row r="664" spans="1:7" s="407" customFormat="1" ht="34.5">
      <c r="A664" s="552" t="s">
        <v>1905</v>
      </c>
      <c r="B664" s="552" t="s">
        <v>1802</v>
      </c>
      <c r="C664" s="553" t="s">
        <v>1041</v>
      </c>
      <c r="D664" s="553" t="s">
        <v>1046</v>
      </c>
      <c r="E664" s="554"/>
      <c r="F664" s="554"/>
      <c r="G664" s="555">
        <v>-1</v>
      </c>
    </row>
    <row r="665" spans="1:7" s="407" customFormat="1" ht="17.25">
      <c r="A665" s="552" t="s">
        <v>1906</v>
      </c>
      <c r="B665" s="552" t="s">
        <v>1802</v>
      </c>
      <c r="C665" s="553" t="s">
        <v>1041</v>
      </c>
      <c r="D665" s="553" t="s">
        <v>1046</v>
      </c>
      <c r="E665" s="554"/>
      <c r="F665" s="554"/>
      <c r="G665" s="555">
        <v>-20</v>
      </c>
    </row>
    <row r="666" spans="1:7" s="407" customFormat="1" ht="34.5">
      <c r="A666" s="552" t="s">
        <v>1907</v>
      </c>
      <c r="B666" s="552" t="s">
        <v>1802</v>
      </c>
      <c r="C666" s="553" t="s">
        <v>1041</v>
      </c>
      <c r="D666" s="553" t="s">
        <v>1046</v>
      </c>
      <c r="E666" s="554"/>
      <c r="F666" s="554"/>
      <c r="G666" s="555">
        <v>-43.2</v>
      </c>
    </row>
    <row r="667" spans="1:7" s="407" customFormat="1" ht="34.5">
      <c r="A667" s="552" t="s">
        <v>1908</v>
      </c>
      <c r="B667" s="552" t="s">
        <v>1802</v>
      </c>
      <c r="C667" s="553" t="s">
        <v>1041</v>
      </c>
      <c r="D667" s="553" t="s">
        <v>1046</v>
      </c>
      <c r="E667" s="554"/>
      <c r="F667" s="554"/>
      <c r="G667" s="555">
        <v>-212</v>
      </c>
    </row>
    <row r="668" spans="1:7" s="407" customFormat="1" ht="34.5">
      <c r="A668" s="552" t="s">
        <v>1909</v>
      </c>
      <c r="B668" s="552" t="s">
        <v>1802</v>
      </c>
      <c r="C668" s="553" t="s">
        <v>1041</v>
      </c>
      <c r="D668" s="553" t="s">
        <v>1046</v>
      </c>
      <c r="E668" s="554"/>
      <c r="F668" s="554"/>
      <c r="G668" s="555">
        <v>-38.4</v>
      </c>
    </row>
    <row r="669" spans="1:7" s="407" customFormat="1" ht="34.5">
      <c r="A669" s="552" t="s">
        <v>1910</v>
      </c>
      <c r="B669" s="552" t="s">
        <v>1802</v>
      </c>
      <c r="C669" s="553" t="s">
        <v>1041</v>
      </c>
      <c r="D669" s="553" t="s">
        <v>1046</v>
      </c>
      <c r="E669" s="554"/>
      <c r="F669" s="554"/>
      <c r="G669" s="555">
        <v>-1</v>
      </c>
    </row>
    <row r="670" spans="1:7" s="407" customFormat="1" ht="34.5">
      <c r="A670" s="552" t="s">
        <v>1911</v>
      </c>
      <c r="B670" s="552" t="s">
        <v>1802</v>
      </c>
      <c r="C670" s="553" t="s">
        <v>1041</v>
      </c>
      <c r="D670" s="553" t="s">
        <v>1046</v>
      </c>
      <c r="E670" s="554"/>
      <c r="F670" s="554"/>
      <c r="G670" s="555">
        <v>-22</v>
      </c>
    </row>
    <row r="671" spans="1:7" s="407" customFormat="1" ht="34.5">
      <c r="A671" s="552" t="s">
        <v>1912</v>
      </c>
      <c r="B671" s="552" t="s">
        <v>1802</v>
      </c>
      <c r="C671" s="553" t="s">
        <v>1045</v>
      </c>
      <c r="D671" s="553" t="s">
        <v>1046</v>
      </c>
      <c r="E671" s="554"/>
      <c r="F671" s="554"/>
      <c r="G671" s="555">
        <v>-280</v>
      </c>
    </row>
    <row r="672" spans="1:7" s="407" customFormat="1" ht="17.25">
      <c r="A672" s="552" t="s">
        <v>1913</v>
      </c>
      <c r="B672" s="552" t="s">
        <v>1914</v>
      </c>
      <c r="C672" s="553" t="s">
        <v>1045</v>
      </c>
      <c r="D672" s="553" t="s">
        <v>1081</v>
      </c>
      <c r="E672" s="554"/>
      <c r="F672" s="554"/>
      <c r="G672" s="555">
        <v>-141.1002</v>
      </c>
    </row>
    <row r="673" spans="1:7" s="407" customFormat="1" ht="17.25">
      <c r="A673" s="552" t="s">
        <v>1915</v>
      </c>
      <c r="B673" s="552" t="s">
        <v>1806</v>
      </c>
      <c r="C673" s="553" t="s">
        <v>1041</v>
      </c>
      <c r="D673" s="553" t="s">
        <v>1046</v>
      </c>
      <c r="E673" s="554"/>
      <c r="F673" s="554"/>
      <c r="G673" s="555">
        <v>-20</v>
      </c>
    </row>
    <row r="674" spans="1:7" s="407" customFormat="1" ht="17.25">
      <c r="A674" s="552" t="s">
        <v>1916</v>
      </c>
      <c r="B674" s="552" t="s">
        <v>1316</v>
      </c>
      <c r="C674" s="553" t="s">
        <v>1045</v>
      </c>
      <c r="D674" s="553" t="s">
        <v>1081</v>
      </c>
      <c r="E674" s="554"/>
      <c r="F674" s="554"/>
      <c r="G674" s="555">
        <v>-17998.500949999998</v>
      </c>
    </row>
    <row r="675" spans="1:7" s="407" customFormat="1" ht="17.25">
      <c r="A675" s="552" t="s">
        <v>1917</v>
      </c>
      <c r="B675" s="552" t="s">
        <v>1806</v>
      </c>
      <c r="C675" s="553" t="s">
        <v>1041</v>
      </c>
      <c r="D675" s="553" t="s">
        <v>1046</v>
      </c>
      <c r="E675" s="554"/>
      <c r="F675" s="554"/>
      <c r="G675" s="555">
        <v>-3.6</v>
      </c>
    </row>
    <row r="676" spans="1:7" s="407" customFormat="1" ht="17.25">
      <c r="A676" s="552" t="s">
        <v>1918</v>
      </c>
      <c r="B676" s="552" t="s">
        <v>1806</v>
      </c>
      <c r="C676" s="553" t="s">
        <v>1041</v>
      </c>
      <c r="D676" s="553" t="s">
        <v>1046</v>
      </c>
      <c r="E676" s="554"/>
      <c r="F676" s="554"/>
      <c r="G676" s="555">
        <v>-37.200000000000003</v>
      </c>
    </row>
    <row r="677" spans="1:7" s="407" customFormat="1" ht="34.5">
      <c r="A677" s="552" t="s">
        <v>1919</v>
      </c>
      <c r="B677" s="552" t="s">
        <v>1802</v>
      </c>
      <c r="C677" s="553" t="s">
        <v>1045</v>
      </c>
      <c r="D677" s="553" t="s">
        <v>1046</v>
      </c>
      <c r="E677" s="554"/>
      <c r="F677" s="554"/>
      <c r="G677" s="555">
        <v>-2.4</v>
      </c>
    </row>
    <row r="678" spans="1:7" s="407" customFormat="1" ht="17.25">
      <c r="A678" s="552" t="s">
        <v>1920</v>
      </c>
      <c r="B678" s="552" t="s">
        <v>1802</v>
      </c>
      <c r="C678" s="553" t="s">
        <v>1041</v>
      </c>
      <c r="D678" s="553" t="s">
        <v>1046</v>
      </c>
      <c r="E678" s="554"/>
      <c r="F678" s="554"/>
      <c r="G678" s="555">
        <v>-20</v>
      </c>
    </row>
    <row r="679" spans="1:7" s="407" customFormat="1" ht="17.25">
      <c r="A679" s="552" t="s">
        <v>1921</v>
      </c>
      <c r="B679" s="552" t="s">
        <v>1806</v>
      </c>
      <c r="C679" s="553" t="s">
        <v>1041</v>
      </c>
      <c r="D679" s="553" t="s">
        <v>1046</v>
      </c>
      <c r="E679" s="554"/>
      <c r="F679" s="554"/>
      <c r="G679" s="555">
        <v>-219</v>
      </c>
    </row>
    <row r="680" spans="1:7" s="407" customFormat="1" ht="17.25">
      <c r="A680" s="552" t="s">
        <v>1922</v>
      </c>
      <c r="B680" s="552" t="s">
        <v>1806</v>
      </c>
      <c r="C680" s="553" t="s">
        <v>1041</v>
      </c>
      <c r="D680" s="553" t="s">
        <v>1046</v>
      </c>
      <c r="E680" s="554"/>
      <c r="F680" s="554"/>
      <c r="G680" s="555">
        <v>-11.6</v>
      </c>
    </row>
    <row r="681" spans="1:7" s="407" customFormat="1" ht="34.5">
      <c r="A681" s="552" t="s">
        <v>1923</v>
      </c>
      <c r="B681" s="552" t="s">
        <v>1802</v>
      </c>
      <c r="C681" s="553" t="s">
        <v>1045</v>
      </c>
      <c r="D681" s="553" t="s">
        <v>1046</v>
      </c>
      <c r="E681" s="554"/>
      <c r="F681" s="554"/>
      <c r="G681" s="555">
        <v>-608</v>
      </c>
    </row>
    <row r="682" spans="1:7" s="407" customFormat="1" ht="34.5">
      <c r="A682" s="552" t="s">
        <v>1924</v>
      </c>
      <c r="B682" s="552" t="s">
        <v>1802</v>
      </c>
      <c r="C682" s="553" t="s">
        <v>1045</v>
      </c>
      <c r="D682" s="553" t="s">
        <v>1046</v>
      </c>
      <c r="E682" s="554"/>
      <c r="F682" s="554"/>
      <c r="G682" s="555">
        <v>-313.75</v>
      </c>
    </row>
    <row r="683" spans="1:7" s="407" customFormat="1" ht="17.25">
      <c r="A683" s="552" t="s">
        <v>1925</v>
      </c>
      <c r="B683" s="552" t="s">
        <v>1806</v>
      </c>
      <c r="C683" s="553" t="s">
        <v>1041</v>
      </c>
      <c r="D683" s="553" t="s">
        <v>1046</v>
      </c>
      <c r="E683" s="554"/>
      <c r="F683" s="554"/>
      <c r="G683" s="555">
        <v>-15.2</v>
      </c>
    </row>
    <row r="684" spans="1:7" s="407" customFormat="1" ht="17.25">
      <c r="A684" s="552" t="s">
        <v>1926</v>
      </c>
      <c r="B684" s="552" t="s">
        <v>1806</v>
      </c>
      <c r="C684" s="553" t="s">
        <v>1041</v>
      </c>
      <c r="D684" s="553" t="s">
        <v>1046</v>
      </c>
      <c r="E684" s="554"/>
      <c r="F684" s="554"/>
      <c r="G684" s="555">
        <v>-27</v>
      </c>
    </row>
    <row r="685" spans="1:7" s="407" customFormat="1" ht="17.25">
      <c r="A685" s="552" t="s">
        <v>1927</v>
      </c>
      <c r="B685" s="552" t="s">
        <v>1806</v>
      </c>
      <c r="C685" s="553" t="s">
        <v>1041</v>
      </c>
      <c r="D685" s="553" t="s">
        <v>1046</v>
      </c>
      <c r="E685" s="554"/>
      <c r="F685" s="554"/>
      <c r="G685" s="555">
        <v>-8.8000000000000007</v>
      </c>
    </row>
    <row r="686" spans="1:7" s="407" customFormat="1" ht="34.5">
      <c r="A686" s="552" t="s">
        <v>1928</v>
      </c>
      <c r="B686" s="552" t="s">
        <v>1802</v>
      </c>
      <c r="C686" s="553" t="s">
        <v>1045</v>
      </c>
      <c r="D686" s="553" t="s">
        <v>1046</v>
      </c>
      <c r="E686" s="554"/>
      <c r="F686" s="554"/>
      <c r="G686" s="555">
        <v>-3</v>
      </c>
    </row>
    <row r="687" spans="1:7" s="407" customFormat="1" ht="34.5">
      <c r="A687" s="552" t="s">
        <v>1929</v>
      </c>
      <c r="B687" s="552" t="s">
        <v>1802</v>
      </c>
      <c r="C687" s="553" t="s">
        <v>1045</v>
      </c>
      <c r="D687" s="553" t="s">
        <v>1046</v>
      </c>
      <c r="E687" s="554"/>
      <c r="F687" s="554"/>
      <c r="G687" s="555">
        <v>-175.2</v>
      </c>
    </row>
    <row r="688" spans="1:7" s="407" customFormat="1" ht="34.5">
      <c r="A688" s="552" t="s">
        <v>1930</v>
      </c>
      <c r="B688" s="552" t="s">
        <v>1802</v>
      </c>
      <c r="C688" s="553" t="s">
        <v>1045</v>
      </c>
      <c r="D688" s="553" t="s">
        <v>1046</v>
      </c>
      <c r="E688" s="554"/>
      <c r="F688" s="554"/>
      <c r="G688" s="555">
        <v>-280</v>
      </c>
    </row>
    <row r="689" spans="1:7" s="407" customFormat="1" ht="34.5">
      <c r="A689" s="552" t="s">
        <v>1931</v>
      </c>
      <c r="B689" s="552" t="s">
        <v>1802</v>
      </c>
      <c r="C689" s="553" t="s">
        <v>1045</v>
      </c>
      <c r="D689" s="553" t="s">
        <v>1046</v>
      </c>
      <c r="E689" s="554"/>
      <c r="F689" s="554"/>
      <c r="G689" s="555">
        <v>-16.2</v>
      </c>
    </row>
    <row r="690" spans="1:7" s="407" customFormat="1" ht="17.25">
      <c r="A690" s="552" t="s">
        <v>1932</v>
      </c>
      <c r="B690" s="552" t="s">
        <v>1802</v>
      </c>
      <c r="C690" s="553" t="s">
        <v>1045</v>
      </c>
      <c r="D690" s="553" t="s">
        <v>1046</v>
      </c>
      <c r="E690" s="554"/>
      <c r="F690" s="554"/>
      <c r="G690" s="555">
        <v>-304</v>
      </c>
    </row>
    <row r="691" spans="1:7" s="407" customFormat="1" ht="34.5">
      <c r="A691" s="552" t="s">
        <v>1933</v>
      </c>
      <c r="B691" s="552" t="s">
        <v>1802</v>
      </c>
      <c r="C691" s="553" t="s">
        <v>1045</v>
      </c>
      <c r="D691" s="553" t="s">
        <v>1046</v>
      </c>
      <c r="E691" s="554"/>
      <c r="F691" s="554"/>
      <c r="G691" s="555">
        <v>-10</v>
      </c>
    </row>
    <row r="692" spans="1:7" s="407" customFormat="1" ht="17.25">
      <c r="A692" s="552" t="s">
        <v>1934</v>
      </c>
      <c r="B692" s="552" t="s">
        <v>1217</v>
      </c>
      <c r="C692" s="553" t="s">
        <v>1045</v>
      </c>
      <c r="D692" s="553" t="s">
        <v>1081</v>
      </c>
      <c r="E692" s="554"/>
      <c r="F692" s="554"/>
      <c r="G692" s="555">
        <v>-433.6</v>
      </c>
    </row>
    <row r="693" spans="1:7" s="407" customFormat="1" ht="34.5">
      <c r="A693" s="552" t="s">
        <v>1935</v>
      </c>
      <c r="B693" s="552" t="s">
        <v>1802</v>
      </c>
      <c r="C693" s="553" t="s">
        <v>1045</v>
      </c>
      <c r="D693" s="553" t="s">
        <v>1046</v>
      </c>
      <c r="E693" s="554"/>
      <c r="F693" s="554"/>
      <c r="G693" s="555">
        <v>-1614</v>
      </c>
    </row>
    <row r="694" spans="1:7" s="407" customFormat="1" ht="34.5">
      <c r="A694" s="552" t="s">
        <v>1936</v>
      </c>
      <c r="B694" s="552" t="s">
        <v>1802</v>
      </c>
      <c r="C694" s="553" t="s">
        <v>1045</v>
      </c>
      <c r="D694" s="553" t="s">
        <v>1046</v>
      </c>
      <c r="E694" s="554"/>
      <c r="F694" s="554"/>
      <c r="G694" s="555">
        <v>-57.6</v>
      </c>
    </row>
    <row r="695" spans="1:7" s="407" customFormat="1" ht="34.5">
      <c r="A695" s="552" t="s">
        <v>1937</v>
      </c>
      <c r="B695" s="552" t="s">
        <v>1802</v>
      </c>
      <c r="C695" s="553" t="s">
        <v>1045</v>
      </c>
      <c r="D695" s="553" t="s">
        <v>1046</v>
      </c>
      <c r="E695" s="554"/>
      <c r="F695" s="554"/>
      <c r="G695" s="555">
        <v>-6</v>
      </c>
    </row>
    <row r="696" spans="1:7" s="407" customFormat="1" ht="34.5">
      <c r="A696" s="552" t="s">
        <v>1938</v>
      </c>
      <c r="B696" s="552" t="s">
        <v>1802</v>
      </c>
      <c r="C696" s="553" t="s">
        <v>1045</v>
      </c>
      <c r="D696" s="553" t="s">
        <v>1046</v>
      </c>
      <c r="E696" s="554"/>
      <c r="F696" s="554"/>
      <c r="G696" s="555">
        <v>-15.744</v>
      </c>
    </row>
    <row r="697" spans="1:7" s="407" customFormat="1" ht="34.5">
      <c r="A697" s="552" t="s">
        <v>1939</v>
      </c>
      <c r="B697" s="552" t="s">
        <v>1802</v>
      </c>
      <c r="C697" s="553" t="s">
        <v>1045</v>
      </c>
      <c r="D697" s="553" t="s">
        <v>1046</v>
      </c>
      <c r="E697" s="554"/>
      <c r="F697" s="554"/>
      <c r="G697" s="555">
        <v>-60</v>
      </c>
    </row>
    <row r="698" spans="1:7" s="407" customFormat="1" ht="34.5">
      <c r="A698" s="552" t="s">
        <v>1940</v>
      </c>
      <c r="B698" s="552" t="s">
        <v>1802</v>
      </c>
      <c r="C698" s="553" t="s">
        <v>1045</v>
      </c>
      <c r="D698" s="553" t="s">
        <v>1046</v>
      </c>
      <c r="E698" s="554"/>
      <c r="F698" s="554"/>
      <c r="G698" s="555">
        <v>-280</v>
      </c>
    </row>
    <row r="699" spans="1:7" s="407" customFormat="1" ht="17.25">
      <c r="A699" s="552" t="s">
        <v>1941</v>
      </c>
      <c r="B699" s="552" t="s">
        <v>1942</v>
      </c>
      <c r="C699" s="553" t="s">
        <v>1045</v>
      </c>
      <c r="D699" s="553" t="s">
        <v>1046</v>
      </c>
      <c r="E699" s="554"/>
      <c r="F699" s="554"/>
      <c r="G699" s="555">
        <v>-1.5</v>
      </c>
    </row>
    <row r="700" spans="1:7" s="407" customFormat="1" ht="17.25">
      <c r="A700" s="552" t="s">
        <v>1943</v>
      </c>
      <c r="B700" s="552" t="s">
        <v>1219</v>
      </c>
      <c r="C700" s="553" t="s">
        <v>1045</v>
      </c>
      <c r="D700" s="553" t="s">
        <v>1046</v>
      </c>
      <c r="E700" s="554">
        <v>23</v>
      </c>
      <c r="F700" s="556">
        <v>-4</v>
      </c>
      <c r="G700" s="555">
        <f>+E700*F700/1000</f>
        <v>-9.1999999999999998E-2</v>
      </c>
    </row>
    <row r="701" spans="1:7" s="407" customFormat="1" ht="17.25">
      <c r="A701" s="552" t="s">
        <v>1944</v>
      </c>
      <c r="B701" s="552" t="s">
        <v>1945</v>
      </c>
      <c r="C701" s="553" t="s">
        <v>1045</v>
      </c>
      <c r="D701" s="553" t="s">
        <v>1046</v>
      </c>
      <c r="E701" s="554">
        <v>332</v>
      </c>
      <c r="F701" s="556">
        <v>-4093</v>
      </c>
      <c r="G701" s="555">
        <f>+E701*F701/1000</f>
        <v>-1358.876</v>
      </c>
    </row>
    <row r="702" spans="1:7" s="407" customFormat="1" ht="17.25">
      <c r="A702" s="552" t="s">
        <v>1946</v>
      </c>
      <c r="B702" s="552" t="s">
        <v>1947</v>
      </c>
      <c r="C702" s="553" t="s">
        <v>1041</v>
      </c>
      <c r="D702" s="553" t="s">
        <v>1046</v>
      </c>
      <c r="E702" s="554"/>
      <c r="F702" s="554"/>
      <c r="G702" s="555">
        <v>-0.02</v>
      </c>
    </row>
    <row r="703" spans="1:7" s="407" customFormat="1" ht="17.25">
      <c r="A703" s="552" t="s">
        <v>1948</v>
      </c>
      <c r="B703" s="552" t="s">
        <v>1949</v>
      </c>
      <c r="C703" s="553" t="s">
        <v>1041</v>
      </c>
      <c r="D703" s="553" t="s">
        <v>1046</v>
      </c>
      <c r="E703" s="554"/>
      <c r="F703" s="554"/>
      <c r="G703" s="555">
        <v>-0.4</v>
      </c>
    </row>
    <row r="704" spans="1:7" s="407" customFormat="1" ht="17.25">
      <c r="A704" s="552" t="s">
        <v>1950</v>
      </c>
      <c r="B704" s="552" t="s">
        <v>1951</v>
      </c>
      <c r="C704" s="553" t="s">
        <v>1045</v>
      </c>
      <c r="D704" s="553" t="s">
        <v>1046</v>
      </c>
      <c r="E704" s="554"/>
      <c r="F704" s="554"/>
      <c r="G704" s="555">
        <v>-0.14000000000000001</v>
      </c>
    </row>
    <row r="705" spans="1:7" s="407" customFormat="1" ht="17.25">
      <c r="A705" s="552" t="s">
        <v>1952</v>
      </c>
      <c r="B705" s="552" t="s">
        <v>1951</v>
      </c>
      <c r="C705" s="553" t="s">
        <v>1045</v>
      </c>
      <c r="D705" s="553" t="s">
        <v>1046</v>
      </c>
      <c r="E705" s="554"/>
      <c r="F705" s="554"/>
      <c r="G705" s="555">
        <v>-0.14000000000000001</v>
      </c>
    </row>
    <row r="706" spans="1:7" s="407" customFormat="1" ht="17.25">
      <c r="A706" s="552" t="s">
        <v>1953</v>
      </c>
      <c r="B706" s="552" t="s">
        <v>1536</v>
      </c>
      <c r="C706" s="553" t="s">
        <v>1041</v>
      </c>
      <c r="D706" s="553" t="s">
        <v>1046</v>
      </c>
      <c r="E706" s="554"/>
      <c r="F706" s="554"/>
      <c r="G706" s="555">
        <v>-60</v>
      </c>
    </row>
    <row r="707" spans="1:7" s="407" customFormat="1" ht="17.25">
      <c r="A707" s="552" t="s">
        <v>1954</v>
      </c>
      <c r="B707" s="552" t="s">
        <v>1951</v>
      </c>
      <c r="C707" s="553" t="s">
        <v>1045</v>
      </c>
      <c r="D707" s="553" t="s">
        <v>1046</v>
      </c>
      <c r="E707" s="554"/>
      <c r="F707" s="554"/>
      <c r="G707" s="555">
        <v>-0.14000000000000001</v>
      </c>
    </row>
    <row r="708" spans="1:7" s="407" customFormat="1" ht="17.25">
      <c r="A708" s="552" t="s">
        <v>1955</v>
      </c>
      <c r="B708" s="552" t="s">
        <v>1951</v>
      </c>
      <c r="C708" s="553" t="s">
        <v>1045</v>
      </c>
      <c r="D708" s="553" t="s">
        <v>1046</v>
      </c>
      <c r="E708" s="554"/>
      <c r="F708" s="554"/>
      <c r="G708" s="555">
        <v>-0.14000000000000001</v>
      </c>
    </row>
    <row r="709" spans="1:7" s="407" customFormat="1" ht="17.25">
      <c r="A709" s="552" t="s">
        <v>1956</v>
      </c>
      <c r="B709" s="552" t="s">
        <v>1957</v>
      </c>
      <c r="C709" s="553" t="s">
        <v>1045</v>
      </c>
      <c r="D709" s="553" t="s">
        <v>1046</v>
      </c>
      <c r="E709" s="554"/>
      <c r="F709" s="554"/>
      <c r="G709" s="555">
        <v>-0.14000000000000001</v>
      </c>
    </row>
    <row r="710" spans="1:7" s="407" customFormat="1" ht="17.25">
      <c r="A710" s="552" t="s">
        <v>1958</v>
      </c>
      <c r="B710" s="552" t="s">
        <v>1959</v>
      </c>
      <c r="C710" s="553" t="s">
        <v>1045</v>
      </c>
      <c r="D710" s="553" t="s">
        <v>1046</v>
      </c>
      <c r="E710" s="554"/>
      <c r="F710" s="554"/>
      <c r="G710" s="555">
        <v>-12</v>
      </c>
    </row>
    <row r="711" spans="1:7" s="407" customFormat="1" ht="17.25">
      <c r="A711" s="552" t="s">
        <v>1960</v>
      </c>
      <c r="B711" s="552" t="s">
        <v>1536</v>
      </c>
      <c r="C711" s="553" t="s">
        <v>1041</v>
      </c>
      <c r="D711" s="553" t="s">
        <v>1046</v>
      </c>
      <c r="E711" s="554"/>
      <c r="F711" s="554"/>
      <c r="G711" s="555">
        <v>-6.31</v>
      </c>
    </row>
    <row r="712" spans="1:7" s="407" customFormat="1" ht="17.25">
      <c r="A712" s="552" t="s">
        <v>1961</v>
      </c>
      <c r="B712" s="552" t="s">
        <v>1962</v>
      </c>
      <c r="C712" s="553" t="s">
        <v>1041</v>
      </c>
      <c r="D712" s="553" t="s">
        <v>1058</v>
      </c>
      <c r="E712" s="554"/>
      <c r="F712" s="554"/>
      <c r="G712" s="555">
        <v>-66</v>
      </c>
    </row>
    <row r="713" spans="1:7" s="407" customFormat="1" ht="17.25">
      <c r="A713" s="552" t="s">
        <v>1963</v>
      </c>
      <c r="B713" s="552" t="s">
        <v>1088</v>
      </c>
      <c r="C713" s="553" t="s">
        <v>1041</v>
      </c>
      <c r="D713" s="553" t="s">
        <v>1089</v>
      </c>
      <c r="E713" s="554"/>
      <c r="F713" s="554"/>
      <c r="G713" s="555">
        <v>-243.00608</v>
      </c>
    </row>
    <row r="714" spans="1:7" s="407" customFormat="1" ht="17.25">
      <c r="A714" s="552" t="s">
        <v>1964</v>
      </c>
      <c r="B714" s="552" t="s">
        <v>1965</v>
      </c>
      <c r="C714" s="553" t="s">
        <v>1041</v>
      </c>
      <c r="D714" s="553" t="s">
        <v>1046</v>
      </c>
      <c r="E714" s="554"/>
      <c r="F714" s="554"/>
      <c r="G714" s="555">
        <v>-0.4</v>
      </c>
    </row>
    <row r="715" spans="1:7" s="407" customFormat="1" ht="17.25">
      <c r="A715" s="552" t="s">
        <v>1966</v>
      </c>
      <c r="B715" s="552" t="s">
        <v>1967</v>
      </c>
      <c r="C715" s="553" t="s">
        <v>1041</v>
      </c>
      <c r="D715" s="553" t="s">
        <v>1046</v>
      </c>
      <c r="E715" s="554"/>
      <c r="F715" s="554"/>
      <c r="G715" s="555">
        <v>-0.4</v>
      </c>
    </row>
    <row r="716" spans="1:7" s="407" customFormat="1" ht="17.25">
      <c r="A716" s="552" t="s">
        <v>1968</v>
      </c>
      <c r="B716" s="552" t="s">
        <v>1969</v>
      </c>
      <c r="C716" s="553" t="s">
        <v>1041</v>
      </c>
      <c r="D716" s="553" t="s">
        <v>1081</v>
      </c>
      <c r="E716" s="554"/>
      <c r="F716" s="554"/>
      <c r="G716" s="555">
        <v>-0.33</v>
      </c>
    </row>
    <row r="717" spans="1:7" s="407" customFormat="1" ht="17.25">
      <c r="A717" s="552" t="s">
        <v>1970</v>
      </c>
      <c r="B717" s="552" t="s">
        <v>1971</v>
      </c>
      <c r="C717" s="553" t="s">
        <v>1041</v>
      </c>
      <c r="D717" s="553" t="s">
        <v>1046</v>
      </c>
      <c r="E717" s="554"/>
      <c r="F717" s="554"/>
      <c r="G717" s="555">
        <v>-1</v>
      </c>
    </row>
    <row r="718" spans="1:7" s="407" customFormat="1" ht="34.5">
      <c r="A718" s="552" t="s">
        <v>1972</v>
      </c>
      <c r="B718" s="552" t="s">
        <v>1973</v>
      </c>
      <c r="C718" s="553" t="s">
        <v>1041</v>
      </c>
      <c r="D718" s="553" t="s">
        <v>1046</v>
      </c>
      <c r="E718" s="554"/>
      <c r="F718" s="554"/>
      <c r="G718" s="555">
        <v>-0.8</v>
      </c>
    </row>
    <row r="719" spans="1:7" s="407" customFormat="1" ht="34.5">
      <c r="A719" s="552" t="s">
        <v>1974</v>
      </c>
      <c r="B719" s="552" t="s">
        <v>1975</v>
      </c>
      <c r="C719" s="553" t="s">
        <v>1041</v>
      </c>
      <c r="D719" s="553" t="s">
        <v>1046</v>
      </c>
      <c r="E719" s="554"/>
      <c r="F719" s="554"/>
      <c r="G719" s="555">
        <v>-7.8</v>
      </c>
    </row>
    <row r="720" spans="1:7" s="407" customFormat="1" ht="17.25">
      <c r="A720" s="552" t="s">
        <v>1976</v>
      </c>
      <c r="B720" s="552" t="s">
        <v>1536</v>
      </c>
      <c r="C720" s="553" t="s">
        <v>1041</v>
      </c>
      <c r="D720" s="553" t="s">
        <v>1046</v>
      </c>
      <c r="E720" s="554"/>
      <c r="F720" s="554"/>
      <c r="G720" s="555">
        <v>-6</v>
      </c>
    </row>
    <row r="721" spans="1:7" s="407" customFormat="1" ht="17.25">
      <c r="A721" s="552" t="s">
        <v>1977</v>
      </c>
      <c r="B721" s="552" t="s">
        <v>1536</v>
      </c>
      <c r="C721" s="553" t="s">
        <v>1041</v>
      </c>
      <c r="D721" s="553" t="s">
        <v>1046</v>
      </c>
      <c r="E721" s="554"/>
      <c r="F721" s="554"/>
      <c r="G721" s="555">
        <v>-2</v>
      </c>
    </row>
    <row r="722" spans="1:7" s="407" customFormat="1" ht="17.25">
      <c r="A722" s="552" t="s">
        <v>1978</v>
      </c>
      <c r="B722" s="552" t="s">
        <v>1959</v>
      </c>
      <c r="C722" s="553" t="s">
        <v>1041</v>
      </c>
      <c r="D722" s="553" t="s">
        <v>1046</v>
      </c>
      <c r="E722" s="554"/>
      <c r="F722" s="554"/>
      <c r="G722" s="555">
        <v>-7.0869999999999997</v>
      </c>
    </row>
    <row r="723" spans="1:7" s="407" customFormat="1" ht="17.25">
      <c r="A723" s="552" t="s">
        <v>1979</v>
      </c>
      <c r="B723" s="552" t="s">
        <v>1980</v>
      </c>
      <c r="C723" s="553" t="s">
        <v>1041</v>
      </c>
      <c r="D723" s="553" t="s">
        <v>1081</v>
      </c>
      <c r="E723" s="554"/>
      <c r="F723" s="554"/>
      <c r="G723" s="555">
        <v>-0.2</v>
      </c>
    </row>
    <row r="724" spans="1:7" s="407" customFormat="1" ht="34.5">
      <c r="A724" s="552" t="s">
        <v>1981</v>
      </c>
      <c r="B724" s="552" t="s">
        <v>1982</v>
      </c>
      <c r="C724" s="553" t="s">
        <v>1041</v>
      </c>
      <c r="D724" s="553" t="s">
        <v>1983</v>
      </c>
      <c r="E724" s="554"/>
      <c r="F724" s="554"/>
      <c r="G724" s="555">
        <v>-2.1000000000000001E-2</v>
      </c>
    </row>
    <row r="725" spans="1:7" s="407" customFormat="1" ht="17.25">
      <c r="A725" s="552" t="s">
        <v>1984</v>
      </c>
      <c r="B725" s="552" t="s">
        <v>1985</v>
      </c>
      <c r="C725" s="553" t="s">
        <v>1041</v>
      </c>
      <c r="D725" s="553" t="s">
        <v>1058</v>
      </c>
      <c r="E725" s="554"/>
      <c r="F725" s="554"/>
      <c r="G725" s="555">
        <v>-0.05</v>
      </c>
    </row>
    <row r="726" spans="1:7" s="407" customFormat="1" ht="17.25">
      <c r="A726" s="552" t="s">
        <v>1986</v>
      </c>
      <c r="B726" s="552" t="s">
        <v>1987</v>
      </c>
      <c r="C726" s="553" t="s">
        <v>1041</v>
      </c>
      <c r="D726" s="553" t="s">
        <v>1058</v>
      </c>
      <c r="E726" s="554"/>
      <c r="F726" s="554"/>
      <c r="G726" s="555">
        <v>-0.2</v>
      </c>
    </row>
    <row r="727" spans="1:7" s="407" customFormat="1" ht="17.25">
      <c r="A727" s="552" t="s">
        <v>1988</v>
      </c>
      <c r="B727" s="552" t="s">
        <v>1536</v>
      </c>
      <c r="C727" s="553" t="s">
        <v>1041</v>
      </c>
      <c r="D727" s="553" t="s">
        <v>1046</v>
      </c>
      <c r="E727" s="554"/>
      <c r="F727" s="554"/>
      <c r="G727" s="555">
        <v>-4</v>
      </c>
    </row>
    <row r="728" spans="1:7" s="407" customFormat="1" ht="17.25">
      <c r="A728" s="552" t="s">
        <v>1989</v>
      </c>
      <c r="B728" s="552" t="s">
        <v>1990</v>
      </c>
      <c r="C728" s="553" t="s">
        <v>1041</v>
      </c>
      <c r="D728" s="553" t="s">
        <v>1081</v>
      </c>
      <c r="E728" s="554"/>
      <c r="F728" s="554"/>
      <c r="G728" s="555">
        <v>-0.6</v>
      </c>
    </row>
    <row r="729" spans="1:7" s="407" customFormat="1" ht="34.5">
      <c r="A729" s="552" t="s">
        <v>1991</v>
      </c>
      <c r="B729" s="552" t="s">
        <v>1992</v>
      </c>
      <c r="C729" s="553" t="s">
        <v>1041</v>
      </c>
      <c r="D729" s="553" t="s">
        <v>1983</v>
      </c>
      <c r="E729" s="554"/>
      <c r="F729" s="554"/>
      <c r="G729" s="555">
        <v>-0.2</v>
      </c>
    </row>
    <row r="730" spans="1:7" s="407" customFormat="1" ht="17.25">
      <c r="A730" s="552" t="s">
        <v>1993</v>
      </c>
      <c r="B730" s="552" t="s">
        <v>1994</v>
      </c>
      <c r="C730" s="553" t="s">
        <v>1041</v>
      </c>
      <c r="D730" s="553" t="s">
        <v>1046</v>
      </c>
      <c r="E730" s="554"/>
      <c r="F730" s="554"/>
      <c r="G730" s="555">
        <v>-266.39999999999998</v>
      </c>
    </row>
    <row r="731" spans="1:7" s="407" customFormat="1" ht="17.25">
      <c r="A731" s="552" t="s">
        <v>1995</v>
      </c>
      <c r="B731" s="552" t="s">
        <v>1994</v>
      </c>
      <c r="C731" s="553" t="s">
        <v>1041</v>
      </c>
      <c r="D731" s="553" t="s">
        <v>1046</v>
      </c>
      <c r="E731" s="554"/>
      <c r="F731" s="554"/>
      <c r="G731" s="555">
        <v>-35</v>
      </c>
    </row>
    <row r="732" spans="1:7" s="407" customFormat="1" ht="17.25">
      <c r="A732" s="552" t="s">
        <v>1996</v>
      </c>
      <c r="B732" s="552" t="s">
        <v>1997</v>
      </c>
      <c r="C732" s="553" t="s">
        <v>1041</v>
      </c>
      <c r="D732" s="553" t="s">
        <v>1046</v>
      </c>
      <c r="E732" s="554"/>
      <c r="F732" s="554"/>
      <c r="G732" s="555">
        <v>-4.5999999999999996</v>
      </c>
    </row>
    <row r="733" spans="1:7" s="407" customFormat="1" ht="17.25">
      <c r="A733" s="552" t="s">
        <v>1998</v>
      </c>
      <c r="B733" s="552" t="s">
        <v>1999</v>
      </c>
      <c r="C733" s="553" t="s">
        <v>1041</v>
      </c>
      <c r="D733" s="553" t="s">
        <v>1058</v>
      </c>
      <c r="E733" s="554"/>
      <c r="F733" s="554"/>
      <c r="G733" s="555">
        <v>-1.55</v>
      </c>
    </row>
    <row r="734" spans="1:7" s="407" customFormat="1" ht="17.25">
      <c r="A734" s="552" t="s">
        <v>2000</v>
      </c>
      <c r="B734" s="552" t="s">
        <v>2001</v>
      </c>
      <c r="C734" s="553" t="s">
        <v>1041</v>
      </c>
      <c r="D734" s="553" t="s">
        <v>1081</v>
      </c>
      <c r="E734" s="554"/>
      <c r="F734" s="554"/>
      <c r="G734" s="555">
        <v>-0.1</v>
      </c>
    </row>
    <row r="735" spans="1:7" s="407" customFormat="1" ht="17.25">
      <c r="A735" s="552" t="s">
        <v>2002</v>
      </c>
      <c r="B735" s="552" t="s">
        <v>2003</v>
      </c>
      <c r="C735" s="553" t="s">
        <v>1041</v>
      </c>
      <c r="D735" s="553" t="s">
        <v>1058</v>
      </c>
      <c r="E735" s="554"/>
      <c r="F735" s="554"/>
      <c r="G735" s="555">
        <v>-0.2</v>
      </c>
    </row>
    <row r="736" spans="1:7" s="407" customFormat="1" ht="17.25">
      <c r="A736" s="552" t="s">
        <v>2004</v>
      </c>
      <c r="B736" s="552" t="s">
        <v>2005</v>
      </c>
      <c r="C736" s="553" t="s">
        <v>1041</v>
      </c>
      <c r="D736" s="553" t="s">
        <v>1046</v>
      </c>
      <c r="E736" s="554"/>
      <c r="F736" s="554"/>
      <c r="G736" s="555">
        <v>-4.2</v>
      </c>
    </row>
    <row r="737" spans="1:7" s="407" customFormat="1" ht="17.25">
      <c r="A737" s="552" t="s">
        <v>2006</v>
      </c>
      <c r="B737" s="552" t="s">
        <v>2005</v>
      </c>
      <c r="C737" s="553" t="s">
        <v>1041</v>
      </c>
      <c r="D737" s="553" t="s">
        <v>1046</v>
      </c>
      <c r="E737" s="554"/>
      <c r="F737" s="554"/>
      <c r="G737" s="555">
        <v>-284.39999999999998</v>
      </c>
    </row>
    <row r="738" spans="1:7" s="407" customFormat="1" ht="17.25">
      <c r="A738" s="552" t="s">
        <v>2007</v>
      </c>
      <c r="B738" s="552" t="s">
        <v>1997</v>
      </c>
      <c r="C738" s="553" t="s">
        <v>1041</v>
      </c>
      <c r="D738" s="553" t="s">
        <v>1046</v>
      </c>
      <c r="E738" s="554"/>
      <c r="F738" s="554"/>
      <c r="G738" s="555">
        <v>-10</v>
      </c>
    </row>
    <row r="739" spans="1:7" s="407" customFormat="1" ht="34.5">
      <c r="A739" s="552" t="s">
        <v>2008</v>
      </c>
      <c r="B739" s="552" t="s">
        <v>2009</v>
      </c>
      <c r="C739" s="553" t="s">
        <v>1041</v>
      </c>
      <c r="D739" s="553" t="s">
        <v>1046</v>
      </c>
      <c r="E739" s="554"/>
      <c r="F739" s="554"/>
      <c r="G739" s="555">
        <v>-80</v>
      </c>
    </row>
    <row r="740" spans="1:7" s="407" customFormat="1" ht="17.25">
      <c r="A740" s="552" t="s">
        <v>2010</v>
      </c>
      <c r="B740" s="552" t="s">
        <v>1536</v>
      </c>
      <c r="C740" s="553" t="s">
        <v>1041</v>
      </c>
      <c r="D740" s="553" t="s">
        <v>1046</v>
      </c>
      <c r="E740" s="554"/>
      <c r="F740" s="554"/>
      <c r="G740" s="555">
        <v>-11.48</v>
      </c>
    </row>
    <row r="741" spans="1:7" s="407" customFormat="1" ht="17.25">
      <c r="A741" s="552" t="s">
        <v>2011</v>
      </c>
      <c r="B741" s="552" t="s">
        <v>1536</v>
      </c>
      <c r="C741" s="553" t="s">
        <v>1041</v>
      </c>
      <c r="D741" s="553" t="s">
        <v>1046</v>
      </c>
      <c r="E741" s="554"/>
      <c r="F741" s="554"/>
      <c r="G741" s="555">
        <v>-2</v>
      </c>
    </row>
    <row r="742" spans="1:7" s="407" customFormat="1" ht="17.25">
      <c r="A742" s="552" t="s">
        <v>2012</v>
      </c>
      <c r="B742" s="552" t="s">
        <v>1536</v>
      </c>
      <c r="C742" s="553" t="s">
        <v>1041</v>
      </c>
      <c r="D742" s="553" t="s">
        <v>1046</v>
      </c>
      <c r="E742" s="554"/>
      <c r="F742" s="554"/>
      <c r="G742" s="555">
        <v>-9</v>
      </c>
    </row>
    <row r="743" spans="1:7" s="407" customFormat="1" ht="17.25">
      <c r="A743" s="552" t="s">
        <v>2013</v>
      </c>
      <c r="B743" s="552" t="s">
        <v>1536</v>
      </c>
      <c r="C743" s="553" t="s">
        <v>1041</v>
      </c>
      <c r="D743" s="553" t="s">
        <v>1046</v>
      </c>
      <c r="E743" s="554"/>
      <c r="F743" s="554"/>
      <c r="G743" s="555">
        <v>-0.2</v>
      </c>
    </row>
    <row r="744" spans="1:7" s="407" customFormat="1" ht="17.25">
      <c r="A744" s="552" t="s">
        <v>2014</v>
      </c>
      <c r="B744" s="552" t="s">
        <v>1536</v>
      </c>
      <c r="C744" s="553" t="s">
        <v>1041</v>
      </c>
      <c r="D744" s="553" t="s">
        <v>1046</v>
      </c>
      <c r="E744" s="554"/>
      <c r="F744" s="554"/>
      <c r="G744" s="555">
        <v>-36.6</v>
      </c>
    </row>
    <row r="745" spans="1:7" s="407" customFormat="1" ht="17.25">
      <c r="A745" s="552" t="s">
        <v>1535</v>
      </c>
      <c r="B745" s="552" t="s">
        <v>1536</v>
      </c>
      <c r="C745" s="553" t="s">
        <v>1041</v>
      </c>
      <c r="D745" s="553" t="s">
        <v>1046</v>
      </c>
      <c r="E745" s="554"/>
      <c r="F745" s="554"/>
      <c r="G745" s="555">
        <v>-14.3</v>
      </c>
    </row>
    <row r="746" spans="1:7" s="407" customFormat="1" ht="17.25">
      <c r="A746" s="552" t="s">
        <v>2015</v>
      </c>
      <c r="B746" s="552" t="s">
        <v>1949</v>
      </c>
      <c r="C746" s="553" t="s">
        <v>1041</v>
      </c>
      <c r="D746" s="553" t="s">
        <v>1046</v>
      </c>
      <c r="E746" s="554"/>
      <c r="F746" s="554"/>
      <c r="G746" s="555">
        <v>-252</v>
      </c>
    </row>
    <row r="747" spans="1:7" s="407" customFormat="1" ht="17.25">
      <c r="A747" s="552" t="s">
        <v>2016</v>
      </c>
      <c r="B747" s="552" t="s">
        <v>1536</v>
      </c>
      <c r="C747" s="553" t="s">
        <v>1041</v>
      </c>
      <c r="D747" s="553" t="s">
        <v>1046</v>
      </c>
      <c r="E747" s="554"/>
      <c r="F747" s="554"/>
      <c r="G747" s="555">
        <v>-17.876000000000001</v>
      </c>
    </row>
    <row r="748" spans="1:7" s="407" customFormat="1" ht="17.25">
      <c r="A748" s="552" t="s">
        <v>1082</v>
      </c>
      <c r="B748" s="552" t="s">
        <v>1083</v>
      </c>
      <c r="C748" s="553" t="s">
        <v>1041</v>
      </c>
      <c r="D748" s="553" t="s">
        <v>1046</v>
      </c>
      <c r="E748" s="554"/>
      <c r="F748" s="554"/>
      <c r="G748" s="555">
        <v>-11</v>
      </c>
    </row>
    <row r="749" spans="1:7" s="407" customFormat="1" ht="17.25">
      <c r="A749" s="552" t="s">
        <v>2017</v>
      </c>
      <c r="B749" s="552" t="s">
        <v>1387</v>
      </c>
      <c r="C749" s="553" t="s">
        <v>1041</v>
      </c>
      <c r="D749" s="553" t="s">
        <v>1046</v>
      </c>
      <c r="E749" s="554"/>
      <c r="F749" s="554"/>
      <c r="G749" s="555">
        <v>-5</v>
      </c>
    </row>
    <row r="750" spans="1:7" s="407" customFormat="1" ht="17.25">
      <c r="A750" s="552" t="s">
        <v>2018</v>
      </c>
      <c r="B750" s="552" t="s">
        <v>1536</v>
      </c>
      <c r="C750" s="553" t="s">
        <v>1041</v>
      </c>
      <c r="D750" s="553" t="s">
        <v>1046</v>
      </c>
      <c r="E750" s="554"/>
      <c r="F750" s="554"/>
      <c r="G750" s="555">
        <v>-234</v>
      </c>
    </row>
    <row r="751" spans="1:7" s="407" customFormat="1" ht="17.25">
      <c r="A751" s="552" t="s">
        <v>2019</v>
      </c>
      <c r="B751" s="552" t="s">
        <v>2020</v>
      </c>
      <c r="C751" s="553" t="s">
        <v>1041</v>
      </c>
      <c r="D751" s="553" t="s">
        <v>1046</v>
      </c>
      <c r="E751" s="554"/>
      <c r="F751" s="554"/>
      <c r="G751" s="555">
        <v>-0.5</v>
      </c>
    </row>
    <row r="752" spans="1:7" s="407" customFormat="1" ht="34.5">
      <c r="A752" s="552" t="s">
        <v>2021</v>
      </c>
      <c r="B752" s="552" t="s">
        <v>2009</v>
      </c>
      <c r="C752" s="553" t="s">
        <v>1041</v>
      </c>
      <c r="D752" s="553" t="s">
        <v>1046</v>
      </c>
      <c r="E752" s="554"/>
      <c r="F752" s="554"/>
      <c r="G752" s="555">
        <v>-0.1</v>
      </c>
    </row>
    <row r="753" spans="1:7" s="407" customFormat="1" ht="17.25">
      <c r="A753" s="552" t="s">
        <v>2022</v>
      </c>
      <c r="B753" s="552" t="s">
        <v>2023</v>
      </c>
      <c r="C753" s="553" t="s">
        <v>1041</v>
      </c>
      <c r="D753" s="553" t="s">
        <v>1081</v>
      </c>
      <c r="E753" s="554"/>
      <c r="F753" s="554"/>
      <c r="G753" s="555">
        <v>-2</v>
      </c>
    </row>
    <row r="754" spans="1:7" s="407" customFormat="1" ht="17.25">
      <c r="A754" s="552" t="s">
        <v>2024</v>
      </c>
      <c r="B754" s="552" t="s">
        <v>2025</v>
      </c>
      <c r="C754" s="553" t="s">
        <v>1041</v>
      </c>
      <c r="D754" s="553" t="s">
        <v>1046</v>
      </c>
      <c r="E754" s="554"/>
      <c r="F754" s="554"/>
      <c r="G754" s="555">
        <v>-0.75</v>
      </c>
    </row>
    <row r="755" spans="1:7" s="407" customFormat="1" ht="17.25">
      <c r="A755" s="552" t="s">
        <v>2026</v>
      </c>
      <c r="B755" s="552" t="s">
        <v>1387</v>
      </c>
      <c r="C755" s="553" t="s">
        <v>1045</v>
      </c>
      <c r="D755" s="553" t="s">
        <v>1046</v>
      </c>
      <c r="E755" s="554"/>
      <c r="F755" s="554"/>
      <c r="G755" s="555">
        <v>-2.5009000000000001</v>
      </c>
    </row>
    <row r="756" spans="1:7" s="407" customFormat="1" ht="17.25">
      <c r="A756" s="552" t="s">
        <v>2027</v>
      </c>
      <c r="B756" s="552" t="s">
        <v>2028</v>
      </c>
      <c r="C756" s="553" t="s">
        <v>1041</v>
      </c>
      <c r="D756" s="553" t="s">
        <v>1081</v>
      </c>
      <c r="E756" s="554"/>
      <c r="F756" s="554"/>
      <c r="G756" s="555">
        <v>-0.2</v>
      </c>
    </row>
    <row r="757" spans="1:7" s="407" customFormat="1" ht="17.25">
      <c r="A757" s="552" t="s">
        <v>2029</v>
      </c>
      <c r="B757" s="552" t="s">
        <v>2030</v>
      </c>
      <c r="C757" s="553" t="s">
        <v>1041</v>
      </c>
      <c r="D757" s="553" t="s">
        <v>1058</v>
      </c>
      <c r="E757" s="554"/>
      <c r="F757" s="554"/>
      <c r="G757" s="555">
        <v>-0.1</v>
      </c>
    </row>
    <row r="758" spans="1:7" s="407" customFormat="1" ht="17.25">
      <c r="A758" s="552" t="s">
        <v>2031</v>
      </c>
      <c r="B758" s="552" t="s">
        <v>2005</v>
      </c>
      <c r="C758" s="553" t="s">
        <v>1041</v>
      </c>
      <c r="D758" s="553" t="s">
        <v>1046</v>
      </c>
      <c r="E758" s="554"/>
      <c r="F758" s="554"/>
      <c r="G758" s="555">
        <v>-3.2</v>
      </c>
    </row>
    <row r="759" spans="1:7" s="407" customFormat="1" ht="17.25">
      <c r="A759" s="552" t="s">
        <v>2032</v>
      </c>
      <c r="B759" s="552" t="s">
        <v>2005</v>
      </c>
      <c r="C759" s="553" t="s">
        <v>1041</v>
      </c>
      <c r="D759" s="553" t="s">
        <v>1046</v>
      </c>
      <c r="E759" s="554"/>
      <c r="F759" s="554"/>
      <c r="G759" s="555">
        <v>-4.2</v>
      </c>
    </row>
    <row r="760" spans="1:7" s="407" customFormat="1" ht="34.5">
      <c r="A760" s="552" t="s">
        <v>2033</v>
      </c>
      <c r="B760" s="552" t="s">
        <v>1982</v>
      </c>
      <c r="C760" s="553" t="s">
        <v>1041</v>
      </c>
      <c r="D760" s="553" t="s">
        <v>1983</v>
      </c>
      <c r="E760" s="554"/>
      <c r="F760" s="554"/>
      <c r="G760" s="555">
        <v>-25</v>
      </c>
    </row>
    <row r="761" spans="1:7" s="407" customFormat="1" ht="17.25">
      <c r="A761" s="552" t="s">
        <v>2034</v>
      </c>
      <c r="B761" s="552" t="s">
        <v>2005</v>
      </c>
      <c r="C761" s="553" t="s">
        <v>1041</v>
      </c>
      <c r="D761" s="553" t="s">
        <v>1046</v>
      </c>
      <c r="E761" s="554"/>
      <c r="F761" s="554"/>
      <c r="G761" s="555">
        <v>-75</v>
      </c>
    </row>
    <row r="762" spans="1:7" s="407" customFormat="1" ht="17.25">
      <c r="A762" s="552" t="s">
        <v>2035</v>
      </c>
      <c r="B762" s="552" t="s">
        <v>2036</v>
      </c>
      <c r="C762" s="553" t="s">
        <v>1041</v>
      </c>
      <c r="D762" s="553" t="s">
        <v>1086</v>
      </c>
      <c r="E762" s="554"/>
      <c r="F762" s="554"/>
      <c r="G762" s="555">
        <v>-1.2</v>
      </c>
    </row>
    <row r="763" spans="1:7" s="407" customFormat="1" ht="34.5">
      <c r="A763" s="552" t="s">
        <v>2037</v>
      </c>
      <c r="B763" s="552" t="s">
        <v>2038</v>
      </c>
      <c r="C763" s="553" t="s">
        <v>1041</v>
      </c>
      <c r="D763" s="553" t="s">
        <v>1046</v>
      </c>
      <c r="E763" s="554"/>
      <c r="F763" s="554"/>
      <c r="G763" s="555">
        <v>-0.4</v>
      </c>
    </row>
    <row r="764" spans="1:7" s="407" customFormat="1" ht="34.5">
      <c r="A764" s="552" t="s">
        <v>2039</v>
      </c>
      <c r="B764" s="552" t="s">
        <v>1992</v>
      </c>
      <c r="C764" s="553" t="s">
        <v>1041</v>
      </c>
      <c r="D764" s="553" t="s">
        <v>1983</v>
      </c>
      <c r="E764" s="554"/>
      <c r="F764" s="554"/>
      <c r="G764" s="555">
        <v>-5</v>
      </c>
    </row>
    <row r="765" spans="1:7" s="407" customFormat="1" ht="17.25">
      <c r="A765" s="552" t="s">
        <v>2040</v>
      </c>
      <c r="B765" s="552" t="s">
        <v>2041</v>
      </c>
      <c r="C765" s="553" t="s">
        <v>1041</v>
      </c>
      <c r="D765" s="553" t="s">
        <v>1046</v>
      </c>
      <c r="E765" s="554"/>
      <c r="F765" s="554"/>
      <c r="G765" s="555">
        <v>-3</v>
      </c>
    </row>
    <row r="766" spans="1:7" s="407" customFormat="1" ht="17.25">
      <c r="A766" s="552" t="s">
        <v>2042</v>
      </c>
      <c r="B766" s="552" t="s">
        <v>2043</v>
      </c>
      <c r="C766" s="553" t="s">
        <v>1041</v>
      </c>
      <c r="D766" s="553" t="s">
        <v>1046</v>
      </c>
      <c r="E766" s="554"/>
      <c r="F766" s="554"/>
      <c r="G766" s="555">
        <v>-1</v>
      </c>
    </row>
    <row r="767" spans="1:7" s="407" customFormat="1" ht="17.25">
      <c r="A767" s="552" t="s">
        <v>2044</v>
      </c>
      <c r="B767" s="552" t="s">
        <v>2045</v>
      </c>
      <c r="C767" s="553" t="s">
        <v>1045</v>
      </c>
      <c r="D767" s="553" t="s">
        <v>1046</v>
      </c>
      <c r="E767" s="554"/>
      <c r="F767" s="554"/>
      <c r="G767" s="555">
        <v>-61</v>
      </c>
    </row>
    <row r="768" spans="1:7" s="407" customFormat="1" ht="17.25">
      <c r="A768" s="552" t="s">
        <v>2046</v>
      </c>
      <c r="B768" s="552" t="s">
        <v>2047</v>
      </c>
      <c r="C768" s="553" t="s">
        <v>1041</v>
      </c>
      <c r="D768" s="553" t="s">
        <v>1046</v>
      </c>
      <c r="E768" s="554"/>
      <c r="F768" s="554"/>
      <c r="G768" s="555">
        <v>-27</v>
      </c>
    </row>
    <row r="769" spans="1:7" s="407" customFormat="1" ht="17.25">
      <c r="A769" s="552" t="s">
        <v>2048</v>
      </c>
      <c r="B769" s="552" t="s">
        <v>2047</v>
      </c>
      <c r="C769" s="553" t="s">
        <v>1041</v>
      </c>
      <c r="D769" s="553" t="s">
        <v>1046</v>
      </c>
      <c r="E769" s="554"/>
      <c r="F769" s="554"/>
      <c r="G769" s="555">
        <v>-56</v>
      </c>
    </row>
    <row r="770" spans="1:7" s="407" customFormat="1" ht="17.25">
      <c r="A770" s="552" t="s">
        <v>2049</v>
      </c>
      <c r="B770" s="552" t="s">
        <v>2047</v>
      </c>
      <c r="C770" s="553" t="s">
        <v>1041</v>
      </c>
      <c r="D770" s="553" t="s">
        <v>1046</v>
      </c>
      <c r="E770" s="554"/>
      <c r="F770" s="554"/>
      <c r="G770" s="555">
        <v>-120</v>
      </c>
    </row>
    <row r="771" spans="1:7" s="407" customFormat="1" ht="17.25">
      <c r="A771" s="552"/>
      <c r="B771" s="550" t="s">
        <v>1180</v>
      </c>
      <c r="C771" s="553"/>
      <c r="D771" s="553"/>
      <c r="E771" s="554"/>
      <c r="F771" s="554"/>
      <c r="G771" s="557">
        <f>+G772</f>
        <v>-479.6</v>
      </c>
    </row>
    <row r="772" spans="1:7" s="407" customFormat="1" ht="34.5">
      <c r="A772" s="552" t="s">
        <v>2050</v>
      </c>
      <c r="B772" s="552" t="s">
        <v>1182</v>
      </c>
      <c r="C772" s="553" t="s">
        <v>1041</v>
      </c>
      <c r="D772" s="553" t="s">
        <v>1183</v>
      </c>
      <c r="E772" s="558"/>
      <c r="F772" s="558"/>
      <c r="G772" s="555">
        <v>-479.6</v>
      </c>
    </row>
    <row r="773" spans="1:7" s="407" customFormat="1" ht="17.25">
      <c r="A773" s="559"/>
      <c r="B773" s="550" t="s">
        <v>1184</v>
      </c>
      <c r="C773" s="560"/>
      <c r="D773" s="560"/>
      <c r="E773" s="558"/>
      <c r="F773" s="558"/>
      <c r="G773" s="557">
        <f>SUM(G774:G779)</f>
        <v>-1462</v>
      </c>
    </row>
    <row r="774" spans="1:7" s="407" customFormat="1" ht="34.5">
      <c r="A774" s="552" t="s">
        <v>1560</v>
      </c>
      <c r="B774" s="552" t="s">
        <v>1195</v>
      </c>
      <c r="C774" s="553" t="s">
        <v>1041</v>
      </c>
      <c r="D774" s="553" t="s">
        <v>1183</v>
      </c>
      <c r="E774" s="554"/>
      <c r="F774" s="554"/>
      <c r="G774" s="555">
        <v>-526</v>
      </c>
    </row>
    <row r="775" spans="1:7" s="407" customFormat="1" ht="34.5">
      <c r="A775" s="552" t="s">
        <v>2051</v>
      </c>
      <c r="B775" s="552" t="s">
        <v>2052</v>
      </c>
      <c r="C775" s="553" t="s">
        <v>1041</v>
      </c>
      <c r="D775" s="553" t="s">
        <v>1183</v>
      </c>
      <c r="E775" s="558"/>
      <c r="F775" s="558"/>
      <c r="G775" s="555">
        <v>-100</v>
      </c>
    </row>
    <row r="776" spans="1:7" s="407" customFormat="1" ht="17.25">
      <c r="A776" s="552" t="s">
        <v>2053</v>
      </c>
      <c r="B776" s="552" t="s">
        <v>2054</v>
      </c>
      <c r="C776" s="553" t="s">
        <v>1041</v>
      </c>
      <c r="D776" s="553" t="s">
        <v>1183</v>
      </c>
      <c r="E776" s="558"/>
      <c r="F776" s="558"/>
      <c r="G776" s="555">
        <v>-1</v>
      </c>
    </row>
    <row r="777" spans="1:7" s="407" customFormat="1" ht="34.5">
      <c r="A777" s="552" t="s">
        <v>2055</v>
      </c>
      <c r="B777" s="552" t="s">
        <v>2056</v>
      </c>
      <c r="C777" s="553" t="s">
        <v>1041</v>
      </c>
      <c r="D777" s="553" t="s">
        <v>1183</v>
      </c>
      <c r="E777" s="558"/>
      <c r="F777" s="558"/>
      <c r="G777" s="555">
        <v>-30</v>
      </c>
    </row>
    <row r="778" spans="1:7" s="407" customFormat="1" ht="17.25">
      <c r="A778" s="552" t="s">
        <v>2057</v>
      </c>
      <c r="B778" s="552" t="s">
        <v>2058</v>
      </c>
      <c r="C778" s="553" t="s">
        <v>1041</v>
      </c>
      <c r="D778" s="553" t="s">
        <v>1183</v>
      </c>
      <c r="E778" s="558"/>
      <c r="F778" s="558"/>
      <c r="G778" s="555">
        <v>-705</v>
      </c>
    </row>
    <row r="779" spans="1:7" s="407" customFormat="1" ht="17.25">
      <c r="A779" s="552" t="s">
        <v>2059</v>
      </c>
      <c r="B779" s="552" t="s">
        <v>2060</v>
      </c>
      <c r="C779" s="553" t="s">
        <v>1041</v>
      </c>
      <c r="D779" s="553" t="s">
        <v>1183</v>
      </c>
      <c r="E779" s="554"/>
      <c r="F779" s="554"/>
      <c r="G779" s="555">
        <v>-100</v>
      </c>
    </row>
    <row r="780" spans="1:7" s="407" customFormat="1">
      <c r="A780" s="545" t="s">
        <v>2061</v>
      </c>
      <c r="B780" s="546" t="s">
        <v>397</v>
      </c>
      <c r="C780" s="547"/>
      <c r="D780" s="547"/>
      <c r="E780" s="548"/>
      <c r="F780" s="549"/>
      <c r="G780" s="538">
        <f>+G781</f>
        <v>-5192.6999999999989</v>
      </c>
    </row>
    <row r="781" spans="1:7" s="407" customFormat="1">
      <c r="A781" s="545"/>
      <c r="B781" s="550" t="s">
        <v>1038</v>
      </c>
      <c r="C781" s="545"/>
      <c r="D781" s="545"/>
      <c r="E781" s="551"/>
      <c r="F781" s="549"/>
      <c r="G781" s="538">
        <f>SUM(G782:G808)</f>
        <v>-5192.6999999999989</v>
      </c>
    </row>
    <row r="782" spans="1:7" s="407" customFormat="1" ht="17.25">
      <c r="A782" s="552" t="s">
        <v>1584</v>
      </c>
      <c r="B782" s="552" t="s">
        <v>1585</v>
      </c>
      <c r="C782" s="553" t="s">
        <v>1041</v>
      </c>
      <c r="D782" s="553" t="s">
        <v>1046</v>
      </c>
      <c r="E782" s="554"/>
      <c r="F782" s="554"/>
      <c r="G782" s="555">
        <v>-9.5</v>
      </c>
    </row>
    <row r="783" spans="1:7" s="407" customFormat="1" ht="17.25">
      <c r="A783" s="552" t="s">
        <v>1282</v>
      </c>
      <c r="B783" s="552" t="s">
        <v>1201</v>
      </c>
      <c r="C783" s="553" t="s">
        <v>1041</v>
      </c>
      <c r="D783" s="553" t="s">
        <v>1046</v>
      </c>
      <c r="E783" s="554"/>
      <c r="F783" s="554"/>
      <c r="G783" s="555">
        <v>-6</v>
      </c>
    </row>
    <row r="784" spans="1:7" s="407" customFormat="1" ht="34.5">
      <c r="A784" s="552" t="s">
        <v>2062</v>
      </c>
      <c r="B784" s="552" t="s">
        <v>2063</v>
      </c>
      <c r="C784" s="553" t="s">
        <v>1041</v>
      </c>
      <c r="D784" s="553" t="s">
        <v>1046</v>
      </c>
      <c r="E784" s="554"/>
      <c r="F784" s="554"/>
      <c r="G784" s="555">
        <v>-25.6</v>
      </c>
    </row>
    <row r="785" spans="1:7" s="407" customFormat="1" ht="17.25">
      <c r="A785" s="552" t="s">
        <v>2064</v>
      </c>
      <c r="B785" s="552" t="s">
        <v>1715</v>
      </c>
      <c r="C785" s="553" t="s">
        <v>1329</v>
      </c>
      <c r="D785" s="553" t="s">
        <v>1046</v>
      </c>
      <c r="E785" s="554"/>
      <c r="F785" s="554"/>
      <c r="G785" s="555">
        <v>-0.9</v>
      </c>
    </row>
    <row r="786" spans="1:7" s="407" customFormat="1" ht="34.5">
      <c r="A786" s="552" t="s">
        <v>1313</v>
      </c>
      <c r="B786" s="552" t="s">
        <v>2065</v>
      </c>
      <c r="C786" s="553" t="s">
        <v>1041</v>
      </c>
      <c r="D786" s="553" t="s">
        <v>1086</v>
      </c>
      <c r="E786" s="554"/>
      <c r="F786" s="554"/>
      <c r="G786" s="555">
        <v>-0.68</v>
      </c>
    </row>
    <row r="787" spans="1:7" s="407" customFormat="1" ht="17.25">
      <c r="A787" s="552" t="s">
        <v>2066</v>
      </c>
      <c r="B787" s="552" t="s">
        <v>2067</v>
      </c>
      <c r="C787" s="553" t="s">
        <v>1329</v>
      </c>
      <c r="D787" s="553" t="s">
        <v>1046</v>
      </c>
      <c r="E787" s="554"/>
      <c r="F787" s="554"/>
      <c r="G787" s="555">
        <v>-308.88</v>
      </c>
    </row>
    <row r="788" spans="1:7" s="407" customFormat="1" ht="17.25">
      <c r="A788" s="552" t="s">
        <v>1714</v>
      </c>
      <c r="B788" s="552" t="s">
        <v>1715</v>
      </c>
      <c r="C788" s="553" t="s">
        <v>1329</v>
      </c>
      <c r="D788" s="553" t="s">
        <v>1046</v>
      </c>
      <c r="E788" s="554"/>
      <c r="F788" s="554"/>
      <c r="G788" s="555">
        <v>-4.4459999999999997</v>
      </c>
    </row>
    <row r="789" spans="1:7" s="407" customFormat="1" ht="17.25">
      <c r="A789" s="552" t="s">
        <v>1590</v>
      </c>
      <c r="B789" s="552" t="s">
        <v>1117</v>
      </c>
      <c r="C789" s="553" t="s">
        <v>1041</v>
      </c>
      <c r="D789" s="553" t="s">
        <v>1046</v>
      </c>
      <c r="E789" s="554"/>
      <c r="F789" s="554"/>
      <c r="G789" s="555">
        <v>-2.52</v>
      </c>
    </row>
    <row r="790" spans="1:7" s="407" customFormat="1" ht="17.25">
      <c r="A790" s="552" t="s">
        <v>2068</v>
      </c>
      <c r="B790" s="552" t="s">
        <v>1508</v>
      </c>
      <c r="C790" s="553" t="s">
        <v>1329</v>
      </c>
      <c r="D790" s="553" t="s">
        <v>1046</v>
      </c>
      <c r="E790" s="554"/>
      <c r="F790" s="554"/>
      <c r="G790" s="555">
        <v>-2320</v>
      </c>
    </row>
    <row r="791" spans="1:7" s="407" customFormat="1" ht="17.25">
      <c r="A791" s="552" t="s">
        <v>2069</v>
      </c>
      <c r="B791" s="552" t="s">
        <v>2070</v>
      </c>
      <c r="C791" s="553" t="s">
        <v>1041</v>
      </c>
      <c r="D791" s="553" t="s">
        <v>1046</v>
      </c>
      <c r="E791" s="554"/>
      <c r="F791" s="554"/>
      <c r="G791" s="555">
        <v>-36</v>
      </c>
    </row>
    <row r="792" spans="1:7" s="407" customFormat="1" ht="17.25">
      <c r="A792" s="552" t="s">
        <v>2071</v>
      </c>
      <c r="B792" s="552" t="s">
        <v>2072</v>
      </c>
      <c r="C792" s="553" t="s">
        <v>1041</v>
      </c>
      <c r="D792" s="553" t="s">
        <v>1046</v>
      </c>
      <c r="E792" s="554"/>
      <c r="F792" s="554"/>
      <c r="G792" s="555">
        <v>-270</v>
      </c>
    </row>
    <row r="793" spans="1:7" s="407" customFormat="1" ht="17.25">
      <c r="A793" s="552" t="s">
        <v>2073</v>
      </c>
      <c r="B793" s="552" t="s">
        <v>2072</v>
      </c>
      <c r="C793" s="553" t="s">
        <v>1041</v>
      </c>
      <c r="D793" s="553" t="s">
        <v>1046</v>
      </c>
      <c r="E793" s="554"/>
      <c r="F793" s="554"/>
      <c r="G793" s="555">
        <v>-334.4</v>
      </c>
    </row>
    <row r="794" spans="1:7" s="407" customFormat="1" ht="17.25">
      <c r="A794" s="552" t="s">
        <v>2074</v>
      </c>
      <c r="B794" s="552" t="s">
        <v>1759</v>
      </c>
      <c r="C794" s="553" t="s">
        <v>1041</v>
      </c>
      <c r="D794" s="553" t="s">
        <v>1492</v>
      </c>
      <c r="E794" s="554"/>
      <c r="F794" s="554"/>
      <c r="G794" s="555">
        <v>-157.87200000000001</v>
      </c>
    </row>
    <row r="795" spans="1:7" s="407" customFormat="1" ht="17.25">
      <c r="A795" s="552" t="s">
        <v>2075</v>
      </c>
      <c r="B795" s="552" t="s">
        <v>2070</v>
      </c>
      <c r="C795" s="553" t="s">
        <v>1041</v>
      </c>
      <c r="D795" s="553" t="s">
        <v>1046</v>
      </c>
      <c r="E795" s="554"/>
      <c r="F795" s="554"/>
      <c r="G795" s="555">
        <v>-151.36799999999999</v>
      </c>
    </row>
    <row r="796" spans="1:7" s="407" customFormat="1" ht="17.25">
      <c r="A796" s="552" t="s">
        <v>2076</v>
      </c>
      <c r="B796" s="552" t="s">
        <v>2070</v>
      </c>
      <c r="C796" s="553" t="s">
        <v>1041</v>
      </c>
      <c r="D796" s="553" t="s">
        <v>1046</v>
      </c>
      <c r="E796" s="554"/>
      <c r="F796" s="554"/>
      <c r="G796" s="555">
        <v>-306</v>
      </c>
    </row>
    <row r="797" spans="1:7" s="407" customFormat="1" ht="17.25">
      <c r="A797" s="552" t="s">
        <v>2077</v>
      </c>
      <c r="B797" s="552" t="s">
        <v>2070</v>
      </c>
      <c r="C797" s="553" t="s">
        <v>1041</v>
      </c>
      <c r="D797" s="553" t="s">
        <v>1046</v>
      </c>
      <c r="E797" s="554"/>
      <c r="F797" s="554"/>
      <c r="G797" s="555">
        <v>-216</v>
      </c>
    </row>
    <row r="798" spans="1:7" s="407" customFormat="1" ht="17.25">
      <c r="A798" s="552" t="s">
        <v>2078</v>
      </c>
      <c r="B798" s="552" t="s">
        <v>1777</v>
      </c>
      <c r="C798" s="553" t="s">
        <v>1041</v>
      </c>
      <c r="D798" s="553" t="s">
        <v>1046</v>
      </c>
      <c r="E798" s="554"/>
      <c r="F798" s="554"/>
      <c r="G798" s="555">
        <v>-2.4</v>
      </c>
    </row>
    <row r="799" spans="1:7" s="407" customFormat="1" ht="17.25">
      <c r="A799" s="552" t="s">
        <v>2079</v>
      </c>
      <c r="B799" s="552" t="s">
        <v>1508</v>
      </c>
      <c r="C799" s="553" t="s">
        <v>1329</v>
      </c>
      <c r="D799" s="553" t="s">
        <v>1046</v>
      </c>
      <c r="E799" s="554"/>
      <c r="F799" s="554"/>
      <c r="G799" s="555">
        <v>-902</v>
      </c>
    </row>
    <row r="800" spans="1:7" s="407" customFormat="1" ht="17.25">
      <c r="A800" s="552" t="s">
        <v>1304</v>
      </c>
      <c r="B800" s="552" t="s">
        <v>1169</v>
      </c>
      <c r="C800" s="553" t="s">
        <v>1041</v>
      </c>
      <c r="D800" s="553" t="s">
        <v>1046</v>
      </c>
      <c r="E800" s="554"/>
      <c r="F800" s="554"/>
      <c r="G800" s="555">
        <v>-4.1500000000000004</v>
      </c>
    </row>
    <row r="801" spans="1:7" s="407" customFormat="1" ht="17.25">
      <c r="A801" s="552" t="s">
        <v>1293</v>
      </c>
      <c r="B801" s="552" t="s">
        <v>1211</v>
      </c>
      <c r="C801" s="553" t="s">
        <v>1041</v>
      </c>
      <c r="D801" s="553" t="s">
        <v>1046</v>
      </c>
      <c r="E801" s="554"/>
      <c r="F801" s="554"/>
      <c r="G801" s="555">
        <v>-0.25</v>
      </c>
    </row>
    <row r="802" spans="1:7" s="407" customFormat="1" ht="17.25">
      <c r="A802" s="552" t="s">
        <v>1578</v>
      </c>
      <c r="B802" s="552" t="s">
        <v>1579</v>
      </c>
      <c r="C802" s="553" t="s">
        <v>1041</v>
      </c>
      <c r="D802" s="553" t="s">
        <v>1086</v>
      </c>
      <c r="E802" s="554"/>
      <c r="F802" s="554"/>
      <c r="G802" s="555">
        <v>-2.62</v>
      </c>
    </row>
    <row r="803" spans="1:7" s="407" customFormat="1" ht="17.25">
      <c r="A803" s="552" t="s">
        <v>1160</v>
      </c>
      <c r="B803" s="552" t="s">
        <v>1140</v>
      </c>
      <c r="C803" s="553" t="s">
        <v>1041</v>
      </c>
      <c r="D803" s="553" t="s">
        <v>1058</v>
      </c>
      <c r="E803" s="554"/>
      <c r="F803" s="554"/>
      <c r="G803" s="555">
        <v>-5.8</v>
      </c>
    </row>
    <row r="804" spans="1:7" s="407" customFormat="1" ht="17.25">
      <c r="A804" s="552" t="s">
        <v>1284</v>
      </c>
      <c r="B804" s="552" t="s">
        <v>1285</v>
      </c>
      <c r="C804" s="553" t="s">
        <v>1041</v>
      </c>
      <c r="D804" s="553" t="s">
        <v>1046</v>
      </c>
      <c r="E804" s="554"/>
      <c r="F804" s="554"/>
      <c r="G804" s="555">
        <v>-0.11</v>
      </c>
    </row>
    <row r="805" spans="1:7" s="407" customFormat="1" ht="17.25">
      <c r="A805" s="552" t="s">
        <v>2080</v>
      </c>
      <c r="B805" s="552" t="s">
        <v>2067</v>
      </c>
      <c r="C805" s="553" t="s">
        <v>1329</v>
      </c>
      <c r="D805" s="553" t="s">
        <v>1046</v>
      </c>
      <c r="E805" s="554"/>
      <c r="F805" s="554"/>
      <c r="G805" s="555">
        <v>-10.224</v>
      </c>
    </row>
    <row r="806" spans="1:7" s="407" customFormat="1" ht="17.25">
      <c r="A806" s="552" t="s">
        <v>2081</v>
      </c>
      <c r="B806" s="552" t="s">
        <v>2067</v>
      </c>
      <c r="C806" s="553" t="s">
        <v>1329</v>
      </c>
      <c r="D806" s="553" t="s">
        <v>1046</v>
      </c>
      <c r="E806" s="554"/>
      <c r="F806" s="554"/>
      <c r="G806" s="555">
        <v>-4.68</v>
      </c>
    </row>
    <row r="807" spans="1:7" s="407" customFormat="1" ht="17.25">
      <c r="A807" s="552" t="s">
        <v>2082</v>
      </c>
      <c r="B807" s="552" t="s">
        <v>1715</v>
      </c>
      <c r="C807" s="553" t="s">
        <v>1329</v>
      </c>
      <c r="D807" s="553" t="s">
        <v>1046</v>
      </c>
      <c r="E807" s="554"/>
      <c r="F807" s="554"/>
      <c r="G807" s="555">
        <v>-109.2</v>
      </c>
    </row>
    <row r="808" spans="1:7" s="407" customFormat="1" ht="17.25">
      <c r="A808" s="552" t="s">
        <v>1276</v>
      </c>
      <c r="B808" s="552" t="s">
        <v>1255</v>
      </c>
      <c r="C808" s="553" t="s">
        <v>1041</v>
      </c>
      <c r="D808" s="553" t="s">
        <v>1046</v>
      </c>
      <c r="E808" s="554"/>
      <c r="F808" s="554"/>
      <c r="G808" s="555">
        <v>-1.1000000000000001</v>
      </c>
    </row>
    <row r="809" spans="1:7" s="407" customFormat="1">
      <c r="A809" s="545" t="s">
        <v>2083</v>
      </c>
      <c r="B809" s="546" t="s">
        <v>512</v>
      </c>
      <c r="C809" s="547"/>
      <c r="D809" s="547"/>
      <c r="E809" s="548"/>
      <c r="F809" s="549"/>
      <c r="G809" s="538">
        <f>+G810+G852</f>
        <v>-4786.5033999999996</v>
      </c>
    </row>
    <row r="810" spans="1:7" s="407" customFormat="1">
      <c r="A810" s="545"/>
      <c r="B810" s="550" t="s">
        <v>1038</v>
      </c>
      <c r="C810" s="545"/>
      <c r="D810" s="545"/>
      <c r="E810" s="551"/>
      <c r="F810" s="549"/>
      <c r="G810" s="538">
        <f>SUM(G811:G851)</f>
        <v>-3562.2823999999991</v>
      </c>
    </row>
    <row r="811" spans="1:7" s="407" customFormat="1" ht="17.25">
      <c r="A811" s="552" t="s">
        <v>2084</v>
      </c>
      <c r="B811" s="552" t="s">
        <v>2085</v>
      </c>
      <c r="C811" s="553" t="s">
        <v>1041</v>
      </c>
      <c r="D811" s="553" t="s">
        <v>1086</v>
      </c>
      <c r="E811" s="554"/>
      <c r="F811" s="554"/>
      <c r="G811" s="555">
        <v>-18.899999999999999</v>
      </c>
    </row>
    <row r="812" spans="1:7" s="407" customFormat="1" ht="17.25">
      <c r="A812" s="552" t="s">
        <v>2086</v>
      </c>
      <c r="B812" s="552" t="s">
        <v>1376</v>
      </c>
      <c r="C812" s="553" t="s">
        <v>1041</v>
      </c>
      <c r="D812" s="553" t="s">
        <v>1046</v>
      </c>
      <c r="E812" s="554"/>
      <c r="F812" s="554"/>
      <c r="G812" s="555">
        <v>-14.1</v>
      </c>
    </row>
    <row r="813" spans="1:7" s="407" customFormat="1" ht="17.25">
      <c r="A813" s="552" t="s">
        <v>2087</v>
      </c>
      <c r="B813" s="552" t="s">
        <v>1259</v>
      </c>
      <c r="C813" s="553" t="s">
        <v>1041</v>
      </c>
      <c r="D813" s="553" t="s">
        <v>1046</v>
      </c>
      <c r="E813" s="554"/>
      <c r="F813" s="554"/>
      <c r="G813" s="555">
        <v>-15.162000000000001</v>
      </c>
    </row>
    <row r="814" spans="1:7" s="407" customFormat="1" ht="17.25">
      <c r="A814" s="552" t="s">
        <v>1596</v>
      </c>
      <c r="B814" s="552" t="s">
        <v>1597</v>
      </c>
      <c r="C814" s="553" t="s">
        <v>1041</v>
      </c>
      <c r="D814" s="553" t="s">
        <v>1046</v>
      </c>
      <c r="E814" s="554"/>
      <c r="F814" s="554"/>
      <c r="G814" s="555">
        <v>-3.3</v>
      </c>
    </row>
    <row r="815" spans="1:7" s="407" customFormat="1" ht="17.25">
      <c r="A815" s="552" t="s">
        <v>1110</v>
      </c>
      <c r="B815" s="552" t="s">
        <v>1111</v>
      </c>
      <c r="C815" s="553" t="s">
        <v>1041</v>
      </c>
      <c r="D815" s="553" t="s">
        <v>1046</v>
      </c>
      <c r="E815" s="554"/>
      <c r="F815" s="554"/>
      <c r="G815" s="555">
        <v>-180.3</v>
      </c>
    </row>
    <row r="816" spans="1:7" s="407" customFormat="1" ht="17.25">
      <c r="A816" s="552" t="s">
        <v>1160</v>
      </c>
      <c r="B816" s="552" t="s">
        <v>1140</v>
      </c>
      <c r="C816" s="553" t="s">
        <v>1041</v>
      </c>
      <c r="D816" s="553" t="s">
        <v>1058</v>
      </c>
      <c r="E816" s="554"/>
      <c r="F816" s="554"/>
      <c r="G816" s="555">
        <v>-5.0999999999999996</v>
      </c>
    </row>
    <row r="817" spans="1:7" s="407" customFormat="1" ht="17.25">
      <c r="A817" s="552" t="s">
        <v>1590</v>
      </c>
      <c r="B817" s="552" t="s">
        <v>1117</v>
      </c>
      <c r="C817" s="553" t="s">
        <v>1041</v>
      </c>
      <c r="D817" s="553" t="s">
        <v>1046</v>
      </c>
      <c r="E817" s="554"/>
      <c r="F817" s="554"/>
      <c r="G817" s="555">
        <v>-16.5</v>
      </c>
    </row>
    <row r="818" spans="1:7" s="407" customFormat="1" ht="17.25">
      <c r="A818" s="552" t="s">
        <v>1313</v>
      </c>
      <c r="B818" s="552" t="s">
        <v>1314</v>
      </c>
      <c r="C818" s="553" t="s">
        <v>1041</v>
      </c>
      <c r="D818" s="553" t="s">
        <v>1086</v>
      </c>
      <c r="E818" s="554"/>
      <c r="F818" s="554"/>
      <c r="G818" s="555">
        <v>-2.1</v>
      </c>
    </row>
    <row r="819" spans="1:7" s="407" customFormat="1" ht="17.25">
      <c r="A819" s="552" t="s">
        <v>2088</v>
      </c>
      <c r="B819" s="552" t="s">
        <v>1701</v>
      </c>
      <c r="C819" s="553" t="s">
        <v>1041</v>
      </c>
      <c r="D819" s="553" t="s">
        <v>1046</v>
      </c>
      <c r="E819" s="554"/>
      <c r="F819" s="554"/>
      <c r="G819" s="555">
        <v>-49.868000000000002</v>
      </c>
    </row>
    <row r="820" spans="1:7" s="407" customFormat="1" ht="17.25">
      <c r="A820" s="552" t="s">
        <v>2089</v>
      </c>
      <c r="B820" s="552" t="s">
        <v>2067</v>
      </c>
      <c r="C820" s="553" t="s">
        <v>1329</v>
      </c>
      <c r="D820" s="553" t="s">
        <v>1046</v>
      </c>
      <c r="E820" s="554"/>
      <c r="F820" s="554"/>
      <c r="G820" s="555">
        <v>-94.08</v>
      </c>
    </row>
    <row r="821" spans="1:7" s="407" customFormat="1" ht="17.25">
      <c r="A821" s="552" t="s">
        <v>1578</v>
      </c>
      <c r="B821" s="552" t="s">
        <v>1579</v>
      </c>
      <c r="C821" s="553" t="s">
        <v>1041</v>
      </c>
      <c r="D821" s="553" t="s">
        <v>1086</v>
      </c>
      <c r="E821" s="554"/>
      <c r="F821" s="554"/>
      <c r="G821" s="555">
        <v>-3.3</v>
      </c>
    </row>
    <row r="822" spans="1:7" s="407" customFormat="1" ht="17.25">
      <c r="A822" s="552" t="s">
        <v>2090</v>
      </c>
      <c r="B822" s="552" t="s">
        <v>2070</v>
      </c>
      <c r="C822" s="553" t="s">
        <v>1041</v>
      </c>
      <c r="D822" s="553" t="s">
        <v>1046</v>
      </c>
      <c r="E822" s="554"/>
      <c r="F822" s="554"/>
      <c r="G822" s="555">
        <v>-748.8</v>
      </c>
    </row>
    <row r="823" spans="1:7" s="407" customFormat="1" ht="17.25">
      <c r="A823" s="552" t="s">
        <v>2091</v>
      </c>
      <c r="B823" s="552" t="s">
        <v>1777</v>
      </c>
      <c r="C823" s="553" t="s">
        <v>1041</v>
      </c>
      <c r="D823" s="553" t="s">
        <v>1046</v>
      </c>
      <c r="E823" s="554"/>
      <c r="F823" s="554"/>
      <c r="G823" s="555">
        <v>-45</v>
      </c>
    </row>
    <row r="824" spans="1:7" s="407" customFormat="1" ht="17.25">
      <c r="A824" s="552" t="s">
        <v>2092</v>
      </c>
      <c r="B824" s="552" t="s">
        <v>2070</v>
      </c>
      <c r="C824" s="553" t="s">
        <v>1041</v>
      </c>
      <c r="D824" s="553" t="s">
        <v>1046</v>
      </c>
      <c r="E824" s="554"/>
      <c r="F824" s="554"/>
      <c r="G824" s="555">
        <v>-1167.5999999999999</v>
      </c>
    </row>
    <row r="825" spans="1:7" s="407" customFormat="1" ht="17.25">
      <c r="A825" s="552" t="s">
        <v>2093</v>
      </c>
      <c r="B825" s="552" t="s">
        <v>1715</v>
      </c>
      <c r="C825" s="553" t="s">
        <v>1329</v>
      </c>
      <c r="D825" s="553" t="s">
        <v>1046</v>
      </c>
      <c r="E825" s="554"/>
      <c r="F825" s="554"/>
      <c r="G825" s="555">
        <v>-114.4</v>
      </c>
    </row>
    <row r="826" spans="1:7" s="407" customFormat="1" ht="17.25">
      <c r="A826" s="552" t="s">
        <v>2094</v>
      </c>
      <c r="B826" s="552" t="s">
        <v>1715</v>
      </c>
      <c r="C826" s="553" t="s">
        <v>1329</v>
      </c>
      <c r="D826" s="553" t="s">
        <v>1046</v>
      </c>
      <c r="E826" s="554"/>
      <c r="F826" s="554"/>
      <c r="G826" s="555">
        <v>-91.67</v>
      </c>
    </row>
    <row r="827" spans="1:7" s="407" customFormat="1" ht="17.25">
      <c r="A827" s="552" t="s">
        <v>2095</v>
      </c>
      <c r="B827" s="552" t="s">
        <v>2067</v>
      </c>
      <c r="C827" s="553" t="s">
        <v>1329</v>
      </c>
      <c r="D827" s="553" t="s">
        <v>1046</v>
      </c>
      <c r="E827" s="554"/>
      <c r="F827" s="554"/>
      <c r="G827" s="555">
        <v>-117.6</v>
      </c>
    </row>
    <row r="828" spans="1:7" s="407" customFormat="1" ht="17.25">
      <c r="A828" s="552" t="s">
        <v>1311</v>
      </c>
      <c r="B828" s="552" t="s">
        <v>1077</v>
      </c>
      <c r="C828" s="553" t="s">
        <v>1041</v>
      </c>
      <c r="D828" s="553" t="s">
        <v>1046</v>
      </c>
      <c r="E828" s="554"/>
      <c r="F828" s="554"/>
      <c r="G828" s="555">
        <v>-89.04</v>
      </c>
    </row>
    <row r="829" spans="1:7" s="407" customFormat="1" ht="17.25">
      <c r="A829" s="552" t="s">
        <v>1580</v>
      </c>
      <c r="B829" s="552" t="s">
        <v>1581</v>
      </c>
      <c r="C829" s="553" t="s">
        <v>1041</v>
      </c>
      <c r="D829" s="553" t="s">
        <v>1086</v>
      </c>
      <c r="E829" s="554"/>
      <c r="F829" s="554"/>
      <c r="G829" s="555">
        <v>-2.238</v>
      </c>
    </row>
    <row r="830" spans="1:7" s="407" customFormat="1" ht="17.25">
      <c r="A830" s="552" t="s">
        <v>1266</v>
      </c>
      <c r="B830" s="552" t="s">
        <v>1149</v>
      </c>
      <c r="C830" s="553" t="s">
        <v>1041</v>
      </c>
      <c r="D830" s="553" t="s">
        <v>1046</v>
      </c>
      <c r="E830" s="554"/>
      <c r="F830" s="554"/>
      <c r="G830" s="555">
        <v>-70.093999999999994</v>
      </c>
    </row>
    <row r="831" spans="1:7" s="407" customFormat="1" ht="17.25">
      <c r="A831" s="552" t="s">
        <v>1295</v>
      </c>
      <c r="B831" s="552" t="s">
        <v>1296</v>
      </c>
      <c r="C831" s="553" t="s">
        <v>1041</v>
      </c>
      <c r="D831" s="553" t="s">
        <v>1046</v>
      </c>
      <c r="E831" s="554"/>
      <c r="F831" s="554"/>
      <c r="G831" s="555">
        <v>-0.4</v>
      </c>
    </row>
    <row r="832" spans="1:7" s="407" customFormat="1" ht="17.25">
      <c r="A832" s="552" t="s">
        <v>1273</v>
      </c>
      <c r="B832" s="552" t="s">
        <v>1274</v>
      </c>
      <c r="C832" s="553" t="s">
        <v>1041</v>
      </c>
      <c r="D832" s="553" t="s">
        <v>1086</v>
      </c>
      <c r="E832" s="554"/>
      <c r="F832" s="554"/>
      <c r="G832" s="555">
        <v>-41.7</v>
      </c>
    </row>
    <row r="833" spans="1:7" s="407" customFormat="1" ht="17.25">
      <c r="A833" s="552" t="s">
        <v>1287</v>
      </c>
      <c r="B833" s="552" t="s">
        <v>1288</v>
      </c>
      <c r="C833" s="553" t="s">
        <v>1041</v>
      </c>
      <c r="D833" s="553" t="s">
        <v>1046</v>
      </c>
      <c r="E833" s="554"/>
      <c r="F833" s="554"/>
      <c r="G833" s="555">
        <v>-41</v>
      </c>
    </row>
    <row r="834" spans="1:7" s="407" customFormat="1" ht="17.25">
      <c r="A834" s="552" t="s">
        <v>1727</v>
      </c>
      <c r="B834" s="552" t="s">
        <v>1728</v>
      </c>
      <c r="C834" s="553" t="s">
        <v>1041</v>
      </c>
      <c r="D834" s="553" t="s">
        <v>1046</v>
      </c>
      <c r="E834" s="554"/>
      <c r="F834" s="554"/>
      <c r="G834" s="555">
        <v>-3</v>
      </c>
    </row>
    <row r="835" spans="1:7" s="407" customFormat="1" ht="17.25">
      <c r="A835" s="552" t="s">
        <v>2096</v>
      </c>
      <c r="B835" s="552" t="s">
        <v>1715</v>
      </c>
      <c r="C835" s="553" t="s">
        <v>1045</v>
      </c>
      <c r="D835" s="553" t="s">
        <v>1046</v>
      </c>
      <c r="E835" s="554"/>
      <c r="F835" s="554"/>
      <c r="G835" s="555">
        <v>-0.11</v>
      </c>
    </row>
    <row r="836" spans="1:7" s="407" customFormat="1" ht="17.25">
      <c r="A836" s="552" t="s">
        <v>2097</v>
      </c>
      <c r="B836" s="552" t="s">
        <v>2098</v>
      </c>
      <c r="C836" s="553" t="s">
        <v>1041</v>
      </c>
      <c r="D836" s="553" t="s">
        <v>1046</v>
      </c>
      <c r="E836" s="554"/>
      <c r="F836" s="554"/>
      <c r="G836" s="555">
        <v>-8.4</v>
      </c>
    </row>
    <row r="837" spans="1:7" s="407" customFormat="1" ht="34.5">
      <c r="A837" s="552" t="s">
        <v>2099</v>
      </c>
      <c r="B837" s="552" t="s">
        <v>2100</v>
      </c>
      <c r="C837" s="553" t="s">
        <v>1041</v>
      </c>
      <c r="D837" s="553" t="s">
        <v>1046</v>
      </c>
      <c r="E837" s="554"/>
      <c r="F837" s="554"/>
      <c r="G837" s="555">
        <v>-4.95</v>
      </c>
    </row>
    <row r="838" spans="1:7" s="407" customFormat="1" ht="34.5">
      <c r="A838" s="552" t="s">
        <v>2101</v>
      </c>
      <c r="B838" s="552" t="s">
        <v>2102</v>
      </c>
      <c r="C838" s="553" t="s">
        <v>1041</v>
      </c>
      <c r="D838" s="553" t="s">
        <v>1046</v>
      </c>
      <c r="E838" s="554"/>
      <c r="F838" s="554"/>
      <c r="G838" s="555">
        <v>-0.92400000000000004</v>
      </c>
    </row>
    <row r="839" spans="1:7" s="407" customFormat="1" ht="17.25">
      <c r="A839" s="552" t="s">
        <v>2103</v>
      </c>
      <c r="B839" s="552" t="s">
        <v>2104</v>
      </c>
      <c r="C839" s="553" t="s">
        <v>1041</v>
      </c>
      <c r="D839" s="553" t="s">
        <v>1046</v>
      </c>
      <c r="E839" s="554"/>
      <c r="F839" s="554"/>
      <c r="G839" s="555">
        <v>-0.23100000000000001</v>
      </c>
    </row>
    <row r="840" spans="1:7" s="407" customFormat="1" ht="17.25">
      <c r="A840" s="552" t="s">
        <v>2105</v>
      </c>
      <c r="B840" s="552" t="s">
        <v>2106</v>
      </c>
      <c r="C840" s="553" t="s">
        <v>1041</v>
      </c>
      <c r="D840" s="553" t="s">
        <v>1046</v>
      </c>
      <c r="E840" s="554"/>
      <c r="F840" s="554"/>
      <c r="G840" s="555">
        <v>-30.24</v>
      </c>
    </row>
    <row r="841" spans="1:7" s="407" customFormat="1" ht="17.25">
      <c r="A841" s="552" t="s">
        <v>2107</v>
      </c>
      <c r="B841" s="552" t="s">
        <v>2108</v>
      </c>
      <c r="C841" s="553" t="s">
        <v>1041</v>
      </c>
      <c r="D841" s="553" t="s">
        <v>1046</v>
      </c>
      <c r="E841" s="554"/>
      <c r="F841" s="554"/>
      <c r="G841" s="555">
        <v>-1.7430000000000001</v>
      </c>
    </row>
    <row r="842" spans="1:7" s="407" customFormat="1" ht="17.25">
      <c r="A842" s="552" t="s">
        <v>2109</v>
      </c>
      <c r="B842" s="552" t="s">
        <v>2025</v>
      </c>
      <c r="C842" s="553" t="s">
        <v>1041</v>
      </c>
      <c r="D842" s="553" t="s">
        <v>1046</v>
      </c>
      <c r="E842" s="554"/>
      <c r="F842" s="554"/>
      <c r="G842" s="555">
        <v>-0.16800000000000001</v>
      </c>
    </row>
    <row r="843" spans="1:7" s="407" customFormat="1" ht="17.25">
      <c r="A843" s="552" t="s">
        <v>2110</v>
      </c>
      <c r="B843" s="552" t="s">
        <v>1429</v>
      </c>
      <c r="C843" s="553" t="s">
        <v>1041</v>
      </c>
      <c r="D843" s="553" t="s">
        <v>1046</v>
      </c>
      <c r="E843" s="554"/>
      <c r="F843" s="554"/>
      <c r="G843" s="555">
        <v>-0.23519999999999999</v>
      </c>
    </row>
    <row r="844" spans="1:7" s="407" customFormat="1" ht="17.25">
      <c r="A844" s="552" t="s">
        <v>2111</v>
      </c>
      <c r="B844" s="552" t="s">
        <v>2112</v>
      </c>
      <c r="C844" s="553" t="s">
        <v>1041</v>
      </c>
      <c r="D844" s="553" t="s">
        <v>1046</v>
      </c>
      <c r="E844" s="554"/>
      <c r="F844" s="554"/>
      <c r="G844" s="555">
        <v>-1.3391999999999999</v>
      </c>
    </row>
    <row r="845" spans="1:7" s="407" customFormat="1" ht="17.25">
      <c r="A845" s="552" t="s">
        <v>2113</v>
      </c>
      <c r="B845" s="552" t="s">
        <v>2114</v>
      </c>
      <c r="C845" s="553" t="s">
        <v>1041</v>
      </c>
      <c r="D845" s="553" t="s">
        <v>1046</v>
      </c>
      <c r="E845" s="554"/>
      <c r="F845" s="554"/>
      <c r="G845" s="555">
        <v>-56.7</v>
      </c>
    </row>
    <row r="846" spans="1:7" s="407" customFormat="1" ht="17.25">
      <c r="A846" s="552" t="s">
        <v>2115</v>
      </c>
      <c r="B846" s="552" t="s">
        <v>1057</v>
      </c>
      <c r="C846" s="553" t="s">
        <v>1041</v>
      </c>
      <c r="D846" s="553" t="s">
        <v>1058</v>
      </c>
      <c r="E846" s="554"/>
      <c r="F846" s="554"/>
      <c r="G846" s="555">
        <v>-17</v>
      </c>
    </row>
    <row r="847" spans="1:7" s="407" customFormat="1" ht="17.25">
      <c r="A847" s="552" t="s">
        <v>2116</v>
      </c>
      <c r="B847" s="552" t="s">
        <v>1411</v>
      </c>
      <c r="C847" s="553" t="s">
        <v>1041</v>
      </c>
      <c r="D847" s="553" t="s">
        <v>1046</v>
      </c>
      <c r="E847" s="554"/>
      <c r="F847" s="554"/>
      <c r="G847" s="555">
        <v>-15.2</v>
      </c>
    </row>
    <row r="848" spans="1:7" s="407" customFormat="1" ht="17.25">
      <c r="A848" s="552" t="s">
        <v>2117</v>
      </c>
      <c r="B848" s="552" t="s">
        <v>2118</v>
      </c>
      <c r="C848" s="553" t="s">
        <v>1041</v>
      </c>
      <c r="D848" s="553" t="s">
        <v>1058</v>
      </c>
      <c r="E848" s="554"/>
      <c r="F848" s="554"/>
      <c r="G848" s="555">
        <v>-375.55</v>
      </c>
    </row>
    <row r="849" spans="1:7" s="407" customFormat="1" ht="17.25">
      <c r="A849" s="552" t="s">
        <v>2119</v>
      </c>
      <c r="B849" s="552" t="s">
        <v>2120</v>
      </c>
      <c r="C849" s="553" t="s">
        <v>1041</v>
      </c>
      <c r="D849" s="553" t="s">
        <v>1046</v>
      </c>
      <c r="E849" s="554"/>
      <c r="F849" s="554"/>
      <c r="G849" s="555">
        <v>-60</v>
      </c>
    </row>
    <row r="850" spans="1:7" s="407" customFormat="1" ht="17.25">
      <c r="A850" s="552" t="s">
        <v>2121</v>
      </c>
      <c r="B850" s="552" t="s">
        <v>1396</v>
      </c>
      <c r="C850" s="553" t="s">
        <v>1041</v>
      </c>
      <c r="D850" s="553" t="s">
        <v>1046</v>
      </c>
      <c r="E850" s="554"/>
      <c r="F850" s="554"/>
      <c r="G850" s="555">
        <v>-45.24</v>
      </c>
    </row>
    <row r="851" spans="1:7" s="407" customFormat="1" ht="34.5">
      <c r="A851" s="552" t="s">
        <v>2122</v>
      </c>
      <c r="B851" s="552" t="s">
        <v>2123</v>
      </c>
      <c r="C851" s="553" t="s">
        <v>1041</v>
      </c>
      <c r="D851" s="553" t="s">
        <v>1263</v>
      </c>
      <c r="E851" s="554"/>
      <c r="F851" s="554"/>
      <c r="G851" s="555">
        <v>-9</v>
      </c>
    </row>
    <row r="852" spans="1:7" s="407" customFormat="1" ht="17.25">
      <c r="A852" s="559"/>
      <c r="B852" s="550" t="s">
        <v>1184</v>
      </c>
      <c r="C852" s="560"/>
      <c r="D852" s="560"/>
      <c r="E852" s="558"/>
      <c r="F852" s="558"/>
      <c r="G852" s="557">
        <f>SUM(G853:G857)</f>
        <v>-1224.221</v>
      </c>
    </row>
    <row r="853" spans="1:7" s="407" customFormat="1" ht="17.25">
      <c r="A853" s="552" t="s">
        <v>1635</v>
      </c>
      <c r="B853" s="552" t="s">
        <v>1674</v>
      </c>
      <c r="C853" s="553" t="s">
        <v>1187</v>
      </c>
      <c r="D853" s="553" t="s">
        <v>1183</v>
      </c>
      <c r="E853" s="554"/>
      <c r="F853" s="554"/>
      <c r="G853" s="555">
        <v>-205.221</v>
      </c>
    </row>
    <row r="854" spans="1:7" s="407" customFormat="1" ht="17.25">
      <c r="A854" s="552" t="s">
        <v>2124</v>
      </c>
      <c r="B854" s="552" t="s">
        <v>2125</v>
      </c>
      <c r="C854" s="553" t="s">
        <v>1187</v>
      </c>
      <c r="D854" s="553" t="s">
        <v>1183</v>
      </c>
      <c r="E854" s="554"/>
      <c r="F854" s="554"/>
      <c r="G854" s="555">
        <v>-500</v>
      </c>
    </row>
    <row r="855" spans="1:7" s="407" customFormat="1" ht="34.5">
      <c r="A855" s="552" t="s">
        <v>2126</v>
      </c>
      <c r="B855" s="552" t="s">
        <v>2127</v>
      </c>
      <c r="C855" s="553" t="s">
        <v>1041</v>
      </c>
      <c r="D855" s="553" t="s">
        <v>1183</v>
      </c>
      <c r="E855" s="554"/>
      <c r="F855" s="554"/>
      <c r="G855" s="555">
        <v>-360</v>
      </c>
    </row>
    <row r="856" spans="1:7" s="407" customFormat="1" ht="34.5">
      <c r="A856" s="552" t="s">
        <v>2128</v>
      </c>
      <c r="B856" s="552" t="s">
        <v>2129</v>
      </c>
      <c r="C856" s="553" t="s">
        <v>1041</v>
      </c>
      <c r="D856" s="553" t="s">
        <v>1183</v>
      </c>
      <c r="E856" s="554"/>
      <c r="F856" s="554"/>
      <c r="G856" s="555">
        <v>-4</v>
      </c>
    </row>
    <row r="857" spans="1:7" s="407" customFormat="1" ht="34.5">
      <c r="A857" s="552" t="s">
        <v>2130</v>
      </c>
      <c r="B857" s="552" t="s">
        <v>2131</v>
      </c>
      <c r="C857" s="553" t="s">
        <v>1041</v>
      </c>
      <c r="D857" s="553" t="s">
        <v>1183</v>
      </c>
      <c r="E857" s="554"/>
      <c r="F857" s="554"/>
      <c r="G857" s="555">
        <v>-155</v>
      </c>
    </row>
    <row r="858" spans="1:7" s="407" customFormat="1">
      <c r="A858" s="545" t="s">
        <v>2132</v>
      </c>
      <c r="B858" s="546" t="s">
        <v>399</v>
      </c>
      <c r="C858" s="547"/>
      <c r="D858" s="547"/>
      <c r="E858" s="548"/>
      <c r="F858" s="549"/>
      <c r="G858" s="538">
        <f>+G859+G898+G900</f>
        <v>-7915.1967300000015</v>
      </c>
    </row>
    <row r="859" spans="1:7" s="407" customFormat="1">
      <c r="A859" s="545"/>
      <c r="B859" s="550" t="s">
        <v>1038</v>
      </c>
      <c r="C859" s="545"/>
      <c r="D859" s="545"/>
      <c r="E859" s="551"/>
      <c r="F859" s="549"/>
      <c r="G859" s="538">
        <f>SUM(G860:G897)</f>
        <v>-5294.4377300000015</v>
      </c>
    </row>
    <row r="860" spans="1:7" s="407" customFormat="1" ht="17.25">
      <c r="A860" s="552" t="s">
        <v>2133</v>
      </c>
      <c r="B860" s="552" t="s">
        <v>2134</v>
      </c>
      <c r="C860" s="553" t="s">
        <v>1041</v>
      </c>
      <c r="D860" s="553" t="s">
        <v>1089</v>
      </c>
      <c r="E860" s="554"/>
      <c r="F860" s="554"/>
      <c r="G860" s="555">
        <v>-107.699</v>
      </c>
    </row>
    <row r="861" spans="1:7" s="407" customFormat="1" ht="17.25">
      <c r="A861" s="552" t="s">
        <v>2135</v>
      </c>
      <c r="B861" s="552" t="s">
        <v>2136</v>
      </c>
      <c r="C861" s="553" t="s">
        <v>1041</v>
      </c>
      <c r="D861" s="553" t="s">
        <v>1089</v>
      </c>
      <c r="E861" s="554"/>
      <c r="F861" s="554"/>
      <c r="G861" s="555">
        <v>-0.75</v>
      </c>
    </row>
    <row r="862" spans="1:7" s="407" customFormat="1" ht="17.25">
      <c r="A862" s="552" t="s">
        <v>1363</v>
      </c>
      <c r="B862" s="552" t="s">
        <v>1149</v>
      </c>
      <c r="C862" s="553" t="s">
        <v>1041</v>
      </c>
      <c r="D862" s="553" t="s">
        <v>1046</v>
      </c>
      <c r="E862" s="554"/>
      <c r="F862" s="554"/>
      <c r="G862" s="555">
        <v>-140</v>
      </c>
    </row>
    <row r="863" spans="1:7" s="407" customFormat="1" ht="17.25">
      <c r="A863" s="552" t="s">
        <v>2137</v>
      </c>
      <c r="B863" s="552" t="s">
        <v>2138</v>
      </c>
      <c r="C863" s="553" t="s">
        <v>1041</v>
      </c>
      <c r="D863" s="553" t="s">
        <v>1046</v>
      </c>
      <c r="E863" s="554"/>
      <c r="F863" s="554"/>
      <c r="G863" s="555">
        <f>-2.901+0.961</f>
        <v>-1.94</v>
      </c>
    </row>
    <row r="864" spans="1:7" s="407" customFormat="1" ht="69">
      <c r="A864" s="552" t="s">
        <v>2139</v>
      </c>
      <c r="B864" s="552" t="s">
        <v>1730</v>
      </c>
      <c r="C864" s="553" t="s">
        <v>1041</v>
      </c>
      <c r="D864" s="553" t="s">
        <v>1086</v>
      </c>
      <c r="E864" s="554"/>
      <c r="F864" s="554"/>
      <c r="G864" s="555">
        <v>-638</v>
      </c>
    </row>
    <row r="865" spans="1:7" s="407" customFormat="1" ht="34.5">
      <c r="A865" s="552" t="s">
        <v>2140</v>
      </c>
      <c r="B865" s="552" t="s">
        <v>1296</v>
      </c>
      <c r="C865" s="553" t="s">
        <v>1041</v>
      </c>
      <c r="D865" s="553" t="s">
        <v>1046</v>
      </c>
      <c r="E865" s="554"/>
      <c r="F865" s="554"/>
      <c r="G865" s="555">
        <v>-657</v>
      </c>
    </row>
    <row r="866" spans="1:7" s="407" customFormat="1" ht="17.25">
      <c r="A866" s="552" t="s">
        <v>1370</v>
      </c>
      <c r="B866" s="552" t="s">
        <v>1579</v>
      </c>
      <c r="C866" s="553" t="s">
        <v>1041</v>
      </c>
      <c r="D866" s="553" t="s">
        <v>1086</v>
      </c>
      <c r="E866" s="554"/>
      <c r="F866" s="554"/>
      <c r="G866" s="555">
        <v>-305</v>
      </c>
    </row>
    <row r="867" spans="1:7" s="407" customFormat="1" ht="17.25">
      <c r="A867" s="552" t="s">
        <v>1374</v>
      </c>
      <c r="B867" s="552" t="s">
        <v>1117</v>
      </c>
      <c r="C867" s="553" t="s">
        <v>1041</v>
      </c>
      <c r="D867" s="553" t="s">
        <v>1046</v>
      </c>
      <c r="E867" s="554"/>
      <c r="F867" s="554"/>
      <c r="G867" s="555">
        <v>-313.5</v>
      </c>
    </row>
    <row r="868" spans="1:7" s="407" customFormat="1" ht="17.25">
      <c r="A868" s="552" t="s">
        <v>1346</v>
      </c>
      <c r="B868" s="552" t="s">
        <v>1314</v>
      </c>
      <c r="C868" s="553" t="s">
        <v>1041</v>
      </c>
      <c r="D868" s="553" t="s">
        <v>1086</v>
      </c>
      <c r="E868" s="554"/>
      <c r="F868" s="554"/>
      <c r="G868" s="555">
        <v>-137.01</v>
      </c>
    </row>
    <row r="869" spans="1:7" s="407" customFormat="1" ht="17.25">
      <c r="A869" s="552" t="s">
        <v>1351</v>
      </c>
      <c r="B869" s="552" t="s">
        <v>1169</v>
      </c>
      <c r="C869" s="553" t="s">
        <v>1041</v>
      </c>
      <c r="D869" s="553" t="s">
        <v>1046</v>
      </c>
      <c r="E869" s="554"/>
      <c r="F869" s="554"/>
      <c r="G869" s="555">
        <v>-15</v>
      </c>
    </row>
    <row r="870" spans="1:7" s="407" customFormat="1" ht="17.25">
      <c r="A870" s="552" t="s">
        <v>2141</v>
      </c>
      <c r="B870" s="552" t="s">
        <v>1044</v>
      </c>
      <c r="C870" s="553" t="s">
        <v>1041</v>
      </c>
      <c r="D870" s="553" t="s">
        <v>1046</v>
      </c>
      <c r="E870" s="554"/>
      <c r="F870" s="554"/>
      <c r="G870" s="555">
        <v>-120</v>
      </c>
    </row>
    <row r="871" spans="1:7" s="407" customFormat="1" ht="17.25">
      <c r="A871" s="552" t="s">
        <v>1720</v>
      </c>
      <c r="B871" s="552" t="s">
        <v>1091</v>
      </c>
      <c r="C871" s="553" t="s">
        <v>1329</v>
      </c>
      <c r="D871" s="553" t="s">
        <v>1046</v>
      </c>
      <c r="E871" s="554"/>
      <c r="F871" s="554"/>
      <c r="G871" s="555">
        <v>-608</v>
      </c>
    </row>
    <row r="872" spans="1:7" s="407" customFormat="1" ht="34.5">
      <c r="A872" s="552" t="s">
        <v>2142</v>
      </c>
      <c r="B872" s="552" t="s">
        <v>1542</v>
      </c>
      <c r="C872" s="553" t="s">
        <v>1329</v>
      </c>
      <c r="D872" s="553" t="s">
        <v>1046</v>
      </c>
      <c r="E872" s="554"/>
      <c r="F872" s="554"/>
      <c r="G872" s="555">
        <v>-181.29599999999999</v>
      </c>
    </row>
    <row r="873" spans="1:7" s="407" customFormat="1" ht="34.5">
      <c r="A873" s="552" t="s">
        <v>1557</v>
      </c>
      <c r="B873" s="552" t="s">
        <v>1542</v>
      </c>
      <c r="C873" s="553" t="s">
        <v>1329</v>
      </c>
      <c r="D873" s="553" t="s">
        <v>1046</v>
      </c>
      <c r="E873" s="554"/>
      <c r="F873" s="554"/>
      <c r="G873" s="555">
        <v>-173.24</v>
      </c>
    </row>
    <row r="874" spans="1:7" s="407" customFormat="1" ht="34.5">
      <c r="A874" s="552" t="s">
        <v>2143</v>
      </c>
      <c r="B874" s="552" t="s">
        <v>1542</v>
      </c>
      <c r="C874" s="553" t="s">
        <v>1329</v>
      </c>
      <c r="D874" s="553" t="s">
        <v>1046</v>
      </c>
      <c r="E874" s="554"/>
      <c r="F874" s="554"/>
      <c r="G874" s="555">
        <v>-133.29599999999999</v>
      </c>
    </row>
    <row r="875" spans="1:7" s="407" customFormat="1" ht="17.25">
      <c r="A875" s="552" t="s">
        <v>2144</v>
      </c>
      <c r="B875" s="552" t="s">
        <v>1553</v>
      </c>
      <c r="C875" s="553" t="s">
        <v>1041</v>
      </c>
      <c r="D875" s="553" t="s">
        <v>1081</v>
      </c>
      <c r="E875" s="554"/>
      <c r="F875" s="554"/>
      <c r="G875" s="555">
        <v>-533.41875000000005</v>
      </c>
    </row>
    <row r="876" spans="1:7" s="407" customFormat="1" ht="17.25">
      <c r="A876" s="552" t="s">
        <v>2145</v>
      </c>
      <c r="B876" s="552" t="s">
        <v>1553</v>
      </c>
      <c r="C876" s="553" t="s">
        <v>1041</v>
      </c>
      <c r="D876" s="553" t="s">
        <v>1081</v>
      </c>
      <c r="E876" s="554"/>
      <c r="F876" s="554"/>
      <c r="G876" s="555">
        <v>-45.6</v>
      </c>
    </row>
    <row r="877" spans="1:7" s="407" customFormat="1" ht="34.5">
      <c r="A877" s="552" t="s">
        <v>2146</v>
      </c>
      <c r="B877" s="552" t="s">
        <v>1542</v>
      </c>
      <c r="C877" s="553" t="s">
        <v>1329</v>
      </c>
      <c r="D877" s="553" t="s">
        <v>1046</v>
      </c>
      <c r="E877" s="554"/>
      <c r="F877" s="554"/>
      <c r="G877" s="555">
        <v>-193.24</v>
      </c>
    </row>
    <row r="878" spans="1:7" s="407" customFormat="1" ht="86.25">
      <c r="A878" s="552" t="s">
        <v>2147</v>
      </c>
      <c r="B878" s="552" t="s">
        <v>1844</v>
      </c>
      <c r="C878" s="553" t="s">
        <v>1041</v>
      </c>
      <c r="D878" s="553" t="s">
        <v>1081</v>
      </c>
      <c r="E878" s="554"/>
      <c r="F878" s="554"/>
      <c r="G878" s="555">
        <v>-84</v>
      </c>
    </row>
    <row r="879" spans="1:7" s="407" customFormat="1" ht="17.25">
      <c r="A879" s="552" t="s">
        <v>1644</v>
      </c>
      <c r="B879" s="552" t="s">
        <v>1542</v>
      </c>
      <c r="C879" s="553" t="s">
        <v>1329</v>
      </c>
      <c r="D879" s="553" t="s">
        <v>1046</v>
      </c>
      <c r="E879" s="554"/>
      <c r="F879" s="554"/>
      <c r="G879" s="555">
        <v>-441.72</v>
      </c>
    </row>
    <row r="880" spans="1:7" s="407" customFormat="1" ht="17.25">
      <c r="A880" s="552" t="s">
        <v>2148</v>
      </c>
      <c r="B880" s="552" t="s">
        <v>1542</v>
      </c>
      <c r="C880" s="553" t="s">
        <v>1329</v>
      </c>
      <c r="D880" s="553" t="s">
        <v>1046</v>
      </c>
      <c r="E880" s="554"/>
      <c r="F880" s="554"/>
      <c r="G880" s="555">
        <v>-73.447999999999993</v>
      </c>
    </row>
    <row r="881" spans="1:7" s="407" customFormat="1" ht="34.5">
      <c r="A881" s="552" t="s">
        <v>2149</v>
      </c>
      <c r="B881" s="552" t="s">
        <v>1113</v>
      </c>
      <c r="C881" s="553" t="s">
        <v>1041</v>
      </c>
      <c r="D881" s="553" t="s">
        <v>1081</v>
      </c>
      <c r="E881" s="554"/>
      <c r="F881" s="554"/>
      <c r="G881" s="555">
        <v>-44.85</v>
      </c>
    </row>
    <row r="882" spans="1:7" s="407" customFormat="1" ht="34.5">
      <c r="A882" s="552" t="s">
        <v>2150</v>
      </c>
      <c r="B882" s="552" t="s">
        <v>1523</v>
      </c>
      <c r="C882" s="553" t="s">
        <v>1041</v>
      </c>
      <c r="D882" s="553" t="s">
        <v>1046</v>
      </c>
      <c r="E882" s="554"/>
      <c r="F882" s="554"/>
      <c r="G882" s="555">
        <v>-57.45</v>
      </c>
    </row>
    <row r="883" spans="1:7" s="407" customFormat="1" ht="34.5">
      <c r="A883" s="552" t="s">
        <v>2151</v>
      </c>
      <c r="B883" s="552" t="s">
        <v>1080</v>
      </c>
      <c r="C883" s="553" t="s">
        <v>1041</v>
      </c>
      <c r="D883" s="553" t="s">
        <v>1081</v>
      </c>
      <c r="E883" s="554"/>
      <c r="F883" s="554"/>
      <c r="G883" s="555">
        <v>-7.65</v>
      </c>
    </row>
    <row r="884" spans="1:7" s="407" customFormat="1" ht="34.5">
      <c r="A884" s="552" t="s">
        <v>2152</v>
      </c>
      <c r="B884" s="552" t="s">
        <v>1520</v>
      </c>
      <c r="C884" s="553" t="s">
        <v>1041</v>
      </c>
      <c r="D884" s="553" t="s">
        <v>1046</v>
      </c>
      <c r="E884" s="554"/>
      <c r="F884" s="554"/>
      <c r="G884" s="555">
        <v>-14.1</v>
      </c>
    </row>
    <row r="885" spans="1:7" s="407" customFormat="1" ht="34.5">
      <c r="A885" s="552" t="s">
        <v>2153</v>
      </c>
      <c r="B885" s="552" t="s">
        <v>2154</v>
      </c>
      <c r="C885" s="553" t="s">
        <v>1041</v>
      </c>
      <c r="D885" s="553" t="s">
        <v>1046</v>
      </c>
      <c r="E885" s="554"/>
      <c r="F885" s="554"/>
      <c r="G885" s="555">
        <v>-6</v>
      </c>
    </row>
    <row r="886" spans="1:7" s="407" customFormat="1" ht="34.5">
      <c r="A886" s="552" t="s">
        <v>2155</v>
      </c>
      <c r="B886" s="552" t="s">
        <v>2156</v>
      </c>
      <c r="C886" s="553" t="s">
        <v>1041</v>
      </c>
      <c r="D886" s="553" t="s">
        <v>1046</v>
      </c>
      <c r="E886" s="554"/>
      <c r="F886" s="554"/>
      <c r="G886" s="555">
        <v>-10.025</v>
      </c>
    </row>
    <row r="887" spans="1:7" s="407" customFormat="1" ht="34.5">
      <c r="A887" s="552" t="s">
        <v>2157</v>
      </c>
      <c r="B887" s="552" t="s">
        <v>1399</v>
      </c>
      <c r="C887" s="553" t="s">
        <v>1041</v>
      </c>
      <c r="D887" s="553" t="s">
        <v>1046</v>
      </c>
      <c r="E887" s="554"/>
      <c r="F887" s="554"/>
      <c r="G887" s="555">
        <v>-48.3</v>
      </c>
    </row>
    <row r="888" spans="1:7" s="407" customFormat="1" ht="17.25">
      <c r="A888" s="552" t="s">
        <v>2158</v>
      </c>
      <c r="B888" s="552" t="s">
        <v>1080</v>
      </c>
      <c r="C888" s="553" t="s">
        <v>1041</v>
      </c>
      <c r="D888" s="553" t="s">
        <v>1081</v>
      </c>
      <c r="E888" s="554"/>
      <c r="F888" s="554"/>
      <c r="G888" s="555">
        <v>-36</v>
      </c>
    </row>
    <row r="889" spans="1:7" s="407" customFormat="1" ht="17.25">
      <c r="A889" s="552" t="s">
        <v>2121</v>
      </c>
      <c r="B889" s="552" t="s">
        <v>1396</v>
      </c>
      <c r="C889" s="553" t="s">
        <v>1041</v>
      </c>
      <c r="D889" s="553" t="s">
        <v>1046</v>
      </c>
      <c r="E889" s="554"/>
      <c r="F889" s="554"/>
      <c r="G889" s="555">
        <v>-2.5750000000000002</v>
      </c>
    </row>
    <row r="890" spans="1:7" s="407" customFormat="1" ht="17.25">
      <c r="A890" s="552" t="s">
        <v>2159</v>
      </c>
      <c r="B890" s="552" t="s">
        <v>1219</v>
      </c>
      <c r="C890" s="553" t="s">
        <v>1041</v>
      </c>
      <c r="D890" s="553" t="s">
        <v>1046</v>
      </c>
      <c r="E890" s="554"/>
      <c r="F890" s="554"/>
      <c r="G890" s="555">
        <v>-25.6</v>
      </c>
    </row>
    <row r="891" spans="1:7" s="407" customFormat="1" ht="17.25">
      <c r="A891" s="552" t="s">
        <v>2160</v>
      </c>
      <c r="B891" s="552" t="s">
        <v>1219</v>
      </c>
      <c r="C891" s="553" t="s">
        <v>1041</v>
      </c>
      <c r="D891" s="553" t="s">
        <v>1046</v>
      </c>
      <c r="E891" s="554"/>
      <c r="F891" s="554"/>
      <c r="G891" s="555">
        <v>-31.999980000000001</v>
      </c>
    </row>
    <row r="892" spans="1:7" s="407" customFormat="1" ht="17.25">
      <c r="A892" s="552" t="s">
        <v>2161</v>
      </c>
      <c r="B892" s="552" t="s">
        <v>2162</v>
      </c>
      <c r="C892" s="553" t="s">
        <v>1041</v>
      </c>
      <c r="D892" s="553" t="s">
        <v>1058</v>
      </c>
      <c r="E892" s="554"/>
      <c r="F892" s="554"/>
      <c r="G892" s="555">
        <v>-4.5999999999999996</v>
      </c>
    </row>
    <row r="893" spans="1:7" s="407" customFormat="1" ht="34.5">
      <c r="A893" s="552" t="s">
        <v>2163</v>
      </c>
      <c r="B893" s="552" t="s">
        <v>2164</v>
      </c>
      <c r="C893" s="553" t="s">
        <v>1041</v>
      </c>
      <c r="D893" s="553" t="s">
        <v>1046</v>
      </c>
      <c r="E893" s="554"/>
      <c r="F893" s="554"/>
      <c r="G893" s="555">
        <v>-9.8000000000000007</v>
      </c>
    </row>
    <row r="894" spans="1:7" s="407" customFormat="1" ht="17.25">
      <c r="A894" s="552" t="s">
        <v>2165</v>
      </c>
      <c r="B894" s="552" t="s">
        <v>2166</v>
      </c>
      <c r="C894" s="553" t="s">
        <v>1041</v>
      </c>
      <c r="D894" s="553" t="s">
        <v>1046</v>
      </c>
      <c r="E894" s="554"/>
      <c r="F894" s="554"/>
      <c r="G894" s="555">
        <v>-24.75</v>
      </c>
    </row>
    <row r="895" spans="1:7" s="407" customFormat="1" ht="17.25">
      <c r="A895" s="552" t="s">
        <v>2167</v>
      </c>
      <c r="B895" s="552" t="s">
        <v>2166</v>
      </c>
      <c r="C895" s="553" t="s">
        <v>1041</v>
      </c>
      <c r="D895" s="553" t="s">
        <v>1046</v>
      </c>
      <c r="E895" s="554"/>
      <c r="F895" s="554"/>
      <c r="G895" s="555">
        <v>-14.08</v>
      </c>
    </row>
    <row r="896" spans="1:7" s="407" customFormat="1" ht="17.25">
      <c r="A896" s="552" t="s">
        <v>2168</v>
      </c>
      <c r="B896" s="552" t="s">
        <v>1527</v>
      </c>
      <c r="C896" s="553" t="s">
        <v>1041</v>
      </c>
      <c r="D896" s="553" t="s">
        <v>1046</v>
      </c>
      <c r="E896" s="554"/>
      <c r="F896" s="554"/>
      <c r="G896" s="555">
        <v>-13.5</v>
      </c>
    </row>
    <row r="897" spans="1:7" s="407" customFormat="1" ht="34.5">
      <c r="A897" s="552" t="s">
        <v>2169</v>
      </c>
      <c r="B897" s="552" t="s">
        <v>1219</v>
      </c>
      <c r="C897" s="553" t="s">
        <v>1041</v>
      </c>
      <c r="D897" s="553" t="s">
        <v>1046</v>
      </c>
      <c r="E897" s="554"/>
      <c r="F897" s="554"/>
      <c r="G897" s="555">
        <v>-40</v>
      </c>
    </row>
    <row r="898" spans="1:7" s="407" customFormat="1" ht="17.25">
      <c r="A898" s="552"/>
      <c r="B898" s="550" t="s">
        <v>1180</v>
      </c>
      <c r="C898" s="553"/>
      <c r="D898" s="553"/>
      <c r="E898" s="554"/>
      <c r="F898" s="554"/>
      <c r="G898" s="557">
        <f>+G899</f>
        <v>-146.649</v>
      </c>
    </row>
    <row r="899" spans="1:7" s="407" customFormat="1" ht="34.5">
      <c r="A899" s="552" t="s">
        <v>2170</v>
      </c>
      <c r="B899" s="552" t="s">
        <v>1182</v>
      </c>
      <c r="C899" s="553" t="s">
        <v>1041</v>
      </c>
      <c r="D899" s="553" t="s">
        <v>1183</v>
      </c>
      <c r="E899" s="551"/>
      <c r="F899" s="549"/>
      <c r="G899" s="555">
        <v>-146.649</v>
      </c>
    </row>
    <row r="900" spans="1:7" s="407" customFormat="1" ht="17.25">
      <c r="A900" s="559"/>
      <c r="B900" s="550" t="s">
        <v>1184</v>
      </c>
      <c r="C900" s="560"/>
      <c r="D900" s="560"/>
      <c r="E900" s="558"/>
      <c r="F900" s="558"/>
      <c r="G900" s="557">
        <f>SUM(G901:G933)</f>
        <v>-2474.1099999999997</v>
      </c>
    </row>
    <row r="901" spans="1:7" s="407" customFormat="1" ht="34.5">
      <c r="A901" s="552" t="s">
        <v>2171</v>
      </c>
      <c r="B901" s="552" t="s">
        <v>2172</v>
      </c>
      <c r="C901" s="553" t="s">
        <v>1041</v>
      </c>
      <c r="D901" s="553" t="s">
        <v>1183</v>
      </c>
      <c r="E901" s="554"/>
      <c r="F901" s="554"/>
      <c r="G901" s="555">
        <v>-5</v>
      </c>
    </row>
    <row r="902" spans="1:7" s="407" customFormat="1" ht="34.5">
      <c r="A902" s="552" t="s">
        <v>2173</v>
      </c>
      <c r="B902" s="552" t="s">
        <v>2172</v>
      </c>
      <c r="C902" s="553" t="s">
        <v>1041</v>
      </c>
      <c r="D902" s="553" t="s">
        <v>1183</v>
      </c>
      <c r="E902" s="554"/>
      <c r="F902" s="554"/>
      <c r="G902" s="555">
        <v>-2</v>
      </c>
    </row>
    <row r="903" spans="1:7" s="407" customFormat="1" ht="34.5">
      <c r="A903" s="552" t="s">
        <v>2174</v>
      </c>
      <c r="B903" s="552" t="s">
        <v>2172</v>
      </c>
      <c r="C903" s="553" t="s">
        <v>1041</v>
      </c>
      <c r="D903" s="553" t="s">
        <v>1183</v>
      </c>
      <c r="E903" s="554"/>
      <c r="F903" s="554"/>
      <c r="G903" s="555">
        <v>-5</v>
      </c>
    </row>
    <row r="904" spans="1:7" s="407" customFormat="1" ht="34.5">
      <c r="A904" s="552" t="s">
        <v>2175</v>
      </c>
      <c r="B904" s="552" t="s">
        <v>2172</v>
      </c>
      <c r="C904" s="553" t="s">
        <v>1041</v>
      </c>
      <c r="D904" s="553" t="s">
        <v>1183</v>
      </c>
      <c r="E904" s="554"/>
      <c r="F904" s="554"/>
      <c r="G904" s="555">
        <v>-5</v>
      </c>
    </row>
    <row r="905" spans="1:7" s="407" customFormat="1" ht="34.5">
      <c r="A905" s="552" t="s">
        <v>2176</v>
      </c>
      <c r="B905" s="552" t="s">
        <v>2172</v>
      </c>
      <c r="C905" s="553" t="s">
        <v>1041</v>
      </c>
      <c r="D905" s="553" t="s">
        <v>1183</v>
      </c>
      <c r="E905" s="554"/>
      <c r="F905" s="554"/>
      <c r="G905" s="555">
        <v>-5</v>
      </c>
    </row>
    <row r="906" spans="1:7" s="407" customFormat="1" ht="34.5">
      <c r="A906" s="552" t="s">
        <v>2177</v>
      </c>
      <c r="B906" s="552" t="s">
        <v>2172</v>
      </c>
      <c r="C906" s="553" t="s">
        <v>1041</v>
      </c>
      <c r="D906" s="553" t="s">
        <v>1183</v>
      </c>
      <c r="E906" s="554"/>
      <c r="F906" s="554"/>
      <c r="G906" s="555">
        <v>-5</v>
      </c>
    </row>
    <row r="907" spans="1:7" s="407" customFormat="1" ht="34.5">
      <c r="A907" s="552" t="s">
        <v>2178</v>
      </c>
      <c r="B907" s="552" t="s">
        <v>2172</v>
      </c>
      <c r="C907" s="553" t="s">
        <v>1041</v>
      </c>
      <c r="D907" s="553" t="s">
        <v>1183</v>
      </c>
      <c r="E907" s="554"/>
      <c r="F907" s="554"/>
      <c r="G907" s="555">
        <v>-5</v>
      </c>
    </row>
    <row r="908" spans="1:7" s="407" customFormat="1" ht="34.5">
      <c r="A908" s="552" t="s">
        <v>2179</v>
      </c>
      <c r="B908" s="552" t="s">
        <v>2172</v>
      </c>
      <c r="C908" s="553" t="s">
        <v>1041</v>
      </c>
      <c r="D908" s="553" t="s">
        <v>1183</v>
      </c>
      <c r="E908" s="554"/>
      <c r="F908" s="554"/>
      <c r="G908" s="555">
        <v>-6.95</v>
      </c>
    </row>
    <row r="909" spans="1:7" s="407" customFormat="1" ht="34.5">
      <c r="A909" s="552" t="s">
        <v>2180</v>
      </c>
      <c r="B909" s="552" t="s">
        <v>2172</v>
      </c>
      <c r="C909" s="553" t="s">
        <v>1041</v>
      </c>
      <c r="D909" s="553" t="s">
        <v>1183</v>
      </c>
      <c r="E909" s="554"/>
      <c r="F909" s="554"/>
      <c r="G909" s="555">
        <v>-5</v>
      </c>
    </row>
    <row r="910" spans="1:7" s="407" customFormat="1" ht="34.5">
      <c r="A910" s="552" t="s">
        <v>2181</v>
      </c>
      <c r="B910" s="552" t="s">
        <v>2182</v>
      </c>
      <c r="C910" s="553" t="s">
        <v>1813</v>
      </c>
      <c r="D910" s="553" t="s">
        <v>1183</v>
      </c>
      <c r="E910" s="554"/>
      <c r="F910" s="554"/>
      <c r="G910" s="555">
        <v>-310</v>
      </c>
    </row>
    <row r="911" spans="1:7" s="407" customFormat="1" ht="34.5">
      <c r="A911" s="552" t="s">
        <v>2183</v>
      </c>
      <c r="B911" s="552" t="s">
        <v>2172</v>
      </c>
      <c r="C911" s="553" t="s">
        <v>1041</v>
      </c>
      <c r="D911" s="553" t="s">
        <v>1183</v>
      </c>
      <c r="E911" s="554"/>
      <c r="F911" s="554"/>
      <c r="G911" s="555">
        <v>-5</v>
      </c>
    </row>
    <row r="912" spans="1:7" s="407" customFormat="1" ht="34.5">
      <c r="A912" s="552" t="s">
        <v>2184</v>
      </c>
      <c r="B912" s="552" t="s">
        <v>2172</v>
      </c>
      <c r="C912" s="553" t="s">
        <v>1041</v>
      </c>
      <c r="D912" s="553" t="s">
        <v>1183</v>
      </c>
      <c r="E912" s="554"/>
      <c r="F912" s="554"/>
      <c r="G912" s="555">
        <v>-8.8000000000000007</v>
      </c>
    </row>
    <row r="913" spans="1:7" s="407" customFormat="1" ht="34.5">
      <c r="A913" s="552" t="s">
        <v>2185</v>
      </c>
      <c r="B913" s="552" t="s">
        <v>2172</v>
      </c>
      <c r="C913" s="553" t="s">
        <v>1041</v>
      </c>
      <c r="D913" s="553" t="s">
        <v>1183</v>
      </c>
      <c r="E913" s="554"/>
      <c r="F913" s="554"/>
      <c r="G913" s="555">
        <v>-5</v>
      </c>
    </row>
    <row r="914" spans="1:7" s="407" customFormat="1" ht="34.5">
      <c r="A914" s="552" t="s">
        <v>2186</v>
      </c>
      <c r="B914" s="552" t="s">
        <v>2187</v>
      </c>
      <c r="C914" s="553" t="s">
        <v>1329</v>
      </c>
      <c r="D914" s="553" t="s">
        <v>1183</v>
      </c>
      <c r="E914" s="554"/>
      <c r="F914" s="554"/>
      <c r="G914" s="555">
        <v>-26</v>
      </c>
    </row>
    <row r="915" spans="1:7" s="407" customFormat="1" ht="34.5">
      <c r="A915" s="552" t="s">
        <v>2188</v>
      </c>
      <c r="B915" s="552" t="s">
        <v>2187</v>
      </c>
      <c r="C915" s="553" t="s">
        <v>1329</v>
      </c>
      <c r="D915" s="553" t="s">
        <v>1183</v>
      </c>
      <c r="E915" s="554"/>
      <c r="F915" s="554"/>
      <c r="G915" s="555">
        <v>-146</v>
      </c>
    </row>
    <row r="916" spans="1:7" s="407" customFormat="1" ht="34.5">
      <c r="A916" s="552" t="s">
        <v>2189</v>
      </c>
      <c r="B916" s="552" t="s">
        <v>2187</v>
      </c>
      <c r="C916" s="553" t="s">
        <v>1329</v>
      </c>
      <c r="D916" s="553" t="s">
        <v>1183</v>
      </c>
      <c r="E916" s="554"/>
      <c r="F916" s="554"/>
      <c r="G916" s="555">
        <v>-4</v>
      </c>
    </row>
    <row r="917" spans="1:7" s="407" customFormat="1" ht="34.5">
      <c r="A917" s="552" t="s">
        <v>2190</v>
      </c>
      <c r="B917" s="552" t="s">
        <v>2187</v>
      </c>
      <c r="C917" s="553" t="s">
        <v>1329</v>
      </c>
      <c r="D917" s="553" t="s">
        <v>1183</v>
      </c>
      <c r="E917" s="554"/>
      <c r="F917" s="554"/>
      <c r="G917" s="555">
        <v>-7.9</v>
      </c>
    </row>
    <row r="918" spans="1:7" s="407" customFormat="1" ht="34.5">
      <c r="A918" s="552" t="s">
        <v>2191</v>
      </c>
      <c r="B918" s="552" t="s">
        <v>2187</v>
      </c>
      <c r="C918" s="553" t="s">
        <v>1329</v>
      </c>
      <c r="D918" s="553" t="s">
        <v>1183</v>
      </c>
      <c r="E918" s="554"/>
      <c r="F918" s="554"/>
      <c r="G918" s="555">
        <v>-39.9</v>
      </c>
    </row>
    <row r="919" spans="1:7" s="407" customFormat="1" ht="34.5">
      <c r="A919" s="552" t="s">
        <v>2192</v>
      </c>
      <c r="B919" s="552" t="s">
        <v>2187</v>
      </c>
      <c r="C919" s="553" t="s">
        <v>1329</v>
      </c>
      <c r="D919" s="553" t="s">
        <v>1183</v>
      </c>
      <c r="E919" s="554"/>
      <c r="F919" s="554"/>
      <c r="G919" s="555">
        <v>-30</v>
      </c>
    </row>
    <row r="920" spans="1:7" s="407" customFormat="1" ht="34.5">
      <c r="A920" s="552" t="s">
        <v>2193</v>
      </c>
      <c r="B920" s="552" t="s">
        <v>2187</v>
      </c>
      <c r="C920" s="553" t="s">
        <v>1329</v>
      </c>
      <c r="D920" s="553" t="s">
        <v>1183</v>
      </c>
      <c r="E920" s="554"/>
      <c r="F920" s="554"/>
      <c r="G920" s="555">
        <v>-22</v>
      </c>
    </row>
    <row r="921" spans="1:7" s="407" customFormat="1" ht="34.5">
      <c r="A921" s="552" t="s">
        <v>2194</v>
      </c>
      <c r="B921" s="552" t="s">
        <v>2187</v>
      </c>
      <c r="C921" s="553" t="s">
        <v>1329</v>
      </c>
      <c r="D921" s="553" t="s">
        <v>1183</v>
      </c>
      <c r="E921" s="554"/>
      <c r="F921" s="554"/>
      <c r="G921" s="555">
        <v>-1.9</v>
      </c>
    </row>
    <row r="922" spans="1:7" s="407" customFormat="1" ht="34.5">
      <c r="A922" s="552" t="s">
        <v>2195</v>
      </c>
      <c r="B922" s="552" t="s">
        <v>2196</v>
      </c>
      <c r="C922" s="553" t="s">
        <v>1329</v>
      </c>
      <c r="D922" s="553" t="s">
        <v>1183</v>
      </c>
      <c r="E922" s="554"/>
      <c r="F922" s="554"/>
      <c r="G922" s="555">
        <v>-0.7</v>
      </c>
    </row>
    <row r="923" spans="1:7" s="407" customFormat="1" ht="34.5">
      <c r="A923" s="552" t="s">
        <v>2197</v>
      </c>
      <c r="B923" s="552" t="s">
        <v>2187</v>
      </c>
      <c r="C923" s="553" t="s">
        <v>1329</v>
      </c>
      <c r="D923" s="553" t="s">
        <v>1183</v>
      </c>
      <c r="E923" s="554"/>
      <c r="F923" s="554"/>
      <c r="G923" s="555">
        <v>-116.9</v>
      </c>
    </row>
    <row r="924" spans="1:7" s="407" customFormat="1" ht="34.5">
      <c r="A924" s="552" t="s">
        <v>2198</v>
      </c>
      <c r="B924" s="552" t="s">
        <v>2187</v>
      </c>
      <c r="C924" s="553" t="s">
        <v>1329</v>
      </c>
      <c r="D924" s="553" t="s">
        <v>1183</v>
      </c>
      <c r="E924" s="554"/>
      <c r="F924" s="554"/>
      <c r="G924" s="555">
        <v>-44</v>
      </c>
    </row>
    <row r="925" spans="1:7" s="407" customFormat="1" ht="34.5">
      <c r="A925" s="552" t="s">
        <v>2199</v>
      </c>
      <c r="B925" s="552" t="s">
        <v>2187</v>
      </c>
      <c r="C925" s="553" t="s">
        <v>1329</v>
      </c>
      <c r="D925" s="553" t="s">
        <v>1183</v>
      </c>
      <c r="E925" s="554"/>
      <c r="F925" s="554"/>
      <c r="G925" s="555">
        <v>-22</v>
      </c>
    </row>
    <row r="926" spans="1:7" s="407" customFormat="1" ht="34.5">
      <c r="A926" s="552" t="s">
        <v>2200</v>
      </c>
      <c r="B926" s="552" t="s">
        <v>2187</v>
      </c>
      <c r="C926" s="553" t="s">
        <v>1329</v>
      </c>
      <c r="D926" s="553" t="s">
        <v>1183</v>
      </c>
      <c r="E926" s="554"/>
      <c r="F926" s="554"/>
      <c r="G926" s="555">
        <v>-588</v>
      </c>
    </row>
    <row r="927" spans="1:7" s="407" customFormat="1" ht="34.5">
      <c r="A927" s="552" t="s">
        <v>2201</v>
      </c>
      <c r="B927" s="552" t="s">
        <v>2187</v>
      </c>
      <c r="C927" s="553" t="s">
        <v>1329</v>
      </c>
      <c r="D927" s="553" t="s">
        <v>1183</v>
      </c>
      <c r="E927" s="554"/>
      <c r="F927" s="554"/>
      <c r="G927" s="555">
        <v>-3.9</v>
      </c>
    </row>
    <row r="928" spans="1:7" s="407" customFormat="1" ht="34.5">
      <c r="A928" s="552" t="s">
        <v>2202</v>
      </c>
      <c r="B928" s="552" t="s">
        <v>2187</v>
      </c>
      <c r="C928" s="553" t="s">
        <v>1329</v>
      </c>
      <c r="D928" s="553" t="s">
        <v>1183</v>
      </c>
      <c r="E928" s="554"/>
      <c r="F928" s="554"/>
      <c r="G928" s="555">
        <v>-30</v>
      </c>
    </row>
    <row r="929" spans="1:7" s="407" customFormat="1" ht="34.5">
      <c r="A929" s="552" t="s">
        <v>2203</v>
      </c>
      <c r="B929" s="552" t="s">
        <v>2187</v>
      </c>
      <c r="C929" s="553" t="s">
        <v>1329</v>
      </c>
      <c r="D929" s="553" t="s">
        <v>1183</v>
      </c>
      <c r="E929" s="554"/>
      <c r="F929" s="554"/>
      <c r="G929" s="555">
        <v>-27.9</v>
      </c>
    </row>
    <row r="930" spans="1:7" s="407" customFormat="1" ht="34.5">
      <c r="A930" s="552" t="s">
        <v>2204</v>
      </c>
      <c r="B930" s="552" t="s">
        <v>2205</v>
      </c>
      <c r="C930" s="553" t="s">
        <v>1041</v>
      </c>
      <c r="D930" s="553" t="s">
        <v>1183</v>
      </c>
      <c r="E930" s="554"/>
      <c r="F930" s="554"/>
      <c r="G930" s="555">
        <v>-177.34</v>
      </c>
    </row>
    <row r="931" spans="1:7" s="407" customFormat="1" ht="34.5">
      <c r="A931" s="552" t="s">
        <v>2206</v>
      </c>
      <c r="B931" s="552" t="s">
        <v>2205</v>
      </c>
      <c r="C931" s="553" t="s">
        <v>1041</v>
      </c>
      <c r="D931" s="553" t="s">
        <v>1183</v>
      </c>
      <c r="E931" s="554"/>
      <c r="F931" s="554"/>
      <c r="G931" s="555">
        <v>-282.33999999999997</v>
      </c>
    </row>
    <row r="932" spans="1:7" s="407" customFormat="1" ht="34.5">
      <c r="A932" s="552" t="s">
        <v>2207</v>
      </c>
      <c r="B932" s="552" t="s">
        <v>2205</v>
      </c>
      <c r="C932" s="553" t="s">
        <v>1041</v>
      </c>
      <c r="D932" s="553" t="s">
        <v>1183</v>
      </c>
      <c r="E932" s="554"/>
      <c r="F932" s="554"/>
      <c r="G932" s="555">
        <v>-50.08</v>
      </c>
    </row>
    <row r="933" spans="1:7" s="407" customFormat="1" ht="34.5">
      <c r="A933" s="552" t="s">
        <v>2208</v>
      </c>
      <c r="B933" s="552" t="s">
        <v>2205</v>
      </c>
      <c r="C933" s="553" t="s">
        <v>1041</v>
      </c>
      <c r="D933" s="553" t="s">
        <v>1183</v>
      </c>
      <c r="E933" s="554"/>
      <c r="F933" s="554"/>
      <c r="G933" s="555">
        <v>-480.5</v>
      </c>
    </row>
    <row r="934" spans="1:7" s="407" customFormat="1">
      <c r="A934" s="545" t="s">
        <v>2209</v>
      </c>
      <c r="B934" s="561" t="s">
        <v>401</v>
      </c>
      <c r="C934" s="561"/>
      <c r="D934" s="561"/>
      <c r="E934" s="561"/>
      <c r="F934" s="549"/>
      <c r="G934" s="538">
        <f>+G935</f>
        <v>-198</v>
      </c>
    </row>
    <row r="935" spans="1:7" s="407" customFormat="1">
      <c r="A935" s="545"/>
      <c r="B935" s="550" t="s">
        <v>1038</v>
      </c>
      <c r="C935" s="545"/>
      <c r="D935" s="545"/>
      <c r="E935" s="551"/>
      <c r="F935" s="549"/>
      <c r="G935" s="538">
        <f>+G936</f>
        <v>-198</v>
      </c>
    </row>
    <row r="936" spans="1:7" s="407" customFormat="1" ht="34.5">
      <c r="A936" s="552" t="s">
        <v>2210</v>
      </c>
      <c r="B936" s="552" t="s">
        <v>2211</v>
      </c>
      <c r="C936" s="553" t="s">
        <v>1041</v>
      </c>
      <c r="D936" s="553" t="s">
        <v>1046</v>
      </c>
      <c r="E936" s="554"/>
      <c r="F936" s="554"/>
      <c r="G936" s="555">
        <v>-198</v>
      </c>
    </row>
    <row r="937" spans="1:7" s="407" customFormat="1">
      <c r="A937" s="545" t="s">
        <v>2212</v>
      </c>
      <c r="B937" s="561" t="s">
        <v>743</v>
      </c>
      <c r="C937" s="561"/>
      <c r="D937" s="561"/>
      <c r="E937" s="561"/>
      <c r="F937" s="549"/>
      <c r="G937" s="538">
        <f>+G938+G962</f>
        <v>-1711.60004</v>
      </c>
    </row>
    <row r="938" spans="1:7" s="407" customFormat="1">
      <c r="A938" s="545"/>
      <c r="B938" s="550" t="s">
        <v>1038</v>
      </c>
      <c r="C938" s="560"/>
      <c r="D938" s="560"/>
      <c r="E938" s="551"/>
      <c r="F938" s="549"/>
      <c r="G938" s="538">
        <f>G939+G940+G941+G942+G943+G944+G945+G946+G947+G948+G949+G950+G951+G952+G953+G954+G955+G956+G957+G958+G959+G960+G961</f>
        <v>-1460.40904</v>
      </c>
    </row>
    <row r="939" spans="1:7" s="407" customFormat="1" ht="17.25">
      <c r="A939" s="552" t="s">
        <v>1590</v>
      </c>
      <c r="B939" s="552" t="s">
        <v>1117</v>
      </c>
      <c r="C939" s="553" t="s">
        <v>1041</v>
      </c>
      <c r="D939" s="553" t="s">
        <v>1046</v>
      </c>
      <c r="E939" s="554"/>
      <c r="F939" s="554"/>
      <c r="G939" s="555">
        <v>-24</v>
      </c>
    </row>
    <row r="940" spans="1:7" s="407" customFormat="1" ht="17.25">
      <c r="A940" s="552" t="s">
        <v>2213</v>
      </c>
      <c r="B940" s="552" t="s">
        <v>1115</v>
      </c>
      <c r="C940" s="553" t="s">
        <v>1041</v>
      </c>
      <c r="D940" s="553" t="s">
        <v>1046</v>
      </c>
      <c r="E940" s="554"/>
      <c r="F940" s="554"/>
      <c r="G940" s="555">
        <v>-4.4000000000000004</v>
      </c>
    </row>
    <row r="941" spans="1:7" s="407" customFormat="1" ht="17.25">
      <c r="A941" s="552" t="s">
        <v>1276</v>
      </c>
      <c r="B941" s="552" t="s">
        <v>1255</v>
      </c>
      <c r="C941" s="553" t="s">
        <v>1041</v>
      </c>
      <c r="D941" s="553" t="s">
        <v>1046</v>
      </c>
      <c r="E941" s="554"/>
      <c r="F941" s="554"/>
      <c r="G941" s="555">
        <v>-115.8</v>
      </c>
    </row>
    <row r="942" spans="1:7" s="407" customFormat="1" ht="17.25">
      <c r="A942" s="552" t="s">
        <v>1160</v>
      </c>
      <c r="B942" s="552" t="s">
        <v>1140</v>
      </c>
      <c r="C942" s="553" t="s">
        <v>1041</v>
      </c>
      <c r="D942" s="553" t="s">
        <v>1058</v>
      </c>
      <c r="E942" s="554"/>
      <c r="F942" s="554"/>
      <c r="G942" s="555">
        <v>-840</v>
      </c>
    </row>
    <row r="943" spans="1:7" s="407" customFormat="1" ht="17.25">
      <c r="A943" s="552" t="s">
        <v>1589</v>
      </c>
      <c r="B943" s="552" t="s">
        <v>1167</v>
      </c>
      <c r="C943" s="553" t="s">
        <v>1041</v>
      </c>
      <c r="D943" s="553" t="s">
        <v>1046</v>
      </c>
      <c r="E943" s="554"/>
      <c r="F943" s="554"/>
      <c r="G943" s="555">
        <v>-0.5</v>
      </c>
    </row>
    <row r="944" spans="1:7" s="407" customFormat="1" ht="17.25">
      <c r="A944" s="552" t="s">
        <v>1584</v>
      </c>
      <c r="B944" s="552" t="s">
        <v>1585</v>
      </c>
      <c r="C944" s="553" t="s">
        <v>1041</v>
      </c>
      <c r="D944" s="553" t="s">
        <v>1046</v>
      </c>
      <c r="E944" s="554"/>
      <c r="F944" s="554"/>
      <c r="G944" s="555">
        <v>-1.1000000000000001</v>
      </c>
    </row>
    <row r="945" spans="1:7" s="407" customFormat="1" ht="17.25">
      <c r="A945" s="552" t="s">
        <v>1580</v>
      </c>
      <c r="B945" s="552" t="s">
        <v>1581</v>
      </c>
      <c r="C945" s="553" t="s">
        <v>1041</v>
      </c>
      <c r="D945" s="553" t="s">
        <v>1086</v>
      </c>
      <c r="E945" s="554"/>
      <c r="F945" s="554"/>
      <c r="G945" s="555">
        <v>-4</v>
      </c>
    </row>
    <row r="946" spans="1:7" s="407" customFormat="1" ht="17.25">
      <c r="A946" s="552" t="s">
        <v>1131</v>
      </c>
      <c r="B946" s="552" t="s">
        <v>1132</v>
      </c>
      <c r="C946" s="553" t="s">
        <v>1041</v>
      </c>
      <c r="D946" s="553" t="s">
        <v>1046</v>
      </c>
      <c r="E946" s="554"/>
      <c r="F946" s="554"/>
      <c r="G946" s="555">
        <v>-2</v>
      </c>
    </row>
    <row r="947" spans="1:7" s="407" customFormat="1" ht="17.25">
      <c r="A947" s="552" t="s">
        <v>1727</v>
      </c>
      <c r="B947" s="552" t="s">
        <v>1728</v>
      </c>
      <c r="C947" s="553" t="s">
        <v>1041</v>
      </c>
      <c r="D947" s="553" t="s">
        <v>1046</v>
      </c>
      <c r="E947" s="554"/>
      <c r="F947" s="554"/>
      <c r="G947" s="555">
        <v>-1</v>
      </c>
    </row>
    <row r="948" spans="1:7" s="407" customFormat="1" ht="17.25">
      <c r="A948" s="552" t="s">
        <v>1502</v>
      </c>
      <c r="B948" s="552" t="s">
        <v>1044</v>
      </c>
      <c r="C948" s="553" t="s">
        <v>1041</v>
      </c>
      <c r="D948" s="553" t="s">
        <v>1046</v>
      </c>
      <c r="E948" s="554"/>
      <c r="F948" s="554"/>
      <c r="G948" s="555">
        <v>-269.00003999999996</v>
      </c>
    </row>
    <row r="949" spans="1:7" s="407" customFormat="1" ht="17.25">
      <c r="A949" s="552" t="s">
        <v>1342</v>
      </c>
      <c r="B949" s="552" t="s">
        <v>1044</v>
      </c>
      <c r="C949" s="553" t="s">
        <v>1041</v>
      </c>
      <c r="D949" s="553" t="s">
        <v>1046</v>
      </c>
      <c r="E949" s="554"/>
      <c r="F949" s="554"/>
      <c r="G949" s="555">
        <v>-0.08</v>
      </c>
    </row>
    <row r="950" spans="1:7" s="407" customFormat="1" ht="17.25">
      <c r="A950" s="552" t="s">
        <v>1372</v>
      </c>
      <c r="B950" s="552" t="s">
        <v>1044</v>
      </c>
      <c r="C950" s="553" t="s">
        <v>1041</v>
      </c>
      <c r="D950" s="553" t="s">
        <v>1046</v>
      </c>
      <c r="E950" s="554"/>
      <c r="F950" s="554"/>
      <c r="G950" s="555">
        <v>-24</v>
      </c>
    </row>
    <row r="951" spans="1:7" s="407" customFormat="1" ht="17.25">
      <c r="A951" s="552" t="s">
        <v>2214</v>
      </c>
      <c r="B951" s="552" t="s">
        <v>2215</v>
      </c>
      <c r="C951" s="553" t="s">
        <v>1041</v>
      </c>
      <c r="D951" s="553" t="s">
        <v>1046</v>
      </c>
      <c r="E951" s="554"/>
      <c r="F951" s="554"/>
      <c r="G951" s="555">
        <v>-1.2</v>
      </c>
    </row>
    <row r="952" spans="1:7" s="407" customFormat="1" ht="17.25">
      <c r="A952" s="552" t="s">
        <v>2216</v>
      </c>
      <c r="B952" s="552" t="s">
        <v>2215</v>
      </c>
      <c r="C952" s="553" t="s">
        <v>1041</v>
      </c>
      <c r="D952" s="553" t="s">
        <v>1046</v>
      </c>
      <c r="E952" s="554"/>
      <c r="F952" s="554"/>
      <c r="G952" s="555">
        <v>-1.2</v>
      </c>
    </row>
    <row r="953" spans="1:7" s="407" customFormat="1" ht="17.25">
      <c r="A953" s="552" t="s">
        <v>2217</v>
      </c>
      <c r="B953" s="552" t="s">
        <v>2215</v>
      </c>
      <c r="C953" s="553" t="s">
        <v>1041</v>
      </c>
      <c r="D953" s="553" t="s">
        <v>1046</v>
      </c>
      <c r="E953" s="554"/>
      <c r="F953" s="554"/>
      <c r="G953" s="555">
        <v>-1.7</v>
      </c>
    </row>
    <row r="954" spans="1:7" s="407" customFormat="1" ht="17.25">
      <c r="A954" s="552" t="s">
        <v>1383</v>
      </c>
      <c r="B954" s="552" t="s">
        <v>1044</v>
      </c>
      <c r="C954" s="553" t="s">
        <v>1041</v>
      </c>
      <c r="D954" s="553" t="s">
        <v>1046</v>
      </c>
      <c r="E954" s="554"/>
      <c r="F954" s="554"/>
      <c r="G954" s="555">
        <v>-45</v>
      </c>
    </row>
    <row r="955" spans="1:7" s="407" customFormat="1" ht="17.25">
      <c r="A955" s="552" t="s">
        <v>1745</v>
      </c>
      <c r="B955" s="552" t="s">
        <v>1044</v>
      </c>
      <c r="C955" s="553" t="s">
        <v>1041</v>
      </c>
      <c r="D955" s="553" t="s">
        <v>1046</v>
      </c>
      <c r="E955" s="554"/>
      <c r="F955" s="554"/>
      <c r="G955" s="555">
        <v>-7.0000000000000007E-2</v>
      </c>
    </row>
    <row r="956" spans="1:7" s="407" customFormat="1" ht="17.25">
      <c r="A956" s="552" t="s">
        <v>1348</v>
      </c>
      <c r="B956" s="552" t="s">
        <v>1044</v>
      </c>
      <c r="C956" s="553" t="s">
        <v>1041</v>
      </c>
      <c r="D956" s="553" t="s">
        <v>1046</v>
      </c>
      <c r="E956" s="554"/>
      <c r="F956" s="554"/>
      <c r="G956" s="555">
        <v>-6</v>
      </c>
    </row>
    <row r="957" spans="1:7" s="407" customFormat="1" ht="17.25">
      <c r="A957" s="552" t="s">
        <v>2218</v>
      </c>
      <c r="B957" s="552" t="s">
        <v>2166</v>
      </c>
      <c r="C957" s="553" t="s">
        <v>1045</v>
      </c>
      <c r="D957" s="553" t="s">
        <v>1046</v>
      </c>
      <c r="E957" s="554"/>
      <c r="F957" s="554"/>
      <c r="G957" s="555">
        <v>-0.8</v>
      </c>
    </row>
    <row r="958" spans="1:7" s="407" customFormat="1" ht="17.25">
      <c r="A958" s="552" t="s">
        <v>2219</v>
      </c>
      <c r="B958" s="552" t="s">
        <v>2220</v>
      </c>
      <c r="C958" s="553" t="s">
        <v>1045</v>
      </c>
      <c r="D958" s="553" t="s">
        <v>1046</v>
      </c>
      <c r="E958" s="554"/>
      <c r="F958" s="554"/>
      <c r="G958" s="555">
        <v>-1</v>
      </c>
    </row>
    <row r="959" spans="1:7" s="407" customFormat="1" ht="17.25">
      <c r="A959" s="552" t="s">
        <v>2221</v>
      </c>
      <c r="B959" s="552" t="s">
        <v>2222</v>
      </c>
      <c r="C959" s="553" t="s">
        <v>1045</v>
      </c>
      <c r="D959" s="553" t="s">
        <v>1046</v>
      </c>
      <c r="E959" s="554"/>
      <c r="F959" s="554"/>
      <c r="G959" s="555">
        <v>-61.506</v>
      </c>
    </row>
    <row r="960" spans="1:7" s="407" customFormat="1" ht="17.25">
      <c r="A960" s="552" t="s">
        <v>2223</v>
      </c>
      <c r="B960" s="552" t="s">
        <v>2166</v>
      </c>
      <c r="C960" s="553" t="s">
        <v>1045</v>
      </c>
      <c r="D960" s="553" t="s">
        <v>1046</v>
      </c>
      <c r="E960" s="554"/>
      <c r="F960" s="554"/>
      <c r="G960" s="555">
        <v>-2.0030000000000001</v>
      </c>
    </row>
    <row r="961" spans="1:7" s="407" customFormat="1" ht="17.25">
      <c r="A961" s="552" t="s">
        <v>2224</v>
      </c>
      <c r="B961" s="552" t="s">
        <v>2162</v>
      </c>
      <c r="C961" s="553" t="s">
        <v>1045</v>
      </c>
      <c r="D961" s="553" t="s">
        <v>1058</v>
      </c>
      <c r="E961" s="554"/>
      <c r="F961" s="554"/>
      <c r="G961" s="555">
        <v>-54.05</v>
      </c>
    </row>
    <row r="962" spans="1:7" s="407" customFormat="1" ht="17.25">
      <c r="A962" s="559"/>
      <c r="B962" s="550" t="s">
        <v>1184</v>
      </c>
      <c r="C962" s="560"/>
      <c r="D962" s="560"/>
      <c r="E962" s="558"/>
      <c r="F962" s="558"/>
      <c r="G962" s="557">
        <f>SUM(G963:G965)</f>
        <v>-251.191</v>
      </c>
    </row>
    <row r="963" spans="1:7" s="407" customFormat="1" ht="17.25">
      <c r="A963" s="552" t="s">
        <v>2225</v>
      </c>
      <c r="B963" s="552" t="s">
        <v>2226</v>
      </c>
      <c r="C963" s="553" t="s">
        <v>1041</v>
      </c>
      <c r="D963" s="553" t="s">
        <v>1183</v>
      </c>
      <c r="E963" s="554"/>
      <c r="F963" s="554"/>
      <c r="G963" s="555">
        <v>-18</v>
      </c>
    </row>
    <row r="964" spans="1:7" s="407" customFormat="1" ht="34.5">
      <c r="A964" s="552" t="s">
        <v>2227</v>
      </c>
      <c r="B964" s="552" t="s">
        <v>2228</v>
      </c>
      <c r="C964" s="553" t="s">
        <v>1045</v>
      </c>
      <c r="D964" s="553" t="s">
        <v>1183</v>
      </c>
      <c r="E964" s="554"/>
      <c r="F964" s="554"/>
      <c r="G964" s="555">
        <v>-13.191000000000001</v>
      </c>
    </row>
    <row r="965" spans="1:7" s="407" customFormat="1" ht="34.5">
      <c r="A965" s="552" t="s">
        <v>2229</v>
      </c>
      <c r="B965" s="552" t="s">
        <v>2230</v>
      </c>
      <c r="C965" s="553" t="s">
        <v>1041</v>
      </c>
      <c r="D965" s="553" t="s">
        <v>1183</v>
      </c>
      <c r="E965" s="554"/>
      <c r="F965" s="554"/>
      <c r="G965" s="555">
        <v>-220</v>
      </c>
    </row>
    <row r="966" spans="1:7" s="407" customFormat="1">
      <c r="A966" s="545" t="s">
        <v>2231</v>
      </c>
      <c r="B966" s="561" t="s">
        <v>2232</v>
      </c>
      <c r="C966" s="561"/>
      <c r="D966" s="561"/>
      <c r="E966" s="561"/>
      <c r="F966" s="549"/>
      <c r="G966" s="538">
        <f>+G967+G982</f>
        <v>-100.60007999999999</v>
      </c>
    </row>
    <row r="967" spans="1:7" s="407" customFormat="1">
      <c r="A967" s="545"/>
      <c r="B967" s="550" t="s">
        <v>1038</v>
      </c>
      <c r="C967" s="560"/>
      <c r="D967" s="560"/>
      <c r="E967" s="551"/>
      <c r="F967" s="549"/>
      <c r="G967" s="538">
        <f>SUM(G968:G981)</f>
        <v>-44.600079999999998</v>
      </c>
    </row>
    <row r="968" spans="1:7" s="407" customFormat="1" ht="17.25">
      <c r="A968" s="552" t="s">
        <v>1287</v>
      </c>
      <c r="B968" s="552" t="s">
        <v>1288</v>
      </c>
      <c r="C968" s="553" t="s">
        <v>1041</v>
      </c>
      <c r="D968" s="553" t="s">
        <v>1046</v>
      </c>
      <c r="E968" s="554"/>
      <c r="F968" s="554"/>
      <c r="G968" s="555">
        <v>-2.1</v>
      </c>
    </row>
    <row r="969" spans="1:7" s="407" customFormat="1" ht="17.25">
      <c r="A969" s="552" t="s">
        <v>1160</v>
      </c>
      <c r="B969" s="552" t="s">
        <v>1140</v>
      </c>
      <c r="C969" s="553" t="s">
        <v>1041</v>
      </c>
      <c r="D969" s="553" t="s">
        <v>1058</v>
      </c>
      <c r="E969" s="554"/>
      <c r="F969" s="554"/>
      <c r="G969" s="555">
        <v>-10</v>
      </c>
    </row>
    <row r="970" spans="1:7" s="407" customFormat="1" ht="17.25">
      <c r="A970" s="552" t="s">
        <v>1295</v>
      </c>
      <c r="B970" s="552" t="s">
        <v>1296</v>
      </c>
      <c r="C970" s="553" t="s">
        <v>1041</v>
      </c>
      <c r="D970" s="553" t="s">
        <v>1046</v>
      </c>
      <c r="E970" s="554"/>
      <c r="F970" s="554"/>
      <c r="G970" s="555">
        <v>-3.2</v>
      </c>
    </row>
    <row r="971" spans="1:7" s="407" customFormat="1" ht="17.25">
      <c r="A971" s="552" t="s">
        <v>1304</v>
      </c>
      <c r="B971" s="552" t="s">
        <v>1169</v>
      </c>
      <c r="C971" s="553" t="s">
        <v>1041</v>
      </c>
      <c r="D971" s="553" t="s">
        <v>1046</v>
      </c>
      <c r="E971" s="554"/>
      <c r="F971" s="554"/>
      <c r="G971" s="555">
        <v>-4.8600000000000003</v>
      </c>
    </row>
    <row r="972" spans="1:7" s="407" customFormat="1" ht="17.25">
      <c r="A972" s="552" t="s">
        <v>1590</v>
      </c>
      <c r="B972" s="552" t="s">
        <v>1117</v>
      </c>
      <c r="C972" s="553" t="s">
        <v>1041</v>
      </c>
      <c r="D972" s="553" t="s">
        <v>1046</v>
      </c>
      <c r="E972" s="554"/>
      <c r="F972" s="554"/>
      <c r="G972" s="555">
        <v>-3.2</v>
      </c>
    </row>
    <row r="973" spans="1:7" s="407" customFormat="1" ht="17.25">
      <c r="A973" s="552" t="s">
        <v>1596</v>
      </c>
      <c r="B973" s="552" t="s">
        <v>1597</v>
      </c>
      <c r="C973" s="553" t="s">
        <v>1041</v>
      </c>
      <c r="D973" s="553" t="s">
        <v>1046</v>
      </c>
      <c r="E973" s="554"/>
      <c r="F973" s="554"/>
      <c r="G973" s="555">
        <v>-9.1999999999999993</v>
      </c>
    </row>
    <row r="974" spans="1:7" s="407" customFormat="1" ht="17.25">
      <c r="A974" s="552" t="s">
        <v>2233</v>
      </c>
      <c r="B974" s="552" t="s">
        <v>1235</v>
      </c>
      <c r="C974" s="553" t="s">
        <v>1045</v>
      </c>
      <c r="D974" s="553" t="s">
        <v>1046</v>
      </c>
      <c r="E974" s="554"/>
      <c r="F974" s="554"/>
      <c r="G974" s="555">
        <v>-0.77400000000000002</v>
      </c>
    </row>
    <row r="975" spans="1:7" s="407" customFormat="1" ht="17.25">
      <c r="A975" s="552" t="s">
        <v>2234</v>
      </c>
      <c r="B975" s="552" t="s">
        <v>2235</v>
      </c>
      <c r="C975" s="553" t="s">
        <v>1045</v>
      </c>
      <c r="D975" s="553" t="s">
        <v>1046</v>
      </c>
      <c r="E975" s="554"/>
      <c r="F975" s="554"/>
      <c r="G975" s="555">
        <v>-2.0000800000000001</v>
      </c>
    </row>
    <row r="976" spans="1:7" s="407" customFormat="1" ht="17.25">
      <c r="A976" s="552" t="s">
        <v>2236</v>
      </c>
      <c r="B976" s="552" t="s">
        <v>2237</v>
      </c>
      <c r="C976" s="553" t="s">
        <v>1045</v>
      </c>
      <c r="D976" s="553" t="s">
        <v>1046</v>
      </c>
      <c r="E976" s="554"/>
      <c r="F976" s="554"/>
      <c r="G976" s="555">
        <v>-0.44</v>
      </c>
    </row>
    <row r="977" spans="1:7" s="407" customFormat="1" ht="17.25">
      <c r="A977" s="552" t="s">
        <v>2238</v>
      </c>
      <c r="B977" s="552" t="s">
        <v>2239</v>
      </c>
      <c r="C977" s="553" t="s">
        <v>1045</v>
      </c>
      <c r="D977" s="553" t="s">
        <v>1046</v>
      </c>
      <c r="E977" s="554"/>
      <c r="F977" s="554"/>
      <c r="G977" s="555">
        <v>-6.9</v>
      </c>
    </row>
    <row r="978" spans="1:7" s="407" customFormat="1" ht="17.25">
      <c r="A978" s="552" t="s">
        <v>2240</v>
      </c>
      <c r="B978" s="552" t="s">
        <v>2241</v>
      </c>
      <c r="C978" s="553" t="s">
        <v>1045</v>
      </c>
      <c r="D978" s="553" t="s">
        <v>1046</v>
      </c>
      <c r="E978" s="554"/>
      <c r="F978" s="554"/>
      <c r="G978" s="555">
        <v>-0.46800000000000003</v>
      </c>
    </row>
    <row r="979" spans="1:7" s="407" customFormat="1" ht="17.25">
      <c r="A979" s="552" t="s">
        <v>2242</v>
      </c>
      <c r="B979" s="552" t="s">
        <v>2239</v>
      </c>
      <c r="C979" s="553" t="s">
        <v>1045</v>
      </c>
      <c r="D979" s="553" t="s">
        <v>1046</v>
      </c>
      <c r="E979" s="554"/>
      <c r="F979" s="554"/>
      <c r="G979" s="555">
        <v>-0.53400000000000003</v>
      </c>
    </row>
    <row r="980" spans="1:7" s="407" customFormat="1" ht="17.25">
      <c r="A980" s="552" t="s">
        <v>2243</v>
      </c>
      <c r="B980" s="552" t="s">
        <v>1144</v>
      </c>
      <c r="C980" s="553" t="s">
        <v>1045</v>
      </c>
      <c r="D980" s="553" t="s">
        <v>1081</v>
      </c>
      <c r="E980" s="554"/>
      <c r="F980" s="554"/>
      <c r="G980" s="555">
        <v>-0.6</v>
      </c>
    </row>
    <row r="981" spans="1:7" s="407" customFormat="1" ht="17.25">
      <c r="A981" s="552" t="s">
        <v>2244</v>
      </c>
      <c r="B981" s="552" t="s">
        <v>1113</v>
      </c>
      <c r="C981" s="553" t="s">
        <v>1045</v>
      </c>
      <c r="D981" s="553" t="s">
        <v>1081</v>
      </c>
      <c r="E981" s="554"/>
      <c r="F981" s="554"/>
      <c r="G981" s="555">
        <v>-0.32400000000000001</v>
      </c>
    </row>
    <row r="982" spans="1:7" s="407" customFormat="1" ht="17.25">
      <c r="A982" s="559"/>
      <c r="B982" s="550" t="s">
        <v>1184</v>
      </c>
      <c r="C982" s="560"/>
      <c r="D982" s="560"/>
      <c r="E982" s="558"/>
      <c r="F982" s="558"/>
      <c r="G982" s="557">
        <f>+G983</f>
        <v>-56</v>
      </c>
    </row>
    <row r="983" spans="1:7" s="407" customFormat="1" ht="34.5">
      <c r="A983" s="552" t="s">
        <v>2245</v>
      </c>
      <c r="B983" s="552" t="s">
        <v>2246</v>
      </c>
      <c r="C983" s="553" t="s">
        <v>1041</v>
      </c>
      <c r="D983" s="553" t="s">
        <v>1183</v>
      </c>
      <c r="E983" s="554"/>
      <c r="F983" s="554"/>
      <c r="G983" s="555">
        <v>-56</v>
      </c>
    </row>
    <row r="984" spans="1:7" s="407" customFormat="1">
      <c r="A984" s="545" t="s">
        <v>2247</v>
      </c>
      <c r="B984" s="561" t="s">
        <v>771</v>
      </c>
      <c r="C984" s="561"/>
      <c r="D984" s="561"/>
      <c r="E984" s="561"/>
      <c r="F984" s="549"/>
      <c r="G984" s="538">
        <f>+G985</f>
        <v>-680.31999999999982</v>
      </c>
    </row>
    <row r="985" spans="1:7" s="407" customFormat="1">
      <c r="A985" s="545"/>
      <c r="B985" s="550" t="s">
        <v>1038</v>
      </c>
      <c r="C985" s="560"/>
      <c r="D985" s="560"/>
      <c r="E985" s="551"/>
      <c r="F985" s="549"/>
      <c r="G985" s="538">
        <f>SUM(G986:G1010)</f>
        <v>-680.31999999999982</v>
      </c>
    </row>
    <row r="986" spans="1:7" s="407" customFormat="1" ht="17.25">
      <c r="A986" s="552" t="s">
        <v>2248</v>
      </c>
      <c r="B986" s="552" t="s">
        <v>2005</v>
      </c>
      <c r="C986" s="553" t="s">
        <v>1041</v>
      </c>
      <c r="D986" s="553" t="s">
        <v>1046</v>
      </c>
      <c r="E986" s="554"/>
      <c r="F986" s="554"/>
      <c r="G986" s="555">
        <v>-0.6</v>
      </c>
    </row>
    <row r="987" spans="1:7" s="407" customFormat="1" ht="34.5">
      <c r="A987" s="552" t="s">
        <v>1461</v>
      </c>
      <c r="B987" s="552" t="s">
        <v>1462</v>
      </c>
      <c r="C987" s="553" t="s">
        <v>1041</v>
      </c>
      <c r="D987" s="553" t="s">
        <v>1046</v>
      </c>
      <c r="E987" s="554"/>
      <c r="F987" s="554"/>
      <c r="G987" s="555">
        <v>-80.099999999999994</v>
      </c>
    </row>
    <row r="988" spans="1:7" s="407" customFormat="1" ht="34.5">
      <c r="A988" s="552" t="s">
        <v>1474</v>
      </c>
      <c r="B988" s="552" t="s">
        <v>2249</v>
      </c>
      <c r="C988" s="553" t="s">
        <v>1041</v>
      </c>
      <c r="D988" s="553" t="s">
        <v>1046</v>
      </c>
      <c r="E988" s="554"/>
      <c r="F988" s="554"/>
      <c r="G988" s="555">
        <v>-4.62</v>
      </c>
    </row>
    <row r="989" spans="1:7" s="407" customFormat="1" ht="34.5">
      <c r="A989" s="552" t="s">
        <v>2250</v>
      </c>
      <c r="B989" s="552" t="s">
        <v>2251</v>
      </c>
      <c r="C989" s="553" t="s">
        <v>1041</v>
      </c>
      <c r="D989" s="553" t="s">
        <v>1046</v>
      </c>
      <c r="E989" s="554"/>
      <c r="F989" s="554"/>
      <c r="G989" s="555">
        <v>-4.5</v>
      </c>
    </row>
    <row r="990" spans="1:7" s="407" customFormat="1" ht="17.25">
      <c r="A990" s="552" t="s">
        <v>2252</v>
      </c>
      <c r="B990" s="552" t="s">
        <v>2020</v>
      </c>
      <c r="C990" s="553" t="s">
        <v>1045</v>
      </c>
      <c r="D990" s="553" t="s">
        <v>1046</v>
      </c>
      <c r="E990" s="554"/>
      <c r="F990" s="554"/>
      <c r="G990" s="555">
        <v>-0.9</v>
      </c>
    </row>
    <row r="991" spans="1:7" s="407" customFormat="1" ht="17.25">
      <c r="A991" s="552" t="s">
        <v>2253</v>
      </c>
      <c r="B991" s="552" t="s">
        <v>2254</v>
      </c>
      <c r="C991" s="553" t="s">
        <v>1045</v>
      </c>
      <c r="D991" s="553" t="s">
        <v>1046</v>
      </c>
      <c r="E991" s="554"/>
      <c r="F991" s="554"/>
      <c r="G991" s="555">
        <v>-9</v>
      </c>
    </row>
    <row r="992" spans="1:7" s="407" customFormat="1" ht="51.75">
      <c r="A992" s="552" t="s">
        <v>2255</v>
      </c>
      <c r="B992" s="552" t="s">
        <v>2256</v>
      </c>
      <c r="C992" s="553" t="s">
        <v>1041</v>
      </c>
      <c r="D992" s="553" t="s">
        <v>1046</v>
      </c>
      <c r="E992" s="554"/>
      <c r="F992" s="554"/>
      <c r="G992" s="555">
        <v>-1.1000000000000001</v>
      </c>
    </row>
    <row r="993" spans="1:7" s="407" customFormat="1" ht="17.25">
      <c r="A993" s="552" t="s">
        <v>2257</v>
      </c>
      <c r="B993" s="552" t="s">
        <v>2258</v>
      </c>
      <c r="C993" s="553" t="s">
        <v>1041</v>
      </c>
      <c r="D993" s="553" t="s">
        <v>1046</v>
      </c>
      <c r="E993" s="554"/>
      <c r="F993" s="554"/>
      <c r="G993" s="555">
        <v>-1.8</v>
      </c>
    </row>
    <row r="994" spans="1:7" s="407" customFormat="1" ht="17.25">
      <c r="A994" s="552" t="s">
        <v>2006</v>
      </c>
      <c r="B994" s="552" t="s">
        <v>2005</v>
      </c>
      <c r="C994" s="553" t="s">
        <v>1041</v>
      </c>
      <c r="D994" s="553" t="s">
        <v>1046</v>
      </c>
      <c r="E994" s="554"/>
      <c r="F994" s="554"/>
      <c r="G994" s="555">
        <v>-15</v>
      </c>
    </row>
    <row r="995" spans="1:7" s="407" customFormat="1" ht="34.5">
      <c r="A995" s="552" t="s">
        <v>2259</v>
      </c>
      <c r="B995" s="552" t="s">
        <v>2260</v>
      </c>
      <c r="C995" s="553" t="s">
        <v>1041</v>
      </c>
      <c r="D995" s="553" t="s">
        <v>1046</v>
      </c>
      <c r="E995" s="554"/>
      <c r="F995" s="554"/>
      <c r="G995" s="555">
        <v>-0.1</v>
      </c>
    </row>
    <row r="996" spans="1:7" s="407" customFormat="1" ht="17.25">
      <c r="A996" s="552" t="s">
        <v>2261</v>
      </c>
      <c r="B996" s="552" t="s">
        <v>2104</v>
      </c>
      <c r="C996" s="553" t="s">
        <v>1045</v>
      </c>
      <c r="D996" s="553" t="s">
        <v>1046</v>
      </c>
      <c r="E996" s="554"/>
      <c r="F996" s="554"/>
      <c r="G996" s="555">
        <v>-5.2</v>
      </c>
    </row>
    <row r="997" spans="1:7" s="407" customFormat="1" ht="17.25">
      <c r="A997" s="552" t="s">
        <v>2262</v>
      </c>
      <c r="B997" s="552" t="s">
        <v>2025</v>
      </c>
      <c r="C997" s="553" t="s">
        <v>1045</v>
      </c>
      <c r="D997" s="553" t="s">
        <v>1046</v>
      </c>
      <c r="E997" s="554"/>
      <c r="F997" s="554"/>
      <c r="G997" s="555">
        <v>-46</v>
      </c>
    </row>
    <row r="998" spans="1:7" s="407" customFormat="1" ht="17.25">
      <c r="A998" s="552" t="s">
        <v>2263</v>
      </c>
      <c r="B998" s="552" t="s">
        <v>2264</v>
      </c>
      <c r="C998" s="553" t="s">
        <v>1045</v>
      </c>
      <c r="D998" s="553" t="s">
        <v>1046</v>
      </c>
      <c r="E998" s="554"/>
      <c r="F998" s="554"/>
      <c r="G998" s="555">
        <v>-1.3</v>
      </c>
    </row>
    <row r="999" spans="1:7" s="407" customFormat="1" ht="34.5">
      <c r="A999" s="552" t="s">
        <v>2265</v>
      </c>
      <c r="B999" s="552" t="s">
        <v>2266</v>
      </c>
      <c r="C999" s="553" t="s">
        <v>1045</v>
      </c>
      <c r="D999" s="553" t="s">
        <v>1046</v>
      </c>
      <c r="E999" s="554"/>
      <c r="F999" s="554"/>
      <c r="G999" s="555">
        <v>-20</v>
      </c>
    </row>
    <row r="1000" spans="1:7" s="407" customFormat="1" ht="17.25">
      <c r="A1000" s="552" t="s">
        <v>2267</v>
      </c>
      <c r="B1000" s="552" t="s">
        <v>2268</v>
      </c>
      <c r="C1000" s="553" t="s">
        <v>1045</v>
      </c>
      <c r="D1000" s="553" t="s">
        <v>1046</v>
      </c>
      <c r="E1000" s="554"/>
      <c r="F1000" s="554"/>
      <c r="G1000" s="555">
        <v>-442.2</v>
      </c>
    </row>
    <row r="1001" spans="1:7" s="407" customFormat="1" ht="51.75">
      <c r="A1001" s="552" t="s">
        <v>2269</v>
      </c>
      <c r="B1001" s="552" t="s">
        <v>2270</v>
      </c>
      <c r="C1001" s="553" t="s">
        <v>1041</v>
      </c>
      <c r="D1001" s="553" t="s">
        <v>1046</v>
      </c>
      <c r="E1001" s="554"/>
      <c r="F1001" s="554"/>
      <c r="G1001" s="555">
        <v>-15.6</v>
      </c>
    </row>
    <row r="1002" spans="1:7" s="407" customFormat="1" ht="17.25">
      <c r="A1002" s="552" t="s">
        <v>2271</v>
      </c>
      <c r="B1002" s="552" t="s">
        <v>2020</v>
      </c>
      <c r="C1002" s="553" t="s">
        <v>1041</v>
      </c>
      <c r="D1002" s="553" t="s">
        <v>1046</v>
      </c>
      <c r="E1002" s="554"/>
      <c r="F1002" s="554"/>
      <c r="G1002" s="555">
        <v>-13.5</v>
      </c>
    </row>
    <row r="1003" spans="1:7" s="407" customFormat="1" ht="17.25">
      <c r="A1003" s="552" t="s">
        <v>2272</v>
      </c>
      <c r="B1003" s="552" t="s">
        <v>2005</v>
      </c>
      <c r="C1003" s="553" t="s">
        <v>1041</v>
      </c>
      <c r="D1003" s="553" t="s">
        <v>1046</v>
      </c>
      <c r="E1003" s="554"/>
      <c r="F1003" s="554"/>
      <c r="G1003" s="555">
        <v>-0.3</v>
      </c>
    </row>
    <row r="1004" spans="1:7" s="407" customFormat="1" ht="34.5">
      <c r="A1004" s="552" t="s">
        <v>2273</v>
      </c>
      <c r="B1004" s="552" t="s">
        <v>2251</v>
      </c>
      <c r="C1004" s="553" t="s">
        <v>1041</v>
      </c>
      <c r="D1004" s="553" t="s">
        <v>1046</v>
      </c>
      <c r="E1004" s="554"/>
      <c r="F1004" s="554"/>
      <c r="G1004" s="555">
        <v>-6.5</v>
      </c>
    </row>
    <row r="1005" spans="1:7" s="407" customFormat="1" ht="34.5">
      <c r="A1005" s="552" t="s">
        <v>2274</v>
      </c>
      <c r="B1005" s="552" t="s">
        <v>2275</v>
      </c>
      <c r="C1005" s="553" t="s">
        <v>1041</v>
      </c>
      <c r="D1005" s="553" t="s">
        <v>1046</v>
      </c>
      <c r="E1005" s="554"/>
      <c r="F1005" s="554"/>
      <c r="G1005" s="555">
        <v>-0.3</v>
      </c>
    </row>
    <row r="1006" spans="1:7" s="407" customFormat="1" ht="17.25">
      <c r="A1006" s="552" t="s">
        <v>2276</v>
      </c>
      <c r="B1006" s="552" t="s">
        <v>2258</v>
      </c>
      <c r="C1006" s="553" t="s">
        <v>1041</v>
      </c>
      <c r="D1006" s="553" t="s">
        <v>1046</v>
      </c>
      <c r="E1006" s="554"/>
      <c r="F1006" s="554"/>
      <c r="G1006" s="555">
        <v>-0.5</v>
      </c>
    </row>
    <row r="1007" spans="1:7" s="407" customFormat="1" ht="34.5">
      <c r="A1007" s="552" t="s">
        <v>1450</v>
      </c>
      <c r="B1007" s="552" t="s">
        <v>2277</v>
      </c>
      <c r="C1007" s="553" t="s">
        <v>1041</v>
      </c>
      <c r="D1007" s="553" t="s">
        <v>1046</v>
      </c>
      <c r="E1007" s="554"/>
      <c r="F1007" s="554"/>
      <c r="G1007" s="555">
        <v>-0.6</v>
      </c>
    </row>
    <row r="1008" spans="1:7" s="407" customFormat="1" ht="34.5">
      <c r="A1008" s="552" t="s">
        <v>2278</v>
      </c>
      <c r="B1008" s="552" t="s">
        <v>2279</v>
      </c>
      <c r="C1008" s="553" t="s">
        <v>1041</v>
      </c>
      <c r="D1008" s="553" t="s">
        <v>1046</v>
      </c>
      <c r="E1008" s="554"/>
      <c r="F1008" s="554"/>
      <c r="G1008" s="555">
        <v>-4.3</v>
      </c>
    </row>
    <row r="1009" spans="1:7" s="407" customFormat="1" ht="17.25">
      <c r="A1009" s="552" t="s">
        <v>2280</v>
      </c>
      <c r="B1009" s="552" t="s">
        <v>2104</v>
      </c>
      <c r="C1009" s="553" t="s">
        <v>1045</v>
      </c>
      <c r="D1009" s="553" t="s">
        <v>1046</v>
      </c>
      <c r="E1009" s="554"/>
      <c r="F1009" s="554"/>
      <c r="G1009" s="555">
        <v>-4.5</v>
      </c>
    </row>
    <row r="1010" spans="1:7" s="407" customFormat="1" ht="17.25">
      <c r="A1010" s="552" t="s">
        <v>2281</v>
      </c>
      <c r="B1010" s="552" t="s">
        <v>2025</v>
      </c>
      <c r="C1010" s="553" t="s">
        <v>1045</v>
      </c>
      <c r="D1010" s="553" t="s">
        <v>1046</v>
      </c>
      <c r="E1010" s="554"/>
      <c r="F1010" s="554"/>
      <c r="G1010" s="555">
        <v>-1.8</v>
      </c>
    </row>
    <row r="1011" spans="1:7" s="407" customFormat="1">
      <c r="A1011" s="545" t="s">
        <v>2282</v>
      </c>
      <c r="B1011" s="561" t="s">
        <v>775</v>
      </c>
      <c r="C1011" s="561"/>
      <c r="D1011" s="561"/>
      <c r="E1011" s="561"/>
      <c r="F1011" s="549"/>
      <c r="G1011" s="538">
        <f>+G1012+G1178</f>
        <v>-4368.5001299999976</v>
      </c>
    </row>
    <row r="1012" spans="1:7" s="407" customFormat="1">
      <c r="A1012" s="545"/>
      <c r="B1012" s="550" t="s">
        <v>1038</v>
      </c>
      <c r="C1012" s="560"/>
      <c r="D1012" s="560"/>
      <c r="E1012" s="551"/>
      <c r="F1012" s="549"/>
      <c r="G1012" s="538">
        <f>SUM(G1013:G1177)</f>
        <v>-4083.5001299999976</v>
      </c>
    </row>
    <row r="1013" spans="1:7" s="407" customFormat="1" ht="17.25">
      <c r="A1013" s="552" t="s">
        <v>2283</v>
      </c>
      <c r="B1013" s="552" t="s">
        <v>2284</v>
      </c>
      <c r="C1013" s="553" t="s">
        <v>1041</v>
      </c>
      <c r="D1013" s="553" t="s">
        <v>1046</v>
      </c>
      <c r="E1013" s="554"/>
      <c r="F1013" s="554"/>
      <c r="G1013" s="555">
        <v>-20.399999999999999</v>
      </c>
    </row>
    <row r="1014" spans="1:7" s="407" customFormat="1" ht="17.25">
      <c r="A1014" s="552" t="s">
        <v>2285</v>
      </c>
      <c r="B1014" s="552" t="s">
        <v>2286</v>
      </c>
      <c r="C1014" s="553" t="s">
        <v>1041</v>
      </c>
      <c r="D1014" s="553" t="s">
        <v>1058</v>
      </c>
      <c r="E1014" s="554"/>
      <c r="F1014" s="554"/>
      <c r="G1014" s="555">
        <v>-9.92</v>
      </c>
    </row>
    <row r="1015" spans="1:7" s="407" customFormat="1" ht="17.25">
      <c r="A1015" s="552" t="s">
        <v>2287</v>
      </c>
      <c r="B1015" s="552" t="s">
        <v>2288</v>
      </c>
      <c r="C1015" s="553" t="s">
        <v>1041</v>
      </c>
      <c r="D1015" s="553" t="s">
        <v>1046</v>
      </c>
      <c r="E1015" s="554"/>
      <c r="F1015" s="554"/>
      <c r="G1015" s="555">
        <f>-1+0.56</f>
        <v>-0.43999999999999995</v>
      </c>
    </row>
    <row r="1016" spans="1:7" s="407" customFormat="1" ht="17.25">
      <c r="A1016" s="552" t="s">
        <v>2289</v>
      </c>
      <c r="B1016" s="552" t="s">
        <v>2290</v>
      </c>
      <c r="C1016" s="553" t="s">
        <v>1041</v>
      </c>
      <c r="D1016" s="553" t="s">
        <v>1263</v>
      </c>
      <c r="E1016" s="554"/>
      <c r="F1016" s="554"/>
      <c r="G1016" s="555">
        <v>-33</v>
      </c>
    </row>
    <row r="1017" spans="1:7" s="407" customFormat="1" ht="17.25">
      <c r="A1017" s="552" t="s">
        <v>2291</v>
      </c>
      <c r="B1017" s="552" t="s">
        <v>2292</v>
      </c>
      <c r="C1017" s="553" t="s">
        <v>1041</v>
      </c>
      <c r="D1017" s="553" t="s">
        <v>1058</v>
      </c>
      <c r="E1017" s="554"/>
      <c r="F1017" s="554"/>
      <c r="G1017" s="555">
        <v>-38.5</v>
      </c>
    </row>
    <row r="1018" spans="1:7" s="407" customFormat="1" ht="17.25">
      <c r="A1018" s="552" t="s">
        <v>2293</v>
      </c>
      <c r="B1018" s="552" t="s">
        <v>2294</v>
      </c>
      <c r="C1018" s="553" t="s">
        <v>1041</v>
      </c>
      <c r="D1018" s="553" t="s">
        <v>1058</v>
      </c>
      <c r="E1018" s="554"/>
      <c r="F1018" s="554"/>
      <c r="G1018" s="555">
        <v>-22.95</v>
      </c>
    </row>
    <row r="1019" spans="1:7" s="407" customFormat="1" ht="17.25">
      <c r="A1019" s="552" t="s">
        <v>2295</v>
      </c>
      <c r="B1019" s="552" t="s">
        <v>2296</v>
      </c>
      <c r="C1019" s="553" t="s">
        <v>1041</v>
      </c>
      <c r="D1019" s="553" t="s">
        <v>1046</v>
      </c>
      <c r="E1019" s="554"/>
      <c r="F1019" s="554"/>
      <c r="G1019" s="555">
        <v>-10.8</v>
      </c>
    </row>
    <row r="1020" spans="1:7" s="407" customFormat="1" ht="17.25">
      <c r="A1020" s="552" t="s">
        <v>2297</v>
      </c>
      <c r="B1020" s="552" t="s">
        <v>2298</v>
      </c>
      <c r="C1020" s="553" t="s">
        <v>1041</v>
      </c>
      <c r="D1020" s="553" t="s">
        <v>1046</v>
      </c>
      <c r="E1020" s="554"/>
      <c r="F1020" s="554"/>
      <c r="G1020" s="555">
        <v>-193.5</v>
      </c>
    </row>
    <row r="1021" spans="1:7" s="407" customFormat="1" ht="17.25">
      <c r="A1021" s="552" t="s">
        <v>2299</v>
      </c>
      <c r="B1021" s="552" t="s">
        <v>2300</v>
      </c>
      <c r="C1021" s="553" t="s">
        <v>1041</v>
      </c>
      <c r="D1021" s="553" t="s">
        <v>1046</v>
      </c>
      <c r="E1021" s="554"/>
      <c r="F1021" s="554"/>
      <c r="G1021" s="555">
        <v>-16.2</v>
      </c>
    </row>
    <row r="1022" spans="1:7" s="407" customFormat="1" ht="17.25">
      <c r="A1022" s="552" t="s">
        <v>2301</v>
      </c>
      <c r="B1022" s="552" t="s">
        <v>2298</v>
      </c>
      <c r="C1022" s="553" t="s">
        <v>1041</v>
      </c>
      <c r="D1022" s="553" t="s">
        <v>1046</v>
      </c>
      <c r="E1022" s="554"/>
      <c r="F1022" s="554"/>
      <c r="G1022" s="555">
        <v>-330</v>
      </c>
    </row>
    <row r="1023" spans="1:7" s="407" customFormat="1" ht="17.25">
      <c r="A1023" s="552" t="s">
        <v>2302</v>
      </c>
      <c r="B1023" s="552" t="s">
        <v>2303</v>
      </c>
      <c r="C1023" s="553" t="s">
        <v>1041</v>
      </c>
      <c r="D1023" s="553" t="s">
        <v>1263</v>
      </c>
      <c r="E1023" s="554"/>
      <c r="F1023" s="554"/>
      <c r="G1023" s="555">
        <v>-520</v>
      </c>
    </row>
    <row r="1024" spans="1:7" s="407" customFormat="1" ht="17.25">
      <c r="A1024" s="552" t="s">
        <v>2304</v>
      </c>
      <c r="B1024" s="552" t="s">
        <v>2305</v>
      </c>
      <c r="C1024" s="553" t="s">
        <v>1041</v>
      </c>
      <c r="D1024" s="553" t="s">
        <v>1089</v>
      </c>
      <c r="E1024" s="554"/>
      <c r="F1024" s="554"/>
      <c r="G1024" s="555">
        <v>-10.5</v>
      </c>
    </row>
    <row r="1025" spans="1:7" s="407" customFormat="1" ht="17.25">
      <c r="A1025" s="552" t="s">
        <v>1704</v>
      </c>
      <c r="B1025" s="552" t="s">
        <v>1701</v>
      </c>
      <c r="C1025" s="553" t="s">
        <v>1041</v>
      </c>
      <c r="D1025" s="553" t="s">
        <v>1046</v>
      </c>
      <c r="E1025" s="554"/>
      <c r="F1025" s="554"/>
      <c r="G1025" s="555">
        <v>-81</v>
      </c>
    </row>
    <row r="1026" spans="1:7" s="407" customFormat="1" ht="17.25">
      <c r="A1026" s="552" t="s">
        <v>2306</v>
      </c>
      <c r="B1026" s="552" t="s">
        <v>2307</v>
      </c>
      <c r="C1026" s="553" t="s">
        <v>1041</v>
      </c>
      <c r="D1026" s="553" t="s">
        <v>1046</v>
      </c>
      <c r="E1026" s="554"/>
      <c r="F1026" s="554"/>
      <c r="G1026" s="555">
        <v>-506</v>
      </c>
    </row>
    <row r="1027" spans="1:7" s="407" customFormat="1" ht="17.25">
      <c r="A1027" s="552" t="s">
        <v>2308</v>
      </c>
      <c r="B1027" s="552" t="s">
        <v>2309</v>
      </c>
      <c r="C1027" s="553" t="s">
        <v>1041</v>
      </c>
      <c r="D1027" s="553" t="s">
        <v>1492</v>
      </c>
      <c r="E1027" s="554"/>
      <c r="F1027" s="554"/>
      <c r="G1027" s="555">
        <v>-46</v>
      </c>
    </row>
    <row r="1028" spans="1:7" s="407" customFormat="1" ht="17.25">
      <c r="A1028" s="552" t="s">
        <v>2310</v>
      </c>
      <c r="B1028" s="552" t="s">
        <v>2072</v>
      </c>
      <c r="C1028" s="553" t="s">
        <v>1041</v>
      </c>
      <c r="D1028" s="553" t="s">
        <v>1046</v>
      </c>
      <c r="E1028" s="554"/>
      <c r="F1028" s="554"/>
      <c r="G1028" s="555">
        <v>-2</v>
      </c>
    </row>
    <row r="1029" spans="1:7" s="407" customFormat="1" ht="17.25">
      <c r="A1029" s="552" t="s">
        <v>2311</v>
      </c>
      <c r="B1029" s="552" t="s">
        <v>2312</v>
      </c>
      <c r="C1029" s="553" t="s">
        <v>1041</v>
      </c>
      <c r="D1029" s="553" t="s">
        <v>1046</v>
      </c>
      <c r="E1029" s="554"/>
      <c r="F1029" s="554"/>
      <c r="G1029" s="555">
        <v>-59.28</v>
      </c>
    </row>
    <row r="1030" spans="1:7" s="407" customFormat="1" ht="17.25">
      <c r="A1030" s="552" t="s">
        <v>2313</v>
      </c>
      <c r="B1030" s="552" t="s">
        <v>2067</v>
      </c>
      <c r="C1030" s="553" t="s">
        <v>1329</v>
      </c>
      <c r="D1030" s="553" t="s">
        <v>1046</v>
      </c>
      <c r="E1030" s="554"/>
      <c r="F1030" s="554"/>
      <c r="G1030" s="555">
        <v>-192</v>
      </c>
    </row>
    <row r="1031" spans="1:7" s="407" customFormat="1" ht="17.25">
      <c r="A1031" s="552" t="s">
        <v>2068</v>
      </c>
      <c r="B1031" s="552" t="s">
        <v>1508</v>
      </c>
      <c r="C1031" s="553" t="s">
        <v>1329</v>
      </c>
      <c r="D1031" s="553" t="s">
        <v>1046</v>
      </c>
      <c r="E1031" s="554"/>
      <c r="F1031" s="554"/>
      <c r="G1031" s="555">
        <v>-2.5</v>
      </c>
    </row>
    <row r="1032" spans="1:7" s="407" customFormat="1" ht="17.25">
      <c r="A1032" s="552" t="s">
        <v>2314</v>
      </c>
      <c r="B1032" s="552" t="s">
        <v>2309</v>
      </c>
      <c r="C1032" s="553" t="s">
        <v>1041</v>
      </c>
      <c r="D1032" s="553" t="s">
        <v>1492</v>
      </c>
      <c r="E1032" s="554"/>
      <c r="F1032" s="554"/>
      <c r="G1032" s="555">
        <v>-23</v>
      </c>
    </row>
    <row r="1033" spans="1:7" s="407" customFormat="1" ht="17.25">
      <c r="A1033" s="552" t="s">
        <v>2315</v>
      </c>
      <c r="B1033" s="552" t="s">
        <v>2316</v>
      </c>
      <c r="C1033" s="553" t="s">
        <v>1041</v>
      </c>
      <c r="D1033" s="553" t="s">
        <v>1046</v>
      </c>
      <c r="E1033" s="554"/>
      <c r="F1033" s="554"/>
      <c r="G1033" s="555">
        <v>-234</v>
      </c>
    </row>
    <row r="1034" spans="1:7" s="407" customFormat="1" ht="17.25">
      <c r="A1034" s="552" t="s">
        <v>2317</v>
      </c>
      <c r="B1034" s="552" t="s">
        <v>2318</v>
      </c>
      <c r="C1034" s="553" t="s">
        <v>1041</v>
      </c>
      <c r="D1034" s="553" t="s">
        <v>1492</v>
      </c>
      <c r="E1034" s="554"/>
      <c r="F1034" s="554"/>
      <c r="G1034" s="555">
        <v>-0.6</v>
      </c>
    </row>
    <row r="1035" spans="1:7" s="407" customFormat="1" ht="17.25">
      <c r="A1035" s="552" t="s">
        <v>1513</v>
      </c>
      <c r="B1035" s="552" t="s">
        <v>1077</v>
      </c>
      <c r="C1035" s="553" t="s">
        <v>1041</v>
      </c>
      <c r="D1035" s="553" t="s">
        <v>1046</v>
      </c>
      <c r="E1035" s="554"/>
      <c r="F1035" s="554"/>
      <c r="G1035" s="555">
        <v>-0.5</v>
      </c>
    </row>
    <row r="1036" spans="1:7" s="407" customFormat="1" ht="17.25">
      <c r="A1036" s="552" t="s">
        <v>2086</v>
      </c>
      <c r="B1036" s="552" t="s">
        <v>1376</v>
      </c>
      <c r="C1036" s="553" t="s">
        <v>1041</v>
      </c>
      <c r="D1036" s="553" t="s">
        <v>1046</v>
      </c>
      <c r="E1036" s="554"/>
      <c r="F1036" s="554"/>
      <c r="G1036" s="555">
        <v>-15.39</v>
      </c>
    </row>
    <row r="1037" spans="1:7" s="407" customFormat="1" ht="34.5">
      <c r="A1037" s="552" t="s">
        <v>2163</v>
      </c>
      <c r="B1037" s="552" t="s">
        <v>2164</v>
      </c>
      <c r="C1037" s="553" t="s">
        <v>1041</v>
      </c>
      <c r="D1037" s="553" t="s">
        <v>1046</v>
      </c>
      <c r="E1037" s="554"/>
      <c r="F1037" s="554"/>
      <c r="G1037" s="555">
        <v>-5.61</v>
      </c>
    </row>
    <row r="1038" spans="1:7" s="407" customFormat="1" ht="17.25">
      <c r="A1038" s="552" t="s">
        <v>1304</v>
      </c>
      <c r="B1038" s="552" t="s">
        <v>1169</v>
      </c>
      <c r="C1038" s="553" t="s">
        <v>1041</v>
      </c>
      <c r="D1038" s="553" t="s">
        <v>1046</v>
      </c>
      <c r="E1038" s="554"/>
      <c r="F1038" s="554"/>
      <c r="G1038" s="555">
        <v>-1.2</v>
      </c>
    </row>
    <row r="1039" spans="1:7" s="407" customFormat="1" ht="17.25">
      <c r="A1039" s="552" t="s">
        <v>1290</v>
      </c>
      <c r="B1039" s="552" t="s">
        <v>1159</v>
      </c>
      <c r="C1039" s="553" t="s">
        <v>1041</v>
      </c>
      <c r="D1039" s="553" t="s">
        <v>1046</v>
      </c>
      <c r="E1039" s="554"/>
      <c r="F1039" s="554"/>
      <c r="G1039" s="555">
        <v>-3.75</v>
      </c>
    </row>
    <row r="1040" spans="1:7" s="407" customFormat="1" ht="34.5">
      <c r="A1040" s="552" t="s">
        <v>2319</v>
      </c>
      <c r="B1040" s="552" t="s">
        <v>1156</v>
      </c>
      <c r="C1040" s="553" t="s">
        <v>1041</v>
      </c>
      <c r="D1040" s="553" t="s">
        <v>1046</v>
      </c>
      <c r="E1040" s="554"/>
      <c r="F1040" s="554"/>
      <c r="G1040" s="555">
        <v>-1.4</v>
      </c>
    </row>
    <row r="1041" spans="1:7" s="407" customFormat="1" ht="17.25">
      <c r="A1041" s="552" t="s">
        <v>2320</v>
      </c>
      <c r="B1041" s="552" t="s">
        <v>1259</v>
      </c>
      <c r="C1041" s="553" t="s">
        <v>1041</v>
      </c>
      <c r="D1041" s="553" t="s">
        <v>1046</v>
      </c>
      <c r="E1041" s="554"/>
      <c r="F1041" s="554"/>
      <c r="G1041" s="555">
        <v>-22.8</v>
      </c>
    </row>
    <row r="1042" spans="1:7" s="407" customFormat="1" ht="17.25">
      <c r="A1042" s="552" t="s">
        <v>2321</v>
      </c>
      <c r="B1042" s="552" t="s">
        <v>2322</v>
      </c>
      <c r="C1042" s="553" t="s">
        <v>1041</v>
      </c>
      <c r="D1042" s="553" t="s">
        <v>1046</v>
      </c>
      <c r="E1042" s="554"/>
      <c r="F1042" s="554"/>
      <c r="G1042" s="555">
        <v>-2</v>
      </c>
    </row>
    <row r="1043" spans="1:7" s="407" customFormat="1" ht="17.25">
      <c r="A1043" s="552" t="s">
        <v>2323</v>
      </c>
      <c r="B1043" s="552" t="s">
        <v>1715</v>
      </c>
      <c r="C1043" s="553" t="s">
        <v>1813</v>
      </c>
      <c r="D1043" s="553" t="s">
        <v>1046</v>
      </c>
      <c r="E1043" s="554"/>
      <c r="F1043" s="554"/>
      <c r="G1043" s="555">
        <v>-52.5</v>
      </c>
    </row>
    <row r="1044" spans="1:7" s="407" customFormat="1" ht="17.25">
      <c r="A1044" s="552" t="s">
        <v>2324</v>
      </c>
      <c r="B1044" s="552" t="s">
        <v>2325</v>
      </c>
      <c r="C1044" s="553" t="s">
        <v>1041</v>
      </c>
      <c r="D1044" s="553" t="s">
        <v>1058</v>
      </c>
      <c r="E1044" s="554"/>
      <c r="F1044" s="554"/>
      <c r="G1044" s="555">
        <v>-20.82</v>
      </c>
    </row>
    <row r="1045" spans="1:7" s="407" customFormat="1" ht="17.25">
      <c r="A1045" s="552" t="s">
        <v>2326</v>
      </c>
      <c r="B1045" s="552" t="s">
        <v>2327</v>
      </c>
      <c r="C1045" s="553" t="s">
        <v>1041</v>
      </c>
      <c r="D1045" s="553" t="s">
        <v>1058</v>
      </c>
      <c r="E1045" s="554"/>
      <c r="F1045" s="554"/>
      <c r="G1045" s="555">
        <v>-12.302</v>
      </c>
    </row>
    <row r="1046" spans="1:7" s="407" customFormat="1" ht="17.25">
      <c r="A1046" s="552" t="s">
        <v>1160</v>
      </c>
      <c r="B1046" s="552" t="s">
        <v>1140</v>
      </c>
      <c r="C1046" s="553" t="s">
        <v>1041</v>
      </c>
      <c r="D1046" s="553" t="s">
        <v>1058</v>
      </c>
      <c r="E1046" s="554"/>
      <c r="F1046" s="554"/>
      <c r="G1046" s="555">
        <v>-8.5399999999999991</v>
      </c>
    </row>
    <row r="1047" spans="1:7" s="407" customFormat="1" ht="17.25">
      <c r="A1047" s="552" t="s">
        <v>1590</v>
      </c>
      <c r="B1047" s="552" t="s">
        <v>1117</v>
      </c>
      <c r="C1047" s="553" t="s">
        <v>1041</v>
      </c>
      <c r="D1047" s="553" t="s">
        <v>1046</v>
      </c>
      <c r="E1047" s="554"/>
      <c r="F1047" s="554"/>
      <c r="G1047" s="555">
        <v>-12.5</v>
      </c>
    </row>
    <row r="1048" spans="1:7" s="407" customFormat="1" ht="17.25">
      <c r="A1048" s="552" t="s">
        <v>1266</v>
      </c>
      <c r="B1048" s="552" t="s">
        <v>1149</v>
      </c>
      <c r="C1048" s="553" t="s">
        <v>1041</v>
      </c>
      <c r="D1048" s="553" t="s">
        <v>1046</v>
      </c>
      <c r="E1048" s="554"/>
      <c r="F1048" s="554"/>
      <c r="G1048" s="555">
        <v>-0.5</v>
      </c>
    </row>
    <row r="1049" spans="1:7" s="407" customFormat="1" ht="17.25">
      <c r="A1049" s="552" t="s">
        <v>2328</v>
      </c>
      <c r="B1049" s="552" t="s">
        <v>2329</v>
      </c>
      <c r="C1049" s="553" t="s">
        <v>1041</v>
      </c>
      <c r="D1049" s="553" t="s">
        <v>1046</v>
      </c>
      <c r="E1049" s="554"/>
      <c r="F1049" s="554"/>
      <c r="G1049" s="555">
        <v>-67.8</v>
      </c>
    </row>
    <row r="1050" spans="1:7" s="407" customFormat="1" ht="17.25">
      <c r="A1050" s="552" t="s">
        <v>1300</v>
      </c>
      <c r="B1050" s="552" t="s">
        <v>1301</v>
      </c>
      <c r="C1050" s="553" t="s">
        <v>1041</v>
      </c>
      <c r="D1050" s="553" t="s">
        <v>1046</v>
      </c>
      <c r="E1050" s="554"/>
      <c r="F1050" s="554"/>
      <c r="G1050" s="555">
        <v>-6.1</v>
      </c>
    </row>
    <row r="1051" spans="1:7" s="407" customFormat="1" ht="17.25">
      <c r="A1051" s="552" t="s">
        <v>1578</v>
      </c>
      <c r="B1051" s="552" t="s">
        <v>1579</v>
      </c>
      <c r="C1051" s="553" t="s">
        <v>1041</v>
      </c>
      <c r="D1051" s="553" t="s">
        <v>1086</v>
      </c>
      <c r="E1051" s="554"/>
      <c r="F1051" s="554"/>
      <c r="G1051" s="555">
        <v>-0.40400000000000003</v>
      </c>
    </row>
    <row r="1052" spans="1:7" s="407" customFormat="1" ht="17.25">
      <c r="A1052" s="552" t="s">
        <v>2330</v>
      </c>
      <c r="B1052" s="552" t="s">
        <v>2331</v>
      </c>
      <c r="C1052" s="553" t="s">
        <v>1041</v>
      </c>
      <c r="D1052" s="553" t="s">
        <v>1086</v>
      </c>
      <c r="E1052" s="554"/>
      <c r="F1052" s="554"/>
      <c r="G1052" s="555">
        <v>-0.11</v>
      </c>
    </row>
    <row r="1053" spans="1:7" s="407" customFormat="1" ht="17.25">
      <c r="A1053" s="552" t="s">
        <v>1287</v>
      </c>
      <c r="B1053" s="552" t="s">
        <v>1288</v>
      </c>
      <c r="C1053" s="553" t="s">
        <v>1041</v>
      </c>
      <c r="D1053" s="553" t="s">
        <v>1046</v>
      </c>
      <c r="E1053" s="554"/>
      <c r="F1053" s="554"/>
      <c r="G1053" s="555">
        <v>-1</v>
      </c>
    </row>
    <row r="1054" spans="1:7" s="407" customFormat="1" ht="17.25">
      <c r="A1054" s="552" t="s">
        <v>2332</v>
      </c>
      <c r="B1054" s="552" t="s">
        <v>2333</v>
      </c>
      <c r="C1054" s="553" t="s">
        <v>1041</v>
      </c>
      <c r="D1054" s="553" t="s">
        <v>1046</v>
      </c>
      <c r="E1054" s="554"/>
      <c r="F1054" s="554"/>
      <c r="G1054" s="555">
        <v>-0.5</v>
      </c>
    </row>
    <row r="1055" spans="1:7" s="407" customFormat="1" ht="17.25">
      <c r="A1055" s="552" t="s">
        <v>1276</v>
      </c>
      <c r="B1055" s="552" t="s">
        <v>1255</v>
      </c>
      <c r="C1055" s="553" t="s">
        <v>1041</v>
      </c>
      <c r="D1055" s="553" t="s">
        <v>1046</v>
      </c>
      <c r="E1055" s="554"/>
      <c r="F1055" s="554"/>
      <c r="G1055" s="555">
        <v>-5.4</v>
      </c>
    </row>
    <row r="1056" spans="1:7" s="407" customFormat="1" ht="17.25">
      <c r="A1056" s="552" t="s">
        <v>2334</v>
      </c>
      <c r="B1056" s="552" t="s">
        <v>1726</v>
      </c>
      <c r="C1056" s="553" t="s">
        <v>1041</v>
      </c>
      <c r="D1056" s="553" t="s">
        <v>1058</v>
      </c>
      <c r="E1056" s="554"/>
      <c r="F1056" s="554"/>
      <c r="G1056" s="555">
        <v>-38.43</v>
      </c>
    </row>
    <row r="1057" spans="1:7" s="407" customFormat="1" ht="17.25">
      <c r="A1057" s="552" t="s">
        <v>2335</v>
      </c>
      <c r="B1057" s="552" t="s">
        <v>2333</v>
      </c>
      <c r="C1057" s="553" t="s">
        <v>1041</v>
      </c>
      <c r="D1057" s="553" t="s">
        <v>1046</v>
      </c>
      <c r="E1057" s="554"/>
      <c r="F1057" s="554"/>
      <c r="G1057" s="555">
        <v>-1.75</v>
      </c>
    </row>
    <row r="1058" spans="1:7" s="407" customFormat="1" ht="17.25">
      <c r="A1058" s="552" t="s">
        <v>1306</v>
      </c>
      <c r="B1058" s="552" t="s">
        <v>1104</v>
      </c>
      <c r="C1058" s="553" t="s">
        <v>1041</v>
      </c>
      <c r="D1058" s="553" t="s">
        <v>1046</v>
      </c>
      <c r="E1058" s="554"/>
      <c r="F1058" s="554"/>
      <c r="G1058" s="555">
        <v>-1.4259999999999999</v>
      </c>
    </row>
    <row r="1059" spans="1:7" s="407" customFormat="1" ht="17.25">
      <c r="A1059" s="552" t="s">
        <v>1293</v>
      </c>
      <c r="B1059" s="552" t="s">
        <v>1211</v>
      </c>
      <c r="C1059" s="553" t="s">
        <v>1041</v>
      </c>
      <c r="D1059" s="553" t="s">
        <v>1046</v>
      </c>
      <c r="E1059" s="554"/>
      <c r="F1059" s="554"/>
      <c r="G1059" s="555">
        <v>-0.2</v>
      </c>
    </row>
    <row r="1060" spans="1:7" s="407" customFormat="1" ht="17.25">
      <c r="A1060" s="552" t="s">
        <v>2336</v>
      </c>
      <c r="B1060" s="552" t="s">
        <v>2337</v>
      </c>
      <c r="C1060" s="553" t="s">
        <v>1041</v>
      </c>
      <c r="D1060" s="553" t="s">
        <v>1046</v>
      </c>
      <c r="E1060" s="554"/>
      <c r="F1060" s="554"/>
      <c r="G1060" s="555">
        <v>-3.1</v>
      </c>
    </row>
    <row r="1061" spans="1:7" s="407" customFormat="1" ht="17.25">
      <c r="A1061" s="552" t="s">
        <v>2338</v>
      </c>
      <c r="B1061" s="552" t="s">
        <v>1134</v>
      </c>
      <c r="C1061" s="553" t="s">
        <v>1041</v>
      </c>
      <c r="D1061" s="553" t="s">
        <v>1046</v>
      </c>
      <c r="E1061" s="554"/>
      <c r="F1061" s="554"/>
      <c r="G1061" s="555">
        <v>-108.6</v>
      </c>
    </row>
    <row r="1062" spans="1:7" s="407" customFormat="1" ht="17.25">
      <c r="A1062" s="552" t="s">
        <v>1295</v>
      </c>
      <c r="B1062" s="552" t="s">
        <v>1296</v>
      </c>
      <c r="C1062" s="553" t="s">
        <v>1041</v>
      </c>
      <c r="D1062" s="553" t="s">
        <v>1046</v>
      </c>
      <c r="E1062" s="554"/>
      <c r="F1062" s="554"/>
      <c r="G1062" s="555">
        <v>-1.7</v>
      </c>
    </row>
    <row r="1063" spans="1:7" s="407" customFormat="1" ht="34.5">
      <c r="A1063" s="552" t="s">
        <v>2339</v>
      </c>
      <c r="B1063" s="552" t="s">
        <v>2340</v>
      </c>
      <c r="C1063" s="553" t="s">
        <v>1041</v>
      </c>
      <c r="D1063" s="553" t="s">
        <v>1046</v>
      </c>
      <c r="E1063" s="554"/>
      <c r="F1063" s="554"/>
      <c r="G1063" s="555">
        <v>-2.7</v>
      </c>
    </row>
    <row r="1064" spans="1:7" s="407" customFormat="1" ht="17.25">
      <c r="A1064" s="552" t="s">
        <v>1278</v>
      </c>
      <c r="B1064" s="552" t="s">
        <v>1085</v>
      </c>
      <c r="C1064" s="553" t="s">
        <v>1041</v>
      </c>
      <c r="D1064" s="553" t="s">
        <v>1086</v>
      </c>
      <c r="E1064" s="554"/>
      <c r="F1064" s="554"/>
      <c r="G1064" s="555">
        <v>-1.26</v>
      </c>
    </row>
    <row r="1065" spans="1:7" s="407" customFormat="1" ht="34.5">
      <c r="A1065" s="552" t="s">
        <v>2341</v>
      </c>
      <c r="B1065" s="552" t="s">
        <v>2164</v>
      </c>
      <c r="C1065" s="553" t="s">
        <v>1041</v>
      </c>
      <c r="D1065" s="553" t="s">
        <v>1046</v>
      </c>
      <c r="E1065" s="554"/>
      <c r="F1065" s="554"/>
      <c r="G1065" s="555">
        <v>-1.512</v>
      </c>
    </row>
    <row r="1066" spans="1:7" s="407" customFormat="1" ht="17.25">
      <c r="A1066" s="552" t="s">
        <v>2342</v>
      </c>
      <c r="B1066" s="552" t="s">
        <v>1140</v>
      </c>
      <c r="C1066" s="553" t="s">
        <v>1041</v>
      </c>
      <c r="D1066" s="553" t="s">
        <v>1058</v>
      </c>
      <c r="E1066" s="554"/>
      <c r="F1066" s="554"/>
      <c r="G1066" s="555">
        <v>-1.84</v>
      </c>
    </row>
    <row r="1067" spans="1:7" s="407" customFormat="1" ht="17.25">
      <c r="A1067" s="552" t="s">
        <v>1580</v>
      </c>
      <c r="B1067" s="552" t="s">
        <v>1581</v>
      </c>
      <c r="C1067" s="553" t="s">
        <v>1041</v>
      </c>
      <c r="D1067" s="553" t="s">
        <v>1086</v>
      </c>
      <c r="E1067" s="554"/>
      <c r="F1067" s="554"/>
      <c r="G1067" s="555">
        <v>-4.26</v>
      </c>
    </row>
    <row r="1068" spans="1:7" s="407" customFormat="1" ht="17.25">
      <c r="A1068" s="552" t="s">
        <v>1279</v>
      </c>
      <c r="B1068" s="552" t="s">
        <v>1280</v>
      </c>
      <c r="C1068" s="553" t="s">
        <v>1041</v>
      </c>
      <c r="D1068" s="553" t="s">
        <v>1046</v>
      </c>
      <c r="E1068" s="554"/>
      <c r="F1068" s="554"/>
      <c r="G1068" s="555">
        <v>-1.048</v>
      </c>
    </row>
    <row r="1069" spans="1:7" s="407" customFormat="1" ht="17.25">
      <c r="A1069" s="552" t="s">
        <v>1313</v>
      </c>
      <c r="B1069" s="552" t="s">
        <v>1314</v>
      </c>
      <c r="C1069" s="553" t="s">
        <v>1041</v>
      </c>
      <c r="D1069" s="553" t="s">
        <v>1086</v>
      </c>
      <c r="E1069" s="554"/>
      <c r="F1069" s="554"/>
      <c r="G1069" s="555">
        <v>-0.70699999999999996</v>
      </c>
    </row>
    <row r="1070" spans="1:7" s="407" customFormat="1" ht="17.25">
      <c r="A1070" s="552" t="s">
        <v>2343</v>
      </c>
      <c r="B1070" s="552" t="s">
        <v>2344</v>
      </c>
      <c r="C1070" s="553" t="s">
        <v>1041</v>
      </c>
      <c r="D1070" s="553" t="s">
        <v>1046</v>
      </c>
      <c r="E1070" s="554"/>
      <c r="F1070" s="554"/>
      <c r="G1070" s="555">
        <v>-1.34</v>
      </c>
    </row>
    <row r="1071" spans="1:7" s="407" customFormat="1" ht="17.25">
      <c r="A1071" s="552" t="s">
        <v>2345</v>
      </c>
      <c r="B1071" s="552" t="s">
        <v>2346</v>
      </c>
      <c r="C1071" s="553" t="s">
        <v>1041</v>
      </c>
      <c r="D1071" s="553" t="s">
        <v>1046</v>
      </c>
      <c r="E1071" s="554"/>
      <c r="F1071" s="554"/>
      <c r="G1071" s="555">
        <v>-16</v>
      </c>
    </row>
    <row r="1072" spans="1:7" s="407" customFormat="1" ht="17.25">
      <c r="A1072" s="552" t="s">
        <v>2347</v>
      </c>
      <c r="B1072" s="552" t="s">
        <v>1715</v>
      </c>
      <c r="C1072" s="553" t="s">
        <v>1045</v>
      </c>
      <c r="D1072" s="553" t="s">
        <v>1046</v>
      </c>
      <c r="E1072" s="554"/>
      <c r="F1072" s="554"/>
      <c r="G1072" s="555">
        <v>-0.2</v>
      </c>
    </row>
    <row r="1073" spans="1:7" s="407" customFormat="1" ht="17.25">
      <c r="A1073" s="552" t="s">
        <v>2348</v>
      </c>
      <c r="B1073" s="552" t="s">
        <v>1715</v>
      </c>
      <c r="C1073" s="553" t="s">
        <v>1045</v>
      </c>
      <c r="D1073" s="553" t="s">
        <v>1046</v>
      </c>
      <c r="E1073" s="554"/>
      <c r="F1073" s="554"/>
      <c r="G1073" s="555">
        <v>-0.1</v>
      </c>
    </row>
    <row r="1074" spans="1:7" s="407" customFormat="1" ht="34.5">
      <c r="A1074" s="552" t="s">
        <v>2349</v>
      </c>
      <c r="B1074" s="552" t="s">
        <v>1802</v>
      </c>
      <c r="C1074" s="553" t="s">
        <v>1045</v>
      </c>
      <c r="D1074" s="553" t="s">
        <v>1046</v>
      </c>
      <c r="E1074" s="554"/>
      <c r="F1074" s="554"/>
      <c r="G1074" s="555">
        <v>-15</v>
      </c>
    </row>
    <row r="1075" spans="1:7" s="407" customFormat="1" ht="17.25">
      <c r="A1075" s="552" t="s">
        <v>2350</v>
      </c>
      <c r="B1075" s="552" t="s">
        <v>1802</v>
      </c>
      <c r="C1075" s="553" t="s">
        <v>1041</v>
      </c>
      <c r="D1075" s="553" t="s">
        <v>1046</v>
      </c>
      <c r="E1075" s="554"/>
      <c r="F1075" s="554"/>
      <c r="G1075" s="555">
        <v>-0.08</v>
      </c>
    </row>
    <row r="1076" spans="1:7" s="407" customFormat="1" ht="86.25">
      <c r="A1076" s="552" t="s">
        <v>2351</v>
      </c>
      <c r="B1076" s="552" t="s">
        <v>1844</v>
      </c>
      <c r="C1076" s="553" t="s">
        <v>1041</v>
      </c>
      <c r="D1076" s="553" t="s">
        <v>1081</v>
      </c>
      <c r="E1076" s="554"/>
      <c r="F1076" s="554"/>
      <c r="G1076" s="555">
        <v>-36</v>
      </c>
    </row>
    <row r="1077" spans="1:7" s="407" customFormat="1" ht="17.25">
      <c r="A1077" s="552" t="s">
        <v>2352</v>
      </c>
      <c r="B1077" s="552" t="s">
        <v>1553</v>
      </c>
      <c r="C1077" s="553" t="s">
        <v>1041</v>
      </c>
      <c r="D1077" s="553" t="s">
        <v>1081</v>
      </c>
      <c r="E1077" s="554"/>
      <c r="F1077" s="554"/>
      <c r="G1077" s="555">
        <v>-4.399</v>
      </c>
    </row>
    <row r="1078" spans="1:7" s="407" customFormat="1" ht="34.5">
      <c r="A1078" s="552" t="s">
        <v>2353</v>
      </c>
      <c r="B1078" s="552" t="s">
        <v>1802</v>
      </c>
      <c r="C1078" s="553" t="s">
        <v>1045</v>
      </c>
      <c r="D1078" s="553" t="s">
        <v>1046</v>
      </c>
      <c r="E1078" s="554"/>
      <c r="F1078" s="554"/>
      <c r="G1078" s="555">
        <v>-3.5000100000000001</v>
      </c>
    </row>
    <row r="1079" spans="1:7" s="407" customFormat="1" ht="17.25">
      <c r="A1079" s="552" t="s">
        <v>2354</v>
      </c>
      <c r="B1079" s="552" t="s">
        <v>2355</v>
      </c>
      <c r="C1079" s="553" t="s">
        <v>1045</v>
      </c>
      <c r="D1079" s="553" t="s">
        <v>1046</v>
      </c>
      <c r="E1079" s="554"/>
      <c r="F1079" s="554"/>
      <c r="G1079" s="555">
        <v>-1</v>
      </c>
    </row>
    <row r="1080" spans="1:7" s="407" customFormat="1" ht="17.25">
      <c r="A1080" s="552" t="s">
        <v>2356</v>
      </c>
      <c r="B1080" s="552" t="s">
        <v>1542</v>
      </c>
      <c r="C1080" s="553" t="s">
        <v>1045</v>
      </c>
      <c r="D1080" s="553" t="s">
        <v>1046</v>
      </c>
      <c r="E1080" s="554"/>
      <c r="F1080" s="554"/>
      <c r="G1080" s="555">
        <v>-74</v>
      </c>
    </row>
    <row r="1081" spans="1:7" s="407" customFormat="1" ht="17.25">
      <c r="A1081" s="552" t="s">
        <v>2357</v>
      </c>
      <c r="B1081" s="552" t="s">
        <v>2358</v>
      </c>
      <c r="C1081" s="553" t="s">
        <v>1041</v>
      </c>
      <c r="D1081" s="553" t="s">
        <v>1046</v>
      </c>
      <c r="E1081" s="554"/>
      <c r="F1081" s="554"/>
      <c r="G1081" s="555">
        <v>-6</v>
      </c>
    </row>
    <row r="1082" spans="1:7" s="407" customFormat="1" ht="17.25">
      <c r="A1082" s="552" t="s">
        <v>2359</v>
      </c>
      <c r="B1082" s="552" t="s">
        <v>1802</v>
      </c>
      <c r="C1082" s="553" t="s">
        <v>1041</v>
      </c>
      <c r="D1082" s="553" t="s">
        <v>1046</v>
      </c>
      <c r="E1082" s="554"/>
      <c r="F1082" s="554"/>
      <c r="G1082" s="555">
        <v>-78</v>
      </c>
    </row>
    <row r="1083" spans="1:7" s="407" customFormat="1" ht="17.25">
      <c r="A1083" s="552" t="s">
        <v>2360</v>
      </c>
      <c r="B1083" s="552" t="s">
        <v>1802</v>
      </c>
      <c r="C1083" s="553" t="s">
        <v>1041</v>
      </c>
      <c r="D1083" s="553" t="s">
        <v>1046</v>
      </c>
      <c r="E1083" s="554"/>
      <c r="F1083" s="554"/>
      <c r="G1083" s="555">
        <v>-21.6</v>
      </c>
    </row>
    <row r="1084" spans="1:7" s="407" customFormat="1" ht="17.25">
      <c r="A1084" s="552" t="s">
        <v>2361</v>
      </c>
      <c r="B1084" s="552" t="s">
        <v>1792</v>
      </c>
      <c r="C1084" s="553" t="s">
        <v>1041</v>
      </c>
      <c r="D1084" s="553" t="s">
        <v>1046</v>
      </c>
      <c r="E1084" s="554"/>
      <c r="F1084" s="554"/>
      <c r="G1084" s="555">
        <v>-11.848000000000001</v>
      </c>
    </row>
    <row r="1085" spans="1:7" s="407" customFormat="1" ht="17.25">
      <c r="A1085" s="552" t="s">
        <v>2362</v>
      </c>
      <c r="B1085" s="552" t="s">
        <v>1792</v>
      </c>
      <c r="C1085" s="553" t="s">
        <v>1041</v>
      </c>
      <c r="D1085" s="553" t="s">
        <v>1046</v>
      </c>
      <c r="E1085" s="554"/>
      <c r="F1085" s="554"/>
      <c r="G1085" s="555">
        <v>-4.6479999999999997</v>
      </c>
    </row>
    <row r="1086" spans="1:7" s="407" customFormat="1" ht="17.25">
      <c r="A1086" s="552" t="s">
        <v>2363</v>
      </c>
      <c r="B1086" s="552" t="s">
        <v>1542</v>
      </c>
      <c r="C1086" s="553" t="s">
        <v>1041</v>
      </c>
      <c r="D1086" s="553" t="s">
        <v>1046</v>
      </c>
      <c r="E1086" s="554"/>
      <c r="F1086" s="554"/>
      <c r="G1086" s="555">
        <v>-2.1720000000000002</v>
      </c>
    </row>
    <row r="1087" spans="1:7" s="407" customFormat="1" ht="17.25">
      <c r="A1087" s="552" t="s">
        <v>2364</v>
      </c>
      <c r="B1087" s="552" t="s">
        <v>2355</v>
      </c>
      <c r="C1087" s="553" t="s">
        <v>1041</v>
      </c>
      <c r="D1087" s="553" t="s">
        <v>1046</v>
      </c>
      <c r="E1087" s="554"/>
      <c r="F1087" s="554"/>
      <c r="G1087" s="555">
        <v>-41.5</v>
      </c>
    </row>
    <row r="1088" spans="1:7" s="407" customFormat="1" ht="17.25">
      <c r="A1088" s="552" t="s">
        <v>2365</v>
      </c>
      <c r="B1088" s="552" t="s">
        <v>1802</v>
      </c>
      <c r="C1088" s="553" t="s">
        <v>1041</v>
      </c>
      <c r="D1088" s="553" t="s">
        <v>1046</v>
      </c>
      <c r="E1088" s="554"/>
      <c r="F1088" s="554"/>
      <c r="G1088" s="555">
        <v>-2</v>
      </c>
    </row>
    <row r="1089" spans="1:7" s="407" customFormat="1" ht="17.25">
      <c r="A1089" s="552" t="s">
        <v>2366</v>
      </c>
      <c r="B1089" s="552" t="s">
        <v>2355</v>
      </c>
      <c r="C1089" s="553" t="s">
        <v>1041</v>
      </c>
      <c r="D1089" s="553" t="s">
        <v>1046</v>
      </c>
      <c r="E1089" s="554"/>
      <c r="F1089" s="554"/>
      <c r="G1089" s="555">
        <v>-7.5</v>
      </c>
    </row>
    <row r="1090" spans="1:7" s="407" customFormat="1" ht="17.25">
      <c r="A1090" s="552" t="s">
        <v>2367</v>
      </c>
      <c r="B1090" s="552" t="s">
        <v>1802</v>
      </c>
      <c r="C1090" s="553" t="s">
        <v>1041</v>
      </c>
      <c r="D1090" s="553" t="s">
        <v>1046</v>
      </c>
      <c r="E1090" s="554"/>
      <c r="F1090" s="554"/>
      <c r="G1090" s="555">
        <v>-5</v>
      </c>
    </row>
    <row r="1091" spans="1:7" s="407" customFormat="1" ht="17.25">
      <c r="A1091" s="552" t="s">
        <v>2368</v>
      </c>
      <c r="B1091" s="552" t="s">
        <v>1802</v>
      </c>
      <c r="C1091" s="553" t="s">
        <v>1041</v>
      </c>
      <c r="D1091" s="553" t="s">
        <v>1046</v>
      </c>
      <c r="E1091" s="554"/>
      <c r="F1091" s="554"/>
      <c r="G1091" s="555">
        <v>-11.4</v>
      </c>
    </row>
    <row r="1092" spans="1:7" s="407" customFormat="1" ht="17.25">
      <c r="A1092" s="552" t="s">
        <v>2369</v>
      </c>
      <c r="B1092" s="552" t="s">
        <v>2355</v>
      </c>
      <c r="C1092" s="553" t="s">
        <v>1041</v>
      </c>
      <c r="D1092" s="553" t="s">
        <v>1046</v>
      </c>
      <c r="E1092" s="554"/>
      <c r="F1092" s="554"/>
      <c r="G1092" s="555">
        <v>-35.338000000000001</v>
      </c>
    </row>
    <row r="1093" spans="1:7" s="407" customFormat="1" ht="34.5">
      <c r="A1093" s="552" t="s">
        <v>2370</v>
      </c>
      <c r="B1093" s="552" t="s">
        <v>1802</v>
      </c>
      <c r="C1093" s="553" t="s">
        <v>1045</v>
      </c>
      <c r="D1093" s="553" t="s">
        <v>1046</v>
      </c>
      <c r="E1093" s="554"/>
      <c r="F1093" s="554"/>
      <c r="G1093" s="555">
        <v>-5.2</v>
      </c>
    </row>
    <row r="1094" spans="1:7" s="407" customFormat="1" ht="34.5">
      <c r="A1094" s="552" t="s">
        <v>2371</v>
      </c>
      <c r="B1094" s="552" t="s">
        <v>1802</v>
      </c>
      <c r="C1094" s="553" t="s">
        <v>1045</v>
      </c>
      <c r="D1094" s="553" t="s">
        <v>1046</v>
      </c>
      <c r="E1094" s="554"/>
      <c r="F1094" s="554"/>
      <c r="G1094" s="555">
        <v>-5</v>
      </c>
    </row>
    <row r="1095" spans="1:7" s="407" customFormat="1" ht="34.5">
      <c r="A1095" s="552" t="s">
        <v>2372</v>
      </c>
      <c r="B1095" s="552" t="s">
        <v>1802</v>
      </c>
      <c r="C1095" s="553" t="s">
        <v>1045</v>
      </c>
      <c r="D1095" s="553" t="s">
        <v>1046</v>
      </c>
      <c r="E1095" s="554"/>
      <c r="F1095" s="554"/>
      <c r="G1095" s="555">
        <v>-16</v>
      </c>
    </row>
    <row r="1096" spans="1:7" s="407" customFormat="1" ht="34.5">
      <c r="A1096" s="552" t="s">
        <v>2373</v>
      </c>
      <c r="B1096" s="552" t="s">
        <v>1802</v>
      </c>
      <c r="C1096" s="553" t="s">
        <v>1045</v>
      </c>
      <c r="D1096" s="553" t="s">
        <v>1046</v>
      </c>
      <c r="E1096" s="554"/>
      <c r="F1096" s="554"/>
      <c r="G1096" s="555">
        <v>-2.1</v>
      </c>
    </row>
    <row r="1097" spans="1:7" s="407" customFormat="1" ht="34.5">
      <c r="A1097" s="552" t="s">
        <v>2374</v>
      </c>
      <c r="B1097" s="552" t="s">
        <v>1802</v>
      </c>
      <c r="C1097" s="553" t="s">
        <v>1045</v>
      </c>
      <c r="D1097" s="553" t="s">
        <v>1046</v>
      </c>
      <c r="E1097" s="554"/>
      <c r="F1097" s="554"/>
      <c r="G1097" s="555">
        <v>-43.2</v>
      </c>
    </row>
    <row r="1098" spans="1:7" s="407" customFormat="1" ht="34.5">
      <c r="A1098" s="552" t="s">
        <v>2375</v>
      </c>
      <c r="B1098" s="552" t="s">
        <v>1802</v>
      </c>
      <c r="C1098" s="553" t="s">
        <v>1045</v>
      </c>
      <c r="D1098" s="553" t="s">
        <v>1046</v>
      </c>
      <c r="E1098" s="554"/>
      <c r="F1098" s="554"/>
      <c r="G1098" s="555">
        <v>-18</v>
      </c>
    </row>
    <row r="1099" spans="1:7" s="407" customFormat="1" ht="17.25">
      <c r="A1099" s="552" t="s">
        <v>2376</v>
      </c>
      <c r="B1099" s="552" t="s">
        <v>2355</v>
      </c>
      <c r="C1099" s="553" t="s">
        <v>1045</v>
      </c>
      <c r="D1099" s="553" t="s">
        <v>1046</v>
      </c>
      <c r="E1099" s="554"/>
      <c r="F1099" s="554"/>
      <c r="G1099" s="555">
        <v>-11.5</v>
      </c>
    </row>
    <row r="1100" spans="1:7" s="407" customFormat="1" ht="34.5">
      <c r="A1100" s="552" t="s">
        <v>2377</v>
      </c>
      <c r="B1100" s="552" t="s">
        <v>1802</v>
      </c>
      <c r="C1100" s="553" t="s">
        <v>1045</v>
      </c>
      <c r="D1100" s="553" t="s">
        <v>1046</v>
      </c>
      <c r="E1100" s="554"/>
      <c r="F1100" s="554"/>
      <c r="G1100" s="555">
        <v>-13.502000000000001</v>
      </c>
    </row>
    <row r="1101" spans="1:7" s="407" customFormat="1" ht="17.25">
      <c r="A1101" s="552" t="s">
        <v>2378</v>
      </c>
      <c r="B1101" s="552" t="s">
        <v>1802</v>
      </c>
      <c r="C1101" s="553" t="s">
        <v>1041</v>
      </c>
      <c r="D1101" s="553" t="s">
        <v>1046</v>
      </c>
      <c r="E1101" s="554"/>
      <c r="F1101" s="554"/>
      <c r="G1101" s="555">
        <v>-7.0000000000000007E-2</v>
      </c>
    </row>
    <row r="1102" spans="1:7" s="407" customFormat="1" ht="17.25">
      <c r="A1102" s="552" t="s">
        <v>2379</v>
      </c>
      <c r="B1102" s="552" t="s">
        <v>1542</v>
      </c>
      <c r="C1102" s="553" t="s">
        <v>1041</v>
      </c>
      <c r="D1102" s="553" t="s">
        <v>1046</v>
      </c>
      <c r="E1102" s="554"/>
      <c r="F1102" s="554"/>
      <c r="G1102" s="555">
        <v>-3.448</v>
      </c>
    </row>
    <row r="1103" spans="1:7" s="407" customFormat="1" ht="34.5">
      <c r="A1103" s="552" t="s">
        <v>2380</v>
      </c>
      <c r="B1103" s="552" t="s">
        <v>1802</v>
      </c>
      <c r="C1103" s="553" t="s">
        <v>1041</v>
      </c>
      <c r="D1103" s="553" t="s">
        <v>1046</v>
      </c>
      <c r="E1103" s="554"/>
      <c r="F1103" s="554"/>
      <c r="G1103" s="555">
        <v>-2.6</v>
      </c>
    </row>
    <row r="1104" spans="1:7" s="407" customFormat="1" ht="17.25">
      <c r="A1104" s="552" t="s">
        <v>2381</v>
      </c>
      <c r="B1104" s="552" t="s">
        <v>1802</v>
      </c>
      <c r="C1104" s="553" t="s">
        <v>1041</v>
      </c>
      <c r="D1104" s="553" t="s">
        <v>1046</v>
      </c>
      <c r="E1104" s="554"/>
      <c r="F1104" s="554"/>
      <c r="G1104" s="555">
        <v>-15.5</v>
      </c>
    </row>
    <row r="1105" spans="1:7" s="407" customFormat="1" ht="17.25">
      <c r="A1105" s="552" t="s">
        <v>2382</v>
      </c>
      <c r="B1105" s="552" t="s">
        <v>1542</v>
      </c>
      <c r="C1105" s="553" t="s">
        <v>1041</v>
      </c>
      <c r="D1105" s="553" t="s">
        <v>1046</v>
      </c>
      <c r="E1105" s="554"/>
      <c r="F1105" s="554"/>
      <c r="G1105" s="555">
        <v>-3.8479999999999999</v>
      </c>
    </row>
    <row r="1106" spans="1:7" s="407" customFormat="1" ht="17.25">
      <c r="A1106" s="552" t="s">
        <v>2383</v>
      </c>
      <c r="B1106" s="552" t="s">
        <v>1802</v>
      </c>
      <c r="C1106" s="553" t="s">
        <v>1041</v>
      </c>
      <c r="D1106" s="553" t="s">
        <v>1046</v>
      </c>
      <c r="E1106" s="554"/>
      <c r="F1106" s="554"/>
      <c r="G1106" s="555">
        <v>-1.02</v>
      </c>
    </row>
    <row r="1107" spans="1:7" s="407" customFormat="1" ht="17.25">
      <c r="A1107" s="552" t="s">
        <v>2384</v>
      </c>
      <c r="B1107" s="552" t="s">
        <v>1802</v>
      </c>
      <c r="C1107" s="553" t="s">
        <v>1041</v>
      </c>
      <c r="D1107" s="553" t="s">
        <v>1046</v>
      </c>
      <c r="E1107" s="554"/>
      <c r="F1107" s="554"/>
      <c r="G1107" s="555">
        <v>-0.5</v>
      </c>
    </row>
    <row r="1108" spans="1:7" s="407" customFormat="1" ht="17.25">
      <c r="A1108" s="552" t="s">
        <v>2385</v>
      </c>
      <c r="B1108" s="552" t="s">
        <v>1802</v>
      </c>
      <c r="C1108" s="553" t="s">
        <v>1041</v>
      </c>
      <c r="D1108" s="553" t="s">
        <v>1046</v>
      </c>
      <c r="E1108" s="554"/>
      <c r="F1108" s="554"/>
      <c r="G1108" s="555">
        <v>-0.32</v>
      </c>
    </row>
    <row r="1109" spans="1:7" s="407" customFormat="1" ht="17.25">
      <c r="A1109" s="552" t="s">
        <v>2386</v>
      </c>
      <c r="B1109" s="552" t="s">
        <v>1802</v>
      </c>
      <c r="C1109" s="553" t="s">
        <v>1041</v>
      </c>
      <c r="D1109" s="553" t="s">
        <v>1046</v>
      </c>
      <c r="E1109" s="554"/>
      <c r="F1109" s="554"/>
      <c r="G1109" s="555">
        <v>-5.12</v>
      </c>
    </row>
    <row r="1110" spans="1:7" s="407" customFormat="1" ht="17.25">
      <c r="A1110" s="552" t="s">
        <v>2387</v>
      </c>
      <c r="B1110" s="552" t="s">
        <v>1802</v>
      </c>
      <c r="C1110" s="553" t="s">
        <v>1041</v>
      </c>
      <c r="D1110" s="553" t="s">
        <v>1046</v>
      </c>
      <c r="E1110" s="554"/>
      <c r="F1110" s="554"/>
      <c r="G1110" s="555">
        <v>-6</v>
      </c>
    </row>
    <row r="1111" spans="1:7" s="407" customFormat="1" ht="17.25">
      <c r="A1111" s="552" t="s">
        <v>2388</v>
      </c>
      <c r="B1111" s="552" t="s">
        <v>1802</v>
      </c>
      <c r="C1111" s="553" t="s">
        <v>1041</v>
      </c>
      <c r="D1111" s="553" t="s">
        <v>1046</v>
      </c>
      <c r="E1111" s="554"/>
      <c r="F1111" s="554"/>
      <c r="G1111" s="555">
        <v>-54.4</v>
      </c>
    </row>
    <row r="1112" spans="1:7" s="407" customFormat="1" ht="17.25">
      <c r="A1112" s="552" t="s">
        <v>2389</v>
      </c>
      <c r="B1112" s="552" t="s">
        <v>2355</v>
      </c>
      <c r="C1112" s="553" t="s">
        <v>1041</v>
      </c>
      <c r="D1112" s="553" t="s">
        <v>1046</v>
      </c>
      <c r="E1112" s="554"/>
      <c r="F1112" s="554"/>
      <c r="G1112" s="555">
        <v>-3.32</v>
      </c>
    </row>
    <row r="1113" spans="1:7" s="407" customFormat="1" ht="17.25">
      <c r="A1113" s="552" t="s">
        <v>2390</v>
      </c>
      <c r="B1113" s="552" t="s">
        <v>1802</v>
      </c>
      <c r="C1113" s="553" t="s">
        <v>1041</v>
      </c>
      <c r="D1113" s="553" t="s">
        <v>1046</v>
      </c>
      <c r="E1113" s="554"/>
      <c r="F1113" s="554"/>
      <c r="G1113" s="555">
        <v>-8.1999999999999993</v>
      </c>
    </row>
    <row r="1114" spans="1:7" s="407" customFormat="1" ht="34.5">
      <c r="A1114" s="552" t="s">
        <v>2391</v>
      </c>
      <c r="B1114" s="552" t="s">
        <v>1802</v>
      </c>
      <c r="C1114" s="553" t="s">
        <v>1041</v>
      </c>
      <c r="D1114" s="553" t="s">
        <v>1046</v>
      </c>
      <c r="E1114" s="554"/>
      <c r="F1114" s="554"/>
      <c r="G1114" s="555">
        <v>-90.2</v>
      </c>
    </row>
    <row r="1115" spans="1:7" s="407" customFormat="1" ht="17.25">
      <c r="A1115" s="552" t="s">
        <v>2392</v>
      </c>
      <c r="B1115" s="552" t="s">
        <v>1802</v>
      </c>
      <c r="C1115" s="553" t="s">
        <v>1041</v>
      </c>
      <c r="D1115" s="553" t="s">
        <v>1046</v>
      </c>
      <c r="E1115" s="554"/>
      <c r="F1115" s="554"/>
      <c r="G1115" s="555">
        <v>-2.06</v>
      </c>
    </row>
    <row r="1116" spans="1:7" s="407" customFormat="1" ht="34.5">
      <c r="A1116" s="552" t="s">
        <v>2393</v>
      </c>
      <c r="B1116" s="552" t="s">
        <v>1802</v>
      </c>
      <c r="C1116" s="553" t="s">
        <v>1041</v>
      </c>
      <c r="D1116" s="553" t="s">
        <v>1046</v>
      </c>
      <c r="E1116" s="554"/>
      <c r="F1116" s="554"/>
      <c r="G1116" s="555">
        <v>-6.12</v>
      </c>
    </row>
    <row r="1117" spans="1:7" s="407" customFormat="1" ht="17.25">
      <c r="A1117" s="552" t="s">
        <v>2394</v>
      </c>
      <c r="B1117" s="552" t="s">
        <v>1802</v>
      </c>
      <c r="C1117" s="553" t="s">
        <v>1041</v>
      </c>
      <c r="D1117" s="553" t="s">
        <v>1046</v>
      </c>
      <c r="E1117" s="554"/>
      <c r="F1117" s="554"/>
      <c r="G1117" s="555">
        <v>-0.8</v>
      </c>
    </row>
    <row r="1118" spans="1:7" s="407" customFormat="1" ht="17.25">
      <c r="A1118" s="552" t="s">
        <v>2395</v>
      </c>
      <c r="B1118" s="552" t="s">
        <v>1802</v>
      </c>
      <c r="C1118" s="553" t="s">
        <v>1041</v>
      </c>
      <c r="D1118" s="553" t="s">
        <v>1046</v>
      </c>
      <c r="E1118" s="554"/>
      <c r="F1118" s="554"/>
      <c r="G1118" s="555">
        <v>-9</v>
      </c>
    </row>
    <row r="1119" spans="1:7" s="407" customFormat="1" ht="17.25">
      <c r="A1119" s="552" t="s">
        <v>2396</v>
      </c>
      <c r="B1119" s="552" t="s">
        <v>1802</v>
      </c>
      <c r="C1119" s="553" t="s">
        <v>1041</v>
      </c>
      <c r="D1119" s="553" t="s">
        <v>1046</v>
      </c>
      <c r="E1119" s="554"/>
      <c r="F1119" s="554"/>
      <c r="G1119" s="555">
        <v>-2</v>
      </c>
    </row>
    <row r="1120" spans="1:7" s="407" customFormat="1" ht="17.25">
      <c r="A1120" s="552" t="s">
        <v>2397</v>
      </c>
      <c r="B1120" s="552" t="s">
        <v>1802</v>
      </c>
      <c r="C1120" s="553" t="s">
        <v>1041</v>
      </c>
      <c r="D1120" s="553" t="s">
        <v>1046</v>
      </c>
      <c r="E1120" s="554"/>
      <c r="F1120" s="554"/>
      <c r="G1120" s="555">
        <v>-0.08</v>
      </c>
    </row>
    <row r="1121" spans="1:7" s="407" customFormat="1" ht="17.25">
      <c r="A1121" s="552" t="s">
        <v>2398</v>
      </c>
      <c r="B1121" s="552" t="s">
        <v>1802</v>
      </c>
      <c r="C1121" s="553" t="s">
        <v>1041</v>
      </c>
      <c r="D1121" s="553" t="s">
        <v>1046</v>
      </c>
      <c r="E1121" s="554"/>
      <c r="F1121" s="554"/>
      <c r="G1121" s="555">
        <v>-10.6</v>
      </c>
    </row>
    <row r="1122" spans="1:7" s="407" customFormat="1" ht="17.25">
      <c r="A1122" s="552" t="s">
        <v>2399</v>
      </c>
      <c r="B1122" s="552" t="s">
        <v>2355</v>
      </c>
      <c r="C1122" s="553" t="s">
        <v>1041</v>
      </c>
      <c r="D1122" s="553" t="s">
        <v>1046</v>
      </c>
      <c r="E1122" s="554"/>
      <c r="F1122" s="554"/>
      <c r="G1122" s="555">
        <v>-25</v>
      </c>
    </row>
    <row r="1123" spans="1:7" s="407" customFormat="1" ht="34.5">
      <c r="A1123" s="552" t="s">
        <v>2400</v>
      </c>
      <c r="B1123" s="552" t="s">
        <v>1802</v>
      </c>
      <c r="C1123" s="553" t="s">
        <v>1041</v>
      </c>
      <c r="D1123" s="553" t="s">
        <v>1046</v>
      </c>
      <c r="E1123" s="554"/>
      <c r="F1123" s="554"/>
      <c r="G1123" s="555">
        <v>-13.15</v>
      </c>
    </row>
    <row r="1124" spans="1:7" s="407" customFormat="1" ht="17.25">
      <c r="A1124" s="552" t="s">
        <v>2401</v>
      </c>
      <c r="B1124" s="552" t="s">
        <v>1806</v>
      </c>
      <c r="C1124" s="553" t="s">
        <v>1041</v>
      </c>
      <c r="D1124" s="553" t="s">
        <v>1046</v>
      </c>
      <c r="E1124" s="554"/>
      <c r="F1124" s="554"/>
      <c r="G1124" s="555">
        <v>-0.02</v>
      </c>
    </row>
    <row r="1125" spans="1:7" s="407" customFormat="1" ht="17.25">
      <c r="A1125" s="552" t="s">
        <v>2402</v>
      </c>
      <c r="B1125" s="552" t="s">
        <v>1806</v>
      </c>
      <c r="C1125" s="553" t="s">
        <v>1041</v>
      </c>
      <c r="D1125" s="553" t="s">
        <v>1046</v>
      </c>
      <c r="E1125" s="554"/>
      <c r="F1125" s="554"/>
      <c r="G1125" s="555">
        <v>-9.3360000000000003</v>
      </c>
    </row>
    <row r="1126" spans="1:7" s="407" customFormat="1" ht="17.25">
      <c r="A1126" s="552" t="s">
        <v>2403</v>
      </c>
      <c r="B1126" s="552" t="s">
        <v>1806</v>
      </c>
      <c r="C1126" s="553" t="s">
        <v>1041</v>
      </c>
      <c r="D1126" s="553" t="s">
        <v>1046</v>
      </c>
      <c r="E1126" s="554"/>
      <c r="F1126" s="554"/>
      <c r="G1126" s="555">
        <v>-6</v>
      </c>
    </row>
    <row r="1127" spans="1:7" s="407" customFormat="1" ht="17.25">
      <c r="A1127" s="552" t="s">
        <v>2404</v>
      </c>
      <c r="B1127" s="552" t="s">
        <v>1806</v>
      </c>
      <c r="C1127" s="553" t="s">
        <v>1041</v>
      </c>
      <c r="D1127" s="553" t="s">
        <v>1046</v>
      </c>
      <c r="E1127" s="554"/>
      <c r="F1127" s="554"/>
      <c r="G1127" s="555">
        <v>-6.08</v>
      </c>
    </row>
    <row r="1128" spans="1:7" s="407" customFormat="1" ht="17.25">
      <c r="A1128" s="552" t="s">
        <v>2405</v>
      </c>
      <c r="B1128" s="552" t="s">
        <v>1802</v>
      </c>
      <c r="C1128" s="553" t="s">
        <v>1041</v>
      </c>
      <c r="D1128" s="553" t="s">
        <v>1046</v>
      </c>
      <c r="E1128" s="554"/>
      <c r="F1128" s="554"/>
      <c r="G1128" s="555">
        <v>-1.02</v>
      </c>
    </row>
    <row r="1129" spans="1:7" s="407" customFormat="1" ht="17.25">
      <c r="A1129" s="552" t="s">
        <v>2406</v>
      </c>
      <c r="B1129" s="552" t="s">
        <v>1806</v>
      </c>
      <c r="C1129" s="553" t="s">
        <v>1041</v>
      </c>
      <c r="D1129" s="553" t="s">
        <v>1046</v>
      </c>
      <c r="E1129" s="554"/>
      <c r="F1129" s="554"/>
      <c r="G1129" s="555">
        <v>-25.52</v>
      </c>
    </row>
    <row r="1130" spans="1:7" s="407" customFormat="1" ht="17.25">
      <c r="A1130" s="552" t="s">
        <v>2407</v>
      </c>
      <c r="B1130" s="552" t="s">
        <v>1802</v>
      </c>
      <c r="C1130" s="553" t="s">
        <v>1041</v>
      </c>
      <c r="D1130" s="553" t="s">
        <v>1046</v>
      </c>
      <c r="E1130" s="554"/>
      <c r="F1130" s="554"/>
      <c r="G1130" s="555">
        <v>-0.08</v>
      </c>
    </row>
    <row r="1131" spans="1:7" s="407" customFormat="1" ht="17.25">
      <c r="A1131" s="552" t="s">
        <v>2408</v>
      </c>
      <c r="B1131" s="552" t="s">
        <v>1802</v>
      </c>
      <c r="C1131" s="553" t="s">
        <v>1041</v>
      </c>
      <c r="D1131" s="553" t="s">
        <v>1046</v>
      </c>
      <c r="E1131" s="554"/>
      <c r="F1131" s="554"/>
      <c r="G1131" s="555">
        <v>-6.25</v>
      </c>
    </row>
    <row r="1132" spans="1:7" s="407" customFormat="1" ht="17.25">
      <c r="A1132" s="552" t="s">
        <v>2409</v>
      </c>
      <c r="B1132" s="552" t="s">
        <v>1806</v>
      </c>
      <c r="C1132" s="553" t="s">
        <v>1041</v>
      </c>
      <c r="D1132" s="553" t="s">
        <v>1046</v>
      </c>
      <c r="E1132" s="554"/>
      <c r="F1132" s="554"/>
      <c r="G1132" s="555">
        <v>-7.84</v>
      </c>
    </row>
    <row r="1133" spans="1:7" s="407" customFormat="1" ht="34.5">
      <c r="A1133" s="552" t="s">
        <v>2410</v>
      </c>
      <c r="B1133" s="552" t="s">
        <v>1802</v>
      </c>
      <c r="C1133" s="553" t="s">
        <v>1041</v>
      </c>
      <c r="D1133" s="553" t="s">
        <v>1046</v>
      </c>
      <c r="E1133" s="554"/>
      <c r="F1133" s="554"/>
      <c r="G1133" s="555">
        <v>-55.3</v>
      </c>
    </row>
    <row r="1134" spans="1:7" s="407" customFormat="1" ht="17.25">
      <c r="A1134" s="552" t="s">
        <v>2411</v>
      </c>
      <c r="B1134" s="552" t="s">
        <v>1802</v>
      </c>
      <c r="C1134" s="553" t="s">
        <v>1041</v>
      </c>
      <c r="D1134" s="553" t="s">
        <v>1046</v>
      </c>
      <c r="E1134" s="554"/>
      <c r="F1134" s="554"/>
      <c r="G1134" s="555">
        <v>-0.16</v>
      </c>
    </row>
    <row r="1135" spans="1:7" s="407" customFormat="1" ht="17.25">
      <c r="A1135" s="552" t="s">
        <v>2412</v>
      </c>
      <c r="B1135" s="552" t="s">
        <v>1802</v>
      </c>
      <c r="C1135" s="553" t="s">
        <v>1041</v>
      </c>
      <c r="D1135" s="553" t="s">
        <v>1046</v>
      </c>
      <c r="E1135" s="554"/>
      <c r="F1135" s="554"/>
      <c r="G1135" s="555">
        <v>-50</v>
      </c>
    </row>
    <row r="1136" spans="1:7" s="407" customFormat="1" ht="17.25">
      <c r="A1136" s="552" t="s">
        <v>2413</v>
      </c>
      <c r="B1136" s="552" t="s">
        <v>1806</v>
      </c>
      <c r="C1136" s="553" t="s">
        <v>1041</v>
      </c>
      <c r="D1136" s="553" t="s">
        <v>1046</v>
      </c>
      <c r="E1136" s="554"/>
      <c r="F1136" s="554"/>
      <c r="G1136" s="555">
        <v>-0.06</v>
      </c>
    </row>
    <row r="1137" spans="1:7" s="407" customFormat="1" ht="34.5">
      <c r="A1137" s="552" t="s">
        <v>2414</v>
      </c>
      <c r="B1137" s="552" t="s">
        <v>1802</v>
      </c>
      <c r="C1137" s="553" t="s">
        <v>1041</v>
      </c>
      <c r="D1137" s="553" t="s">
        <v>1046</v>
      </c>
      <c r="E1137" s="554"/>
      <c r="F1137" s="554"/>
      <c r="G1137" s="555">
        <v>-5.3730000000000002</v>
      </c>
    </row>
    <row r="1138" spans="1:7" s="407" customFormat="1" ht="17.25">
      <c r="A1138" s="552" t="s">
        <v>2415</v>
      </c>
      <c r="B1138" s="552" t="s">
        <v>1802</v>
      </c>
      <c r="C1138" s="553" t="s">
        <v>1041</v>
      </c>
      <c r="D1138" s="553" t="s">
        <v>1046</v>
      </c>
      <c r="E1138" s="554"/>
      <c r="F1138" s="554"/>
      <c r="G1138" s="555">
        <v>-8.5000000000000006E-2</v>
      </c>
    </row>
    <row r="1139" spans="1:7" s="407" customFormat="1" ht="17.25">
      <c r="A1139" s="552" t="s">
        <v>2416</v>
      </c>
      <c r="B1139" s="552" t="s">
        <v>1802</v>
      </c>
      <c r="C1139" s="553" t="s">
        <v>1041</v>
      </c>
      <c r="D1139" s="553" t="s">
        <v>1046</v>
      </c>
      <c r="E1139" s="554"/>
      <c r="F1139" s="554"/>
      <c r="G1139" s="555">
        <v>-0.06</v>
      </c>
    </row>
    <row r="1140" spans="1:7" s="407" customFormat="1" ht="17.25">
      <c r="A1140" s="552" t="s">
        <v>2417</v>
      </c>
      <c r="B1140" s="552" t="s">
        <v>1802</v>
      </c>
      <c r="C1140" s="553" t="s">
        <v>1041</v>
      </c>
      <c r="D1140" s="553" t="s">
        <v>1046</v>
      </c>
      <c r="E1140" s="554"/>
      <c r="F1140" s="554"/>
      <c r="G1140" s="555">
        <v>-0.06</v>
      </c>
    </row>
    <row r="1141" spans="1:7" s="407" customFormat="1" ht="17.25">
      <c r="A1141" s="552" t="s">
        <v>2418</v>
      </c>
      <c r="B1141" s="552" t="s">
        <v>1802</v>
      </c>
      <c r="C1141" s="553" t="s">
        <v>1041</v>
      </c>
      <c r="D1141" s="553" t="s">
        <v>1046</v>
      </c>
      <c r="E1141" s="554"/>
      <c r="F1141" s="554"/>
      <c r="G1141" s="555">
        <v>-7.9</v>
      </c>
    </row>
    <row r="1142" spans="1:7" s="407" customFormat="1" ht="17.25">
      <c r="A1142" s="552" t="s">
        <v>2419</v>
      </c>
      <c r="B1142" s="552" t="s">
        <v>2420</v>
      </c>
      <c r="C1142" s="553" t="s">
        <v>1041</v>
      </c>
      <c r="D1142" s="553" t="s">
        <v>1058</v>
      </c>
      <c r="E1142" s="554"/>
      <c r="F1142" s="554"/>
      <c r="G1142" s="555">
        <v>-0.2</v>
      </c>
    </row>
    <row r="1143" spans="1:7" s="407" customFormat="1" ht="17.25">
      <c r="A1143" s="552" t="s">
        <v>2421</v>
      </c>
      <c r="B1143" s="552" t="s">
        <v>1553</v>
      </c>
      <c r="C1143" s="553" t="s">
        <v>1041</v>
      </c>
      <c r="D1143" s="553" t="s">
        <v>1081</v>
      </c>
      <c r="E1143" s="554"/>
      <c r="F1143" s="554"/>
      <c r="G1143" s="555">
        <v>-1.5</v>
      </c>
    </row>
    <row r="1144" spans="1:7" s="407" customFormat="1" ht="17.25">
      <c r="A1144" s="552" t="s">
        <v>2422</v>
      </c>
      <c r="B1144" s="552" t="s">
        <v>1802</v>
      </c>
      <c r="C1144" s="553" t="s">
        <v>1041</v>
      </c>
      <c r="D1144" s="553" t="s">
        <v>1046</v>
      </c>
      <c r="E1144" s="554"/>
      <c r="F1144" s="554"/>
      <c r="G1144" s="555">
        <v>-22</v>
      </c>
    </row>
    <row r="1145" spans="1:7" s="407" customFormat="1" ht="17.25">
      <c r="A1145" s="552" t="s">
        <v>2423</v>
      </c>
      <c r="B1145" s="552" t="s">
        <v>1610</v>
      </c>
      <c r="C1145" s="553" t="s">
        <v>1045</v>
      </c>
      <c r="D1145" s="553" t="s">
        <v>1046</v>
      </c>
      <c r="E1145" s="554"/>
      <c r="F1145" s="554"/>
      <c r="G1145" s="555">
        <v>-4.8000000000000001E-2</v>
      </c>
    </row>
    <row r="1146" spans="1:7" s="407" customFormat="1" ht="17.25">
      <c r="A1146" s="552" t="s">
        <v>2424</v>
      </c>
      <c r="B1146" s="552" t="s">
        <v>1175</v>
      </c>
      <c r="C1146" s="553" t="s">
        <v>1045</v>
      </c>
      <c r="D1146" s="553" t="s">
        <v>1081</v>
      </c>
      <c r="E1146" s="554"/>
      <c r="F1146" s="554"/>
      <c r="G1146" s="555">
        <v>-0.20412</v>
      </c>
    </row>
    <row r="1147" spans="1:7" s="407" customFormat="1" ht="17.25">
      <c r="A1147" s="552" t="s">
        <v>2425</v>
      </c>
      <c r="B1147" s="552" t="s">
        <v>2426</v>
      </c>
      <c r="C1147" s="553" t="s">
        <v>1045</v>
      </c>
      <c r="D1147" s="553" t="s">
        <v>1046</v>
      </c>
      <c r="E1147" s="554"/>
      <c r="F1147" s="554"/>
      <c r="G1147" s="555">
        <v>-0.10100000000000001</v>
      </c>
    </row>
    <row r="1148" spans="1:7" s="407" customFormat="1" ht="17.25">
      <c r="A1148" s="552" t="s">
        <v>2427</v>
      </c>
      <c r="B1148" s="552" t="s">
        <v>2428</v>
      </c>
      <c r="C1148" s="553" t="s">
        <v>1045</v>
      </c>
      <c r="D1148" s="553" t="s">
        <v>1263</v>
      </c>
      <c r="E1148" s="554"/>
      <c r="F1148" s="554"/>
      <c r="G1148" s="555">
        <v>-0.02</v>
      </c>
    </row>
    <row r="1149" spans="1:7" s="407" customFormat="1" ht="17.25">
      <c r="A1149" s="552" t="s">
        <v>2429</v>
      </c>
      <c r="B1149" s="552" t="s">
        <v>2428</v>
      </c>
      <c r="C1149" s="553" t="s">
        <v>1045</v>
      </c>
      <c r="D1149" s="553" t="s">
        <v>1263</v>
      </c>
      <c r="E1149" s="554"/>
      <c r="F1149" s="554"/>
      <c r="G1149" s="555">
        <v>-1.2999999999999999E-2</v>
      </c>
    </row>
    <row r="1150" spans="1:7" s="407" customFormat="1" ht="17.25">
      <c r="A1150" s="552" t="s">
        <v>2430</v>
      </c>
      <c r="B1150" s="552" t="s">
        <v>1235</v>
      </c>
      <c r="C1150" s="553" t="s">
        <v>1041</v>
      </c>
      <c r="D1150" s="553" t="s">
        <v>1046</v>
      </c>
      <c r="E1150" s="554"/>
      <c r="F1150" s="554"/>
      <c r="G1150" s="555">
        <v>-4.3</v>
      </c>
    </row>
    <row r="1151" spans="1:7" s="407" customFormat="1" ht="17.25">
      <c r="A1151" s="552" t="s">
        <v>1606</v>
      </c>
      <c r="B1151" s="552" t="s">
        <v>1607</v>
      </c>
      <c r="C1151" s="553" t="s">
        <v>1041</v>
      </c>
      <c r="D1151" s="553" t="s">
        <v>1046</v>
      </c>
      <c r="E1151" s="554"/>
      <c r="F1151" s="554"/>
      <c r="G1151" s="555">
        <v>-45.6</v>
      </c>
    </row>
    <row r="1152" spans="1:7" s="407" customFormat="1" ht="17.25">
      <c r="A1152" s="552" t="s">
        <v>1400</v>
      </c>
      <c r="B1152" s="552" t="s">
        <v>2220</v>
      </c>
      <c r="C1152" s="553" t="s">
        <v>1041</v>
      </c>
      <c r="D1152" s="553" t="s">
        <v>1046</v>
      </c>
      <c r="E1152" s="554"/>
      <c r="F1152" s="554"/>
      <c r="G1152" s="555">
        <v>-42</v>
      </c>
    </row>
    <row r="1153" spans="1:7" s="407" customFormat="1" ht="17.25">
      <c r="A1153" s="552" t="s">
        <v>2431</v>
      </c>
      <c r="B1153" s="552" t="s">
        <v>2300</v>
      </c>
      <c r="C1153" s="553" t="s">
        <v>1041</v>
      </c>
      <c r="D1153" s="553" t="s">
        <v>1046</v>
      </c>
      <c r="E1153" s="554"/>
      <c r="F1153" s="554"/>
      <c r="G1153" s="555">
        <v>-8.0399999999999991</v>
      </c>
    </row>
    <row r="1154" spans="1:7" s="407" customFormat="1" ht="17.25">
      <c r="A1154" s="552" t="s">
        <v>2432</v>
      </c>
      <c r="B1154" s="552" t="s">
        <v>2296</v>
      </c>
      <c r="C1154" s="553" t="s">
        <v>1041</v>
      </c>
      <c r="D1154" s="553" t="s">
        <v>1046</v>
      </c>
      <c r="E1154" s="554"/>
      <c r="F1154" s="554"/>
      <c r="G1154" s="555">
        <v>-19.440000000000001</v>
      </c>
    </row>
    <row r="1155" spans="1:7" s="407" customFormat="1" ht="17.25">
      <c r="A1155" s="552" t="s">
        <v>1725</v>
      </c>
      <c r="B1155" s="552" t="s">
        <v>1726</v>
      </c>
      <c r="C1155" s="553" t="s">
        <v>1041</v>
      </c>
      <c r="D1155" s="553" t="s">
        <v>1058</v>
      </c>
      <c r="E1155" s="554"/>
      <c r="F1155" s="554"/>
      <c r="G1155" s="555">
        <v>-9.9600000000000009</v>
      </c>
    </row>
    <row r="1156" spans="1:7" s="407" customFormat="1" ht="17.25">
      <c r="A1156" s="552" t="s">
        <v>2433</v>
      </c>
      <c r="B1156" s="552" t="s">
        <v>2434</v>
      </c>
      <c r="C1156" s="553" t="s">
        <v>1041</v>
      </c>
      <c r="D1156" s="553" t="s">
        <v>1046</v>
      </c>
      <c r="E1156" s="554"/>
      <c r="F1156" s="554"/>
      <c r="G1156" s="555">
        <v>-4.18</v>
      </c>
    </row>
    <row r="1157" spans="1:7" s="407" customFormat="1" ht="17.25">
      <c r="A1157" s="552" t="s">
        <v>2435</v>
      </c>
      <c r="B1157" s="552" t="s">
        <v>1945</v>
      </c>
      <c r="C1157" s="553" t="s">
        <v>1041</v>
      </c>
      <c r="D1157" s="553" t="s">
        <v>1046</v>
      </c>
      <c r="E1157" s="554"/>
      <c r="F1157" s="554"/>
      <c r="G1157" s="555">
        <v>-34.68</v>
      </c>
    </row>
    <row r="1158" spans="1:7" s="407" customFormat="1" ht="17.25">
      <c r="A1158" s="552" t="s">
        <v>2436</v>
      </c>
      <c r="B1158" s="552" t="s">
        <v>2437</v>
      </c>
      <c r="C1158" s="553" t="s">
        <v>1041</v>
      </c>
      <c r="D1158" s="553" t="s">
        <v>1046</v>
      </c>
      <c r="E1158" s="554"/>
      <c r="F1158" s="554"/>
      <c r="G1158" s="555">
        <v>-0.03</v>
      </c>
    </row>
    <row r="1159" spans="1:7" s="407" customFormat="1" ht="17.25">
      <c r="A1159" s="552" t="s">
        <v>2438</v>
      </c>
      <c r="B1159" s="552" t="s">
        <v>1945</v>
      </c>
      <c r="C1159" s="553" t="s">
        <v>1041</v>
      </c>
      <c r="D1159" s="553" t="s">
        <v>1046</v>
      </c>
      <c r="E1159" s="554"/>
      <c r="F1159" s="554"/>
      <c r="G1159" s="555">
        <v>-1.1399999999999999</v>
      </c>
    </row>
    <row r="1160" spans="1:7" s="407" customFormat="1" ht="17.25">
      <c r="A1160" s="552" t="s">
        <v>2439</v>
      </c>
      <c r="B1160" s="552" t="s">
        <v>2440</v>
      </c>
      <c r="C1160" s="553" t="s">
        <v>1041</v>
      </c>
      <c r="D1160" s="553" t="s">
        <v>1046</v>
      </c>
      <c r="E1160" s="554"/>
      <c r="F1160" s="554"/>
      <c r="G1160" s="555">
        <v>-0.34</v>
      </c>
    </row>
    <row r="1161" spans="1:7" s="407" customFormat="1" ht="17.25">
      <c r="A1161" s="552" t="s">
        <v>1609</v>
      </c>
      <c r="B1161" s="552" t="s">
        <v>1610</v>
      </c>
      <c r="C1161" s="553" t="s">
        <v>1041</v>
      </c>
      <c r="D1161" s="553" t="s">
        <v>1046</v>
      </c>
      <c r="E1161" s="554"/>
      <c r="F1161" s="554"/>
      <c r="G1161" s="555">
        <v>-1.2</v>
      </c>
    </row>
    <row r="1162" spans="1:7" s="407" customFormat="1" ht="17.25">
      <c r="A1162" s="552" t="s">
        <v>2441</v>
      </c>
      <c r="B1162" s="552" t="s">
        <v>2442</v>
      </c>
      <c r="C1162" s="553" t="s">
        <v>1041</v>
      </c>
      <c r="D1162" s="553" t="s">
        <v>1046</v>
      </c>
      <c r="E1162" s="554"/>
      <c r="F1162" s="554"/>
      <c r="G1162" s="555">
        <v>-0.45</v>
      </c>
    </row>
    <row r="1163" spans="1:7" s="407" customFormat="1" ht="17.25">
      <c r="A1163" s="552" t="s">
        <v>1138</v>
      </c>
      <c r="B1163" s="552" t="s">
        <v>1127</v>
      </c>
      <c r="C1163" s="553" t="s">
        <v>1041</v>
      </c>
      <c r="D1163" s="553" t="s">
        <v>1046</v>
      </c>
      <c r="E1163" s="554"/>
      <c r="F1163" s="554"/>
      <c r="G1163" s="555">
        <v>-6.1</v>
      </c>
    </row>
    <row r="1164" spans="1:7" s="407" customFormat="1" ht="17.25">
      <c r="A1164" s="552" t="s">
        <v>2443</v>
      </c>
      <c r="B1164" s="552" t="s">
        <v>2296</v>
      </c>
      <c r="C1164" s="553" t="s">
        <v>1041</v>
      </c>
      <c r="D1164" s="553" t="s">
        <v>1046</v>
      </c>
      <c r="E1164" s="554"/>
      <c r="F1164" s="554"/>
      <c r="G1164" s="555">
        <v>-2.484</v>
      </c>
    </row>
    <row r="1165" spans="1:7" s="407" customFormat="1" ht="17.25">
      <c r="A1165" s="552" t="s">
        <v>2444</v>
      </c>
      <c r="B1165" s="552" t="s">
        <v>2437</v>
      </c>
      <c r="C1165" s="553" t="s">
        <v>1041</v>
      </c>
      <c r="D1165" s="553" t="s">
        <v>1046</v>
      </c>
      <c r="E1165" s="554"/>
      <c r="F1165" s="554"/>
      <c r="G1165" s="555">
        <v>-0.03</v>
      </c>
    </row>
    <row r="1166" spans="1:7" s="407" customFormat="1" ht="17.25">
      <c r="A1166" s="552" t="s">
        <v>2445</v>
      </c>
      <c r="B1166" s="552" t="s">
        <v>2446</v>
      </c>
      <c r="C1166" s="553" t="s">
        <v>1041</v>
      </c>
      <c r="D1166" s="553" t="s">
        <v>1058</v>
      </c>
      <c r="E1166" s="554"/>
      <c r="F1166" s="554"/>
      <c r="G1166" s="555">
        <v>-7.2</v>
      </c>
    </row>
    <row r="1167" spans="1:7" s="407" customFormat="1" ht="17.25">
      <c r="A1167" s="552" t="s">
        <v>2447</v>
      </c>
      <c r="B1167" s="552" t="s">
        <v>2296</v>
      </c>
      <c r="C1167" s="553" t="s">
        <v>1041</v>
      </c>
      <c r="D1167" s="553" t="s">
        <v>1046</v>
      </c>
      <c r="E1167" s="554"/>
      <c r="F1167" s="554"/>
      <c r="G1167" s="555">
        <v>-1.272</v>
      </c>
    </row>
    <row r="1168" spans="1:7" s="407" customFormat="1" ht="17.25">
      <c r="A1168" s="552" t="s">
        <v>2448</v>
      </c>
      <c r="B1168" s="552" t="s">
        <v>2290</v>
      </c>
      <c r="C1168" s="553" t="s">
        <v>1041</v>
      </c>
      <c r="D1168" s="553" t="s">
        <v>1263</v>
      </c>
      <c r="E1168" s="554"/>
      <c r="F1168" s="554"/>
      <c r="G1168" s="555">
        <v>-9</v>
      </c>
    </row>
    <row r="1169" spans="1:7" s="407" customFormat="1" ht="17.25">
      <c r="A1169" s="552" t="s">
        <v>2449</v>
      </c>
      <c r="B1169" s="552" t="s">
        <v>1710</v>
      </c>
      <c r="C1169" s="553" t="s">
        <v>1041</v>
      </c>
      <c r="D1169" s="553" t="s">
        <v>1058</v>
      </c>
      <c r="E1169" s="554"/>
      <c r="F1169" s="554"/>
      <c r="G1169" s="555">
        <v>-0.37</v>
      </c>
    </row>
    <row r="1170" spans="1:7" s="407" customFormat="1" ht="17.25">
      <c r="A1170" s="552" t="s">
        <v>2450</v>
      </c>
      <c r="B1170" s="552" t="s">
        <v>2451</v>
      </c>
      <c r="C1170" s="553" t="s">
        <v>1041</v>
      </c>
      <c r="D1170" s="553" t="s">
        <v>1046</v>
      </c>
      <c r="E1170" s="554"/>
      <c r="F1170" s="554"/>
      <c r="G1170" s="555">
        <v>-6</v>
      </c>
    </row>
    <row r="1171" spans="1:7" s="407" customFormat="1" ht="17.25">
      <c r="A1171" s="552" t="s">
        <v>1228</v>
      </c>
      <c r="B1171" s="552" t="s">
        <v>1229</v>
      </c>
      <c r="C1171" s="553" t="s">
        <v>1041</v>
      </c>
      <c r="D1171" s="553" t="s">
        <v>1046</v>
      </c>
      <c r="E1171" s="554"/>
      <c r="F1171" s="554"/>
      <c r="G1171" s="555">
        <v>-8.85</v>
      </c>
    </row>
    <row r="1172" spans="1:7" s="407" customFormat="1" ht="17.25">
      <c r="A1172" s="552" t="s">
        <v>2452</v>
      </c>
      <c r="B1172" s="552" t="s">
        <v>2296</v>
      </c>
      <c r="C1172" s="553" t="s">
        <v>1041</v>
      </c>
      <c r="D1172" s="553" t="s">
        <v>1046</v>
      </c>
      <c r="E1172" s="554"/>
      <c r="F1172" s="554"/>
      <c r="G1172" s="555">
        <v>-14.231999999999999</v>
      </c>
    </row>
    <row r="1173" spans="1:7" s="407" customFormat="1" ht="17.25">
      <c r="A1173" s="552" t="s">
        <v>2453</v>
      </c>
      <c r="B1173" s="552" t="s">
        <v>2454</v>
      </c>
      <c r="C1173" s="553" t="s">
        <v>1041</v>
      </c>
      <c r="D1173" s="553" t="s">
        <v>1046</v>
      </c>
      <c r="E1173" s="554"/>
      <c r="F1173" s="554"/>
      <c r="G1173" s="555">
        <v>-0.06</v>
      </c>
    </row>
    <row r="1174" spans="1:7" s="407" customFormat="1" ht="17.25">
      <c r="A1174" s="552" t="s">
        <v>2455</v>
      </c>
      <c r="B1174" s="552" t="s">
        <v>2456</v>
      </c>
      <c r="C1174" s="553" t="s">
        <v>1041</v>
      </c>
      <c r="D1174" s="553" t="s">
        <v>1263</v>
      </c>
      <c r="E1174" s="554"/>
      <c r="F1174" s="554"/>
      <c r="G1174" s="555">
        <v>-26.78</v>
      </c>
    </row>
    <row r="1175" spans="1:7" s="407" customFormat="1" ht="17.25">
      <c r="A1175" s="552" t="s">
        <v>1601</v>
      </c>
      <c r="B1175" s="552" t="s">
        <v>1602</v>
      </c>
      <c r="C1175" s="553" t="s">
        <v>1041</v>
      </c>
      <c r="D1175" s="553" t="s">
        <v>1058</v>
      </c>
      <c r="E1175" s="554"/>
      <c r="F1175" s="554"/>
      <c r="G1175" s="555">
        <v>-98.6</v>
      </c>
    </row>
    <row r="1176" spans="1:7" s="407" customFormat="1" ht="17.25">
      <c r="A1176" s="552" t="s">
        <v>2457</v>
      </c>
      <c r="B1176" s="552" t="s">
        <v>2458</v>
      </c>
      <c r="C1176" s="553" t="s">
        <v>1041</v>
      </c>
      <c r="D1176" s="553" t="s">
        <v>1046</v>
      </c>
      <c r="E1176" s="554"/>
      <c r="F1176" s="554"/>
      <c r="G1176" s="555">
        <v>-2</v>
      </c>
    </row>
    <row r="1177" spans="1:7" s="407" customFormat="1" ht="17.25">
      <c r="A1177" s="552" t="s">
        <v>2459</v>
      </c>
      <c r="B1177" s="552" t="s">
        <v>2460</v>
      </c>
      <c r="C1177" s="553" t="s">
        <v>1045</v>
      </c>
      <c r="D1177" s="553" t="s">
        <v>1046</v>
      </c>
      <c r="E1177" s="554"/>
      <c r="F1177" s="554"/>
      <c r="G1177" s="555">
        <v>-5.2</v>
      </c>
    </row>
    <row r="1178" spans="1:7" s="407" customFormat="1" ht="17.25">
      <c r="A1178" s="559"/>
      <c r="B1178" s="550" t="s">
        <v>1184</v>
      </c>
      <c r="C1178" s="560"/>
      <c r="D1178" s="560"/>
      <c r="E1178" s="558"/>
      <c r="F1178" s="558"/>
      <c r="G1178" s="557">
        <f>+G1179+G1180</f>
        <v>-285</v>
      </c>
    </row>
    <row r="1179" spans="1:7" s="407" customFormat="1" ht="34.5">
      <c r="A1179" s="552" t="s">
        <v>1560</v>
      </c>
      <c r="B1179" s="552" t="s">
        <v>1195</v>
      </c>
      <c r="C1179" s="553" t="s">
        <v>1041</v>
      </c>
      <c r="D1179" s="553" t="s">
        <v>1183</v>
      </c>
      <c r="E1179" s="554"/>
      <c r="F1179" s="554"/>
      <c r="G1179" s="555">
        <v>-280</v>
      </c>
    </row>
    <row r="1180" spans="1:7" s="407" customFormat="1" ht="34.5">
      <c r="A1180" s="552" t="s">
        <v>2461</v>
      </c>
      <c r="B1180" s="552" t="s">
        <v>2462</v>
      </c>
      <c r="C1180" s="553" t="s">
        <v>1041</v>
      </c>
      <c r="D1180" s="553" t="s">
        <v>1183</v>
      </c>
      <c r="E1180" s="554"/>
      <c r="F1180" s="554"/>
      <c r="G1180" s="555">
        <v>-5</v>
      </c>
    </row>
    <row r="1181" spans="1:7" s="407" customFormat="1">
      <c r="A1181" s="545" t="s">
        <v>2463</v>
      </c>
      <c r="B1181" s="561" t="s">
        <v>2464</v>
      </c>
      <c r="C1181" s="561"/>
      <c r="D1181" s="561"/>
      <c r="E1181" s="561"/>
      <c r="F1181" s="549"/>
      <c r="G1181" s="538">
        <f>+G1182</f>
        <v>-6065.0999999999995</v>
      </c>
    </row>
    <row r="1182" spans="1:7" s="407" customFormat="1" ht="17.25">
      <c r="A1182" s="552"/>
      <c r="B1182" s="550" t="s">
        <v>1038</v>
      </c>
      <c r="C1182" s="553"/>
      <c r="D1182" s="553"/>
      <c r="E1182" s="554"/>
      <c r="F1182" s="554"/>
      <c r="G1182" s="557">
        <f>SUM(G1183:G1206)</f>
        <v>-6065.0999999999995</v>
      </c>
    </row>
    <row r="1183" spans="1:7" s="407" customFormat="1" ht="17.25">
      <c r="A1183" s="552" t="s">
        <v>2465</v>
      </c>
      <c r="B1183" s="552" t="s">
        <v>2466</v>
      </c>
      <c r="C1183" s="553" t="s">
        <v>1045</v>
      </c>
      <c r="D1183" s="553" t="s">
        <v>1046</v>
      </c>
      <c r="E1183" s="554"/>
      <c r="F1183" s="554"/>
      <c r="G1183" s="555">
        <v>-880</v>
      </c>
    </row>
    <row r="1184" spans="1:7" s="407" customFormat="1" ht="17.25">
      <c r="A1184" s="552" t="s">
        <v>2467</v>
      </c>
      <c r="B1184" s="552" t="s">
        <v>2468</v>
      </c>
      <c r="C1184" s="553" t="s">
        <v>1045</v>
      </c>
      <c r="D1184" s="553" t="s">
        <v>1046</v>
      </c>
      <c r="E1184" s="554"/>
      <c r="F1184" s="554"/>
      <c r="G1184" s="555">
        <v>-300</v>
      </c>
    </row>
    <row r="1185" spans="1:7" s="407" customFormat="1" ht="17.25">
      <c r="A1185" s="552" t="s">
        <v>2469</v>
      </c>
      <c r="B1185" s="552" t="s">
        <v>2470</v>
      </c>
      <c r="C1185" s="553" t="s">
        <v>1045</v>
      </c>
      <c r="D1185" s="553" t="s">
        <v>1046</v>
      </c>
      <c r="E1185" s="554"/>
      <c r="F1185" s="554"/>
      <c r="G1185" s="555">
        <v>-73.2</v>
      </c>
    </row>
    <row r="1186" spans="1:7" s="407" customFormat="1" ht="17.25">
      <c r="A1186" s="552" t="s">
        <v>2471</v>
      </c>
      <c r="B1186" s="552" t="s">
        <v>2472</v>
      </c>
      <c r="C1186" s="553" t="s">
        <v>1045</v>
      </c>
      <c r="D1186" s="553" t="s">
        <v>1046</v>
      </c>
      <c r="E1186" s="554"/>
      <c r="F1186" s="554"/>
      <c r="G1186" s="555">
        <v>-28.68</v>
      </c>
    </row>
    <row r="1187" spans="1:7" s="407" customFormat="1" ht="17.25">
      <c r="A1187" s="552" t="s">
        <v>2473</v>
      </c>
      <c r="B1187" s="552" t="s">
        <v>2474</v>
      </c>
      <c r="C1187" s="553" t="s">
        <v>1045</v>
      </c>
      <c r="D1187" s="553" t="s">
        <v>1046</v>
      </c>
      <c r="E1187" s="554"/>
      <c r="F1187" s="554"/>
      <c r="G1187" s="555">
        <v>-2687.2</v>
      </c>
    </row>
    <row r="1188" spans="1:7" s="407" customFormat="1" ht="17.25">
      <c r="A1188" s="552" t="s">
        <v>2475</v>
      </c>
      <c r="B1188" s="552" t="s">
        <v>2476</v>
      </c>
      <c r="C1188" s="553" t="s">
        <v>1045</v>
      </c>
      <c r="D1188" s="553" t="s">
        <v>1046</v>
      </c>
      <c r="E1188" s="554"/>
      <c r="F1188" s="554"/>
      <c r="G1188" s="555">
        <v>-33.6</v>
      </c>
    </row>
    <row r="1189" spans="1:7" s="407" customFormat="1" ht="17.25">
      <c r="A1189" s="552" t="s">
        <v>2477</v>
      </c>
      <c r="B1189" s="552" t="s">
        <v>2478</v>
      </c>
      <c r="C1189" s="553" t="s">
        <v>1045</v>
      </c>
      <c r="D1189" s="553" t="s">
        <v>1046</v>
      </c>
      <c r="E1189" s="554"/>
      <c r="F1189" s="554"/>
      <c r="G1189" s="555">
        <v>-2.2799999999999998</v>
      </c>
    </row>
    <row r="1190" spans="1:7" s="407" customFormat="1" ht="17.25">
      <c r="A1190" s="552" t="s">
        <v>2479</v>
      </c>
      <c r="B1190" s="552" t="s">
        <v>2480</v>
      </c>
      <c r="C1190" s="553" t="s">
        <v>1045</v>
      </c>
      <c r="D1190" s="553" t="s">
        <v>1046</v>
      </c>
      <c r="E1190" s="554"/>
      <c r="F1190" s="554"/>
      <c r="G1190" s="555">
        <v>-1122</v>
      </c>
    </row>
    <row r="1191" spans="1:7" s="407" customFormat="1" ht="17.25">
      <c r="A1191" s="552" t="s">
        <v>2481</v>
      </c>
      <c r="B1191" s="552" t="s">
        <v>2482</v>
      </c>
      <c r="C1191" s="553" t="s">
        <v>1045</v>
      </c>
      <c r="D1191" s="553" t="s">
        <v>1046</v>
      </c>
      <c r="E1191" s="554"/>
      <c r="F1191" s="554"/>
      <c r="G1191" s="555">
        <v>-1.1399999999999999</v>
      </c>
    </row>
    <row r="1192" spans="1:7" s="407" customFormat="1" ht="17.25">
      <c r="A1192" s="552" t="s">
        <v>2483</v>
      </c>
      <c r="B1192" s="552" t="s">
        <v>2484</v>
      </c>
      <c r="C1192" s="553" t="s">
        <v>1045</v>
      </c>
      <c r="D1192" s="553" t="s">
        <v>1046</v>
      </c>
      <c r="E1192" s="554"/>
      <c r="F1192" s="554"/>
      <c r="G1192" s="555">
        <v>-162</v>
      </c>
    </row>
    <row r="1193" spans="1:7" s="407" customFormat="1" ht="17.25">
      <c r="A1193" s="552" t="s">
        <v>2485</v>
      </c>
      <c r="B1193" s="552" t="s">
        <v>2486</v>
      </c>
      <c r="C1193" s="553" t="s">
        <v>1045</v>
      </c>
      <c r="D1193" s="553" t="s">
        <v>1046</v>
      </c>
      <c r="E1193" s="554"/>
      <c r="F1193" s="554"/>
      <c r="G1193" s="555">
        <v>-13</v>
      </c>
    </row>
    <row r="1194" spans="1:7" s="407" customFormat="1" ht="17.25">
      <c r="A1194" s="552" t="s">
        <v>2487</v>
      </c>
      <c r="B1194" s="552" t="s">
        <v>2488</v>
      </c>
      <c r="C1194" s="553" t="s">
        <v>1045</v>
      </c>
      <c r="D1194" s="553" t="s">
        <v>1046</v>
      </c>
      <c r="E1194" s="554"/>
      <c r="F1194" s="554"/>
      <c r="G1194" s="555">
        <v>-74</v>
      </c>
    </row>
    <row r="1195" spans="1:7" s="407" customFormat="1" ht="17.25">
      <c r="A1195" s="552" t="s">
        <v>2489</v>
      </c>
      <c r="B1195" s="552" t="s">
        <v>2490</v>
      </c>
      <c r="C1195" s="553" t="s">
        <v>1045</v>
      </c>
      <c r="D1195" s="553" t="s">
        <v>1046</v>
      </c>
      <c r="E1195" s="554"/>
      <c r="F1195" s="554"/>
      <c r="G1195" s="555">
        <v>-264</v>
      </c>
    </row>
    <row r="1196" spans="1:7" s="407" customFormat="1" ht="17.25">
      <c r="A1196" s="552" t="s">
        <v>2491</v>
      </c>
      <c r="B1196" s="552" t="s">
        <v>2484</v>
      </c>
      <c r="C1196" s="553" t="s">
        <v>1045</v>
      </c>
      <c r="D1196" s="553" t="s">
        <v>1046</v>
      </c>
      <c r="E1196" s="554"/>
      <c r="F1196" s="554"/>
      <c r="G1196" s="555">
        <v>-36</v>
      </c>
    </row>
    <row r="1197" spans="1:7" s="407" customFormat="1" ht="17.25">
      <c r="A1197" s="552" t="s">
        <v>2492</v>
      </c>
      <c r="B1197" s="552" t="s">
        <v>2493</v>
      </c>
      <c r="C1197" s="553" t="s">
        <v>1045</v>
      </c>
      <c r="D1197" s="553" t="s">
        <v>1046</v>
      </c>
      <c r="E1197" s="554"/>
      <c r="F1197" s="554"/>
      <c r="G1197" s="555">
        <v>-27</v>
      </c>
    </row>
    <row r="1198" spans="1:7" s="407" customFormat="1" ht="17.25">
      <c r="A1198" s="552" t="s">
        <v>2494</v>
      </c>
      <c r="B1198" s="552" t="s">
        <v>2426</v>
      </c>
      <c r="C1198" s="553" t="s">
        <v>1041</v>
      </c>
      <c r="D1198" s="553" t="s">
        <v>1046</v>
      </c>
      <c r="E1198" s="554"/>
      <c r="F1198" s="554"/>
      <c r="G1198" s="555">
        <v>-46</v>
      </c>
    </row>
    <row r="1199" spans="1:7" s="407" customFormat="1" ht="17.25">
      <c r="A1199" s="552" t="s">
        <v>2495</v>
      </c>
      <c r="B1199" s="552" t="s">
        <v>1533</v>
      </c>
      <c r="C1199" s="553" t="s">
        <v>1041</v>
      </c>
      <c r="D1199" s="553" t="s">
        <v>1046</v>
      </c>
      <c r="E1199" s="554"/>
      <c r="F1199" s="554"/>
      <c r="G1199" s="555">
        <v>-25</v>
      </c>
    </row>
    <row r="1200" spans="1:7" s="407" customFormat="1" ht="17.25">
      <c r="A1200" s="552" t="s">
        <v>2496</v>
      </c>
      <c r="B1200" s="552" t="s">
        <v>2497</v>
      </c>
      <c r="C1200" s="553" t="s">
        <v>1041</v>
      </c>
      <c r="D1200" s="553" t="s">
        <v>1046</v>
      </c>
      <c r="E1200" s="554"/>
      <c r="F1200" s="554"/>
      <c r="G1200" s="555">
        <v>-30.4</v>
      </c>
    </row>
    <row r="1201" spans="1:7" s="407" customFormat="1" ht="17.25">
      <c r="A1201" s="552" t="s">
        <v>2498</v>
      </c>
      <c r="B1201" s="552" t="s">
        <v>2499</v>
      </c>
      <c r="C1201" s="553" t="s">
        <v>1041</v>
      </c>
      <c r="D1201" s="553" t="s">
        <v>1046</v>
      </c>
      <c r="E1201" s="554"/>
      <c r="F1201" s="554"/>
      <c r="G1201" s="555">
        <v>-10</v>
      </c>
    </row>
    <row r="1202" spans="1:7" s="407" customFormat="1" ht="17.25">
      <c r="A1202" s="552" t="s">
        <v>2500</v>
      </c>
      <c r="B1202" s="552" t="s">
        <v>2501</v>
      </c>
      <c r="C1202" s="553" t="s">
        <v>1041</v>
      </c>
      <c r="D1202" s="553" t="s">
        <v>1046</v>
      </c>
      <c r="E1202" s="554"/>
      <c r="F1202" s="554"/>
      <c r="G1202" s="555">
        <v>-80.400000000000006</v>
      </c>
    </row>
    <row r="1203" spans="1:7" s="407" customFormat="1" ht="51.75">
      <c r="A1203" s="552" t="s">
        <v>2502</v>
      </c>
      <c r="B1203" s="552" t="s">
        <v>2503</v>
      </c>
      <c r="C1203" s="553" t="s">
        <v>1041</v>
      </c>
      <c r="D1203" s="553" t="s">
        <v>1046</v>
      </c>
      <c r="E1203" s="554"/>
      <c r="F1203" s="554"/>
      <c r="G1203" s="555">
        <v>-100.4</v>
      </c>
    </row>
    <row r="1204" spans="1:7" s="407" customFormat="1" ht="17.25">
      <c r="A1204" s="552" t="s">
        <v>2504</v>
      </c>
      <c r="B1204" s="552" t="s">
        <v>2505</v>
      </c>
      <c r="C1204" s="553" t="s">
        <v>1041</v>
      </c>
      <c r="D1204" s="553" t="s">
        <v>1046</v>
      </c>
      <c r="E1204" s="554"/>
      <c r="F1204" s="554"/>
      <c r="G1204" s="555">
        <v>-24.4</v>
      </c>
    </row>
    <row r="1205" spans="1:7" s="407" customFormat="1" ht="17.25">
      <c r="A1205" s="552" t="s">
        <v>2506</v>
      </c>
      <c r="B1205" s="552" t="s">
        <v>1533</v>
      </c>
      <c r="C1205" s="553" t="s">
        <v>1041</v>
      </c>
      <c r="D1205" s="553" t="s">
        <v>1046</v>
      </c>
      <c r="E1205" s="554"/>
      <c r="F1205" s="554"/>
      <c r="G1205" s="555">
        <v>-16.8</v>
      </c>
    </row>
    <row r="1206" spans="1:7" s="407" customFormat="1" ht="17.25">
      <c r="A1206" s="552" t="s">
        <v>2507</v>
      </c>
      <c r="B1206" s="552" t="s">
        <v>2508</v>
      </c>
      <c r="C1206" s="553" t="s">
        <v>1041</v>
      </c>
      <c r="D1206" s="553" t="s">
        <v>1046</v>
      </c>
      <c r="E1206" s="554"/>
      <c r="F1206" s="554"/>
      <c r="G1206" s="555">
        <v>-27.6</v>
      </c>
    </row>
    <row r="1207" spans="1:7" s="407" customFormat="1">
      <c r="A1207" s="545" t="s">
        <v>2509</v>
      </c>
      <c r="B1207" s="561" t="s">
        <v>802</v>
      </c>
      <c r="C1207" s="561"/>
      <c r="D1207" s="561"/>
      <c r="E1207" s="561"/>
      <c r="F1207" s="549"/>
      <c r="G1207" s="538">
        <f>+G1208</f>
        <v>-801.09999999999991</v>
      </c>
    </row>
    <row r="1208" spans="1:7" s="407" customFormat="1" ht="17.25">
      <c r="A1208" s="552"/>
      <c r="B1208" s="550" t="s">
        <v>1038</v>
      </c>
      <c r="C1208" s="553"/>
      <c r="D1208" s="553"/>
      <c r="E1208" s="554"/>
      <c r="F1208" s="554"/>
      <c r="G1208" s="557">
        <f>SUM(G1209:G1216)</f>
        <v>-801.09999999999991</v>
      </c>
    </row>
    <row r="1209" spans="1:7" s="407" customFormat="1" ht="17.25">
      <c r="A1209" s="552" t="s">
        <v>2510</v>
      </c>
      <c r="B1209" s="552" t="s">
        <v>2470</v>
      </c>
      <c r="C1209" s="553" t="s">
        <v>1041</v>
      </c>
      <c r="D1209" s="553" t="s">
        <v>1046</v>
      </c>
      <c r="E1209" s="554"/>
      <c r="F1209" s="554"/>
      <c r="G1209" s="555">
        <v>-12.5</v>
      </c>
    </row>
    <row r="1210" spans="1:7" s="407" customFormat="1" ht="17.25">
      <c r="A1210" s="552" t="s">
        <v>2511</v>
      </c>
      <c r="B1210" s="552" t="s">
        <v>2512</v>
      </c>
      <c r="C1210" s="553" t="s">
        <v>1041</v>
      </c>
      <c r="D1210" s="553" t="s">
        <v>1046</v>
      </c>
      <c r="E1210" s="554"/>
      <c r="F1210" s="554"/>
      <c r="G1210" s="555">
        <v>-36</v>
      </c>
    </row>
    <row r="1211" spans="1:7" s="407" customFormat="1" ht="34.5">
      <c r="A1211" s="552" t="s">
        <v>2513</v>
      </c>
      <c r="B1211" s="552" t="s">
        <v>1070</v>
      </c>
      <c r="C1211" s="553" t="s">
        <v>1041</v>
      </c>
      <c r="D1211" s="553" t="s">
        <v>1046</v>
      </c>
      <c r="E1211" s="554"/>
      <c r="F1211" s="554"/>
      <c r="G1211" s="555">
        <v>-59.4</v>
      </c>
    </row>
    <row r="1212" spans="1:7" s="407" customFormat="1" ht="17.25">
      <c r="A1212" s="552" t="s">
        <v>2514</v>
      </c>
      <c r="B1212" s="552" t="s">
        <v>2515</v>
      </c>
      <c r="C1212" s="553" t="s">
        <v>1041</v>
      </c>
      <c r="D1212" s="553" t="s">
        <v>1046</v>
      </c>
      <c r="E1212" s="554"/>
      <c r="F1212" s="554"/>
      <c r="G1212" s="555">
        <v>-1.2</v>
      </c>
    </row>
    <row r="1213" spans="1:7" s="407" customFormat="1" ht="17.25">
      <c r="A1213" s="552" t="s">
        <v>2516</v>
      </c>
      <c r="B1213" s="552" t="s">
        <v>2517</v>
      </c>
      <c r="C1213" s="553" t="s">
        <v>1041</v>
      </c>
      <c r="D1213" s="553" t="s">
        <v>1046</v>
      </c>
      <c r="E1213" s="554"/>
      <c r="F1213" s="554"/>
      <c r="G1213" s="555">
        <v>-0.8</v>
      </c>
    </row>
    <row r="1214" spans="1:7" s="407" customFormat="1" ht="34.5">
      <c r="A1214" s="552" t="s">
        <v>2518</v>
      </c>
      <c r="B1214" s="552" t="s">
        <v>2474</v>
      </c>
      <c r="C1214" s="553" t="s">
        <v>1041</v>
      </c>
      <c r="D1214" s="553" t="s">
        <v>1046</v>
      </c>
      <c r="E1214" s="554"/>
      <c r="F1214" s="554"/>
      <c r="G1214" s="555">
        <v>-440</v>
      </c>
    </row>
    <row r="1215" spans="1:7" s="407" customFormat="1" ht="34.5">
      <c r="A1215" s="552" t="s">
        <v>2519</v>
      </c>
      <c r="B1215" s="552" t="s">
        <v>2520</v>
      </c>
      <c r="C1215" s="553" t="s">
        <v>1041</v>
      </c>
      <c r="D1215" s="553" t="s">
        <v>1046</v>
      </c>
      <c r="E1215" s="554"/>
      <c r="F1215" s="554"/>
      <c r="G1215" s="555">
        <v>-70</v>
      </c>
    </row>
    <row r="1216" spans="1:7" s="407" customFormat="1" ht="17.25">
      <c r="A1216" s="552" t="s">
        <v>2521</v>
      </c>
      <c r="B1216" s="552" t="s">
        <v>2522</v>
      </c>
      <c r="C1216" s="553" t="s">
        <v>1041</v>
      </c>
      <c r="D1216" s="553" t="s">
        <v>1046</v>
      </c>
      <c r="E1216" s="554"/>
      <c r="F1216" s="554"/>
      <c r="G1216" s="555">
        <v>-181.2</v>
      </c>
    </row>
    <row r="1217" spans="1:10" s="407" customFormat="1">
      <c r="A1217" s="545" t="s">
        <v>2523</v>
      </c>
      <c r="B1217" s="561" t="s">
        <v>2524</v>
      </c>
      <c r="C1217" s="561"/>
      <c r="D1217" s="561"/>
      <c r="E1217" s="561"/>
      <c r="F1217" s="549"/>
      <c r="G1217" s="538">
        <f>+G1218</f>
        <v>-153.30000000000001</v>
      </c>
    </row>
    <row r="1218" spans="1:10" s="407" customFormat="1" ht="17.25">
      <c r="A1218" s="552"/>
      <c r="B1218" s="550" t="s">
        <v>1038</v>
      </c>
      <c r="C1218" s="553"/>
      <c r="D1218" s="553"/>
      <c r="E1218" s="554"/>
      <c r="F1218" s="554"/>
      <c r="G1218" s="557">
        <f>SUM(G1219:G1222)</f>
        <v>-153.30000000000001</v>
      </c>
    </row>
    <row r="1219" spans="1:10" s="407" customFormat="1" ht="17.25">
      <c r="A1219" s="552" t="s">
        <v>1146</v>
      </c>
      <c r="B1219" s="552" t="s">
        <v>1147</v>
      </c>
      <c r="C1219" s="553" t="s">
        <v>1045</v>
      </c>
      <c r="D1219" s="553" t="s">
        <v>1046</v>
      </c>
      <c r="E1219" s="554"/>
      <c r="F1219" s="554"/>
      <c r="G1219" s="555">
        <v>-8.3000000000000007</v>
      </c>
    </row>
    <row r="1220" spans="1:10" s="407" customFormat="1" ht="17.25">
      <c r="A1220" s="552" t="s">
        <v>2525</v>
      </c>
      <c r="B1220" s="552" t="s">
        <v>2526</v>
      </c>
      <c r="C1220" s="553" t="s">
        <v>1041</v>
      </c>
      <c r="D1220" s="553" t="s">
        <v>1046</v>
      </c>
      <c r="E1220" s="554"/>
      <c r="F1220" s="554"/>
      <c r="G1220" s="555">
        <v>-128</v>
      </c>
    </row>
    <row r="1221" spans="1:10" s="407" customFormat="1" ht="17.25">
      <c r="A1221" s="552" t="s">
        <v>2527</v>
      </c>
      <c r="B1221" s="552" t="s">
        <v>2528</v>
      </c>
      <c r="C1221" s="553" t="s">
        <v>1041</v>
      </c>
      <c r="D1221" s="553" t="s">
        <v>1046</v>
      </c>
      <c r="E1221" s="554"/>
      <c r="F1221" s="554"/>
      <c r="G1221" s="555">
        <v>-8</v>
      </c>
    </row>
    <row r="1222" spans="1:10" s="407" customFormat="1" ht="17.25">
      <c r="A1222" s="552" t="s">
        <v>2529</v>
      </c>
      <c r="B1222" s="552" t="s">
        <v>2526</v>
      </c>
      <c r="C1222" s="553" t="s">
        <v>1041</v>
      </c>
      <c r="D1222" s="553" t="s">
        <v>1046</v>
      </c>
      <c r="E1222" s="554"/>
      <c r="F1222" s="554"/>
      <c r="G1222" s="555">
        <v>-9</v>
      </c>
    </row>
    <row r="1223" spans="1:10" s="407" customFormat="1">
      <c r="A1223" s="507"/>
      <c r="B1223" s="512"/>
      <c r="C1223" s="516"/>
      <c r="D1223" s="517"/>
      <c r="E1223" s="518"/>
      <c r="F1223" s="519"/>
      <c r="G1223" s="511"/>
      <c r="H1223" s="407">
        <v>4266</v>
      </c>
    </row>
    <row r="1224" spans="1:10" s="407" customFormat="1">
      <c r="A1224" s="520"/>
      <c r="B1224" s="521" t="s">
        <v>2530</v>
      </c>
      <c r="C1224" s="522"/>
      <c r="D1224" s="522"/>
      <c r="E1224" s="522"/>
      <c r="F1224" s="523"/>
      <c r="G1224" s="524">
        <f>G1225</f>
        <v>-3251.2</v>
      </c>
      <c r="H1224" s="407">
        <v>4267</v>
      </c>
    </row>
    <row r="1225" spans="1:10" s="407" customFormat="1">
      <c r="A1225" s="499" t="s">
        <v>2531</v>
      </c>
      <c r="B1225" s="500" t="s">
        <v>1036</v>
      </c>
      <c r="C1225" s="501" t="s">
        <v>455</v>
      </c>
      <c r="D1225" s="562"/>
      <c r="E1225" s="563"/>
      <c r="F1225" s="564"/>
      <c r="G1225" s="524">
        <f>G1226</f>
        <v>-3251.2</v>
      </c>
      <c r="H1225" s="407">
        <v>4269</v>
      </c>
      <c r="J1225" s="448" t="e">
        <f>SUM(#REF!)</f>
        <v>#REF!</v>
      </c>
    </row>
    <row r="1226" spans="1:10" s="407" customFormat="1">
      <c r="A1226" s="525" t="s">
        <v>2532</v>
      </c>
      <c r="B1226" s="521" t="s">
        <v>457</v>
      </c>
      <c r="C1226" s="522"/>
      <c r="D1226" s="522"/>
      <c r="E1226" s="522"/>
      <c r="F1226" s="523"/>
      <c r="G1226" s="524">
        <f>G1227</f>
        <v>-3251.2</v>
      </c>
      <c r="H1226" s="407">
        <v>4269</v>
      </c>
    </row>
    <row r="1227" spans="1:10" s="407" customFormat="1">
      <c r="A1227" s="507"/>
      <c r="B1227" s="508" t="s">
        <v>1184</v>
      </c>
      <c r="C1227" s="509"/>
      <c r="D1227" s="509"/>
      <c r="E1227" s="509"/>
      <c r="F1227" s="510"/>
      <c r="G1227" s="511">
        <f>G1228+G1229+G1230</f>
        <v>-3251.2</v>
      </c>
      <c r="H1227" s="407">
        <v>4269</v>
      </c>
    </row>
    <row r="1228" spans="1:10" s="407" customFormat="1">
      <c r="A1228" s="507" t="s">
        <v>2533</v>
      </c>
      <c r="B1228" s="512" t="s">
        <v>2534</v>
      </c>
      <c r="C1228" s="513" t="s">
        <v>1041</v>
      </c>
      <c r="D1228" s="514" t="s">
        <v>1183</v>
      </c>
      <c r="E1228" s="515"/>
      <c r="F1228" s="515"/>
      <c r="G1228" s="511">
        <v>-2001.2</v>
      </c>
    </row>
    <row r="1229" spans="1:10" s="407" customFormat="1">
      <c r="A1229" s="507" t="s">
        <v>2535</v>
      </c>
      <c r="B1229" s="512" t="s">
        <v>2534</v>
      </c>
      <c r="C1229" s="513" t="s">
        <v>1041</v>
      </c>
      <c r="D1229" s="514" t="s">
        <v>1183</v>
      </c>
      <c r="E1229" s="515"/>
      <c r="F1229" s="515"/>
      <c r="G1229" s="511">
        <v>-1200</v>
      </c>
    </row>
    <row r="1230" spans="1:10" s="407" customFormat="1">
      <c r="A1230" s="507" t="s">
        <v>2536</v>
      </c>
      <c r="B1230" s="512" t="s">
        <v>2534</v>
      </c>
      <c r="C1230" s="513" t="s">
        <v>1041</v>
      </c>
      <c r="D1230" s="514" t="s">
        <v>1183</v>
      </c>
      <c r="E1230" s="515"/>
      <c r="F1230" s="515"/>
      <c r="G1230" s="511">
        <v>-50</v>
      </c>
      <c r="H1230" s="407">
        <v>4269</v>
      </c>
    </row>
    <row r="1231" spans="1:10" s="407" customFormat="1">
      <c r="A1231" s="507"/>
      <c r="B1231" s="512"/>
      <c r="C1231" s="513"/>
      <c r="D1231" s="514"/>
      <c r="E1231" s="515"/>
      <c r="F1231" s="515"/>
      <c r="G1231" s="511"/>
      <c r="H1231" s="407">
        <v>4269</v>
      </c>
    </row>
    <row r="1232" spans="1:10" s="407" customFormat="1">
      <c r="A1232" s="520"/>
      <c r="B1232" s="521" t="s">
        <v>2537</v>
      </c>
      <c r="C1232" s="522"/>
      <c r="D1232" s="522"/>
      <c r="E1232" s="522"/>
      <c r="F1232" s="523"/>
      <c r="G1232" s="524">
        <f>G1233</f>
        <v>-1100</v>
      </c>
      <c r="H1232" s="407">
        <v>4269</v>
      </c>
    </row>
    <row r="1233" spans="1:8" s="407" customFormat="1">
      <c r="A1233" s="499" t="s">
        <v>1035</v>
      </c>
      <c r="B1233" s="500" t="s">
        <v>2538</v>
      </c>
      <c r="C1233" s="501" t="s">
        <v>2539</v>
      </c>
      <c r="D1233" s="562"/>
      <c r="E1233" s="563"/>
      <c r="F1233" s="564"/>
      <c r="G1233" s="524">
        <f>G1234</f>
        <v>-1100</v>
      </c>
      <c r="H1233" s="407">
        <v>4269</v>
      </c>
    </row>
    <row r="1234" spans="1:8" s="407" customFormat="1">
      <c r="A1234" s="525" t="s">
        <v>2540</v>
      </c>
      <c r="B1234" s="521" t="s">
        <v>2541</v>
      </c>
      <c r="C1234" s="522"/>
      <c r="D1234" s="522"/>
      <c r="E1234" s="522"/>
      <c r="F1234" s="523"/>
      <c r="G1234" s="524">
        <f>G1235</f>
        <v>-1100</v>
      </c>
      <c r="H1234" s="407">
        <v>4269</v>
      </c>
    </row>
    <row r="1235" spans="1:8" s="565" customFormat="1" ht="24" customHeight="1">
      <c r="A1235" s="507"/>
      <c r="B1235" s="508" t="s">
        <v>1184</v>
      </c>
      <c r="C1235" s="509"/>
      <c r="D1235" s="509"/>
      <c r="E1235" s="509"/>
      <c r="F1235" s="510"/>
      <c r="G1235" s="511">
        <f>G1236+G1237+G1238+G1239</f>
        <v>-1100</v>
      </c>
    </row>
    <row r="1236" spans="1:8" s="407" customFormat="1">
      <c r="A1236" s="566" t="s">
        <v>1635</v>
      </c>
      <c r="B1236" s="512" t="s">
        <v>1674</v>
      </c>
      <c r="C1236" s="513" t="s">
        <v>1187</v>
      </c>
      <c r="D1236" s="514" t="s">
        <v>1183</v>
      </c>
      <c r="E1236" s="515"/>
      <c r="F1236" s="515"/>
      <c r="G1236" s="511">
        <v>-300</v>
      </c>
      <c r="H1236" s="407">
        <v>5129</v>
      </c>
    </row>
    <row r="1237" spans="1:8" s="407" customFormat="1" ht="33">
      <c r="A1237" s="566" t="s">
        <v>1662</v>
      </c>
      <c r="B1237" s="512" t="s">
        <v>2542</v>
      </c>
      <c r="C1237" s="513" t="s">
        <v>1187</v>
      </c>
      <c r="D1237" s="514" t="s">
        <v>1183</v>
      </c>
      <c r="E1237" s="515"/>
      <c r="F1237" s="515"/>
      <c r="G1237" s="511">
        <v>-200</v>
      </c>
    </row>
    <row r="1238" spans="1:8" s="407" customFormat="1" ht="33">
      <c r="A1238" s="566" t="s">
        <v>2543</v>
      </c>
      <c r="B1238" s="512" t="s">
        <v>2544</v>
      </c>
      <c r="C1238" s="513" t="s">
        <v>1187</v>
      </c>
      <c r="D1238" s="514" t="s">
        <v>1183</v>
      </c>
      <c r="E1238" s="515"/>
      <c r="F1238" s="515"/>
      <c r="G1238" s="511">
        <v>-300</v>
      </c>
    </row>
    <row r="1239" spans="1:8" s="407" customFormat="1" ht="27.75" customHeight="1">
      <c r="A1239" s="567" t="s">
        <v>2545</v>
      </c>
      <c r="B1239" s="568" t="s">
        <v>2546</v>
      </c>
      <c r="C1239" s="513" t="s">
        <v>1041</v>
      </c>
      <c r="D1239" s="514" t="s">
        <v>1183</v>
      </c>
      <c r="E1239" s="515"/>
      <c r="F1239" s="515"/>
      <c r="G1239" s="511">
        <v>-300</v>
      </c>
    </row>
    <row r="1240" spans="1:8" s="407" customFormat="1">
      <c r="A1240" s="569"/>
      <c r="B1240" s="570"/>
      <c r="C1240" s="571"/>
      <c r="D1240" s="572"/>
      <c r="E1240" s="573"/>
      <c r="F1240" s="574"/>
      <c r="G1240" s="511"/>
    </row>
    <row r="1241" spans="1:8" s="407" customFormat="1">
      <c r="A1241" s="507"/>
      <c r="B1241" s="521" t="s">
        <v>2547</v>
      </c>
      <c r="C1241" s="522"/>
      <c r="D1241" s="522"/>
      <c r="E1241" s="522"/>
      <c r="F1241" s="523"/>
      <c r="G1241" s="524">
        <f>G1242</f>
        <v>-750.00000000000011</v>
      </c>
    </row>
    <row r="1242" spans="1:8" s="407" customFormat="1">
      <c r="A1242" s="499" t="s">
        <v>1684</v>
      </c>
      <c r="B1242" s="500" t="s">
        <v>2548</v>
      </c>
      <c r="C1242" s="501" t="s">
        <v>2549</v>
      </c>
      <c r="D1242" s="562"/>
      <c r="E1242" s="563"/>
      <c r="F1242" s="564"/>
      <c r="G1242" s="524">
        <f>G1243</f>
        <v>-750.00000000000011</v>
      </c>
    </row>
    <row r="1243" spans="1:8" ht="33" customHeight="1">
      <c r="A1243" s="525" t="s">
        <v>2550</v>
      </c>
      <c r="B1243" s="521" t="s">
        <v>338</v>
      </c>
      <c r="C1243" s="522"/>
      <c r="D1243" s="522"/>
      <c r="E1243" s="522"/>
      <c r="F1243" s="523"/>
      <c r="G1243" s="524">
        <f>G1244+G1286</f>
        <v>-750.00000000000011</v>
      </c>
    </row>
    <row r="1244" spans="1:8">
      <c r="A1244" s="507"/>
      <c r="B1244" s="508" t="s">
        <v>1038</v>
      </c>
      <c r="C1244" s="509"/>
      <c r="D1244" s="509"/>
      <c r="E1244" s="509"/>
      <c r="F1244" s="510"/>
      <c r="G1244" s="511">
        <f>G1245+G1246+G1247+G1248+G1249+G1250+G1251+G1252+G1253+G1254+G1255+G1256+G1257+G1258+G1259+G1260+G1261+G1262+G1263+G1264+G1265+G1266+G1267+G1268+G1269+G1270+G1271+G1272+G1273+G1274+G1275+G1276+G1277+G1278+G1279+G1280+G1281+G1282+G1283+G1284+G1285</f>
        <v>-600.00000000000011</v>
      </c>
    </row>
    <row r="1245" spans="1:8">
      <c r="A1245" s="575" t="s">
        <v>1287</v>
      </c>
      <c r="B1245" s="576" t="s">
        <v>1288</v>
      </c>
      <c r="C1245" s="434" t="s">
        <v>1041</v>
      </c>
      <c r="D1245" s="577" t="s">
        <v>1046</v>
      </c>
      <c r="E1245" s="529"/>
      <c r="F1245" s="530"/>
      <c r="G1245" s="578">
        <v>-10</v>
      </c>
    </row>
    <row r="1246" spans="1:8">
      <c r="A1246" s="575" t="s">
        <v>1596</v>
      </c>
      <c r="B1246" s="579" t="s">
        <v>2551</v>
      </c>
      <c r="C1246" s="434" t="s">
        <v>1041</v>
      </c>
      <c r="D1246" s="577" t="s">
        <v>1046</v>
      </c>
      <c r="E1246" s="529"/>
      <c r="F1246" s="530"/>
      <c r="G1246" s="578">
        <v>-8</v>
      </c>
    </row>
    <row r="1247" spans="1:8">
      <c r="A1247" s="580" t="s">
        <v>1578</v>
      </c>
      <c r="B1247" s="581" t="s">
        <v>2552</v>
      </c>
      <c r="C1247" s="434" t="s">
        <v>1041</v>
      </c>
      <c r="D1247" s="582" t="s">
        <v>1086</v>
      </c>
      <c r="E1247" s="529"/>
      <c r="F1247" s="530"/>
      <c r="G1247" s="578">
        <v>-4</v>
      </c>
    </row>
    <row r="1248" spans="1:8">
      <c r="A1248" s="583" t="s">
        <v>2553</v>
      </c>
      <c r="B1248" s="584" t="s">
        <v>2554</v>
      </c>
      <c r="C1248" s="434" t="s">
        <v>1041</v>
      </c>
      <c r="D1248" s="585" t="s">
        <v>1046</v>
      </c>
      <c r="E1248" s="529"/>
      <c r="F1248" s="530"/>
      <c r="G1248" s="578">
        <v>-28.4</v>
      </c>
    </row>
    <row r="1249" spans="1:7">
      <c r="A1249" s="586" t="s">
        <v>1284</v>
      </c>
      <c r="B1249" s="584" t="s">
        <v>2555</v>
      </c>
      <c r="C1249" s="434" t="s">
        <v>1041</v>
      </c>
      <c r="D1249" s="585" t="s">
        <v>1046</v>
      </c>
      <c r="E1249" s="529"/>
      <c r="F1249" s="530"/>
      <c r="G1249" s="578">
        <v>-6.8</v>
      </c>
    </row>
    <row r="1250" spans="1:7">
      <c r="A1250" s="586" t="s">
        <v>1266</v>
      </c>
      <c r="B1250" s="584" t="s">
        <v>2556</v>
      </c>
      <c r="C1250" s="434" t="s">
        <v>1041</v>
      </c>
      <c r="D1250" s="585" t="s">
        <v>1046</v>
      </c>
      <c r="E1250" s="529"/>
      <c r="F1250" s="530"/>
      <c r="G1250" s="578">
        <v>-4</v>
      </c>
    </row>
    <row r="1251" spans="1:7">
      <c r="A1251" s="586" t="s">
        <v>1110</v>
      </c>
      <c r="B1251" s="584" t="s">
        <v>2557</v>
      </c>
      <c r="C1251" s="434" t="s">
        <v>1041</v>
      </c>
      <c r="D1251" s="585" t="s">
        <v>1046</v>
      </c>
      <c r="E1251" s="529"/>
      <c r="F1251" s="530"/>
      <c r="G1251" s="578">
        <v>-1.5</v>
      </c>
    </row>
    <row r="1252" spans="1:7">
      <c r="A1252" s="586" t="s">
        <v>2558</v>
      </c>
      <c r="B1252" s="584" t="s">
        <v>2559</v>
      </c>
      <c r="C1252" s="434" t="s">
        <v>1041</v>
      </c>
      <c r="D1252" s="585" t="s">
        <v>1046</v>
      </c>
      <c r="E1252" s="529"/>
      <c r="F1252" s="530"/>
      <c r="G1252" s="578">
        <v>-0.8</v>
      </c>
    </row>
    <row r="1253" spans="1:7">
      <c r="A1253" s="586" t="s">
        <v>2213</v>
      </c>
      <c r="B1253" s="584" t="s">
        <v>2560</v>
      </c>
      <c r="C1253" s="434" t="s">
        <v>1041</v>
      </c>
      <c r="D1253" s="585" t="s">
        <v>1046</v>
      </c>
      <c r="E1253" s="529"/>
      <c r="F1253" s="530"/>
      <c r="G1253" s="578">
        <v>-8</v>
      </c>
    </row>
    <row r="1254" spans="1:7">
      <c r="A1254" s="586" t="s">
        <v>1278</v>
      </c>
      <c r="B1254" s="584" t="s">
        <v>2561</v>
      </c>
      <c r="C1254" s="434" t="s">
        <v>1041</v>
      </c>
      <c r="D1254" s="585" t="s">
        <v>1086</v>
      </c>
      <c r="E1254" s="529"/>
      <c r="F1254" s="530"/>
      <c r="G1254" s="578">
        <v>-4.2</v>
      </c>
    </row>
    <row r="1255" spans="1:7">
      <c r="A1255" s="586" t="s">
        <v>1306</v>
      </c>
      <c r="B1255" s="584" t="s">
        <v>2562</v>
      </c>
      <c r="C1255" s="434" t="s">
        <v>1041</v>
      </c>
      <c r="D1255" s="585" t="s">
        <v>1046</v>
      </c>
      <c r="E1255" s="529"/>
      <c r="F1255" s="530"/>
      <c r="G1255" s="578">
        <v>-1.2</v>
      </c>
    </row>
    <row r="1256" spans="1:7">
      <c r="A1256" s="586" t="s">
        <v>2336</v>
      </c>
      <c r="B1256" s="584" t="s">
        <v>2563</v>
      </c>
      <c r="C1256" s="434" t="s">
        <v>1041</v>
      </c>
      <c r="D1256" s="585" t="s">
        <v>1046</v>
      </c>
      <c r="E1256" s="529"/>
      <c r="F1256" s="530"/>
      <c r="G1256" s="578">
        <v>-68</v>
      </c>
    </row>
    <row r="1257" spans="1:7">
      <c r="A1257" s="586" t="s">
        <v>1153</v>
      </c>
      <c r="B1257" s="584" t="s">
        <v>2564</v>
      </c>
      <c r="C1257" s="434" t="s">
        <v>1041</v>
      </c>
      <c r="D1257" s="585" t="s">
        <v>1046</v>
      </c>
      <c r="E1257" s="529"/>
      <c r="F1257" s="530"/>
      <c r="G1257" s="578">
        <v>-1.8</v>
      </c>
    </row>
    <row r="1258" spans="1:7">
      <c r="A1258" s="586" t="s">
        <v>1131</v>
      </c>
      <c r="B1258" s="584" t="s">
        <v>1132</v>
      </c>
      <c r="C1258" s="434" t="s">
        <v>1041</v>
      </c>
      <c r="D1258" s="585" t="s">
        <v>1046</v>
      </c>
      <c r="E1258" s="529"/>
      <c r="F1258" s="530"/>
      <c r="G1258" s="578">
        <v>-4.8</v>
      </c>
    </row>
    <row r="1259" spans="1:7">
      <c r="A1259" s="586" t="s">
        <v>1590</v>
      </c>
      <c r="B1259" s="584" t="s">
        <v>1117</v>
      </c>
      <c r="C1259" s="434" t="s">
        <v>1041</v>
      </c>
      <c r="D1259" s="585" t="s">
        <v>1046</v>
      </c>
      <c r="E1259" s="529"/>
      <c r="F1259" s="530"/>
      <c r="G1259" s="578">
        <v>-44</v>
      </c>
    </row>
    <row r="1260" spans="1:7">
      <c r="A1260" s="586" t="s">
        <v>1308</v>
      </c>
      <c r="B1260" s="584" t="s">
        <v>1309</v>
      </c>
      <c r="C1260" s="434" t="s">
        <v>1041</v>
      </c>
      <c r="D1260" s="585" t="s">
        <v>1046</v>
      </c>
      <c r="E1260" s="529"/>
      <c r="F1260" s="530"/>
      <c r="G1260" s="578">
        <v>-7.5</v>
      </c>
    </row>
    <row r="1261" spans="1:7">
      <c r="A1261" s="586" t="s">
        <v>1295</v>
      </c>
      <c r="B1261" s="584" t="s">
        <v>1296</v>
      </c>
      <c r="C1261" s="434" t="s">
        <v>1041</v>
      </c>
      <c r="D1261" s="585" t="s">
        <v>1046</v>
      </c>
      <c r="E1261" s="529"/>
      <c r="F1261" s="530"/>
      <c r="G1261" s="578">
        <v>-7</v>
      </c>
    </row>
    <row r="1262" spans="1:7">
      <c r="A1262" s="586" t="s">
        <v>1160</v>
      </c>
      <c r="B1262" s="584" t="s">
        <v>2565</v>
      </c>
      <c r="C1262" s="434" t="s">
        <v>1041</v>
      </c>
      <c r="D1262" s="585" t="s">
        <v>1042</v>
      </c>
      <c r="E1262" s="529"/>
      <c r="F1262" s="530"/>
      <c r="G1262" s="578">
        <v>-166</v>
      </c>
    </row>
    <row r="1263" spans="1:7" ht="33">
      <c r="A1263" s="587" t="s">
        <v>2062</v>
      </c>
      <c r="B1263" s="416" t="s">
        <v>2566</v>
      </c>
      <c r="C1263" s="434" t="s">
        <v>1041</v>
      </c>
      <c r="D1263" s="588" t="s">
        <v>1046</v>
      </c>
      <c r="E1263" s="529"/>
      <c r="F1263" s="530"/>
      <c r="G1263" s="578">
        <v>-20</v>
      </c>
    </row>
    <row r="1264" spans="1:7">
      <c r="A1264" s="587" t="s">
        <v>1580</v>
      </c>
      <c r="B1264" s="416" t="s">
        <v>2567</v>
      </c>
      <c r="C1264" s="434" t="s">
        <v>1041</v>
      </c>
      <c r="D1264" s="588" t="s">
        <v>1086</v>
      </c>
      <c r="E1264" s="529"/>
      <c r="F1264" s="530"/>
      <c r="G1264" s="578">
        <v>-1.5</v>
      </c>
    </row>
    <row r="1265" spans="1:7">
      <c r="A1265" s="587" t="s">
        <v>2335</v>
      </c>
      <c r="B1265" s="416" t="s">
        <v>2568</v>
      </c>
      <c r="C1265" s="434" t="s">
        <v>1041</v>
      </c>
      <c r="D1265" s="588" t="s">
        <v>1046</v>
      </c>
      <c r="E1265" s="529"/>
      <c r="F1265" s="530"/>
      <c r="G1265" s="578">
        <v>-1.5</v>
      </c>
    </row>
    <row r="1266" spans="1:7">
      <c r="A1266" s="587" t="s">
        <v>1727</v>
      </c>
      <c r="B1266" s="416" t="s">
        <v>2569</v>
      </c>
      <c r="C1266" s="434" t="s">
        <v>1041</v>
      </c>
      <c r="D1266" s="588" t="s">
        <v>1046</v>
      </c>
      <c r="E1266" s="529"/>
      <c r="F1266" s="530"/>
      <c r="G1266" s="578">
        <v>-1</v>
      </c>
    </row>
    <row r="1267" spans="1:7">
      <c r="A1267" s="587" t="s">
        <v>2570</v>
      </c>
      <c r="B1267" s="416" t="s">
        <v>1083</v>
      </c>
      <c r="C1267" s="434" t="s">
        <v>1041</v>
      </c>
      <c r="D1267" s="588" t="s">
        <v>1046</v>
      </c>
      <c r="E1267" s="529"/>
      <c r="F1267" s="530"/>
      <c r="G1267" s="578">
        <v>-0.6</v>
      </c>
    </row>
    <row r="1268" spans="1:7">
      <c r="A1268" s="587" t="s">
        <v>1230</v>
      </c>
      <c r="B1268" s="416" t="s">
        <v>1231</v>
      </c>
      <c r="C1268" s="434" t="s">
        <v>1041</v>
      </c>
      <c r="D1268" s="588" t="s">
        <v>1046</v>
      </c>
      <c r="E1268" s="529"/>
      <c r="F1268" s="530"/>
      <c r="G1268" s="578">
        <v>-26.6</v>
      </c>
    </row>
    <row r="1269" spans="1:7">
      <c r="A1269" s="587" t="s">
        <v>2571</v>
      </c>
      <c r="B1269" s="416" t="s">
        <v>2572</v>
      </c>
      <c r="C1269" s="434" t="s">
        <v>1041</v>
      </c>
      <c r="D1269" s="588" t="s">
        <v>1046</v>
      </c>
      <c r="E1269" s="529"/>
      <c r="F1269" s="530"/>
      <c r="G1269" s="578">
        <v>-50.5</v>
      </c>
    </row>
    <row r="1270" spans="1:7">
      <c r="A1270" s="587" t="s">
        <v>2573</v>
      </c>
      <c r="B1270" s="416" t="s">
        <v>2574</v>
      </c>
      <c r="C1270" s="434" t="s">
        <v>1041</v>
      </c>
      <c r="D1270" s="588" t="s">
        <v>1046</v>
      </c>
      <c r="E1270" s="529"/>
      <c r="F1270" s="530"/>
      <c r="G1270" s="578">
        <v>-2.6</v>
      </c>
    </row>
    <row r="1271" spans="1:7">
      <c r="A1271" s="587" t="s">
        <v>2575</v>
      </c>
      <c r="B1271" s="416" t="s">
        <v>1175</v>
      </c>
      <c r="C1271" s="434" t="s">
        <v>1041</v>
      </c>
      <c r="D1271" s="588" t="s">
        <v>1081</v>
      </c>
      <c r="E1271" s="529"/>
      <c r="F1271" s="530"/>
      <c r="G1271" s="578">
        <v>-0.2</v>
      </c>
    </row>
    <row r="1272" spans="1:7">
      <c r="A1272" s="587" t="s">
        <v>1608</v>
      </c>
      <c r="B1272" s="416" t="s">
        <v>1399</v>
      </c>
      <c r="C1272" s="434" t="s">
        <v>1041</v>
      </c>
      <c r="D1272" s="588" t="s">
        <v>1046</v>
      </c>
      <c r="E1272" s="529"/>
      <c r="F1272" s="530"/>
      <c r="G1272" s="578">
        <v>-34.200000000000003</v>
      </c>
    </row>
    <row r="1273" spans="1:7">
      <c r="A1273" s="587" t="s">
        <v>1603</v>
      </c>
      <c r="B1273" s="416" t="s">
        <v>1604</v>
      </c>
      <c r="C1273" s="434" t="s">
        <v>1041</v>
      </c>
      <c r="D1273" s="588" t="s">
        <v>1492</v>
      </c>
      <c r="E1273" s="529"/>
      <c r="F1273" s="530"/>
      <c r="G1273" s="578">
        <v>-3.8</v>
      </c>
    </row>
    <row r="1274" spans="1:7">
      <c r="A1274" s="587" t="s">
        <v>2439</v>
      </c>
      <c r="B1274" s="416" t="s">
        <v>2576</v>
      </c>
      <c r="C1274" s="434" t="s">
        <v>1041</v>
      </c>
      <c r="D1274" s="588" t="s">
        <v>1046</v>
      </c>
      <c r="E1274" s="529"/>
      <c r="F1274" s="530"/>
      <c r="G1274" s="578">
        <v>-2.4</v>
      </c>
    </row>
    <row r="1275" spans="1:7">
      <c r="A1275" s="587" t="s">
        <v>2577</v>
      </c>
      <c r="B1275" s="416" t="s">
        <v>2578</v>
      </c>
      <c r="C1275" s="434" t="s">
        <v>1041</v>
      </c>
      <c r="D1275" s="588" t="s">
        <v>1046</v>
      </c>
      <c r="E1275" s="529"/>
      <c r="F1275" s="530"/>
      <c r="G1275" s="578">
        <v>-8.6999999999999993</v>
      </c>
    </row>
    <row r="1276" spans="1:7">
      <c r="A1276" s="587" t="s">
        <v>1109</v>
      </c>
      <c r="B1276" s="416" t="s">
        <v>2579</v>
      </c>
      <c r="C1276" s="434" t="s">
        <v>1041</v>
      </c>
      <c r="D1276" s="588" t="s">
        <v>1046</v>
      </c>
      <c r="E1276" s="529"/>
      <c r="F1276" s="530"/>
      <c r="G1276" s="578">
        <v>-2.5</v>
      </c>
    </row>
    <row r="1277" spans="1:7">
      <c r="A1277" s="587" t="s">
        <v>1606</v>
      </c>
      <c r="B1277" s="416" t="s">
        <v>1607</v>
      </c>
      <c r="C1277" s="434" t="s">
        <v>1041</v>
      </c>
      <c r="D1277" s="588" t="s">
        <v>1046</v>
      </c>
      <c r="E1277" s="529"/>
      <c r="F1277" s="530"/>
      <c r="G1277" s="578">
        <v>-7.6</v>
      </c>
    </row>
    <row r="1278" spans="1:7">
      <c r="A1278" s="587" t="s">
        <v>2580</v>
      </c>
      <c r="B1278" s="416" t="s">
        <v>2581</v>
      </c>
      <c r="C1278" s="434" t="s">
        <v>1041</v>
      </c>
      <c r="D1278" s="588" t="s">
        <v>1046</v>
      </c>
      <c r="E1278" s="529"/>
      <c r="F1278" s="530"/>
      <c r="G1278" s="578">
        <v>-8.4</v>
      </c>
    </row>
    <row r="1279" spans="1:7">
      <c r="A1279" s="587" t="s">
        <v>2582</v>
      </c>
      <c r="B1279" s="416" t="s">
        <v>2583</v>
      </c>
      <c r="C1279" s="434" t="s">
        <v>1041</v>
      </c>
      <c r="D1279" s="588" t="s">
        <v>1046</v>
      </c>
      <c r="E1279" s="529"/>
      <c r="F1279" s="530"/>
      <c r="G1279" s="578">
        <v>-0.4</v>
      </c>
    </row>
    <row r="1280" spans="1:7">
      <c r="A1280" s="587" t="s">
        <v>2584</v>
      </c>
      <c r="B1280" s="416" t="s">
        <v>2585</v>
      </c>
      <c r="C1280" s="434" t="s">
        <v>1041</v>
      </c>
      <c r="D1280" s="588" t="s">
        <v>1046</v>
      </c>
      <c r="E1280" s="529"/>
      <c r="F1280" s="530"/>
      <c r="G1280" s="578">
        <v>-1.5</v>
      </c>
    </row>
    <row r="1281" spans="1:7">
      <c r="A1281" s="587" t="s">
        <v>2586</v>
      </c>
      <c r="B1281" s="416" t="s">
        <v>2587</v>
      </c>
      <c r="C1281" s="434" t="s">
        <v>1041</v>
      </c>
      <c r="D1281" s="588" t="s">
        <v>1046</v>
      </c>
      <c r="E1281" s="529"/>
      <c r="F1281" s="530"/>
      <c r="G1281" s="578">
        <v>-0.2</v>
      </c>
    </row>
    <row r="1282" spans="1:7">
      <c r="A1282" s="587" t="s">
        <v>2588</v>
      </c>
      <c r="B1282" s="416" t="s">
        <v>1221</v>
      </c>
      <c r="C1282" s="434" t="s">
        <v>1041</v>
      </c>
      <c r="D1282" s="588" t="s">
        <v>1046</v>
      </c>
      <c r="E1282" s="529"/>
      <c r="F1282" s="530"/>
      <c r="G1282" s="578">
        <v>-7.2</v>
      </c>
    </row>
    <row r="1283" spans="1:7">
      <c r="A1283" s="587" t="s">
        <v>1079</v>
      </c>
      <c r="B1283" s="416" t="s">
        <v>2589</v>
      </c>
      <c r="C1283" s="434" t="s">
        <v>1041</v>
      </c>
      <c r="D1283" s="588" t="s">
        <v>1081</v>
      </c>
      <c r="E1283" s="529"/>
      <c r="F1283" s="530"/>
      <c r="G1283" s="578">
        <v>-16.2</v>
      </c>
    </row>
    <row r="1284" spans="1:7">
      <c r="A1284" s="587" t="s">
        <v>2590</v>
      </c>
      <c r="B1284" s="416" t="s">
        <v>2591</v>
      </c>
      <c r="C1284" s="434" t="s">
        <v>1041</v>
      </c>
      <c r="D1284" s="588" t="s">
        <v>1081</v>
      </c>
      <c r="E1284" s="529"/>
      <c r="F1284" s="530"/>
      <c r="G1284" s="578">
        <v>-8.4</v>
      </c>
    </row>
    <row r="1285" spans="1:7">
      <c r="A1285" s="587" t="s">
        <v>1143</v>
      </c>
      <c r="B1285" s="416" t="s">
        <v>1144</v>
      </c>
      <c r="C1285" s="434" t="s">
        <v>1041</v>
      </c>
      <c r="D1285" s="588" t="s">
        <v>1081</v>
      </c>
      <c r="E1285" s="529"/>
      <c r="F1285" s="530"/>
      <c r="G1285" s="578">
        <v>-18</v>
      </c>
    </row>
    <row r="1286" spans="1:7">
      <c r="A1286" s="526"/>
      <c r="B1286" s="508" t="s">
        <v>1184</v>
      </c>
      <c r="C1286" s="509"/>
      <c r="D1286" s="509"/>
      <c r="E1286" s="509"/>
      <c r="F1286" s="510"/>
      <c r="G1286" s="531">
        <f>G1287</f>
        <v>-150</v>
      </c>
    </row>
    <row r="1287" spans="1:7" ht="33">
      <c r="A1287" s="587" t="s">
        <v>2592</v>
      </c>
      <c r="B1287" s="416" t="s">
        <v>2593</v>
      </c>
      <c r="C1287" s="528" t="s">
        <v>1187</v>
      </c>
      <c r="D1287" s="529" t="s">
        <v>1183</v>
      </c>
      <c r="E1287" s="529"/>
      <c r="F1287" s="530"/>
      <c r="G1287" s="578">
        <v>-150</v>
      </c>
    </row>
    <row r="1288" spans="1:7">
      <c r="A1288" s="589"/>
      <c r="B1288" s="590"/>
      <c r="C1288" s="533"/>
      <c r="D1288" s="534"/>
      <c r="E1288" s="534"/>
      <c r="F1288" s="535"/>
      <c r="G1288" s="578"/>
    </row>
    <row r="1289" spans="1:7">
      <c r="A1289" s="507"/>
      <c r="B1289" s="521" t="s">
        <v>2594</v>
      </c>
      <c r="C1289" s="522"/>
      <c r="D1289" s="522"/>
      <c r="E1289" s="522"/>
      <c r="F1289" s="523"/>
      <c r="G1289" s="524">
        <f>G1290</f>
        <v>-300</v>
      </c>
    </row>
    <row r="1290" spans="1:7">
      <c r="A1290" s="499" t="s">
        <v>1684</v>
      </c>
      <c r="B1290" s="500" t="s">
        <v>2548</v>
      </c>
      <c r="C1290" s="501" t="s">
        <v>2549</v>
      </c>
      <c r="D1290" s="562"/>
      <c r="E1290" s="563"/>
      <c r="F1290" s="564"/>
      <c r="G1290" s="524">
        <f>G1291</f>
        <v>-300</v>
      </c>
    </row>
    <row r="1291" spans="1:7">
      <c r="A1291" s="525" t="s">
        <v>2595</v>
      </c>
      <c r="B1291" s="521" t="s">
        <v>340</v>
      </c>
      <c r="C1291" s="522"/>
      <c r="D1291" s="522"/>
      <c r="E1291" s="522"/>
      <c r="F1291" s="523"/>
      <c r="G1291" s="524">
        <f>G1292</f>
        <v>-300</v>
      </c>
    </row>
    <row r="1292" spans="1:7">
      <c r="A1292" s="526"/>
      <c r="B1292" s="508" t="s">
        <v>1184</v>
      </c>
      <c r="C1292" s="509"/>
      <c r="D1292" s="509"/>
      <c r="E1292" s="509"/>
      <c r="F1292" s="510"/>
      <c r="G1292" s="531">
        <f>G1293</f>
        <v>-300</v>
      </c>
    </row>
    <row r="1293" spans="1:7" ht="33">
      <c r="A1293" s="526" t="s">
        <v>1662</v>
      </c>
      <c r="B1293" s="527" t="s">
        <v>2542</v>
      </c>
      <c r="C1293" s="528" t="s">
        <v>1187</v>
      </c>
      <c r="D1293" s="529" t="s">
        <v>1183</v>
      </c>
      <c r="E1293" s="529"/>
      <c r="F1293" s="530"/>
      <c r="G1293" s="531">
        <v>-300</v>
      </c>
    </row>
    <row r="1294" spans="1:7">
      <c r="A1294" s="589"/>
      <c r="B1294" s="590"/>
      <c r="C1294" s="533"/>
      <c r="D1294" s="534"/>
      <c r="E1294" s="534"/>
      <c r="F1294" s="535"/>
      <c r="G1294" s="578"/>
    </row>
    <row r="1295" spans="1:7">
      <c r="A1295" s="507"/>
      <c r="B1295" s="521" t="s">
        <v>2596</v>
      </c>
      <c r="C1295" s="522"/>
      <c r="D1295" s="522"/>
      <c r="E1295" s="522"/>
      <c r="F1295" s="523"/>
      <c r="G1295" s="524">
        <f>G1296</f>
        <v>-6232</v>
      </c>
    </row>
    <row r="1296" spans="1:7">
      <c r="A1296" s="499" t="s">
        <v>1684</v>
      </c>
      <c r="B1296" s="500" t="s">
        <v>2548</v>
      </c>
      <c r="C1296" s="501" t="s">
        <v>2549</v>
      </c>
      <c r="D1296" s="562"/>
      <c r="E1296" s="563"/>
      <c r="F1296" s="564"/>
      <c r="G1296" s="524">
        <f>G1297</f>
        <v>-6232</v>
      </c>
    </row>
    <row r="1297" spans="1:7">
      <c r="A1297" s="591" t="s">
        <v>2597</v>
      </c>
      <c r="B1297" s="521" t="s">
        <v>342</v>
      </c>
      <c r="C1297" s="522"/>
      <c r="D1297" s="522"/>
      <c r="E1297" s="522"/>
      <c r="F1297" s="523"/>
      <c r="G1297" s="524">
        <f>G1298</f>
        <v>-6232</v>
      </c>
    </row>
    <row r="1298" spans="1:7">
      <c r="B1298" s="508" t="s">
        <v>1184</v>
      </c>
      <c r="C1298" s="509"/>
      <c r="D1298" s="509"/>
      <c r="E1298" s="509"/>
      <c r="F1298" s="510"/>
      <c r="G1298" s="531">
        <f>G1299+G1300</f>
        <v>-6232</v>
      </c>
    </row>
    <row r="1299" spans="1:7" ht="33">
      <c r="A1299" s="526" t="s">
        <v>1662</v>
      </c>
      <c r="B1299" s="527" t="s">
        <v>2542</v>
      </c>
      <c r="C1299" s="528" t="s">
        <v>1187</v>
      </c>
      <c r="D1299" s="529" t="s">
        <v>1183</v>
      </c>
      <c r="E1299" s="529"/>
      <c r="F1299" s="530"/>
      <c r="G1299" s="531">
        <v>-377</v>
      </c>
    </row>
    <row r="1300" spans="1:7">
      <c r="A1300" s="526" t="s">
        <v>1190</v>
      </c>
      <c r="B1300" s="527" t="s">
        <v>1191</v>
      </c>
      <c r="C1300" s="528" t="s">
        <v>1187</v>
      </c>
      <c r="D1300" s="529" t="s">
        <v>1183</v>
      </c>
      <c r="E1300" s="529"/>
      <c r="F1300" s="530"/>
      <c r="G1300" s="531">
        <v>-5855</v>
      </c>
    </row>
    <row r="1301" spans="1:7">
      <c r="A1301" s="589"/>
      <c r="B1301" s="590"/>
      <c r="C1301" s="533"/>
      <c r="D1301" s="534"/>
      <c r="E1301" s="534"/>
      <c r="F1301" s="535"/>
      <c r="G1301" s="578"/>
    </row>
    <row r="1302" spans="1:7">
      <c r="A1302" s="589"/>
      <c r="B1302" s="590"/>
      <c r="C1302" s="533"/>
      <c r="D1302" s="534"/>
      <c r="E1302" s="534"/>
      <c r="F1302" s="535"/>
      <c r="G1302" s="578"/>
    </row>
    <row r="1303" spans="1:7">
      <c r="A1303" s="592"/>
      <c r="B1303" s="521" t="s">
        <v>2598</v>
      </c>
      <c r="C1303" s="522"/>
      <c r="D1303" s="522"/>
      <c r="E1303" s="522"/>
      <c r="F1303" s="523"/>
      <c r="G1303" s="524">
        <f>G1304</f>
        <v>-15900</v>
      </c>
    </row>
    <row r="1304" spans="1:7">
      <c r="A1304" s="499" t="s">
        <v>1684</v>
      </c>
      <c r="B1304" s="500" t="s">
        <v>2548</v>
      </c>
      <c r="C1304" s="501" t="s">
        <v>2549</v>
      </c>
      <c r="D1304" s="562"/>
      <c r="E1304" s="563"/>
      <c r="F1304" s="564"/>
      <c r="G1304" s="593">
        <f>G1305</f>
        <v>-15900</v>
      </c>
    </row>
    <row r="1305" spans="1:7">
      <c r="A1305" s="525" t="s">
        <v>2599</v>
      </c>
      <c r="B1305" s="521" t="s">
        <v>345</v>
      </c>
      <c r="C1305" s="522"/>
      <c r="D1305" s="522"/>
      <c r="E1305" s="522"/>
      <c r="F1305" s="523"/>
      <c r="G1305" s="593">
        <f>G1306</f>
        <v>-15900</v>
      </c>
    </row>
    <row r="1306" spans="1:7">
      <c r="B1306" s="508" t="s">
        <v>1184</v>
      </c>
      <c r="C1306" s="509"/>
      <c r="D1306" s="509"/>
      <c r="E1306" s="509"/>
      <c r="F1306" s="510"/>
      <c r="G1306" s="531">
        <f>G1307</f>
        <v>-15900</v>
      </c>
    </row>
    <row r="1307" spans="1:7">
      <c r="A1307" s="526" t="s">
        <v>1190</v>
      </c>
      <c r="B1307" s="527" t="s">
        <v>1191</v>
      </c>
      <c r="C1307" s="528" t="s">
        <v>1041</v>
      </c>
      <c r="D1307" s="529" t="s">
        <v>1183</v>
      </c>
      <c r="E1307" s="529"/>
      <c r="F1307" s="530"/>
      <c r="G1307" s="531">
        <v>-15900</v>
      </c>
    </row>
    <row r="1308" spans="1:7">
      <c r="A1308" s="507"/>
      <c r="B1308" s="594"/>
      <c r="C1308" s="595"/>
      <c r="D1308" s="595"/>
      <c r="E1308" s="595"/>
      <c r="F1308" s="596"/>
      <c r="G1308" s="511"/>
    </row>
    <row r="1309" spans="1:7">
      <c r="A1309" s="507"/>
      <c r="B1309" s="521" t="s">
        <v>2600</v>
      </c>
      <c r="C1309" s="522"/>
      <c r="D1309" s="522"/>
      <c r="E1309" s="522"/>
      <c r="F1309" s="523"/>
      <c r="G1309" s="524">
        <f t="shared" ref="G1309:G1311" si="2">G1310</f>
        <v>-2100</v>
      </c>
    </row>
    <row r="1310" spans="1:7" ht="17.25" thickBot="1">
      <c r="A1310" s="499" t="s">
        <v>1684</v>
      </c>
      <c r="B1310" s="500" t="s">
        <v>2548</v>
      </c>
      <c r="C1310" s="501" t="s">
        <v>2549</v>
      </c>
      <c r="D1310" s="562"/>
      <c r="E1310" s="563"/>
      <c r="F1310" s="564"/>
      <c r="G1310" s="524">
        <f t="shared" si="2"/>
        <v>-2100</v>
      </c>
    </row>
    <row r="1311" spans="1:7">
      <c r="A1311" s="597" t="s">
        <v>2601</v>
      </c>
      <c r="B1311" s="521" t="s">
        <v>347</v>
      </c>
      <c r="C1311" s="522"/>
      <c r="D1311" s="522"/>
      <c r="E1311" s="522"/>
      <c r="F1311" s="523"/>
      <c r="G1311" s="524">
        <f t="shared" si="2"/>
        <v>-2100</v>
      </c>
    </row>
    <row r="1312" spans="1:7">
      <c r="B1312" s="508" t="s">
        <v>1184</v>
      </c>
      <c r="C1312" s="509"/>
      <c r="D1312" s="509"/>
      <c r="E1312" s="509"/>
      <c r="F1312" s="510"/>
      <c r="G1312" s="531">
        <f>G1313+G1314+G1315</f>
        <v>-2100</v>
      </c>
    </row>
    <row r="1313" spans="1:7">
      <c r="A1313" s="598" t="s">
        <v>1635</v>
      </c>
      <c r="B1313" s="512" t="s">
        <v>1674</v>
      </c>
      <c r="C1313" s="528" t="s">
        <v>1187</v>
      </c>
      <c r="D1313" s="529" t="s">
        <v>1183</v>
      </c>
      <c r="E1313" s="529"/>
      <c r="F1313" s="530"/>
      <c r="G1313" s="531">
        <v>-500</v>
      </c>
    </row>
    <row r="1314" spans="1:7" ht="33">
      <c r="A1314" s="604" t="s">
        <v>1662</v>
      </c>
      <c r="B1314" s="527" t="s">
        <v>2542</v>
      </c>
      <c r="C1314" s="528" t="s">
        <v>1187</v>
      </c>
      <c r="D1314" s="529" t="s">
        <v>1183</v>
      </c>
      <c r="E1314" s="529"/>
      <c r="F1314" s="530"/>
      <c r="G1314" s="531">
        <v>-1000</v>
      </c>
    </row>
    <row r="1315" spans="1:7" ht="30">
      <c r="A1315" s="598" t="s">
        <v>2602</v>
      </c>
      <c r="B1315" s="605" t="s">
        <v>2603</v>
      </c>
      <c r="C1315" s="528" t="s">
        <v>1187</v>
      </c>
      <c r="D1315" s="529" t="s">
        <v>1183</v>
      </c>
      <c r="E1315" s="529" t="s">
        <v>2604</v>
      </c>
      <c r="F1315" s="530">
        <v>-1</v>
      </c>
      <c r="G1315" s="531">
        <v>-600</v>
      </c>
    </row>
  </sheetData>
  <mergeCells count="74">
    <mergeCell ref="A10:F10"/>
    <mergeCell ref="A11:E11"/>
    <mergeCell ref="B1309:F1309"/>
    <mergeCell ref="B1311:F1311"/>
    <mergeCell ref="B1295:F1295"/>
    <mergeCell ref="B1297:F1297"/>
    <mergeCell ref="B1303:F1303"/>
    <mergeCell ref="B1305:F1305"/>
    <mergeCell ref="B1308:F1308"/>
    <mergeCell ref="B1234:F1234"/>
    <mergeCell ref="B1241:F1241"/>
    <mergeCell ref="B1243:F1243"/>
    <mergeCell ref="B1289:F1289"/>
    <mergeCell ref="B1291:F1291"/>
    <mergeCell ref="B1207:E1207"/>
    <mergeCell ref="B1217:E1217"/>
    <mergeCell ref="B1224:F1224"/>
    <mergeCell ref="B1226:F1226"/>
    <mergeCell ref="B1232:F1232"/>
    <mergeCell ref="B937:E937"/>
    <mergeCell ref="B966:E966"/>
    <mergeCell ref="B984:E984"/>
    <mergeCell ref="B1011:E1011"/>
    <mergeCell ref="B1181:E1181"/>
    <mergeCell ref="B465:E465"/>
    <mergeCell ref="B780:E780"/>
    <mergeCell ref="B809:E809"/>
    <mergeCell ref="B858:E858"/>
    <mergeCell ref="B934:E934"/>
    <mergeCell ref="C458:F458"/>
    <mergeCell ref="B459:F459"/>
    <mergeCell ref="B463:F463"/>
    <mergeCell ref="C464:D464"/>
    <mergeCell ref="E464:G464"/>
    <mergeCell ref="A444:F444"/>
    <mergeCell ref="A450:F450"/>
    <mergeCell ref="D451:F451"/>
    <mergeCell ref="A452:F452"/>
    <mergeCell ref="B457:F457"/>
    <mergeCell ref="A436:F436"/>
    <mergeCell ref="A437:F437"/>
    <mergeCell ref="A441:F441"/>
    <mergeCell ref="D442:F442"/>
    <mergeCell ref="A443:F443"/>
    <mergeCell ref="A409:F409"/>
    <mergeCell ref="A413:F413"/>
    <mergeCell ref="A417:F417"/>
    <mergeCell ref="A418:F418"/>
    <mergeCell ref="A421:F421"/>
    <mergeCell ref="D346:F346"/>
    <mergeCell ref="B347:F347"/>
    <mergeCell ref="A406:F406"/>
    <mergeCell ref="A407:F407"/>
    <mergeCell ref="A408:F408"/>
    <mergeCell ref="B194:E194"/>
    <mergeCell ref="A245:E245"/>
    <mergeCell ref="A246:F246"/>
    <mergeCell ref="B247:E247"/>
    <mergeCell ref="A336:F336"/>
    <mergeCell ref="A186:E186"/>
    <mergeCell ref="A187:F187"/>
    <mergeCell ref="B188:E188"/>
    <mergeCell ref="A192:E192"/>
    <mergeCell ref="A193:F193"/>
    <mergeCell ref="B12:F12"/>
    <mergeCell ref="A102:E102"/>
    <mergeCell ref="A103:F103"/>
    <mergeCell ref="B104:E104"/>
    <mergeCell ref="B141:E141"/>
    <mergeCell ref="B8:B9"/>
    <mergeCell ref="C8:C9"/>
    <mergeCell ref="D8:D9"/>
    <mergeCell ref="E8:G8"/>
    <mergeCell ref="A6:G6"/>
  </mergeCells>
  <pageMargins left="0.23622047244094499" right="0.15748031496063" top="0.39370078740157499" bottom="0.35433070866141703" header="0.31496062992126" footer="0.15748031496063"/>
  <pageSetup paperSize="9" scale="70" firstPageNumber="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15</vt:i4>
      </vt:variant>
      <vt:variant>
        <vt:lpstr>Named Ranges</vt:lpstr>
      </vt:variant>
      <vt:variant>
        <vt:i4>3</vt:i4>
      </vt:variant>
    </vt:vector>
  </HeadingPairs>
  <TitlesOfParts>
    <vt:vector size="18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'1'!Print_Area</vt:lpstr>
      <vt:lpstr>'10'!Print_Area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h.aperyan</dc:creator>
  <cp:keywords>https://mul2.gov.am/tasks/516228/oneclick/2.Havelvacner.xlsx?token=b9eceee88f86ba2662b1b46895effa28</cp:keywords>
  <cp:lastModifiedBy>Eduard Bagdasaryan</cp:lastModifiedBy>
  <cp:lastPrinted>2021-08-05T07:48:43Z</cp:lastPrinted>
  <dcterms:created xsi:type="dcterms:W3CDTF">2021-02-26T12:12:30Z</dcterms:created>
  <dcterms:modified xsi:type="dcterms:W3CDTF">2021-10-29T10:56:40Z</dcterms:modified>
</cp:coreProperties>
</file>