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verabashkhum\2021\4822-2021թ\"/>
    </mc:Choice>
  </mc:AlternateContent>
  <bookViews>
    <workbookView xWindow="0" yWindow="0" windowWidth="25125" windowHeight="11865" activeTab="4"/>
  </bookViews>
  <sheets>
    <sheet name="1" sheetId="1" r:id="rId1"/>
    <sheet name="2" sheetId="2" r:id="rId2"/>
    <sheet name="3" sheetId="3" r:id="rId3"/>
    <sheet name="4-1" sheetId="5" r:id="rId4"/>
    <sheet name="4-2" sheetId="6" r:id="rId5"/>
  </sheets>
  <externalReferences>
    <externalReference r:id="rId6"/>
  </externalReferences>
  <definedNames>
    <definedName name="_xlnm.Print_Area" localSheetId="0">'1'!$A$1:$D$24</definedName>
    <definedName name="_xlnm.Print_Area" localSheetId="1">'2'!$A$1:$G$73</definedName>
    <definedName name="_xlnm.Print_Area" localSheetId="2">'3'!$A$1:$F$36</definedName>
    <definedName name="_xlnm.Print_Area" localSheetId="3">'4-1'!$A$1:$D$81</definedName>
    <definedName name="_xlnm.Print_Area" localSheetId="4">'4-2'!$A$1:$D$11</definedName>
    <definedName name="_xlnm.Print_Titles" localSheetId="2">'3'!$10:$14</definedName>
  </definedNames>
  <calcPr calcId="162913"/>
</workbook>
</file>

<file path=xl/calcChain.xml><?xml version="1.0" encoding="utf-8"?>
<calcChain xmlns="http://schemas.openxmlformats.org/spreadsheetml/2006/main">
  <c r="C28" i="3" l="1"/>
  <c r="B30" i="5" s="1"/>
  <c r="B29" i="5"/>
  <c r="F17" i="3"/>
  <c r="F16" i="3"/>
  <c r="E17" i="3"/>
  <c r="E15" i="3" s="1"/>
  <c r="E16" i="3"/>
  <c r="D16" i="3"/>
  <c r="D15" i="3"/>
  <c r="D17" i="3"/>
  <c r="F20" i="3"/>
  <c r="E20" i="3"/>
  <c r="D20" i="3"/>
  <c r="F32" i="3"/>
  <c r="F30" i="3"/>
  <c r="F33" i="3"/>
  <c r="F36" i="3"/>
  <c r="F35" i="3" s="1"/>
  <c r="D33" i="3"/>
  <c r="F27" i="3"/>
  <c r="F26" i="3" s="1"/>
  <c r="F25" i="3" s="1"/>
  <c r="D27" i="3"/>
  <c r="D26" i="3" s="1"/>
  <c r="D25" i="3" s="1"/>
  <c r="E26" i="3"/>
  <c r="E25" i="3" s="1"/>
  <c r="C27" i="3"/>
  <c r="C26" i="3"/>
  <c r="G27" i="2"/>
  <c r="G26" i="2"/>
  <c r="G22" i="2" s="1"/>
  <c r="D35" i="3" l="1"/>
  <c r="F34" i="3"/>
  <c r="D34" i="3" s="1"/>
  <c r="D36" i="3"/>
  <c r="G24" i="2"/>
  <c r="F38" i="2" l="1"/>
  <c r="G38" i="2"/>
  <c r="G40" i="2"/>
  <c r="G42" i="2"/>
  <c r="G43" i="2"/>
  <c r="G44" i="2"/>
  <c r="G45" i="2"/>
  <c r="F47" i="2"/>
  <c r="G47" i="2"/>
  <c r="G49" i="2"/>
  <c r="G50" i="2"/>
  <c r="G51" i="2"/>
  <c r="G52" i="2"/>
  <c r="G53" i="2"/>
  <c r="G54" i="2"/>
  <c r="F56" i="2"/>
  <c r="G56" i="2"/>
  <c r="G58" i="2"/>
  <c r="G59" i="2"/>
  <c r="G60" i="2"/>
  <c r="G61" i="2"/>
  <c r="G62" i="2"/>
  <c r="G63" i="2"/>
  <c r="F65" i="2"/>
  <c r="G65" i="2"/>
  <c r="G67" i="2"/>
  <c r="G68" i="2"/>
  <c r="G69" i="2"/>
  <c r="G70" i="2"/>
  <c r="G71" i="2"/>
  <c r="G72" i="2"/>
  <c r="E74" i="2"/>
  <c r="F74" i="2"/>
  <c r="G79" i="2"/>
  <c r="D11" i="1"/>
  <c r="G78" i="2" l="1"/>
  <c r="G74" i="2" s="1"/>
  <c r="G76" i="2"/>
  <c r="G81" i="2"/>
  <c r="G80" i="2"/>
  <c r="B86" i="5" l="1"/>
  <c r="B85" i="5"/>
  <c r="B84" i="5"/>
  <c r="B66" i="5"/>
  <c r="B56" i="5"/>
  <c r="B55" i="5"/>
  <c r="B65" i="5"/>
  <c r="C61" i="5" l="1"/>
  <c r="C50" i="5"/>
  <c r="C71" i="5"/>
  <c r="C81" i="5"/>
  <c r="C24" i="5" l="1"/>
  <c r="F21" i="3"/>
  <c r="F15" i="3"/>
  <c r="F28" i="3" l="1"/>
  <c r="B75" i="5" l="1"/>
  <c r="D21" i="3" l="1"/>
  <c r="B12" i="5" l="1"/>
  <c r="F20" i="2" l="1"/>
  <c r="F18" i="2" l="1"/>
  <c r="E21" i="3"/>
  <c r="G35" i="2"/>
  <c r="G36" i="2"/>
  <c r="G31" i="2"/>
  <c r="G33" i="2"/>
  <c r="G34" i="2"/>
  <c r="G29" i="2"/>
  <c r="G20" i="2" l="1"/>
  <c r="E28" i="3"/>
  <c r="D28" i="3" s="1"/>
  <c r="G18" i="2"/>
  <c r="G10" i="2" s="1"/>
  <c r="C100" i="5"/>
  <c r="D12" i="1"/>
  <c r="D13" i="1" s="1"/>
  <c r="D14" i="1" s="1"/>
  <c r="D15" i="1" s="1"/>
  <c r="D16" i="1" s="1"/>
  <c r="D17" i="1" s="1"/>
  <c r="E30" i="3" l="1"/>
  <c r="G16" i="2"/>
  <c r="G14" i="2" s="1"/>
  <c r="G12" i="2" s="1"/>
  <c r="D32" i="3"/>
  <c r="E32" i="3"/>
  <c r="C39" i="5"/>
  <c r="D30" i="3" l="1"/>
</calcChain>
</file>

<file path=xl/sharedStrings.xml><?xml version="1.0" encoding="utf-8"?>
<sst xmlns="http://schemas.openxmlformats.org/spreadsheetml/2006/main" count="405" uniqueCount="153">
  <si>
    <t xml:space="preserve">                   -ի N        -Ն որոշման</t>
  </si>
  <si>
    <t>հազ.դրամ</t>
  </si>
  <si>
    <t xml:space="preserve"> Ծրագրային դասիչը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</si>
  <si>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</si>
  <si>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</si>
  <si>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Ծառայությունների մատուցում</t>
  </si>
  <si>
    <t>Հավելված N 2</t>
  </si>
  <si>
    <t xml:space="preserve"> Գործառական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</si>
  <si>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</si>
  <si>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</si>
  <si>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</si>
  <si>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</si>
  <si>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</si>
  <si>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</si>
  <si>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</si>
  <si>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</si>
  <si>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>______________ ի    ___Ն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</si>
  <si>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</si>
  <si>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</si>
  <si>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</si>
  <si>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</si>
  <si>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</si>
  <si>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</si>
  <si>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համաֆինան_x000D_
սավորում </t>
  </si>
  <si>
    <t>Աղյուսակ N 1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</si>
  <si>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</si>
  <si>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</si>
  <si>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</si>
  <si>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</si>
  <si>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</si>
  <si>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</si>
  <si>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</si>
  <si>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</si>
  <si>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</si>
  <si>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</si>
  <si>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</si>
  <si>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</si>
  <si>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</si>
  <si>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Աղյուսակ N 2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</si>
  <si>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</si>
  <si>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</si>
  <si>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</si>
  <si>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</si>
  <si>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Դրամաշնոր
հային միջոցներ </t>
  </si>
  <si>
    <t>Ցուցանիշների փոփոխությունը (ավելացումները նշված են դրական նշանով, իսկ նվազեցումները՝ փակագծերում)</t>
  </si>
  <si>
    <t xml:space="preserve">     </t>
  </si>
  <si>
    <t xml:space="preserve">              -ի N        -Ն որոշման</t>
  </si>
  <si>
    <t>հազ. դրամ</t>
  </si>
  <si>
    <t>Ծրագրի անվանումը`</t>
  </si>
  <si>
    <t>Ծրագրի նպատակը`</t>
  </si>
  <si>
    <t>Վերջնական արդյունքի նկարագրությունը՝</t>
  </si>
  <si>
    <t>Ծրագրի միջոցառումներ</t>
  </si>
  <si>
    <t xml:space="preserve">այդ թվում՝ </t>
  </si>
  <si>
    <t>այդ թվում`</t>
  </si>
  <si>
    <t>07</t>
  </si>
  <si>
    <t>06</t>
  </si>
  <si>
    <t>01</t>
  </si>
  <si>
    <t>ՀՀ  ԱՌՈՂՋԱՊԱՀՈՒԹՅԱՆ  ՆԱԽԱՐԱՐՈՒԹՅՈՒՆ</t>
  </si>
  <si>
    <t>Առողջապահության համակարգի արդիականացման և արդյունավետության բարձրացման ծրագիր</t>
  </si>
  <si>
    <t xml:space="preserve"> ԱՌՈՂՋԱՊԱՀՈՒԹՅՈՒՆ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</si>
  <si>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</si>
  <si>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</si>
  <si>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ՀՀ  առողջապահության  նախարարություն</t>
  </si>
  <si>
    <t xml:space="preserve"> ՀՀ առողջապահության նախարարություն </t>
  </si>
  <si>
    <t xml:space="preserve"> ՀՀ առողջապահության նախարարություն</t>
  </si>
  <si>
    <t>9.1.9</t>
  </si>
  <si>
    <t>1053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</si>
  <si>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</si>
  <si>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</si>
  <si>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</si>
  <si>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</si>
  <si>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</t>
  </si>
  <si>
    <t>Դեղակայուն տուբերկուլյոզով հիվանդների ամբուլատոր բուժումն իրականացնող մասնագետների վերապատրաստում, դեղակայուն տուբերկուլյոզի կառավարման վերաբերյալ վերապատրաստում արտասահմանում,  ՏԲ դեղորայքի կառավարման ոլորտում տեխնիկական աջակցություն</t>
  </si>
  <si>
    <t>«Թոքաբանության ազգային կենտրոն» ՊՈԱԿ</t>
  </si>
  <si>
    <t>Հայաստանի Հանրապետությունում տուբերկուլյոզի բեռի կրճատում« տուբերկուլյոզով բոլոր ձևերի որակյալ ախտորոշման և բուժման մատչելիության ապահովում</t>
  </si>
  <si>
    <t xml:space="preserve">ՀՀ առողջապահության նախարարություն </t>
  </si>
  <si>
    <t>Պացիենտի մոնիտոր</t>
  </si>
  <si>
    <t>Թթվածնի մատակարարման (CPAP) սարքեր</t>
  </si>
  <si>
    <t>Ուլտրամանուշակագույն ճառագայթման լամպ (օդի ռեցիրկուլյատորներ)</t>
  </si>
  <si>
    <t>Թթվածնային կայան</t>
  </si>
  <si>
    <t>Ռենտգեն սարք</t>
  </si>
  <si>
    <t>Թորակոսկոպիկ վիրաբուժական հավաքածու</t>
  </si>
  <si>
    <t>Սառնարաններ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</si>
  <si>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</si>
  <si>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</si>
  <si>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 xml:space="preserve"> Առողջապահության համակարգի արդիականացման և արդյունավետության բարձրացման ծրագիր</t>
  </si>
  <si>
    <t xml:space="preserve"> Միջոցառման անվանումը`</t>
  </si>
  <si>
    <t xml:space="preserve"> Գլոբալ հիմնադրամի աջակցությամբ իրականացվող «Հայաստանի Հանրապետությունում տուբերկուլյոզի և ՄԻԱՎ/ՁԻԱՀ-ի ծրագրերի հզորացում» դրամաշնորհային ծրագիր</t>
  </si>
  <si>
    <t xml:space="preserve"> Միջոցառման նկարագրությունը`</t>
  </si>
  <si>
    <t xml:space="preserve"> Միջոցառման տեսակը</t>
  </si>
  <si>
    <t xml:space="preserve"> - Ընթացիկ դրամաշնորհներ պետական և համայնքային ոչ առևտրային կազմակերպություններին</t>
  </si>
  <si>
    <t>Հավելված 3</t>
  </si>
  <si>
    <t>Հավելված N 4</t>
  </si>
  <si>
    <t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t>
  </si>
  <si>
    <t>ՄԻԱՎ/ՁԻԱՀ-ի կանխարգելման և բուժման միջոցառումների իրականացում, լաբորատոր հետազոտությունների իրականացում, սեռավարակների բուժում առավել ռիսկային բակչության խմբերում (ԿՍԿ, ՏՍՏ, ԹՆՈ), խնամք և աջակցություն ՄԻԱՎ-ով ապրող մարդկանց</t>
  </si>
  <si>
    <t>Թոքերի արհեստական օդափոխության սարքեր</t>
  </si>
  <si>
    <t>«Քրեակատարողական բժշկության կենտրոն» ՊՈԱԿ</t>
  </si>
  <si>
    <t>Միգրանտների շրջանում ՄԻԱՎ հետազոտություն</t>
  </si>
  <si>
    <t>Հաշվետու ժամանակաշրջանում ՄԻԱՎ հետազոտություն անցած և արդյունքներին տեղյակ դատապարտյալների ու կալանավորների թիվ, մարդ</t>
  </si>
  <si>
    <t>Տուբերկուլոզի բուժման վերաբերյալ տեսա-ՈՒՎԲ ընդլայնում</t>
  </si>
  <si>
    <t>ՊՇՌ պահարան</t>
  </si>
  <si>
    <t>Ազգային ռեֆերենս լաբորատորիայի ընթացիկ նորոգման աշխատանքների նախագծում</t>
  </si>
  <si>
    <t xml:space="preserve">«Ինֆեկցիոն հիվանդությունների ազգային կենտրոն» փակ բաժնետիրական ընկերություն (ՓԲԸ) </t>
  </si>
  <si>
    <t>Անզգայացման սարք</t>
  </si>
  <si>
    <t xml:space="preserve"> ՀՀ առողջապահության նախարարության հիվանդանոցային ծառայությունների բարելավման համար բժշկական սարքավորումների ձեռք բերում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</si>
  <si>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</si>
  <si>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</si>
  <si>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Գլոբալ հիմնադրամի աջակցությամբ իրականացվող «Հայաստանի Հանրապետությունում տուբերկուլյոզի և ՄԻԱՎ/ՁԻԱՀ-ի ախտորոշման և բուժման նպատակով ստացվող բեռների պահեստավորում և բաշխում» դրամաշնորհային ծրագիր</t>
  </si>
  <si>
    <t xml:space="preserve"> Գլոբալ հիմնադրամի աջակցությամբ իրականացվող «Հայաստանի Հանրապետությունում տուբերկուլյոզի և ՄԻԱՎ/ՁԻԱՀ-ի կանխարգելում, ախտորոշում և բուժում քրեակատարողական համակարգում» դրամաշնորհային ծրագիր</t>
  </si>
  <si>
    <t xml:space="preserve"> - Ընթացիկ դրամաշնորհներ պետական և համայնքային առևտրային կազմակերպություններին</t>
  </si>
  <si>
    <t xml:space="preserve"> ՄԻԱՎ/ՁԻԱՀ-ի կանխարգելման միջոցառումների իրականացում, ախտորոշիչ լաբորատոր հետազոտությունների իրականացում, սեռավարակների բուժում առավել ռիսկային բնակչության խմբերում (ԿՍԿ, ՏՍՏ, ԹՆՕ), խնամք և աջակցություն ՄԱԻՎ-ով ապրող մարդկանց_x000D_
_x000D_
_x000D_
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</si>
  <si>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</si>
  <si>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</si>
  <si>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</si>
  <si>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>ԸՆԹԱՑԻԿ ԾԱԽՍԵՐ</t>
  </si>
  <si>
    <t xml:space="preserve"> ՄԻԱՎ/ՁԻԱՀ-ի կանխարգելման միջոցառումների իրականացում, ախտորոշիչ լաբորատոր հետազոտությունների իրականացում դատապարտյալների ու կալանավորների շրջանում_x000D_
_x000D_
</t>
  </si>
  <si>
    <t xml:space="preserve"> Գլոբալ հիմնադրամի աջակցությամբ իրականացվող «Հայաստանի Հանրապետությունում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t>
  </si>
  <si>
    <t>«Մարդասիրական օգնության հանրապետական կենտրոն» ՊՈԱԿ</t>
  </si>
  <si>
    <t>Ուղղակի գնման եղանակով ներմուծվող բեռների պահպանում, բաշխում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</si>
  <si>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</si>
  <si>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- ԸՆԹԱՑԻԿ ԾԱԽՍԵՐ </t>
  </si>
  <si>
    <t xml:space="preserve"> - ՈՉ ՖԻՆԱՆՍԱԿԱՆ ԱԿՏԻՎՆԵՐԻ ԳԾՈՎ ԾԱԽՍԵՐ </t>
  </si>
  <si>
    <t xml:space="preserve"> Միջոցա
 ռում</t>
  </si>
  <si>
    <t xml:space="preserve">
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</si>
  <si>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</si>
  <si>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ԸՆԴԱՄԵՆԸ 
 այդ թվում` </t>
  </si>
  <si>
    <t xml:space="preserve">  Ակտիվն օգտագործող կազմակերպությունների անվանումները </t>
  </si>
  <si>
    <t>32004</t>
  </si>
  <si>
    <t>ՀՀ կառավարության 2021 թվականի</t>
  </si>
  <si>
    <t>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</si>
  <si>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Հավելված N 1</t>
  </si>
  <si>
    <t xml:space="preserve">ՀՀ կառավարության  2021 թվականի </t>
  </si>
  <si>
    <t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t>
  </si>
  <si>
    <t xml:space="preserve"> Հայաստանի Հանրապետությունուն  տուբերկուլյոզի բեռի կրճատում, տուբերկուլյոզի բոլոր ձևերի որոկյալ ախտորոշման և բուժման մատչելիության ապահովում</t>
  </si>
  <si>
    <t xml:space="preserve">ՀՀ առողջապահության նախարարության հիվանդանոցային ծառայությունների բարելավման համար բժշկական սարքավորումների ձեռք բերում
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</si>
  <si>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</si>
  <si>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</si>
  <si>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</si>
  <si>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32004</t>
  </si>
  <si>
    <t xml:space="preserve"> ՀՀ առողջապահության նախարարության հիվանդանոցային ծառայությունների բարելավման համար բժշկական սարքավորումների ձեռք բերում </t>
  </si>
  <si>
    <t xml:space="preserve"> Հիվանդանոց(ներ), «Ինֆեկցիոն հիվանդությունների ազգային կենտրոն» ՓԲԸ </t>
  </si>
  <si>
    <t xml:space="preserve"> Պացիենտի մոնիտոր </t>
  </si>
  <si>
    <t xml:space="preserve"> Թթվածնի մատակարարման (CPAP)սարքեր </t>
  </si>
  <si>
    <t xml:space="preserve"> Թթվածնային կայան </t>
  </si>
  <si>
    <t xml:space="preserve"> Թորակոսկոպիկ վիրաբուժական հավաքածու </t>
  </si>
  <si>
    <t xml:space="preserve"> ՀԱՅԱՍՏԱՆԻ ՀԱՆՐԱՊԵՏՈՒԹՅԱՆ ԿԱՌԱՎԱՐՈՒԹՅԱՆ 2020 ԹՎԱԿԱՆԻ ԴԵԿՏԵՄԲԵՐԻ 30-Ի N 2215-Ն ՈՐՈՇՄԱՆ N 3 և N 4 ՀԱՎԵԼՎԱԾՆԵՐՈՒՄ ԿԱՏԱՐՎՈՂ  ՓՈՓՈԽՈՒԹՅՈՒՆՆԵՐԸ 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</si>
  <si>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 ՓՈՓՈԽՈՒԹՅՈՒՆՆԵՐԸ </t>
  </si>
  <si>
    <t xml:space="preserve"> «ՀԱՅԱՍՏԱՆԻ ՀԱՆՐԱՊԵՏՈՒԹՅԱՆ 2021 ԹՎԱԿԱՆԻ ՊԵՏԱԿԱՆ ԲՅՈՒՋԵԻ ՄԱՍԻՆ» ՀԱՅԱՍՏԱՆԻ ՀԱՆՐԱՊԵՏՈՒԹՅԱՆ ՕՐԵՆՔԻ N 1 ՀԱՎԵԼՎԱԾԻ N 5 ԱՂՅՈՒՍԱԿՈՒՄ ԿԱՏԱՐՎՈՂ ՎԵՐԱԲԱՇԽՈՒՄԸ ԵՎ ՀԱՅԱՍՏԱՆԻ ՀԱՆՐԱՊԵՏՈՒԹՅԱՆ ԿԱՌԱՎԱՐՈՒԹՅԱՆ 2020 ԹՎԱԿԱՆԻ ԴԵԿՏԵՄԲԵՐԻ 30-Ի N 2215-Ն ՈՐՈՇՄԱՆ N 5 ՀԱՎԵԼՎԱԾԻ N 4 ԱՂՅՈՒՍԱԿՈՒՄ ԿԱՏԱՐՎՈՂ ՓՈՓՈԽՈՒԹՅՈՒՆՆԵՐԸ</t>
  </si>
  <si>
    <t xml:space="preserve"> ՀԱՅԱՍՏԱՆԻ ՀԱՆՐԱՊԵՏՈՒԹՅԱՆ ԿԱՌԱՎԱՐՈՒԹՅԱՆ 2020 ԹՎԱԿԱՆԻ ԴԵԿՏԵՄԲԵՐԻ 30-Ի N 2215-Ն ՈՐՈՇՄԱՆ N 9 ՀԱՎԵԼՎԱԾԻ N 9.9 ԱՂՅՈՒՍԱԿՈՒՄ ԿԱՏԱՐՎՈՂ  ՓՈՓՈԽՈՒԹՅՈՒՆՆԵՐԸ</t>
  </si>
  <si>
    <t xml:space="preserve"> ՀԱՅԱՍՏԱՆԻ ՀԱՆՐԱՊԵՏՈՒԹՅԱՆ ԿԱՌԱՎԱՐՈՒԹՅԱՆ 2020 ԹՎԱԿԱՆԻ ԴԵԿՏԵՄԲԵՐԻ 30-Ի N 2215-Ն ՈՐՈՇՄԱՆ N 9.1 ՀԱՎԵԼՎԱԾԻ N 9.1.9 ԱՂՅՈՒՍԱԿՈՒՄ ԿԱՏԱՐՎՈՂ ՓՈՓՈԽՈՒԹՅՈՒՆՆԵՐԸ</t>
  </si>
  <si>
    <t xml:space="preserve"> Թվով ավելի քան 1500 տուբերկուլյոզով և 2700 ՄԻԱՎ/ՁԻԱՀ-ով հիվանդների ախտորոշիչ հետազոտությունների և բուժման նպատակով ախտորոշիչ նյութերի և դեղերի ձեռք բերում, մեթադոն դեղի ձեռք բերում, թվով 11 աշխատակիցների աշխատավարձ, գրասենյակային և պահպանման ծախսեր, ամիս </t>
  </si>
  <si>
    <t>Ցուցանիշների փոփոխությունը (ավելացումները նշված են դրական նշանով)</t>
  </si>
  <si>
    <t>Ցուցանիշների փոփոխությունը (նվազեցումները՝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</si>
</sst>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A_M_D_-;\-* #,##0.00\ _A_M_D_-;_-* &quot;-&quot;??\ _A_M_D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(* #,##0.0_);_(* \(#,##0.0\);_(* &quot;-&quot;?_);_(@_)"/>
    <numFmt numFmtId="170" formatCode="#,##0.0_);\(#,##0.0\)"/>
    <numFmt numFmtId="171" formatCode="_-* #,##0.0_р_._-;\-* #,##0.0_р_._-;_-* &quot;-&quot;??_р_._-;_-@_-"/>
    <numFmt numFmtId="172" formatCode="_(* #,##0.0_);_(* \(#,##0.0\);_(* &quot;-&quot;??_);_(@_)"/>
    <numFmt numFmtId="173" formatCode="_(* #,##0.00_);_(* \(#,##0.00\);_(* &quot;-&quot;?_);_(@_)"/>
    <numFmt numFmtId="174" formatCode="_-* #,##0.0\ _₽_-;\-* #,##0.0\ _₽_-;_-* &quot;-&quot;?\ _₽_-;_-@_-"/>
  </numFmts>
  <fonts count="52" x14ac:knownFonts="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Times Armenian"/>
      <family val="1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sz val="12"/>
      <name val="GHEA Grapalat"/>
      <family val="3"/>
    </font>
    <font>
      <b/>
      <sz val="14"/>
      <name val="GHEA Grapalat"/>
      <family val="2"/>
    </font>
    <font>
      <b/>
      <sz val="12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i/>
      <sz val="8"/>
      <name val="GHEA Grapalat"/>
      <family val="3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GHEA Grapalat"/>
      <family val="2"/>
    </font>
    <font>
      <sz val="9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1"/>
      <color rgb="FF000000"/>
      <name val="GHEA Grapalat"/>
      <family val="3"/>
    </font>
    <font>
      <sz val="10"/>
      <color indexed="8"/>
      <name val="GHEA Grapalat"/>
      <family val="3"/>
    </font>
    <font>
      <sz val="9"/>
      <color rgb="FF000000"/>
      <name val="GHEA Grapalat"/>
      <family val="3"/>
    </font>
    <font>
      <i/>
      <sz val="8"/>
      <color rgb="FF000000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/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/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59">
    <xf numFmtId="0" fontId="0" fillId="0" borderId="0">
      <alignment horizontal="left" vertical="top" wrapText="1"/>
    </xf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2" applyNumberFormat="0" applyAlignment="0" applyProtection="0"/>
    <xf numFmtId="0" fontId="29" fillId="28" borderId="13" applyNumberFormat="0" applyAlignment="0" applyProtection="0"/>
    <xf numFmtId="167" fontId="3" fillId="0" borderId="0" applyFont="0" applyFill="0" applyBorder="0" applyAlignment="0" applyProtection="0">
      <alignment horizontal="left" vertical="top" wrapText="1"/>
    </xf>
    <xf numFmtId="0" fontId="30" fillId="0" borderId="0" applyNumberFormat="0" applyFill="0" applyBorder="0" applyAlignment="0" applyProtection="0"/>
    <xf numFmtId="0" fontId="31" fillId="29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30" borderId="12" applyNumberFormat="0" applyAlignment="0" applyProtection="0"/>
    <xf numFmtId="0" fontId="36" fillId="0" borderId="17" applyNumberFormat="0" applyFill="0" applyAlignment="0" applyProtection="0"/>
    <xf numFmtId="0" fontId="37" fillId="31" borderId="0" applyNumberFormat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25" fillId="32" borderId="18" applyNumberFormat="0" applyFont="0" applyAlignment="0" applyProtection="0"/>
    <xf numFmtId="0" fontId="38" fillId="27" borderId="19" applyNumberFormat="0" applyAlignment="0" applyProtection="0"/>
    <xf numFmtId="9" fontId="3" fillId="0" borderId="0" applyFont="0" applyFill="0" applyBorder="0" applyAlignment="0" applyProtection="0">
      <alignment horizontal="left" vertical="top" wrapText="1"/>
    </xf>
    <xf numFmtId="168" fontId="3" fillId="0" borderId="0" applyFill="0" applyBorder="0" applyProtection="0">
      <alignment horizontal="right" vertical="top"/>
    </xf>
    <xf numFmtId="0" fontId="39" fillId="0" borderId="0" applyNumberFormat="0" applyFill="0" applyBorder="0" applyAlignment="0" applyProtection="0"/>
    <xf numFmtId="0" fontId="40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3" fillId="0" borderId="0">
      <alignment horizontal="left" vertical="top" wrapText="1"/>
    </xf>
    <xf numFmtId="0" fontId="44" fillId="0" borderId="0"/>
    <xf numFmtId="166" fontId="44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45" fillId="0" borderId="0"/>
    <xf numFmtId="0" fontId="2" fillId="0" borderId="0"/>
    <xf numFmtId="43" fontId="4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4" fillId="0" borderId="0"/>
  </cellStyleXfs>
  <cellXfs count="293">
    <xf numFmtId="0" fontId="0" fillId="0" borderId="0" xfId="0">
      <alignment horizontal="left" vertical="top" wrapText="1"/>
    </xf>
    <xf numFmtId="0" fontId="13" fillId="0" borderId="0" xfId="0" applyFont="1" applyFill="1" applyAlignment="1">
      <alignment vertical="center" wrapText="1"/>
    </xf>
    <xf numFmtId="0" fontId="14" fillId="0" borderId="0" xfId="38" applyFont="1" applyFill="1" applyAlignment="1">
      <alignment horizontal="right" vertical="center"/>
    </xf>
    <xf numFmtId="0" fontId="14" fillId="0" borderId="0" xfId="38" applyFont="1" applyFill="1" applyAlignment="1">
      <alignment vertical="center"/>
    </xf>
    <xf numFmtId="0" fontId="14" fillId="0" borderId="0" xfId="0" applyNumberFormat="1" applyFont="1" applyFill="1" applyAlignment="1">
      <alignment vertical="center" wrapText="1"/>
    </xf>
    <xf numFmtId="0" fontId="12" fillId="0" borderId="0" xfId="0" applyFont="1" applyFill="1" applyAlignment="1"/>
    <xf numFmtId="0" fontId="14" fillId="0" borderId="0" xfId="0" applyFont="1" applyFill="1" applyAlignment="1"/>
    <xf numFmtId="0" fontId="9" fillId="0" borderId="0" xfId="0" applyFont="1" applyFill="1" applyAlignment="1"/>
    <xf numFmtId="169" fontId="12" fillId="0" borderId="0" xfId="0" applyNumberFormat="1" applyFont="1" applyFill="1" applyBorder="1" applyAlignment="1"/>
    <xf numFmtId="0" fontId="12" fillId="0" borderId="0" xfId="0" applyFont="1" applyFill="1" applyBorder="1" applyAlignment="1">
      <alignment wrapText="1"/>
    </xf>
    <xf numFmtId="169" fontId="12" fillId="0" borderId="0" xfId="0" applyNumberFormat="1" applyFont="1" applyFill="1" applyBorder="1" applyAlignment="1">
      <alignment horizontal="right" wrapText="1"/>
    </xf>
    <xf numFmtId="0" fontId="17" fillId="0" borderId="0" xfId="0" applyNumberFormat="1" applyFont="1" applyFill="1" applyBorder="1" applyAlignment="1">
      <alignment horizontal="center" vertical="center" wrapText="1"/>
    </xf>
    <xf numFmtId="169" fontId="12" fillId="0" borderId="0" xfId="40" applyNumberFormat="1" applyFont="1" applyFill="1" applyBorder="1" applyAlignment="1">
      <alignment horizontal="right" vertical="center" wrapText="1"/>
    </xf>
    <xf numFmtId="173" fontId="12" fillId="0" borderId="0" xfId="0" applyNumberFormat="1" applyFont="1" applyFill="1" applyAlignment="1">
      <alignment vertical="center" wrapText="1"/>
    </xf>
    <xf numFmtId="169" fontId="19" fillId="0" borderId="0" xfId="0" applyNumberFormat="1" applyFont="1" applyFill="1" applyBorder="1" applyAlignment="1"/>
    <xf numFmtId="169" fontId="20" fillId="0" borderId="0" xfId="0" applyNumberFormat="1" applyFont="1" applyFill="1" applyBorder="1" applyAlignment="1">
      <alignment horizontal="right"/>
    </xf>
    <xf numFmtId="169" fontId="12" fillId="0" borderId="0" xfId="0" applyNumberFormat="1" applyFont="1" applyFill="1" applyBorder="1" applyAlignment="1">
      <alignment vertical="center" wrapText="1"/>
    </xf>
    <xf numFmtId="169" fontId="10" fillId="0" borderId="0" xfId="0" applyNumberFormat="1" applyFont="1" applyFill="1" applyBorder="1" applyAlignment="1"/>
    <xf numFmtId="170" fontId="10" fillId="0" borderId="0" xfId="0" applyNumberFormat="1" applyFont="1" applyFill="1" applyAlignment="1">
      <alignment horizontal="right" wrapText="1"/>
    </xf>
    <xf numFmtId="170" fontId="10" fillId="0" borderId="0" xfId="0" applyNumberFormat="1" applyFont="1" applyFill="1" applyAlignment="1">
      <alignment vertical="center" wrapText="1"/>
    </xf>
    <xf numFmtId="0" fontId="14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left" vertical="top" wrapText="1"/>
    </xf>
    <xf numFmtId="171" fontId="12" fillId="0" borderId="0" xfId="28" applyNumberFormat="1" applyFont="1" applyFill="1" applyAlignment="1"/>
    <xf numFmtId="0" fontId="14" fillId="0" borderId="0" xfId="0" applyFont="1" applyFill="1" applyAlignment="1">
      <alignment vertical="center"/>
    </xf>
    <xf numFmtId="49" fontId="9" fillId="0" borderId="8" xfId="41" applyNumberFormat="1" applyFont="1" applyFill="1" applyBorder="1" applyAlignment="1">
      <alignment vertical="top" wrapText="1"/>
    </xf>
    <xf numFmtId="0" fontId="12" fillId="0" borderId="0" xfId="38" applyFont="1" applyFill="1" applyAlignment="1">
      <alignment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>
      <alignment horizontal="left" vertical="top" wrapText="1"/>
    </xf>
    <xf numFmtId="0" fontId="9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49" fontId="9" fillId="0" borderId="11" xfId="41" applyNumberFormat="1" applyFont="1" applyFill="1" applyBorder="1" applyAlignment="1">
      <alignment vertical="top" wrapText="1"/>
    </xf>
    <xf numFmtId="0" fontId="0" fillId="0" borderId="8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/>
    <xf numFmtId="1" fontId="46" fillId="0" borderId="11" xfId="0" applyNumberFormat="1" applyFont="1" applyFill="1" applyBorder="1" applyAlignment="1">
      <alignment horizontal="center" vertical="center" shrinkToFit="1"/>
    </xf>
    <xf numFmtId="1" fontId="48" fillId="0" borderId="8" xfId="0" applyNumberFormat="1" applyFont="1" applyFill="1" applyBorder="1" applyAlignment="1">
      <alignment horizontal="center" vertical="center" shrinkToFit="1"/>
    </xf>
    <xf numFmtId="1" fontId="11" fillId="0" borderId="11" xfId="0" applyNumberFormat="1" applyFont="1" applyFill="1" applyBorder="1" applyAlignment="1">
      <alignment horizontal="center" vertical="center" shrinkToFit="1"/>
    </xf>
    <xf numFmtId="0" fontId="9" fillId="0" borderId="23" xfId="0" applyFont="1" applyFill="1" applyBorder="1" applyAlignment="1"/>
    <xf numFmtId="0" fontId="9" fillId="0" borderId="11" xfId="0" applyFont="1" applyFill="1" applyBorder="1" applyAlignment="1">
      <alignment horizontal="center" vertical="center"/>
    </xf>
    <xf numFmtId="0" fontId="12" fillId="0" borderId="23" xfId="0" applyFont="1" applyFill="1" applyBorder="1" applyAlignment="1"/>
    <xf numFmtId="0" fontId="13" fillId="0" borderId="0" xfId="0" applyFont="1" applyFill="1" applyBorder="1" applyAlignment="1">
      <alignment vertical="center" wrapText="1"/>
    </xf>
    <xf numFmtId="171" fontId="12" fillId="0" borderId="0" xfId="28" applyNumberFormat="1" applyFont="1" applyFill="1" applyBorder="1" applyAlignment="1"/>
    <xf numFmtId="0" fontId="14" fillId="0" borderId="0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 wrapText="1"/>
    </xf>
    <xf numFmtId="0" fontId="0" fillId="0" borderId="11" xfId="0" applyFill="1" applyBorder="1">
      <alignment horizontal="left" vertical="top" wrapText="1"/>
    </xf>
    <xf numFmtId="0" fontId="7" fillId="0" borderId="8" xfId="0" applyFont="1" applyFill="1" applyBorder="1" applyAlignment="1">
      <alignment horizontal="left" vertical="top" wrapText="1"/>
    </xf>
    <xf numFmtId="0" fontId="0" fillId="0" borderId="8" xfId="0" applyFill="1" applyBorder="1">
      <alignment horizontal="left" vertical="top" wrapText="1"/>
    </xf>
    <xf numFmtId="0" fontId="49" fillId="0" borderId="8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/>
    <xf numFmtId="0" fontId="0" fillId="0" borderId="8" xfId="0" applyFont="1" applyFill="1" applyBorder="1" applyAlignment="1">
      <alignment horizontal="left" vertical="top" wrapText="1"/>
    </xf>
    <xf numFmtId="172" fontId="16" fillId="0" borderId="23" xfId="28" applyNumberFormat="1" applyFont="1" applyFill="1" applyBorder="1" applyAlignment="1">
      <alignment horizontal="center" vertical="center" wrapText="1"/>
    </xf>
    <xf numFmtId="172" fontId="15" fillId="0" borderId="23" xfId="28" applyNumberFormat="1" applyFont="1" applyFill="1" applyBorder="1" applyAlignment="1">
      <alignment horizontal="center" vertical="center" wrapText="1"/>
    </xf>
    <xf numFmtId="0" fontId="12" fillId="0" borderId="0" xfId="38" applyFont="1" applyFill="1" applyAlignment="1">
      <alignment horizontal="right" vertical="center"/>
    </xf>
    <xf numFmtId="0" fontId="13" fillId="0" borderId="0" xfId="38" applyFont="1" applyFill="1" applyAlignment="1">
      <alignment horizontal="right" vertical="center"/>
    </xf>
    <xf numFmtId="0" fontId="16" fillId="0" borderId="8" xfId="0" applyFont="1" applyFill="1" applyBorder="1" applyAlignment="1">
      <alignment horizontal="left" vertical="top" wrapText="1"/>
    </xf>
    <xf numFmtId="0" fontId="13" fillId="0" borderId="0" xfId="38" applyFont="1" applyFill="1" applyAlignment="1">
      <alignment vertical="center"/>
    </xf>
    <xf numFmtId="0" fontId="22" fillId="0" borderId="53" xfId="0" applyNumberFormat="1" applyFont="1" applyFill="1" applyBorder="1" applyAlignment="1">
      <alignment horizontal="right" vertical="center" wrapText="1"/>
    </xf>
    <xf numFmtId="0" fontId="12" fillId="0" borderId="0" xfId="38" applyFont="1" applyFill="1" applyAlignment="1">
      <alignment horizontal="right"/>
    </xf>
    <xf numFmtId="170" fontId="12" fillId="0" borderId="0" xfId="0" applyNumberFormat="1" applyFont="1" applyFill="1" applyAlignment="1">
      <alignment horizontal="right"/>
    </xf>
    <xf numFmtId="174" fontId="14" fillId="0" borderId="0" xfId="0" applyNumberFormat="1" applyFont="1" applyFill="1" applyBorder="1" applyAlignment="1">
      <alignment vertical="center"/>
    </xf>
    <xf numFmtId="0" fontId="0" fillId="0" borderId="25" xfId="0" applyFont="1" applyFill="1" applyBorder="1" applyAlignment="1">
      <alignment horizontal="left" vertical="top" wrapText="1"/>
    </xf>
    <xf numFmtId="165" fontId="14" fillId="0" borderId="0" xfId="0" applyNumberFormat="1" applyFont="1" applyFill="1" applyBorder="1" applyAlignment="1">
      <alignment vertical="center"/>
    </xf>
    <xf numFmtId="168" fontId="43" fillId="0" borderId="23" xfId="45" applyNumberFormat="1" applyFont="1" applyFill="1" applyBorder="1" applyAlignment="1">
      <alignment horizontal="right" vertical="top"/>
    </xf>
    <xf numFmtId="0" fontId="0" fillId="0" borderId="5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29" xfId="0" applyFont="1" applyFill="1" applyBorder="1" applyAlignment="1">
      <alignment horizontal="left" vertical="top" wrapText="1"/>
    </xf>
    <xf numFmtId="0" fontId="22" fillId="0" borderId="62" xfId="0" applyFont="1" applyFill="1" applyBorder="1" applyAlignment="1">
      <alignment vertical="top" wrapText="1"/>
    </xf>
    <xf numFmtId="0" fontId="0" fillId="0" borderId="64" xfId="0" applyFont="1" applyFill="1" applyBorder="1" applyAlignment="1">
      <alignment horizontal="left" vertical="center" wrapText="1"/>
    </xf>
    <xf numFmtId="0" fontId="22" fillId="0" borderId="63" xfId="0" applyFont="1" applyFill="1" applyBorder="1" applyAlignment="1">
      <alignment vertical="top" wrapText="1"/>
    </xf>
    <xf numFmtId="0" fontId="0" fillId="0" borderId="11" xfId="58" applyFont="1" applyFill="1" applyBorder="1" applyAlignment="1">
      <alignment horizontal="center" vertical="center" wrapText="1"/>
    </xf>
    <xf numFmtId="0" fontId="0" fillId="0" borderId="8" xfId="58" applyFont="1" applyFill="1" applyBorder="1" applyAlignment="1">
      <alignment horizontal="center" vertical="center" wrapText="1"/>
    </xf>
    <xf numFmtId="172" fontId="15" fillId="0" borderId="26" xfId="28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/>
    </xf>
    <xf numFmtId="169" fontId="9" fillId="0" borderId="8" xfId="0" applyNumberFormat="1" applyFont="1" applyFill="1" applyBorder="1" applyAlignment="1">
      <alignment horizontal="center"/>
    </xf>
    <xf numFmtId="169" fontId="9" fillId="0" borderId="8" xfId="40" applyNumberFormat="1" applyFont="1" applyFill="1" applyBorder="1" applyAlignment="1">
      <alignment vertical="center" wrapText="1"/>
    </xf>
    <xf numFmtId="172" fontId="9" fillId="0" borderId="8" xfId="28" applyNumberFormat="1" applyFont="1" applyFill="1" applyBorder="1" applyAlignment="1">
      <alignment horizontal="center" vertical="center" wrapText="1"/>
    </xf>
    <xf numFmtId="172" fontId="9" fillId="0" borderId="23" xfId="28" applyNumberFormat="1" applyFont="1" applyFill="1" applyBorder="1" applyAlignment="1">
      <alignment horizontal="center" vertical="center" wrapText="1"/>
    </xf>
    <xf numFmtId="169" fontId="9" fillId="0" borderId="8" xfId="40" quotePrefix="1" applyNumberFormat="1" applyFont="1" applyFill="1" applyBorder="1" applyAlignment="1">
      <alignment vertical="center" wrapText="1"/>
    </xf>
    <xf numFmtId="172" fontId="51" fillId="0" borderId="8" xfId="28" applyNumberFormat="1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top" wrapText="1"/>
    </xf>
    <xf numFmtId="0" fontId="22" fillId="0" borderId="69" xfId="0" applyFont="1" applyFill="1" applyBorder="1" applyAlignment="1">
      <alignment vertical="top" wrapText="1"/>
    </xf>
    <xf numFmtId="0" fontId="0" fillId="0" borderId="37" xfId="0" applyFont="1" applyFill="1" applyBorder="1" applyAlignment="1">
      <alignment horizontal="left" vertical="top" wrapText="1"/>
    </xf>
    <xf numFmtId="0" fontId="8" fillId="0" borderId="38" xfId="0" applyFont="1" applyFill="1" applyBorder="1" applyAlignment="1">
      <alignment horizontal="left" vertical="top" wrapText="1"/>
    </xf>
    <xf numFmtId="169" fontId="9" fillId="0" borderId="8" xfId="28" applyNumberFormat="1" applyFont="1" applyFill="1" applyBorder="1" applyAlignment="1">
      <alignment horizontal="center" vertical="center" wrapText="1"/>
    </xf>
    <xf numFmtId="169" fontId="9" fillId="0" borderId="23" xfId="28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right" vertical="top" wrapText="1"/>
    </xf>
    <xf numFmtId="0" fontId="42" fillId="0" borderId="2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168" fontId="10" fillId="0" borderId="23" xfId="45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167" fontId="16" fillId="0" borderId="23" xfId="28" applyFont="1" applyFill="1" applyBorder="1" applyAlignment="1">
      <alignment horizontal="center" vertical="top"/>
    </xf>
    <xf numFmtId="49" fontId="0" fillId="0" borderId="11" xfId="0" applyNumberFormat="1" applyFont="1" applyFill="1" applyBorder="1" applyAlignment="1">
      <alignment horizontal="left" vertical="top" wrapText="1"/>
    </xf>
    <xf numFmtId="167" fontId="21" fillId="0" borderId="23" xfId="28" applyFont="1" applyFill="1" applyBorder="1" applyAlignment="1">
      <alignment horizontal="center" vertical="top"/>
    </xf>
    <xf numFmtId="167" fontId="16" fillId="0" borderId="23" xfId="28" applyFont="1" applyFill="1" applyBorder="1" applyAlignment="1">
      <alignment horizontal="center" vertical="top" wrapText="1"/>
    </xf>
    <xf numFmtId="0" fontId="0" fillId="0" borderId="23" xfId="0" applyFill="1" applyBorder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3" fillId="0" borderId="0" xfId="0" applyFont="1" applyFill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0" fillId="0" borderId="0" xfId="0" applyFill="1" applyBorder="1">
      <alignment horizontal="left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vertical="center" wrapText="1"/>
    </xf>
    <xf numFmtId="167" fontId="7" fillId="0" borderId="23" xfId="28" applyFont="1" applyFill="1" applyBorder="1" applyAlignment="1">
      <alignment horizontal="right" vertical="center"/>
    </xf>
    <xf numFmtId="167" fontId="3" fillId="0" borderId="23" xfId="28" applyFont="1" applyFill="1" applyBorder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49" fontId="0" fillId="0" borderId="8" xfId="0" applyNumberFormat="1" applyFill="1" applyBorder="1">
      <alignment horizontal="left" vertical="top" wrapText="1"/>
    </xf>
    <xf numFmtId="49" fontId="0" fillId="0" borderId="11" xfId="0" applyNumberFormat="1" applyFill="1" applyBorder="1">
      <alignment horizontal="left" vertical="top" wrapText="1"/>
    </xf>
    <xf numFmtId="49" fontId="7" fillId="0" borderId="8" xfId="0" applyNumberFormat="1" applyFont="1" applyFill="1" applyBorder="1" applyAlignment="1">
      <alignment horizontal="left" vertical="top" wrapText="1"/>
    </xf>
    <xf numFmtId="49" fontId="9" fillId="0" borderId="11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167" fontId="3" fillId="0" borderId="23" xfId="28" applyFont="1" applyFill="1" applyBorder="1" applyAlignment="1">
      <alignment horizontal="left" vertical="center" wrapText="1"/>
    </xf>
    <xf numFmtId="0" fontId="12" fillId="0" borderId="0" xfId="0" applyFont="1" applyFill="1" applyBorder="1" applyAlignment="1"/>
    <xf numFmtId="0" fontId="16" fillId="0" borderId="8" xfId="0" applyFont="1" applyFill="1" applyBorder="1">
      <alignment horizontal="left" vertical="top" wrapText="1"/>
    </xf>
    <xf numFmtId="1" fontId="16" fillId="0" borderId="8" xfId="0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top" wrapText="1"/>
    </xf>
    <xf numFmtId="165" fontId="3" fillId="0" borderId="23" xfId="28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top" wrapText="1"/>
    </xf>
    <xf numFmtId="49" fontId="14" fillId="0" borderId="11" xfId="41" applyNumberFormat="1" applyFont="1" applyFill="1" applyBorder="1" applyAlignment="1">
      <alignment vertical="center" wrapText="1"/>
    </xf>
    <xf numFmtId="49" fontId="14" fillId="0" borderId="8" xfId="41" applyNumberFormat="1" applyFont="1" applyFill="1" applyBorder="1" applyAlignment="1">
      <alignment vertical="center" wrapText="1"/>
    </xf>
    <xf numFmtId="0" fontId="0" fillId="0" borderId="70" xfId="0" applyFill="1" applyBorder="1">
      <alignment horizontal="left" vertical="top" wrapText="1"/>
    </xf>
    <xf numFmtId="0" fontId="7" fillId="0" borderId="69" xfId="0" applyFont="1" applyFill="1" applyBorder="1" applyAlignment="1">
      <alignment horizontal="left" vertical="top" wrapText="1"/>
    </xf>
    <xf numFmtId="0" fontId="0" fillId="0" borderId="69" xfId="0" applyFill="1" applyBorder="1">
      <alignment horizontal="left" vertical="top" wrapText="1"/>
    </xf>
    <xf numFmtId="0" fontId="16" fillId="0" borderId="69" xfId="0" applyFont="1" applyFill="1" applyBorder="1">
      <alignment horizontal="left" vertical="top" wrapText="1"/>
    </xf>
    <xf numFmtId="1" fontId="16" fillId="0" borderId="69" xfId="0" applyNumberFormat="1" applyFont="1" applyFill="1" applyBorder="1" applyAlignment="1">
      <alignment horizontal="center" vertical="center" wrapText="1"/>
    </xf>
    <xf numFmtId="0" fontId="7" fillId="0" borderId="69" xfId="0" applyFont="1" applyFill="1" applyBorder="1" applyAlignment="1">
      <alignment horizontal="left" vertical="center" wrapText="1"/>
    </xf>
    <xf numFmtId="172" fontId="16" fillId="0" borderId="67" xfId="0" applyNumberFormat="1" applyFont="1" applyFill="1" applyBorder="1">
      <alignment horizontal="left" vertical="top" wrapText="1"/>
    </xf>
    <xf numFmtId="172" fontId="0" fillId="0" borderId="23" xfId="0" applyNumberFormat="1" applyFill="1" applyBorder="1">
      <alignment horizontal="left" vertical="top" wrapText="1"/>
    </xf>
    <xf numFmtId="49" fontId="14" fillId="0" borderId="24" xfId="41" applyNumberFormat="1" applyFont="1" applyFill="1" applyBorder="1" applyAlignment="1">
      <alignment vertical="center" wrapText="1"/>
    </xf>
    <xf numFmtId="49" fontId="14" fillId="0" borderId="25" xfId="41" applyNumberFormat="1" applyFont="1" applyFill="1" applyBorder="1" applyAlignment="1">
      <alignment vertical="center" wrapText="1"/>
    </xf>
    <xf numFmtId="0" fontId="16" fillId="0" borderId="25" xfId="0" applyFont="1" applyFill="1" applyBorder="1">
      <alignment horizontal="left" vertical="top" wrapText="1"/>
    </xf>
    <xf numFmtId="0" fontId="0" fillId="0" borderId="25" xfId="0" applyFont="1" applyFill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7" fillId="0" borderId="0" xfId="0" applyFont="1" applyFill="1" applyAlignment="1">
      <alignment horizontal="right" vertical="center"/>
    </xf>
    <xf numFmtId="0" fontId="47" fillId="0" borderId="0" xfId="0" applyFont="1" applyFill="1" applyAlignment="1">
      <alignment horizontal="right"/>
    </xf>
    <xf numFmtId="169" fontId="9" fillId="0" borderId="11" xfId="53" applyNumberFormat="1" applyFont="1" applyFill="1" applyBorder="1" applyAlignment="1">
      <alignment horizontal="center"/>
    </xf>
    <xf numFmtId="169" fontId="9" fillId="0" borderId="8" xfId="53" applyNumberFormat="1" applyFont="1" applyFill="1" applyBorder="1" applyAlignment="1">
      <alignment horizontal="center"/>
    </xf>
    <xf numFmtId="172" fontId="9" fillId="0" borderId="8" xfId="55" applyNumberFormat="1" applyFont="1" applyFill="1" applyBorder="1" applyAlignment="1">
      <alignment horizontal="center" vertical="center" wrapText="1"/>
    </xf>
    <xf numFmtId="172" fontId="9" fillId="0" borderId="23" xfId="55" applyNumberFormat="1" applyFont="1" applyFill="1" applyBorder="1" applyAlignment="1">
      <alignment horizontal="center" vertical="center" wrapText="1"/>
    </xf>
    <xf numFmtId="169" fontId="12" fillId="0" borderId="0" xfId="53" applyNumberFormat="1" applyFont="1" applyFill="1"/>
    <xf numFmtId="172" fontId="51" fillId="0" borderId="8" xfId="55" applyNumberFormat="1" applyFont="1" applyFill="1" applyBorder="1" applyAlignment="1">
      <alignment horizontal="center" vertical="center" wrapText="1"/>
    </xf>
    <xf numFmtId="172" fontId="51" fillId="0" borderId="23" xfId="55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49" fontId="9" fillId="0" borderId="8" xfId="0" applyNumberFormat="1" applyFont="1" applyFill="1" applyBorder="1" applyAlignment="1">
      <alignment horizontal="left" vertical="center" wrapText="1"/>
    </xf>
    <xf numFmtId="169" fontId="12" fillId="0" borderId="0" xfId="0" applyNumberFormat="1" applyFont="1" applyFill="1" applyAlignment="1"/>
    <xf numFmtId="0" fontId="17" fillId="0" borderId="0" xfId="0" applyFont="1" applyFill="1" applyAlignment="1">
      <alignment vertical="center" wrapText="1"/>
    </xf>
    <xf numFmtId="43" fontId="17" fillId="0" borderId="0" xfId="28" applyNumberFormat="1" applyFont="1" applyFill="1" applyAlignment="1">
      <alignment vertical="center" wrapText="1"/>
    </xf>
    <xf numFmtId="0" fontId="7" fillId="0" borderId="41" xfId="0" applyFont="1" applyFill="1" applyBorder="1" applyAlignment="1">
      <alignment horizontal="left" vertical="top" wrapText="1"/>
    </xf>
    <xf numFmtId="0" fontId="8" fillId="0" borderId="43" xfId="0" applyFont="1" applyFill="1" applyBorder="1" applyAlignment="1">
      <alignment horizontal="left" vertical="top" wrapText="1"/>
    </xf>
    <xf numFmtId="0" fontId="8" fillId="0" borderId="29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27" xfId="0" applyFont="1" applyFill="1" applyBorder="1" applyAlignment="1">
      <alignment horizontal="left" vertical="top" wrapText="1"/>
    </xf>
    <xf numFmtId="0" fontId="0" fillId="0" borderId="47" xfId="0" applyFont="1" applyFill="1" applyBorder="1" applyAlignment="1">
      <alignment vertical="center" wrapText="1"/>
    </xf>
    <xf numFmtId="0" fontId="0" fillId="0" borderId="28" xfId="0" applyFont="1" applyFill="1" applyBorder="1" applyAlignment="1">
      <alignment vertical="center" wrapText="1"/>
    </xf>
    <xf numFmtId="172" fontId="23" fillId="0" borderId="0" xfId="28" applyNumberFormat="1" applyFont="1" applyFill="1" applyBorder="1" applyAlignment="1">
      <alignment horizontal="center" vertical="center" wrapText="1"/>
    </xf>
    <xf numFmtId="172" fontId="23" fillId="0" borderId="27" xfId="28" applyNumberFormat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left" vertical="top" wrapText="1"/>
    </xf>
    <xf numFmtId="0" fontId="8" fillId="0" borderId="22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center" wrapText="1"/>
    </xf>
    <xf numFmtId="1" fontId="8" fillId="0" borderId="7" xfId="0" applyNumberFormat="1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right" wrapText="1"/>
    </xf>
    <xf numFmtId="174" fontId="0" fillId="0" borderId="0" xfId="0" applyNumberFormat="1" applyFill="1">
      <alignment horizontal="left" vertical="top" wrapText="1"/>
    </xf>
    <xf numFmtId="0" fontId="0" fillId="0" borderId="8" xfId="0" quotePrefix="1" applyFont="1" applyFill="1" applyBorder="1" applyAlignment="1">
      <alignment horizontal="left" vertical="top" wrapText="1"/>
    </xf>
    <xf numFmtId="0" fontId="0" fillId="0" borderId="25" xfId="0" applyFont="1" applyFill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3" fillId="0" borderId="0" xfId="0" applyFont="1" applyFill="1" applyAlignment="1">
      <alignment horizontal="right" vertical="top" wrapText="1"/>
    </xf>
    <xf numFmtId="0" fontId="0" fillId="33" borderId="0" xfId="0" applyFill="1">
      <alignment horizontal="left" vertical="top" wrapText="1"/>
    </xf>
    <xf numFmtId="0" fontId="42" fillId="0" borderId="79" xfId="0" applyFont="1" applyFill="1" applyBorder="1" applyAlignment="1">
      <alignment horizontal="center" vertical="center" wrapText="1"/>
    </xf>
    <xf numFmtId="0" fontId="42" fillId="0" borderId="2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4" fillId="33" borderId="0" xfId="0" applyNumberFormat="1" applyFont="1" applyFill="1" applyAlignment="1">
      <alignment horizontal="center" vertical="center" wrapText="1"/>
    </xf>
    <xf numFmtId="170" fontId="12" fillId="0" borderId="0" xfId="0" applyNumberFormat="1" applyFont="1" applyFill="1" applyAlignment="1">
      <alignment horizontal="right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42" fillId="0" borderId="66" xfId="0" applyFont="1" applyFill="1" applyBorder="1" applyAlignment="1">
      <alignment horizontal="center" vertical="center" wrapText="1"/>
    </xf>
    <xf numFmtId="0" fontId="42" fillId="0" borderId="67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69" xfId="0" applyFont="1" applyFill="1" applyBorder="1" applyAlignment="1">
      <alignment horizontal="center" vertical="center" wrapText="1"/>
    </xf>
    <xf numFmtId="169" fontId="9" fillId="0" borderId="8" xfId="0" applyNumberFormat="1" applyFont="1" applyFill="1" applyBorder="1" applyAlignment="1">
      <alignment horizontal="center"/>
    </xf>
    <xf numFmtId="49" fontId="9" fillId="0" borderId="57" xfId="0" applyNumberFormat="1" applyFont="1" applyFill="1" applyBorder="1" applyAlignment="1">
      <alignment horizontal="center" vertical="top"/>
    </xf>
    <xf numFmtId="49" fontId="9" fillId="0" borderId="72" xfId="0" applyNumberFormat="1" applyFont="1" applyFill="1" applyBorder="1" applyAlignment="1">
      <alignment horizontal="center" vertical="top"/>
    </xf>
    <xf numFmtId="49" fontId="9" fillId="0" borderId="69" xfId="0" applyNumberFormat="1" applyFont="1" applyFill="1" applyBorder="1" applyAlignment="1">
      <alignment horizontal="center" vertical="top"/>
    </xf>
    <xf numFmtId="0" fontId="14" fillId="33" borderId="0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textRotation="90" wrapText="1"/>
    </xf>
    <xf numFmtId="49" fontId="9" fillId="0" borderId="8" xfId="0" applyNumberFormat="1" applyFont="1" applyFill="1" applyBorder="1" applyAlignment="1">
      <alignment horizontal="center" vertical="center" textRotation="90" wrapText="1"/>
    </xf>
    <xf numFmtId="169" fontId="9" fillId="0" borderId="8" xfId="28" applyNumberFormat="1" applyFont="1" applyFill="1" applyBorder="1" applyAlignment="1">
      <alignment horizontal="center" vertical="center" wrapText="1"/>
    </xf>
    <xf numFmtId="169" fontId="50" fillId="0" borderId="69" xfId="28" applyNumberFormat="1" applyFont="1" applyFill="1" applyBorder="1" applyAlignment="1">
      <alignment horizontal="center" vertical="center" wrapText="1"/>
    </xf>
    <xf numFmtId="169" fontId="50" fillId="0" borderId="67" xfId="28" applyNumberFormat="1" applyFont="1" applyFill="1" applyBorder="1" applyAlignment="1">
      <alignment horizontal="center" vertical="center" wrapText="1"/>
    </xf>
    <xf numFmtId="169" fontId="50" fillId="0" borderId="8" xfId="28" applyNumberFormat="1" applyFont="1" applyFill="1" applyBorder="1" applyAlignment="1">
      <alignment horizontal="center" vertical="center" wrapText="1"/>
    </xf>
    <xf numFmtId="169" fontId="50" fillId="0" borderId="23" xfId="28" applyNumberFormat="1" applyFont="1" applyFill="1" applyBorder="1" applyAlignment="1">
      <alignment horizontal="center" vertical="center" wrapText="1"/>
    </xf>
    <xf numFmtId="169" fontId="9" fillId="0" borderId="23" xfId="28" applyNumberFormat="1" applyFont="1" applyFill="1" applyBorder="1" applyAlignment="1">
      <alignment horizontal="center" vertical="center" wrapText="1"/>
    </xf>
    <xf numFmtId="49" fontId="9" fillId="0" borderId="73" xfId="0" applyNumberFormat="1" applyFont="1" applyFill="1" applyBorder="1" applyAlignment="1">
      <alignment horizontal="center" vertical="center" wrapText="1"/>
    </xf>
    <xf numFmtId="49" fontId="9" fillId="0" borderId="74" xfId="0" applyNumberFormat="1" applyFont="1" applyFill="1" applyBorder="1" applyAlignment="1">
      <alignment horizontal="center" vertical="center" wrapText="1"/>
    </xf>
    <xf numFmtId="49" fontId="9" fillId="0" borderId="29" xfId="0" applyNumberFormat="1" applyFont="1" applyFill="1" applyBorder="1" applyAlignment="1">
      <alignment horizontal="center" vertical="center" wrapText="1"/>
    </xf>
    <xf numFmtId="49" fontId="9" fillId="0" borderId="36" xfId="0" applyNumberFormat="1" applyFont="1" applyFill="1" applyBorder="1" applyAlignment="1">
      <alignment horizontal="center" vertical="center" wrapText="1"/>
    </xf>
    <xf numFmtId="49" fontId="9" fillId="0" borderId="61" xfId="0" applyNumberFormat="1" applyFont="1" applyFill="1" applyBorder="1" applyAlignment="1">
      <alignment horizontal="center" vertical="center" wrapText="1"/>
    </xf>
    <xf numFmtId="49" fontId="9" fillId="0" borderId="62" xfId="0" applyNumberFormat="1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9" fillId="0" borderId="72" xfId="0" applyFont="1" applyFill="1" applyBorder="1" applyAlignment="1">
      <alignment horizontal="center" vertical="center" wrapText="1"/>
    </xf>
    <xf numFmtId="0" fontId="9" fillId="0" borderId="69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75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169" fontId="9" fillId="0" borderId="56" xfId="0" applyNumberFormat="1" applyFont="1" applyFill="1" applyBorder="1" applyAlignment="1">
      <alignment horizontal="center"/>
    </xf>
    <xf numFmtId="169" fontId="9" fillId="0" borderId="71" xfId="0" applyNumberFormat="1" applyFont="1" applyFill="1" applyBorder="1" applyAlignment="1">
      <alignment horizontal="center"/>
    </xf>
    <xf numFmtId="0" fontId="0" fillId="0" borderId="47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left" vertical="top" wrapText="1"/>
    </xf>
    <xf numFmtId="0" fontId="0" fillId="0" borderId="36" xfId="0" applyFont="1" applyFill="1" applyBorder="1" applyAlignment="1">
      <alignment horizontal="left" vertical="top" wrapText="1"/>
    </xf>
    <xf numFmtId="0" fontId="0" fillId="0" borderId="78" xfId="0" applyFill="1" applyBorder="1" applyAlignment="1">
      <alignment horizontal="center" vertical="top" wrapText="1"/>
    </xf>
    <xf numFmtId="0" fontId="0" fillId="0" borderId="77" xfId="0" applyFill="1" applyBorder="1" applyAlignment="1">
      <alignment horizontal="center" vertical="top" wrapText="1"/>
    </xf>
    <xf numFmtId="0" fontId="0" fillId="0" borderId="76" xfId="0" applyFill="1" applyBorder="1" applyAlignment="1">
      <alignment horizontal="center" vertical="top" wrapText="1"/>
    </xf>
    <xf numFmtId="0" fontId="0" fillId="0" borderId="55" xfId="0" applyFont="1" applyFill="1" applyBorder="1" applyAlignment="1">
      <alignment horizontal="left" vertical="top" wrapText="1"/>
    </xf>
    <xf numFmtId="0" fontId="0" fillId="0" borderId="54" xfId="0" applyFont="1" applyFill="1" applyBorder="1" applyAlignment="1">
      <alignment horizontal="left" vertical="top" wrapText="1"/>
    </xf>
    <xf numFmtId="172" fontId="23" fillId="0" borderId="51" xfId="28" applyNumberFormat="1" applyFont="1" applyFill="1" applyBorder="1" applyAlignment="1">
      <alignment horizontal="center" vertical="center" wrapText="1"/>
    </xf>
    <xf numFmtId="172" fontId="23" fillId="0" borderId="52" xfId="28" applyNumberFormat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horizontal="left" vertical="top" wrapText="1"/>
    </xf>
    <xf numFmtId="0" fontId="22" fillId="0" borderId="8" xfId="0" applyFont="1" applyFill="1" applyBorder="1" applyAlignment="1">
      <alignment horizontal="left" vertical="top" wrapText="1"/>
    </xf>
    <xf numFmtId="172" fontId="22" fillId="0" borderId="8" xfId="28" applyNumberFormat="1" applyFont="1" applyFill="1" applyBorder="1" applyAlignment="1">
      <alignment horizontal="center" vertical="center" wrapText="1"/>
    </xf>
    <xf numFmtId="172" fontId="22" fillId="0" borderId="23" xfId="28" applyNumberFormat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left" vertical="top" wrapText="1"/>
    </xf>
    <xf numFmtId="0" fontId="0" fillId="0" borderId="25" xfId="0" applyFont="1" applyFill="1" applyBorder="1" applyAlignment="1">
      <alignment horizontal="left" vertical="top" wrapText="1"/>
    </xf>
    <xf numFmtId="172" fontId="23" fillId="0" borderId="25" xfId="28" applyNumberFormat="1" applyFont="1" applyFill="1" applyBorder="1" applyAlignment="1">
      <alignment horizontal="center" vertical="center" wrapText="1"/>
    </xf>
    <xf numFmtId="172" fontId="23" fillId="0" borderId="26" xfId="28" applyNumberFormat="1" applyFont="1" applyFill="1" applyBorder="1" applyAlignment="1">
      <alignment horizontal="center" vertical="center" wrapText="1"/>
    </xf>
    <xf numFmtId="0" fontId="0" fillId="0" borderId="65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0" fillId="33" borderId="47" xfId="0" applyFont="1" applyFill="1" applyBorder="1" applyAlignment="1">
      <alignment horizontal="center" vertical="center" wrapText="1"/>
    </xf>
    <xf numFmtId="0" fontId="0" fillId="33" borderId="28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top" wrapText="1"/>
    </xf>
    <xf numFmtId="0" fontId="0" fillId="0" borderId="60" xfId="0" applyFont="1" applyFill="1" applyBorder="1" applyAlignment="1">
      <alignment horizontal="center" vertical="top" wrapText="1"/>
    </xf>
    <xf numFmtId="0" fontId="22" fillId="0" borderId="61" xfId="0" applyFont="1" applyFill="1" applyBorder="1" applyAlignment="1">
      <alignment horizontal="left" vertical="top" wrapText="1"/>
    </xf>
    <xf numFmtId="0" fontId="22" fillId="0" borderId="62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172" fontId="23" fillId="0" borderId="58" xfId="28" applyNumberFormat="1" applyFont="1" applyFill="1" applyBorder="1" applyAlignment="1">
      <alignment horizontal="center" vertical="center" wrapText="1"/>
    </xf>
    <xf numFmtId="172" fontId="23" fillId="0" borderId="59" xfId="28" applyNumberFormat="1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left" vertical="top" wrapText="1"/>
    </xf>
    <xf numFmtId="0" fontId="0" fillId="0" borderId="35" xfId="0" applyFont="1" applyFill="1" applyBorder="1" applyAlignment="1">
      <alignment horizontal="left" vertical="top" wrapText="1"/>
    </xf>
    <xf numFmtId="172" fontId="22" fillId="0" borderId="51" xfId="28" applyNumberFormat="1" applyFont="1" applyFill="1" applyBorder="1" applyAlignment="1">
      <alignment horizontal="center" vertical="center" wrapText="1"/>
    </xf>
    <xf numFmtId="172" fontId="22" fillId="0" borderId="52" xfId="28" applyNumberFormat="1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top" wrapText="1"/>
    </xf>
    <xf numFmtId="0" fontId="0" fillId="0" borderId="50" xfId="0" applyFont="1" applyFill="1" applyBorder="1" applyAlignment="1">
      <alignment horizontal="center" vertical="top" wrapText="1"/>
    </xf>
    <xf numFmtId="0" fontId="0" fillId="0" borderId="28" xfId="0" applyFont="1" applyFill="1" applyBorder="1" applyAlignment="1">
      <alignment horizontal="center" vertical="top" wrapText="1"/>
    </xf>
    <xf numFmtId="0" fontId="8" fillId="0" borderId="38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37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18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left" vertical="top" wrapText="1"/>
    </xf>
    <xf numFmtId="0" fontId="7" fillId="0" borderId="42" xfId="0" applyFont="1" applyFill="1" applyBorder="1" applyAlignment="1">
      <alignment horizontal="left" vertical="top" wrapText="1"/>
    </xf>
    <xf numFmtId="0" fontId="7" fillId="0" borderId="31" xfId="0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horizontal="left" vertical="top" wrapText="1"/>
    </xf>
    <xf numFmtId="0" fontId="8" fillId="0" borderId="44" xfId="0" applyFont="1" applyFill="1" applyBorder="1" applyAlignment="1">
      <alignment horizontal="left" vertical="top" wrapText="1"/>
    </xf>
    <xf numFmtId="0" fontId="8" fillId="0" borderId="45" xfId="0" applyFont="1" applyFill="1" applyBorder="1" applyAlignment="1">
      <alignment horizontal="left" vertical="top" wrapText="1"/>
    </xf>
    <xf numFmtId="0" fontId="8" fillId="0" borderId="46" xfId="0" applyFont="1" applyFill="1" applyBorder="1" applyAlignment="1">
      <alignment horizontal="left" vertical="top" wrapText="1"/>
    </xf>
    <xf numFmtId="0" fontId="7" fillId="0" borderId="29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left" vertical="top" wrapText="1"/>
    </xf>
    <xf numFmtId="0" fontId="0" fillId="0" borderId="65" xfId="0" applyFont="1" applyFill="1" applyBorder="1" applyAlignment="1">
      <alignment horizontal="center" vertical="top" wrapText="1"/>
    </xf>
    <xf numFmtId="0" fontId="0" fillId="33" borderId="65" xfId="0" applyFont="1" applyFill="1" applyBorder="1" applyAlignment="1">
      <alignment horizontal="center" vertical="top" wrapText="1"/>
    </xf>
    <xf numFmtId="0" fontId="0" fillId="33" borderId="28" xfId="0" applyFont="1" applyFill="1" applyBorder="1" applyAlignment="1">
      <alignment horizontal="center" vertical="top" wrapText="1"/>
    </xf>
    <xf numFmtId="0" fontId="22" fillId="33" borderId="80" xfId="0" applyFont="1" applyFill="1" applyBorder="1" applyAlignment="1">
      <alignment horizontal="left" vertical="top" wrapText="1"/>
    </xf>
    <xf numFmtId="0" fontId="22" fillId="33" borderId="81" xfId="0" applyFont="1" applyFill="1" applyBorder="1" applyAlignment="1">
      <alignment horizontal="left" vertical="top" wrapText="1"/>
    </xf>
    <xf numFmtId="172" fontId="23" fillId="33" borderId="51" xfId="28" applyNumberFormat="1" applyFont="1" applyFill="1" applyBorder="1" applyAlignment="1">
      <alignment horizontal="center" vertical="center" wrapText="1"/>
    </xf>
    <xf numFmtId="172" fontId="23" fillId="33" borderId="52" xfId="28" applyNumberFormat="1" applyFont="1" applyFill="1" applyBorder="1" applyAlignment="1">
      <alignment horizontal="center" vertical="center" wrapText="1"/>
    </xf>
    <xf numFmtId="0" fontId="0" fillId="33" borderId="55" xfId="0" applyFont="1" applyFill="1" applyBorder="1" applyAlignment="1">
      <alignment horizontal="left" vertical="top" wrapText="1"/>
    </xf>
    <xf numFmtId="0" fontId="0" fillId="33" borderId="54" xfId="0" applyFont="1" applyFill="1" applyBorder="1" applyAlignment="1">
      <alignment horizontal="left" vertical="top" wrapText="1"/>
    </xf>
    <xf numFmtId="0" fontId="22" fillId="33" borderId="8" xfId="0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center" vertical="center"/>
    </xf>
    <xf numFmtId="0" fontId="0" fillId="33" borderId="8" xfId="0" applyFont="1" applyFill="1" applyBorder="1" applyAlignment="1">
      <alignment horizontal="center" vertical="top" wrapText="1"/>
    </xf>
    <xf numFmtId="0" fontId="0" fillId="33" borderId="47" xfId="0" applyFont="1" applyFill="1" applyBorder="1" applyAlignment="1">
      <alignment horizontal="center" vertical="top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2" xfId="52"/>
    <cellStyle name="Comma 3" xfId="51"/>
    <cellStyle name="Comma 4" xfId="55"/>
    <cellStyle name="Comma 5" xfId="57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11 2" xfId="53"/>
    <cellStyle name="Normal 13" xfId="54"/>
    <cellStyle name="Normal 2" xfId="49"/>
    <cellStyle name="Normal 2 3" xfId="38"/>
    <cellStyle name="Normal 3" xfId="50"/>
    <cellStyle name="Normal 4" xfId="56"/>
    <cellStyle name="Normal 7" xfId="39"/>
    <cellStyle name="Normal 8" xfId="58"/>
    <cellStyle name="Normal_Book2" xfId="40"/>
    <cellStyle name="Normal_Varabashxum-ynderk" xfId="41"/>
    <cellStyle name="Note" xfId="42" builtinId="10" customBuiltin="1"/>
    <cellStyle name="Output" xfId="43" builtinId="21" customBuiltin="1"/>
    <cellStyle name="Percent" xfId="44" builtinId="5" customBuiltin="1"/>
    <cellStyle name="SN_241" xfId="45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Financial/Local_NAXAHASHIVner/2020/1919-N/4.&#1344;&#1377;&#1406;&#1381;&#1388;&#1406;&#1377;&#1390;%20N%204.&#1336;&#1405;&#1407;%20&#1396;&#1387;&#1403;&#1400;&#1409;&#1377;&#1404;&#1400;&#1410;&#1396;&#1398;&#1381;&#1408;&#1387;_&#1359;&#1398;&#1407;&#1381;&#1405;&#1377;&#1379;&#1387;&#1407;&#1377;&#1391;&#137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rcarakan"/>
    </sheetNames>
    <sheetDataSet>
      <sheetData sheetId="0">
        <row r="3138">
          <cell r="C3138" t="str">
            <v xml:space="preserve"> Առողջապահության համակարգի արդիականացման և արդյունավետության բարձրացման ծրագիր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9" zoomScale="120" zoomScaleNormal="120" zoomScaleSheetLayoutView="100" workbookViewId="0">
      <selection activeCell="C26" sqref="C26"/>
    </sheetView>
  </sheetViews>
  <sheetFormatPr defaultColWidth="9" defaultRowHeight="12.75" x14ac:dyDescent="0.25"/>
  <cols>
    <col min="1" max="2" width="8.42578125" style="21" customWidth="1"/>
    <col min="3" max="3" width="70.7109375" style="21" customWidth="1"/>
    <col min="4" max="4" width="26.5703125" style="21" customWidth="1"/>
    <col min="5" max="16384" width="9" style="21"/>
  </cols>
  <sheetData>
    <row r="1" spans="1:5" ht="14.25" customHeight="1" x14ac:dyDescent="0.25">
      <c r="A1" s="181" t="s">
        <v>130</v>
      </c>
      <c r="B1" s="181"/>
      <c r="C1" s="181"/>
      <c r="D1" s="181"/>
      <c r="E1" s="89"/>
    </row>
    <row r="2" spans="1:5" s="1" customFormat="1" ht="16.5" customHeight="1" x14ac:dyDescent="0.25">
      <c r="B2" s="25"/>
      <c r="C2" s="25"/>
      <c r="D2" s="58" t="s">
        <v>128</v>
      </c>
      <c r="E2" s="3"/>
    </row>
    <row r="3" spans="1:5" s="1" customFormat="1" ht="16.5" customHeight="1" x14ac:dyDescent="0.25">
      <c r="A3" s="25" t="s">
        <v>45</v>
      </c>
      <c r="B3" s="25"/>
      <c r="C3" s="25"/>
      <c r="D3" s="53" t="s">
        <v>46</v>
      </c>
      <c r="E3" s="3"/>
    </row>
    <row r="4" spans="1:5" s="1" customFormat="1" ht="16.5" customHeight="1" x14ac:dyDescent="0.25">
      <c r="A4" s="2"/>
      <c r="B4" s="2"/>
      <c r="C4" s="2"/>
      <c r="D4" s="3"/>
      <c r="E4" s="3"/>
    </row>
    <row r="5" spans="1:5" s="1" customFormat="1" ht="101.25" customHeight="1" x14ac:dyDescent="0.25">
      <c r="A5" s="180" t="s">
        <v>146</v>
      </c>
      <c r="B5" s="180"/>
      <c r="C5" s="180"/>
      <c r="D5" s="180"/>
      <c r="E5" s="4"/>
    </row>
    <row r="6" spans="1:5" ht="13.5" thickBot="1" x14ac:dyDescent="0.3">
      <c r="D6" s="90" t="s">
        <v>1</v>
      </c>
    </row>
    <row r="7" spans="1:5" ht="63.75" customHeight="1" x14ac:dyDescent="0.25">
      <c r="A7" s="184" t="s">
        <v>2</v>
      </c>
      <c r="B7" s="182"/>
      <c r="C7" s="182" t="s">
        <v>129</v>
      </c>
      <c r="D7" s="176" t="s">
        <v>3</v>
      </c>
    </row>
    <row r="8" spans="1:5" ht="35.25" customHeight="1" x14ac:dyDescent="0.25">
      <c r="A8" s="185"/>
      <c r="B8" s="183"/>
      <c r="C8" s="183"/>
      <c r="D8" s="177"/>
    </row>
    <row r="9" spans="1:5" ht="24.75" customHeight="1" x14ac:dyDescent="0.25">
      <c r="A9" s="73" t="s">
        <v>12</v>
      </c>
      <c r="B9" s="74" t="s">
        <v>122</v>
      </c>
      <c r="C9" s="183"/>
      <c r="D9" s="91" t="s">
        <v>8</v>
      </c>
    </row>
    <row r="10" spans="1:5" s="95" customFormat="1" ht="27" customHeight="1" x14ac:dyDescent="0.25">
      <c r="A10" s="92"/>
      <c r="B10" s="93"/>
      <c r="C10" s="93" t="s">
        <v>4</v>
      </c>
      <c r="D10" s="94"/>
    </row>
    <row r="11" spans="1:5" ht="19.5" customHeight="1" x14ac:dyDescent="0.25">
      <c r="A11" s="43"/>
      <c r="B11" s="45"/>
      <c r="C11" s="96" t="s">
        <v>57</v>
      </c>
      <c r="D11" s="97">
        <f>+D25+D19</f>
        <v>0</v>
      </c>
    </row>
    <row r="12" spans="1:5" s="5" customFormat="1" ht="18" customHeight="1" x14ac:dyDescent="0.25">
      <c r="A12" s="98" t="s">
        <v>66</v>
      </c>
      <c r="B12" s="45"/>
      <c r="C12" s="26" t="s">
        <v>48</v>
      </c>
      <c r="D12" s="99">
        <f t="shared" ref="D12:D14" si="0">+D11</f>
        <v>0</v>
      </c>
    </row>
    <row r="13" spans="1:5" s="5" customFormat="1" ht="28.15" customHeight="1" x14ac:dyDescent="0.25">
      <c r="A13" s="43"/>
      <c r="B13" s="45"/>
      <c r="C13" s="45" t="s">
        <v>85</v>
      </c>
      <c r="D13" s="100">
        <f t="shared" si="0"/>
        <v>0</v>
      </c>
    </row>
    <row r="14" spans="1:5" s="5" customFormat="1" ht="18" customHeight="1" x14ac:dyDescent="0.25">
      <c r="A14" s="43"/>
      <c r="B14" s="45"/>
      <c r="C14" s="27" t="s">
        <v>49</v>
      </c>
      <c r="D14" s="100">
        <f t="shared" si="0"/>
        <v>0</v>
      </c>
    </row>
    <row r="15" spans="1:5" s="5" customFormat="1" ht="18" customHeight="1" x14ac:dyDescent="0.25">
      <c r="A15" s="43"/>
      <c r="B15" s="45"/>
      <c r="C15" s="45" t="s">
        <v>83</v>
      </c>
      <c r="D15" s="100">
        <f>+D14</f>
        <v>0</v>
      </c>
    </row>
    <row r="16" spans="1:5" s="5" customFormat="1" ht="18" customHeight="1" x14ac:dyDescent="0.25">
      <c r="A16" s="43"/>
      <c r="B16" s="45"/>
      <c r="C16" s="27" t="s">
        <v>50</v>
      </c>
      <c r="D16" s="100">
        <f>+D15</f>
        <v>0</v>
      </c>
    </row>
    <row r="17" spans="1:5" s="5" customFormat="1" ht="30.75" customHeight="1" x14ac:dyDescent="0.25">
      <c r="A17" s="43"/>
      <c r="B17" s="45"/>
      <c r="C17" s="29" t="s">
        <v>84</v>
      </c>
      <c r="D17" s="100">
        <f>+D16</f>
        <v>0</v>
      </c>
    </row>
    <row r="18" spans="1:5" x14ac:dyDescent="0.25">
      <c r="A18" s="178" t="s">
        <v>51</v>
      </c>
      <c r="B18" s="179"/>
      <c r="C18" s="179"/>
      <c r="D18" s="101"/>
    </row>
    <row r="19" spans="1:5" s="5" customFormat="1" ht="16.5" customHeight="1" x14ac:dyDescent="0.25">
      <c r="A19" s="37"/>
      <c r="B19" s="34">
        <v>11004</v>
      </c>
      <c r="C19" s="46" t="s">
        <v>86</v>
      </c>
      <c r="D19" s="63">
        <v>15000</v>
      </c>
    </row>
    <row r="20" spans="1:5" s="5" customFormat="1" ht="25.5" x14ac:dyDescent="0.25">
      <c r="A20" s="37"/>
      <c r="B20" s="31"/>
      <c r="C20" s="29" t="s">
        <v>87</v>
      </c>
      <c r="D20" s="38"/>
    </row>
    <row r="21" spans="1:5" s="5" customFormat="1" ht="16.5" customHeight="1" x14ac:dyDescent="0.25">
      <c r="A21" s="37"/>
      <c r="B21" s="24"/>
      <c r="C21" s="27" t="s">
        <v>88</v>
      </c>
      <c r="D21" s="38"/>
    </row>
    <row r="22" spans="1:5" s="5" customFormat="1" ht="25.5" x14ac:dyDescent="0.25">
      <c r="A22" s="37"/>
      <c r="B22" s="24"/>
      <c r="C22" s="102" t="s">
        <v>133</v>
      </c>
      <c r="D22" s="38"/>
    </row>
    <row r="23" spans="1:5" s="5" customFormat="1" ht="16.5" customHeight="1" x14ac:dyDescent="0.25">
      <c r="A23" s="37"/>
      <c r="B23" s="24"/>
      <c r="C23" s="27" t="s">
        <v>89</v>
      </c>
      <c r="D23" s="38"/>
    </row>
    <row r="24" spans="1:5" s="5" customFormat="1" ht="16.5" customHeight="1" x14ac:dyDescent="0.25">
      <c r="A24" s="37"/>
      <c r="B24" s="28"/>
      <c r="C24" s="50" t="s">
        <v>5</v>
      </c>
      <c r="D24" s="38"/>
    </row>
    <row r="25" spans="1:5" s="5" customFormat="1" ht="17.25" customHeight="1" x14ac:dyDescent="0.25">
      <c r="A25" s="33"/>
      <c r="B25" s="34">
        <v>32004</v>
      </c>
      <c r="C25" s="46" t="s">
        <v>86</v>
      </c>
      <c r="D25" s="63">
        <v>-15000</v>
      </c>
      <c r="E25" s="22"/>
    </row>
    <row r="26" spans="1:5" s="6" customFormat="1" ht="51" x14ac:dyDescent="0.3">
      <c r="A26" s="35"/>
      <c r="B26" s="31"/>
      <c r="C26" s="29" t="s">
        <v>132</v>
      </c>
      <c r="D26" s="32"/>
    </row>
    <row r="27" spans="1:5" s="7" customFormat="1" ht="16.5" customHeight="1" x14ac:dyDescent="0.3">
      <c r="A27" s="30"/>
      <c r="B27" s="24"/>
      <c r="C27" s="27" t="s">
        <v>88</v>
      </c>
      <c r="D27" s="36"/>
    </row>
    <row r="28" spans="1:5" s="7" customFormat="1" ht="38.25" x14ac:dyDescent="0.3">
      <c r="A28" s="30"/>
      <c r="B28" s="24"/>
      <c r="C28" s="29" t="s">
        <v>134</v>
      </c>
      <c r="D28" s="36"/>
    </row>
    <row r="29" spans="1:5" s="7" customFormat="1" ht="16.5" customHeight="1" x14ac:dyDescent="0.3">
      <c r="A29" s="30"/>
      <c r="B29" s="24"/>
      <c r="C29" s="27" t="s">
        <v>89</v>
      </c>
      <c r="D29" s="36"/>
    </row>
    <row r="30" spans="1:5" s="5" customFormat="1" ht="26.25" thickBot="1" x14ac:dyDescent="0.3">
      <c r="A30" s="47"/>
      <c r="B30" s="48"/>
      <c r="C30" s="171" t="s">
        <v>135</v>
      </c>
      <c r="D30" s="49"/>
    </row>
    <row r="31" spans="1:5" ht="51.75" customHeight="1" x14ac:dyDescent="0.25"/>
    <row r="32" spans="1:5" ht="21.75" customHeight="1" x14ac:dyDescent="0.25"/>
    <row r="33" ht="58.5" customHeight="1" x14ac:dyDescent="0.25"/>
    <row r="34" ht="15.75" customHeight="1" x14ac:dyDescent="0.25"/>
    <row r="35" ht="16.5" customHeight="1" x14ac:dyDescent="0.25"/>
    <row r="36" ht="21.75" customHeight="1" x14ac:dyDescent="0.25"/>
    <row r="37" ht="52.5" customHeight="1" x14ac:dyDescent="0.25"/>
    <row r="38" ht="27.75" customHeight="1" x14ac:dyDescent="0.25"/>
    <row r="39" ht="43.5" customHeight="1" x14ac:dyDescent="0.25"/>
    <row r="40" ht="20.25" customHeight="1" x14ac:dyDescent="0.25"/>
    <row r="41" ht="21" customHeight="1" x14ac:dyDescent="0.25"/>
    <row r="42" ht="22.5" customHeight="1" x14ac:dyDescent="0.25"/>
    <row r="43" ht="42" customHeight="1" x14ac:dyDescent="0.25"/>
    <row r="44" ht="22.5" customHeight="1" x14ac:dyDescent="0.25"/>
    <row r="45" ht="20.25" customHeight="1" x14ac:dyDescent="0.25"/>
    <row r="46" ht="18.75" customHeight="1" x14ac:dyDescent="0.25"/>
    <row r="47" ht="40.5" customHeight="1" x14ac:dyDescent="0.25"/>
  </sheetData>
  <mergeCells count="6">
    <mergeCell ref="D7:D8"/>
    <mergeCell ref="A18:C18"/>
    <mergeCell ref="A5:D5"/>
    <mergeCell ref="A1:D1"/>
    <mergeCell ref="C7:C9"/>
    <mergeCell ref="A7:B8"/>
  </mergeCells>
  <pageMargins left="0.16" right="0.24" top="0.74803149606299213" bottom="0.74803149606299213" header="0.31496062992125984" footer="0.31496062992125984"/>
  <pageSetup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82"/>
  <sheetViews>
    <sheetView topLeftCell="A10" zoomScale="120" zoomScaleNormal="120" zoomScaleSheetLayoutView="80" workbookViewId="0">
      <selection activeCell="F22" sqref="F22"/>
    </sheetView>
  </sheetViews>
  <sheetFormatPr defaultColWidth="9" defaultRowHeight="12.75" x14ac:dyDescent="0.25"/>
  <cols>
    <col min="1" max="5" width="7.5703125" style="21" customWidth="1"/>
    <col min="6" max="6" width="76.140625" style="89" customWidth="1"/>
    <col min="7" max="7" width="23.42578125" style="21" customWidth="1"/>
    <col min="8" max="8" width="21.28515625" style="105" bestFit="1" customWidth="1"/>
    <col min="9" max="55" width="9.140625" style="105" customWidth="1"/>
    <col min="56" max="16384" width="9" style="21"/>
  </cols>
  <sheetData>
    <row r="1" spans="1:55" ht="14.25" customHeight="1" x14ac:dyDescent="0.25">
      <c r="A1" s="103"/>
      <c r="B1" s="103"/>
      <c r="C1" s="103"/>
      <c r="D1" s="103"/>
      <c r="E1" s="103"/>
      <c r="F1" s="104"/>
      <c r="G1" s="174" t="s">
        <v>6</v>
      </c>
    </row>
    <row r="2" spans="1:55" s="1" customFormat="1" ht="16.5" customHeight="1" x14ac:dyDescent="0.25">
      <c r="B2" s="56"/>
      <c r="C2" s="56"/>
      <c r="D2" s="56"/>
      <c r="E2" s="56"/>
      <c r="F2" s="56"/>
      <c r="G2" s="54" t="s">
        <v>128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</row>
    <row r="3" spans="1:55" s="1" customFormat="1" ht="16.5" customHeight="1" x14ac:dyDescent="0.25">
      <c r="B3" s="56"/>
      <c r="C3" s="56"/>
      <c r="D3" s="56"/>
      <c r="E3" s="56"/>
      <c r="F3" s="56"/>
      <c r="G3" s="54" t="s">
        <v>0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</row>
    <row r="4" spans="1:55" s="1" customFormat="1" ht="48" customHeight="1" x14ac:dyDescent="0.25">
      <c r="A4" s="180" t="s">
        <v>145</v>
      </c>
      <c r="B4" s="180"/>
      <c r="C4" s="180"/>
      <c r="D4" s="180"/>
      <c r="E4" s="180"/>
      <c r="F4" s="180"/>
      <c r="G4" s="180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</row>
    <row r="6" spans="1:55" ht="14.25" customHeight="1" thickBot="1" x14ac:dyDescent="0.3">
      <c r="G6" s="57" t="s">
        <v>1</v>
      </c>
    </row>
    <row r="7" spans="1:55" ht="32.25" customHeight="1" x14ac:dyDescent="0.25">
      <c r="A7" s="184" t="s">
        <v>7</v>
      </c>
      <c r="B7" s="182"/>
      <c r="C7" s="182"/>
      <c r="D7" s="182" t="s">
        <v>2</v>
      </c>
      <c r="E7" s="182"/>
      <c r="F7" s="188" t="s">
        <v>123</v>
      </c>
      <c r="G7" s="186" t="s">
        <v>3</v>
      </c>
    </row>
    <row r="8" spans="1:55" ht="74.25" customHeight="1" x14ac:dyDescent="0.25">
      <c r="A8" s="185"/>
      <c r="B8" s="183"/>
      <c r="C8" s="183"/>
      <c r="D8" s="183"/>
      <c r="E8" s="183"/>
      <c r="F8" s="189"/>
      <c r="G8" s="187"/>
    </row>
    <row r="9" spans="1:55" ht="27" customHeight="1" x14ac:dyDescent="0.25">
      <c r="A9" s="106" t="s">
        <v>9</v>
      </c>
      <c r="B9" s="107" t="s">
        <v>10</v>
      </c>
      <c r="C9" s="107" t="s">
        <v>11</v>
      </c>
      <c r="D9" s="107" t="s">
        <v>12</v>
      </c>
      <c r="E9" s="107" t="s">
        <v>13</v>
      </c>
      <c r="F9" s="108"/>
      <c r="G9" s="91" t="s">
        <v>8</v>
      </c>
    </row>
    <row r="10" spans="1:55" x14ac:dyDescent="0.25">
      <c r="A10" s="43"/>
      <c r="B10" s="45"/>
      <c r="C10" s="45"/>
      <c r="D10" s="45"/>
      <c r="E10" s="45"/>
      <c r="F10" s="44" t="s">
        <v>14</v>
      </c>
      <c r="G10" s="109">
        <f>+G18</f>
        <v>0</v>
      </c>
    </row>
    <row r="11" spans="1:55" x14ac:dyDescent="0.25">
      <c r="A11" s="43"/>
      <c r="B11" s="45"/>
      <c r="C11" s="45"/>
      <c r="D11" s="45"/>
      <c r="E11" s="45"/>
      <c r="F11" s="50" t="s">
        <v>15</v>
      </c>
      <c r="G11" s="110"/>
    </row>
    <row r="12" spans="1:55" x14ac:dyDescent="0.25">
      <c r="A12" s="111" t="s">
        <v>54</v>
      </c>
      <c r="B12" s="112"/>
      <c r="C12" s="112"/>
      <c r="D12" s="45"/>
      <c r="E12" s="45"/>
      <c r="F12" s="44" t="s">
        <v>59</v>
      </c>
      <c r="G12" s="110">
        <f>+G14</f>
        <v>0</v>
      </c>
    </row>
    <row r="13" spans="1:55" x14ac:dyDescent="0.25">
      <c r="A13" s="113"/>
      <c r="B13" s="112"/>
      <c r="C13" s="112"/>
      <c r="D13" s="45"/>
      <c r="E13" s="45"/>
      <c r="F13" s="50" t="s">
        <v>15</v>
      </c>
      <c r="G13" s="110"/>
    </row>
    <row r="14" spans="1:55" ht="14.25" customHeight="1" x14ac:dyDescent="0.25">
      <c r="A14" s="113"/>
      <c r="B14" s="114" t="s">
        <v>55</v>
      </c>
      <c r="C14" s="112"/>
      <c r="D14" s="45"/>
      <c r="E14" s="45"/>
      <c r="F14" s="44" t="s">
        <v>60</v>
      </c>
      <c r="G14" s="109">
        <f>+G16</f>
        <v>0</v>
      </c>
    </row>
    <row r="15" spans="1:55" x14ac:dyDescent="0.25">
      <c r="A15" s="113"/>
      <c r="B15" s="112"/>
      <c r="C15" s="112"/>
      <c r="D15" s="45"/>
      <c r="E15" s="45"/>
      <c r="F15" s="50" t="s">
        <v>52</v>
      </c>
      <c r="G15" s="110"/>
    </row>
    <row r="16" spans="1:55" ht="15.75" customHeight="1" x14ac:dyDescent="0.25">
      <c r="A16" s="111"/>
      <c r="B16" s="112"/>
      <c r="C16" s="114" t="s">
        <v>56</v>
      </c>
      <c r="D16" s="45"/>
      <c r="E16" s="45"/>
      <c r="F16" s="44" t="s">
        <v>61</v>
      </c>
      <c r="G16" s="109">
        <f>+G18</f>
        <v>0</v>
      </c>
    </row>
    <row r="17" spans="1:55" x14ac:dyDescent="0.25">
      <c r="A17" s="113"/>
      <c r="B17" s="112"/>
      <c r="C17" s="112"/>
      <c r="D17" s="45"/>
      <c r="E17" s="45"/>
      <c r="F17" s="50" t="s">
        <v>53</v>
      </c>
      <c r="G17" s="110"/>
    </row>
    <row r="18" spans="1:55" s="5" customFormat="1" ht="16.5" x14ac:dyDescent="0.25">
      <c r="A18" s="115"/>
      <c r="B18" s="116"/>
      <c r="C18" s="116"/>
      <c r="D18" s="28"/>
      <c r="E18" s="28"/>
      <c r="F18" s="42" t="str">
        <f>+'1'!C11</f>
        <v>ՀՀ  ԱՌՈՂՋԱՊԱՀՈՒԹՅԱՆ  ՆԱԽԱՐԱՐՈՒԹՅՈՒՆ</v>
      </c>
      <c r="G18" s="117">
        <f>+G20</f>
        <v>0</v>
      </c>
      <c r="H18" s="118"/>
      <c r="I18" s="118"/>
      <c r="J18" s="40"/>
      <c r="K18" s="40"/>
      <c r="L18" s="40"/>
      <c r="M18" s="40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</row>
    <row r="19" spans="1:55" x14ac:dyDescent="0.25">
      <c r="A19" s="113"/>
      <c r="B19" s="112"/>
      <c r="C19" s="112"/>
      <c r="D19" s="45"/>
      <c r="E19" s="45"/>
      <c r="F19" s="50" t="s">
        <v>52</v>
      </c>
      <c r="G19" s="110"/>
    </row>
    <row r="20" spans="1:55" x14ac:dyDescent="0.25">
      <c r="A20" s="113"/>
      <c r="B20" s="112"/>
      <c r="C20" s="112"/>
      <c r="D20" s="119">
        <v>1053</v>
      </c>
      <c r="E20" s="45"/>
      <c r="F20" s="50" t="str">
        <f>+[1]Gorcarakan!$C$3138</f>
        <v xml:space="preserve"> Առողջապահության համակարգի արդիականացման և արդյունավետության բարձրացման ծրագիր</v>
      </c>
      <c r="G20" s="110">
        <f>+G22+G29+G38+G47+G56+G65+G74</f>
        <v>0</v>
      </c>
    </row>
    <row r="21" spans="1:55" x14ac:dyDescent="0.25">
      <c r="A21" s="113"/>
      <c r="B21" s="112"/>
      <c r="C21" s="112"/>
      <c r="D21" s="119"/>
      <c r="E21" s="45"/>
      <c r="F21" s="50" t="s">
        <v>53</v>
      </c>
      <c r="G21" s="110"/>
    </row>
    <row r="22" spans="1:55" ht="25.5" x14ac:dyDescent="0.25">
      <c r="A22" s="43"/>
      <c r="B22" s="44"/>
      <c r="C22" s="45"/>
      <c r="D22" s="119"/>
      <c r="E22" s="120">
        <v>11004</v>
      </c>
      <c r="F22" s="96" t="s">
        <v>87</v>
      </c>
      <c r="G22" s="51">
        <f>+G26</f>
        <v>15000</v>
      </c>
    </row>
    <row r="23" spans="1:55" s="50" customFormat="1" ht="15.75" customHeight="1" x14ac:dyDescent="0.25">
      <c r="A23" s="121"/>
      <c r="D23" s="119"/>
      <c r="F23" s="50" t="s">
        <v>40</v>
      </c>
      <c r="G23" s="122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</row>
    <row r="24" spans="1:55" s="23" customFormat="1" ht="12.75" customHeight="1" x14ac:dyDescent="0.25">
      <c r="A24" s="124"/>
      <c r="B24" s="125"/>
      <c r="C24" s="125"/>
      <c r="D24" s="119"/>
      <c r="E24" s="31"/>
      <c r="F24" s="50" t="s">
        <v>62</v>
      </c>
      <c r="G24" s="52">
        <f>+G26</f>
        <v>15000</v>
      </c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</row>
    <row r="25" spans="1:55" s="23" customFormat="1" ht="15" customHeight="1" x14ac:dyDescent="0.25">
      <c r="A25" s="124"/>
      <c r="B25" s="125"/>
      <c r="C25" s="125"/>
      <c r="D25" s="119"/>
      <c r="E25" s="31"/>
      <c r="F25" s="50" t="s">
        <v>41</v>
      </c>
      <c r="G25" s="52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</row>
    <row r="26" spans="1:55" s="23" customFormat="1" ht="13.5" customHeight="1" x14ac:dyDescent="0.25">
      <c r="A26" s="124"/>
      <c r="B26" s="125"/>
      <c r="C26" s="125"/>
      <c r="D26" s="119"/>
      <c r="E26" s="31"/>
      <c r="F26" s="50" t="s">
        <v>14</v>
      </c>
      <c r="G26" s="52">
        <f>+G27</f>
        <v>15000</v>
      </c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</row>
    <row r="27" spans="1:55" x14ac:dyDescent="0.25">
      <c r="A27" s="43"/>
      <c r="B27" s="45"/>
      <c r="C27" s="45"/>
      <c r="D27" s="119"/>
      <c r="E27" s="45"/>
      <c r="F27" s="172" t="s">
        <v>136</v>
      </c>
      <c r="G27" s="52">
        <f>+G28</f>
        <v>15000</v>
      </c>
    </row>
    <row r="28" spans="1:55" ht="25.5" x14ac:dyDescent="0.25">
      <c r="A28" s="43"/>
      <c r="B28" s="45"/>
      <c r="C28" s="45"/>
      <c r="D28" s="119"/>
      <c r="E28" s="45"/>
      <c r="F28" s="172" t="s">
        <v>137</v>
      </c>
      <c r="G28" s="52">
        <v>15000</v>
      </c>
    </row>
    <row r="29" spans="1:55" s="23" customFormat="1" ht="51" x14ac:dyDescent="0.25">
      <c r="A29" s="124"/>
      <c r="B29" s="125"/>
      <c r="C29" s="125"/>
      <c r="D29" s="119"/>
      <c r="E29" s="120" t="s">
        <v>138</v>
      </c>
      <c r="F29" s="55" t="s">
        <v>132</v>
      </c>
      <c r="G29" s="51">
        <f>+$G$37</f>
        <v>-15000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</row>
    <row r="30" spans="1:55" s="23" customFormat="1" ht="12.75" customHeight="1" x14ac:dyDescent="0.25">
      <c r="A30" s="124"/>
      <c r="B30" s="125"/>
      <c r="C30" s="125"/>
      <c r="D30" s="119"/>
      <c r="E30" s="31"/>
      <c r="F30" s="50" t="s">
        <v>40</v>
      </c>
      <c r="G30" s="52"/>
      <c r="H30" s="62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</row>
    <row r="31" spans="1:55" s="23" customFormat="1" ht="12.75" customHeight="1" x14ac:dyDescent="0.25">
      <c r="A31" s="124"/>
      <c r="B31" s="125"/>
      <c r="C31" s="125"/>
      <c r="D31" s="119"/>
      <c r="E31" s="31"/>
      <c r="F31" s="50" t="s">
        <v>62</v>
      </c>
      <c r="G31" s="52">
        <f>$G$37</f>
        <v>-15000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</row>
    <row r="32" spans="1:55" s="23" customFormat="1" ht="12.75" customHeight="1" x14ac:dyDescent="0.25">
      <c r="A32" s="124"/>
      <c r="B32" s="125"/>
      <c r="C32" s="125"/>
      <c r="D32" s="119"/>
      <c r="E32" s="31"/>
      <c r="F32" s="50" t="s">
        <v>41</v>
      </c>
      <c r="G32" s="52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</row>
    <row r="33" spans="1:55" s="23" customFormat="1" ht="12.75" customHeight="1" x14ac:dyDescent="0.25">
      <c r="A33" s="124"/>
      <c r="B33" s="125"/>
      <c r="C33" s="125"/>
      <c r="D33" s="119"/>
      <c r="E33" s="31"/>
      <c r="F33" s="50" t="s">
        <v>14</v>
      </c>
      <c r="G33" s="52">
        <f t="shared" ref="G33:G36" si="0">$G$37</f>
        <v>-15000</v>
      </c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</row>
    <row r="34" spans="1:55" s="23" customFormat="1" ht="12.75" customHeight="1" x14ac:dyDescent="0.25">
      <c r="A34" s="124"/>
      <c r="B34" s="125"/>
      <c r="C34" s="125"/>
      <c r="D34" s="119"/>
      <c r="E34" s="31"/>
      <c r="F34" s="50" t="s">
        <v>67</v>
      </c>
      <c r="G34" s="52">
        <f t="shared" si="0"/>
        <v>-15000</v>
      </c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</row>
    <row r="35" spans="1:55" s="23" customFormat="1" ht="12.75" customHeight="1" x14ac:dyDescent="0.25">
      <c r="A35" s="124"/>
      <c r="B35" s="125"/>
      <c r="C35" s="125"/>
      <c r="D35" s="119"/>
      <c r="E35" s="31"/>
      <c r="F35" s="50" t="s">
        <v>68</v>
      </c>
      <c r="G35" s="52">
        <f t="shared" si="0"/>
        <v>-15000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</row>
    <row r="36" spans="1:55" s="23" customFormat="1" ht="12.75" customHeight="1" x14ac:dyDescent="0.25">
      <c r="A36" s="124"/>
      <c r="B36" s="125"/>
      <c r="C36" s="125"/>
      <c r="D36" s="119"/>
      <c r="E36" s="31"/>
      <c r="F36" s="50" t="s">
        <v>69</v>
      </c>
      <c r="G36" s="52">
        <f t="shared" si="0"/>
        <v>-15000</v>
      </c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</row>
    <row r="37" spans="1:55" s="23" customFormat="1" ht="12.75" customHeight="1" x14ac:dyDescent="0.25">
      <c r="A37" s="124"/>
      <c r="B37" s="125"/>
      <c r="C37" s="125"/>
      <c r="D37" s="119"/>
      <c r="E37" s="31"/>
      <c r="F37" s="170" t="s">
        <v>70</v>
      </c>
      <c r="G37" s="52">
        <v>-15000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</row>
    <row r="38" spans="1:55" s="23" customFormat="1" ht="27.6" hidden="1" customHeight="1" x14ac:dyDescent="0.25">
      <c r="A38" s="124"/>
      <c r="B38" s="125"/>
      <c r="C38" s="125"/>
      <c r="D38" s="119"/>
      <c r="E38" s="120">
        <v>11008</v>
      </c>
      <c r="F38" s="55" t="e">
        <f>+'1'!#REF!</f>
        <v>#REF!</v>
      </c>
      <c r="G38" s="51">
        <f>+G46</f>
        <v>0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</row>
    <row r="39" spans="1:55" s="23" customFormat="1" ht="12.75" hidden="1" customHeight="1" x14ac:dyDescent="0.25">
      <c r="A39" s="124"/>
      <c r="B39" s="125"/>
      <c r="C39" s="125"/>
      <c r="D39" s="119"/>
      <c r="E39" s="31"/>
      <c r="F39" s="50" t="s">
        <v>40</v>
      </c>
      <c r="G39" s="52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</row>
    <row r="40" spans="1:55" s="23" customFormat="1" ht="12.75" hidden="1" customHeight="1" x14ac:dyDescent="0.25">
      <c r="A40" s="124"/>
      <c r="B40" s="125"/>
      <c r="C40" s="125"/>
      <c r="D40" s="119"/>
      <c r="E40" s="31"/>
      <c r="F40" s="50" t="s">
        <v>62</v>
      </c>
      <c r="G40" s="52">
        <f>+G46</f>
        <v>0</v>
      </c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</row>
    <row r="41" spans="1:55" s="23" customFormat="1" ht="12.75" hidden="1" customHeight="1" x14ac:dyDescent="0.25">
      <c r="A41" s="124"/>
      <c r="B41" s="125"/>
      <c r="C41" s="125"/>
      <c r="D41" s="119"/>
      <c r="E41" s="31"/>
      <c r="F41" s="50" t="s">
        <v>41</v>
      </c>
      <c r="G41" s="52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</row>
    <row r="42" spans="1:55" s="23" customFormat="1" ht="12.75" hidden="1" customHeight="1" x14ac:dyDescent="0.25">
      <c r="A42" s="124"/>
      <c r="B42" s="125"/>
      <c r="C42" s="125"/>
      <c r="D42" s="119"/>
      <c r="E42" s="31"/>
      <c r="F42" s="50" t="s">
        <v>14</v>
      </c>
      <c r="G42" s="52">
        <f>+$G$46</f>
        <v>0</v>
      </c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</row>
    <row r="43" spans="1:55" s="23" customFormat="1" ht="12.75" hidden="1" customHeight="1" x14ac:dyDescent="0.25">
      <c r="A43" s="124"/>
      <c r="B43" s="125"/>
      <c r="C43" s="125"/>
      <c r="D43" s="119"/>
      <c r="E43" s="31"/>
      <c r="F43" s="50" t="s">
        <v>42</v>
      </c>
      <c r="G43" s="52">
        <f t="shared" ref="G43:G45" si="1">+$G$46</f>
        <v>0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</row>
    <row r="44" spans="1:55" s="23" customFormat="1" ht="12.75" hidden="1" customHeight="1" x14ac:dyDescent="0.25">
      <c r="A44" s="124"/>
      <c r="B44" s="125"/>
      <c r="C44" s="125"/>
      <c r="D44" s="119"/>
      <c r="E44" s="31"/>
      <c r="F44" s="50" t="s">
        <v>105</v>
      </c>
      <c r="G44" s="52">
        <f t="shared" si="1"/>
        <v>0</v>
      </c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</row>
    <row r="45" spans="1:55" s="23" customFormat="1" ht="12.75" hidden="1" customHeight="1" x14ac:dyDescent="0.25">
      <c r="A45" s="124"/>
      <c r="B45" s="125"/>
      <c r="C45" s="125"/>
      <c r="D45" s="119"/>
      <c r="E45" s="31"/>
      <c r="F45" s="50" t="s">
        <v>106</v>
      </c>
      <c r="G45" s="52">
        <f t="shared" si="1"/>
        <v>0</v>
      </c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</row>
    <row r="46" spans="1:55" s="23" customFormat="1" ht="12.75" hidden="1" customHeight="1" x14ac:dyDescent="0.25">
      <c r="A46" s="124"/>
      <c r="B46" s="125"/>
      <c r="C46" s="125"/>
      <c r="D46" s="119"/>
      <c r="E46" s="31"/>
      <c r="F46" s="50" t="s">
        <v>90</v>
      </c>
      <c r="G46" s="52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</row>
    <row r="47" spans="1:55" s="23" customFormat="1" ht="43.9" hidden="1" customHeight="1" x14ac:dyDescent="0.25">
      <c r="A47" s="124"/>
      <c r="B47" s="125"/>
      <c r="C47" s="125"/>
      <c r="D47" s="119"/>
      <c r="E47" s="120">
        <v>11010</v>
      </c>
      <c r="F47" s="55" t="e">
        <f>+'1'!#REF!</f>
        <v>#REF!</v>
      </c>
      <c r="G47" s="51">
        <f>+G55</f>
        <v>0</v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</row>
    <row r="48" spans="1:55" s="23" customFormat="1" ht="12.75" hidden="1" customHeight="1" x14ac:dyDescent="0.25">
      <c r="A48" s="124"/>
      <c r="B48" s="125"/>
      <c r="C48" s="125"/>
      <c r="D48" s="119"/>
      <c r="E48" s="31"/>
      <c r="F48" s="50" t="s">
        <v>40</v>
      </c>
      <c r="G48" s="52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</row>
    <row r="49" spans="1:55" s="23" customFormat="1" ht="12.75" hidden="1" customHeight="1" x14ac:dyDescent="0.25">
      <c r="A49" s="124"/>
      <c r="B49" s="125"/>
      <c r="C49" s="125"/>
      <c r="D49" s="119"/>
      <c r="E49" s="31"/>
      <c r="F49" s="50" t="s">
        <v>62</v>
      </c>
      <c r="G49" s="52">
        <f>+$G$55</f>
        <v>0</v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</row>
    <row r="50" spans="1:55" s="23" customFormat="1" ht="12.75" hidden="1" customHeight="1" x14ac:dyDescent="0.25">
      <c r="A50" s="124"/>
      <c r="B50" s="125"/>
      <c r="C50" s="125"/>
      <c r="D50" s="119"/>
      <c r="E50" s="31"/>
      <c r="F50" s="50" t="s">
        <v>41</v>
      </c>
      <c r="G50" s="52">
        <f t="shared" ref="G50:G54" si="2">+$G$55</f>
        <v>0</v>
      </c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</row>
    <row r="51" spans="1:55" s="23" customFormat="1" ht="12.75" hidden="1" customHeight="1" x14ac:dyDescent="0.25">
      <c r="A51" s="124"/>
      <c r="B51" s="125"/>
      <c r="C51" s="125"/>
      <c r="D51" s="119"/>
      <c r="E51" s="31"/>
      <c r="F51" s="50" t="s">
        <v>14</v>
      </c>
      <c r="G51" s="52">
        <f t="shared" si="2"/>
        <v>0</v>
      </c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</row>
    <row r="52" spans="1:55" s="23" customFormat="1" ht="12.75" hidden="1" customHeight="1" x14ac:dyDescent="0.25">
      <c r="A52" s="124"/>
      <c r="B52" s="125"/>
      <c r="C52" s="125"/>
      <c r="D52" s="119"/>
      <c r="E52" s="31"/>
      <c r="F52" s="50" t="s">
        <v>42</v>
      </c>
      <c r="G52" s="52">
        <f t="shared" si="2"/>
        <v>0</v>
      </c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</row>
    <row r="53" spans="1:55" s="23" customFormat="1" ht="12.75" hidden="1" customHeight="1" x14ac:dyDescent="0.25">
      <c r="A53" s="124"/>
      <c r="B53" s="125"/>
      <c r="C53" s="125"/>
      <c r="D53" s="119"/>
      <c r="E53" s="31"/>
      <c r="F53" s="50" t="s">
        <v>105</v>
      </c>
      <c r="G53" s="52">
        <f t="shared" si="2"/>
        <v>0</v>
      </c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</row>
    <row r="54" spans="1:55" s="23" customFormat="1" ht="12.75" hidden="1" customHeight="1" x14ac:dyDescent="0.25">
      <c r="A54" s="124"/>
      <c r="B54" s="125"/>
      <c r="C54" s="125"/>
      <c r="D54" s="119"/>
      <c r="E54" s="31"/>
      <c r="F54" s="50" t="s">
        <v>106</v>
      </c>
      <c r="G54" s="52">
        <f t="shared" si="2"/>
        <v>0</v>
      </c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</row>
    <row r="55" spans="1:55" s="23" customFormat="1" ht="12.75" hidden="1" customHeight="1" x14ac:dyDescent="0.25">
      <c r="A55" s="124"/>
      <c r="B55" s="125"/>
      <c r="C55" s="125"/>
      <c r="D55" s="119"/>
      <c r="E55" s="31"/>
      <c r="F55" s="50" t="s">
        <v>90</v>
      </c>
      <c r="G55" s="52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</row>
    <row r="56" spans="1:55" s="23" customFormat="1" ht="43.9" hidden="1" customHeight="1" x14ac:dyDescent="0.25">
      <c r="A56" s="124"/>
      <c r="B56" s="125"/>
      <c r="C56" s="125"/>
      <c r="D56" s="119"/>
      <c r="E56" s="120">
        <v>11011</v>
      </c>
      <c r="F56" s="55" t="e">
        <f>+'1'!#REF!</f>
        <v>#REF!</v>
      </c>
      <c r="G56" s="51">
        <f>+G64</f>
        <v>0</v>
      </c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</row>
    <row r="57" spans="1:55" s="23" customFormat="1" ht="12.75" hidden="1" customHeight="1" x14ac:dyDescent="0.25">
      <c r="A57" s="124"/>
      <c r="B57" s="125"/>
      <c r="C57" s="125"/>
      <c r="D57" s="119"/>
      <c r="E57" s="31"/>
      <c r="F57" s="50" t="s">
        <v>40</v>
      </c>
      <c r="G57" s="52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</row>
    <row r="58" spans="1:55" s="23" customFormat="1" ht="12.75" hidden="1" customHeight="1" x14ac:dyDescent="0.25">
      <c r="A58" s="124"/>
      <c r="B58" s="125"/>
      <c r="C58" s="125"/>
      <c r="D58" s="119"/>
      <c r="E58" s="31"/>
      <c r="F58" s="50" t="s">
        <v>62</v>
      </c>
      <c r="G58" s="52">
        <f>+$G$64</f>
        <v>0</v>
      </c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</row>
    <row r="59" spans="1:55" s="23" customFormat="1" ht="12.75" hidden="1" customHeight="1" x14ac:dyDescent="0.25">
      <c r="A59" s="124"/>
      <c r="B59" s="125"/>
      <c r="C59" s="125"/>
      <c r="D59" s="119"/>
      <c r="E59" s="31"/>
      <c r="F59" s="50" t="s">
        <v>41</v>
      </c>
      <c r="G59" s="52">
        <f t="shared" ref="G59:G63" si="3">+$G$64</f>
        <v>0</v>
      </c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</row>
    <row r="60" spans="1:55" s="23" customFormat="1" ht="12.75" hidden="1" customHeight="1" x14ac:dyDescent="0.25">
      <c r="A60" s="124"/>
      <c r="B60" s="125"/>
      <c r="C60" s="125"/>
      <c r="D60" s="119"/>
      <c r="E60" s="31"/>
      <c r="F60" s="50" t="s">
        <v>14</v>
      </c>
      <c r="G60" s="52">
        <f t="shared" si="3"/>
        <v>0</v>
      </c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</row>
    <row r="61" spans="1:55" s="23" customFormat="1" ht="12.75" hidden="1" customHeight="1" x14ac:dyDescent="0.25">
      <c r="A61" s="124"/>
      <c r="B61" s="125"/>
      <c r="C61" s="125"/>
      <c r="D61" s="119"/>
      <c r="E61" s="31"/>
      <c r="F61" s="50" t="s">
        <v>42</v>
      </c>
      <c r="G61" s="52">
        <f t="shared" si="3"/>
        <v>0</v>
      </c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</row>
    <row r="62" spans="1:55" s="23" customFormat="1" ht="12.75" hidden="1" customHeight="1" x14ac:dyDescent="0.25">
      <c r="A62" s="124"/>
      <c r="B62" s="125"/>
      <c r="C62" s="125"/>
      <c r="D62" s="119"/>
      <c r="E62" s="31"/>
      <c r="F62" s="50" t="s">
        <v>105</v>
      </c>
      <c r="G62" s="52">
        <f t="shared" si="3"/>
        <v>0</v>
      </c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</row>
    <row r="63" spans="1:55" s="23" customFormat="1" ht="12.75" hidden="1" customHeight="1" x14ac:dyDescent="0.25">
      <c r="A63" s="124"/>
      <c r="B63" s="125"/>
      <c r="C63" s="125"/>
      <c r="D63" s="119"/>
      <c r="E63" s="31"/>
      <c r="F63" s="50" t="s">
        <v>106</v>
      </c>
      <c r="G63" s="52">
        <f t="shared" si="3"/>
        <v>0</v>
      </c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</row>
    <row r="64" spans="1:55" s="23" customFormat="1" ht="12.75" hidden="1" customHeight="1" x14ac:dyDescent="0.25">
      <c r="A64" s="124"/>
      <c r="B64" s="125"/>
      <c r="C64" s="125"/>
      <c r="D64" s="119"/>
      <c r="E64" s="31"/>
      <c r="F64" s="50" t="s">
        <v>90</v>
      </c>
      <c r="G64" s="52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</row>
    <row r="65" spans="1:55" s="23" customFormat="1" ht="43.9" hidden="1" customHeight="1" x14ac:dyDescent="0.25">
      <c r="A65" s="124"/>
      <c r="B65" s="125"/>
      <c r="C65" s="125"/>
      <c r="D65" s="119"/>
      <c r="E65" s="120">
        <v>11012</v>
      </c>
      <c r="F65" s="55" t="e">
        <f>+'1'!#REF!</f>
        <v>#REF!</v>
      </c>
      <c r="G65" s="51">
        <f>+G73</f>
        <v>0</v>
      </c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</row>
    <row r="66" spans="1:55" s="23" customFormat="1" ht="12.75" hidden="1" customHeight="1" x14ac:dyDescent="0.25">
      <c r="A66" s="124"/>
      <c r="B66" s="125"/>
      <c r="C66" s="125"/>
      <c r="D66" s="119"/>
      <c r="E66" s="31"/>
      <c r="F66" s="50" t="s">
        <v>40</v>
      </c>
      <c r="G66" s="52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</row>
    <row r="67" spans="1:55" s="23" customFormat="1" ht="12.75" hidden="1" customHeight="1" x14ac:dyDescent="0.25">
      <c r="A67" s="124"/>
      <c r="B67" s="125"/>
      <c r="C67" s="125"/>
      <c r="D67" s="119"/>
      <c r="E67" s="31"/>
      <c r="F67" s="50" t="s">
        <v>62</v>
      </c>
      <c r="G67" s="52">
        <f>+$G$73</f>
        <v>0</v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</row>
    <row r="68" spans="1:55" s="23" customFormat="1" ht="12.75" hidden="1" customHeight="1" x14ac:dyDescent="0.25">
      <c r="A68" s="124"/>
      <c r="B68" s="125"/>
      <c r="C68" s="125"/>
      <c r="D68" s="119"/>
      <c r="E68" s="31"/>
      <c r="F68" s="50" t="s">
        <v>41</v>
      </c>
      <c r="G68" s="52">
        <f t="shared" ref="G68:G72" si="4">+$G$73</f>
        <v>0</v>
      </c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</row>
    <row r="69" spans="1:55" s="23" customFormat="1" ht="12.75" hidden="1" customHeight="1" x14ac:dyDescent="0.25">
      <c r="A69" s="124"/>
      <c r="B69" s="125"/>
      <c r="C69" s="125"/>
      <c r="D69" s="119"/>
      <c r="E69" s="31"/>
      <c r="F69" s="50" t="s">
        <v>14</v>
      </c>
      <c r="G69" s="52">
        <f t="shared" si="4"/>
        <v>0</v>
      </c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</row>
    <row r="70" spans="1:55" s="23" customFormat="1" ht="12.75" hidden="1" customHeight="1" x14ac:dyDescent="0.25">
      <c r="A70" s="124"/>
      <c r="B70" s="125"/>
      <c r="C70" s="125"/>
      <c r="D70" s="119"/>
      <c r="E70" s="31"/>
      <c r="F70" s="50" t="s">
        <v>42</v>
      </c>
      <c r="G70" s="52">
        <f t="shared" si="4"/>
        <v>0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</row>
    <row r="71" spans="1:55" s="23" customFormat="1" ht="12.75" hidden="1" customHeight="1" x14ac:dyDescent="0.25">
      <c r="A71" s="124"/>
      <c r="B71" s="125"/>
      <c r="C71" s="125"/>
      <c r="D71" s="119"/>
      <c r="E71" s="31"/>
      <c r="F71" s="50" t="s">
        <v>105</v>
      </c>
      <c r="G71" s="52">
        <f t="shared" si="4"/>
        <v>0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</row>
    <row r="72" spans="1:55" s="23" customFormat="1" ht="19.5" hidden="1" customHeight="1" x14ac:dyDescent="0.25">
      <c r="A72" s="124"/>
      <c r="B72" s="125"/>
      <c r="C72" s="125"/>
      <c r="D72" s="119"/>
      <c r="E72" s="31"/>
      <c r="F72" s="50" t="s">
        <v>106</v>
      </c>
      <c r="G72" s="52">
        <f t="shared" si="4"/>
        <v>0</v>
      </c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</row>
    <row r="73" spans="1:55" s="23" customFormat="1" ht="22.5" hidden="1" customHeight="1" x14ac:dyDescent="0.25">
      <c r="A73" s="124"/>
      <c r="B73" s="125"/>
      <c r="C73" s="125"/>
      <c r="D73" s="119"/>
      <c r="E73" s="31"/>
      <c r="F73" s="50" t="s">
        <v>109</v>
      </c>
      <c r="G73" s="52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</row>
    <row r="74" spans="1:55" ht="54" hidden="1" customHeight="1" x14ac:dyDescent="0.25">
      <c r="A74" s="126"/>
      <c r="B74" s="127"/>
      <c r="C74" s="128"/>
      <c r="D74" s="129"/>
      <c r="E74" s="130" t="e">
        <f>+'1'!#REF!</f>
        <v>#REF!</v>
      </c>
      <c r="F74" s="131" t="e">
        <f>+'1'!#REF!</f>
        <v>#REF!</v>
      </c>
      <c r="G74" s="132">
        <f>+G78</f>
        <v>0</v>
      </c>
    </row>
    <row r="75" spans="1:55" hidden="1" x14ac:dyDescent="0.25">
      <c r="A75" s="121"/>
      <c r="B75" s="50"/>
      <c r="C75" s="50"/>
      <c r="D75" s="119"/>
      <c r="E75" s="50"/>
      <c r="F75" s="50" t="s">
        <v>40</v>
      </c>
      <c r="G75" s="101"/>
    </row>
    <row r="76" spans="1:55" ht="16.5" hidden="1" x14ac:dyDescent="0.25">
      <c r="A76" s="124"/>
      <c r="B76" s="125"/>
      <c r="C76" s="125"/>
      <c r="D76" s="119"/>
      <c r="E76" s="31"/>
      <c r="F76" s="50" t="s">
        <v>62</v>
      </c>
      <c r="G76" s="133">
        <f>+G82</f>
        <v>0</v>
      </c>
    </row>
    <row r="77" spans="1:55" ht="16.5" hidden="1" x14ac:dyDescent="0.25">
      <c r="A77" s="124"/>
      <c r="B77" s="125"/>
      <c r="C77" s="125"/>
      <c r="D77" s="119"/>
      <c r="E77" s="31"/>
      <c r="F77" s="50" t="s">
        <v>41</v>
      </c>
      <c r="G77" s="101"/>
    </row>
    <row r="78" spans="1:55" s="23" customFormat="1" ht="12.75" hidden="1" customHeight="1" x14ac:dyDescent="0.25">
      <c r="A78" s="124"/>
      <c r="B78" s="125"/>
      <c r="C78" s="125"/>
      <c r="D78" s="119"/>
      <c r="E78" s="31"/>
      <c r="F78" s="50" t="s">
        <v>14</v>
      </c>
      <c r="G78" s="52">
        <f>+$G$82</f>
        <v>0</v>
      </c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</row>
    <row r="79" spans="1:55" s="23" customFormat="1" ht="12.75" hidden="1" customHeight="1" x14ac:dyDescent="0.25">
      <c r="A79" s="124"/>
      <c r="B79" s="125"/>
      <c r="C79" s="125"/>
      <c r="D79" s="119"/>
      <c r="E79" s="31"/>
      <c r="F79" s="50" t="s">
        <v>67</v>
      </c>
      <c r="G79" s="52">
        <f>+$G$82</f>
        <v>0</v>
      </c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</row>
    <row r="80" spans="1:55" s="23" customFormat="1" ht="12.75" hidden="1" customHeight="1" x14ac:dyDescent="0.25">
      <c r="A80" s="124"/>
      <c r="B80" s="125"/>
      <c r="C80" s="125"/>
      <c r="D80" s="119"/>
      <c r="E80" s="31"/>
      <c r="F80" s="50" t="s">
        <v>68</v>
      </c>
      <c r="G80" s="52">
        <f>+$G$82</f>
        <v>0</v>
      </c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</row>
    <row r="81" spans="1:55" s="23" customFormat="1" ht="12.75" hidden="1" customHeight="1" x14ac:dyDescent="0.25">
      <c r="A81" s="124"/>
      <c r="B81" s="125"/>
      <c r="C81" s="125"/>
      <c r="D81" s="119"/>
      <c r="E81" s="31"/>
      <c r="F81" s="50" t="s">
        <v>69</v>
      </c>
      <c r="G81" s="52">
        <f>+$G$82</f>
        <v>0</v>
      </c>
      <c r="H81" s="60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</row>
    <row r="82" spans="1:55" s="23" customFormat="1" ht="12.75" hidden="1" customHeight="1" thickBot="1" x14ac:dyDescent="0.3">
      <c r="A82" s="134"/>
      <c r="B82" s="135"/>
      <c r="C82" s="135"/>
      <c r="D82" s="136"/>
      <c r="E82" s="137"/>
      <c r="F82" s="61" t="s">
        <v>70</v>
      </c>
      <c r="G82" s="75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</row>
  </sheetData>
  <mergeCells count="5">
    <mergeCell ref="A4:G4"/>
    <mergeCell ref="A7:C8"/>
    <mergeCell ref="D7:E8"/>
    <mergeCell ref="G7:G8"/>
    <mergeCell ref="F7:F8"/>
  </mergeCells>
  <pageMargins left="0.75" right="0.75" top="1" bottom="1" header="0.5" footer="0.5"/>
  <pageSetup paperSize="9" scale="7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19" zoomScale="90" zoomScaleNormal="90" zoomScaleSheetLayoutView="80" workbookViewId="0">
      <selection activeCell="C21" sqref="C21"/>
    </sheetView>
  </sheetViews>
  <sheetFormatPr defaultColWidth="9.42578125" defaultRowHeight="13.5" customHeight="1" x14ac:dyDescent="0.25"/>
  <cols>
    <col min="1" max="1" width="10.140625" style="8" customWidth="1"/>
    <col min="2" max="2" width="11.42578125" style="8" customWidth="1"/>
    <col min="3" max="3" width="83.42578125" style="8" customWidth="1"/>
    <col min="4" max="4" width="19.140625" style="8" customWidth="1"/>
    <col min="5" max="5" width="21" style="8" customWidth="1"/>
    <col min="6" max="6" width="20.140625" style="8" customWidth="1"/>
    <col min="7" max="7" width="18.42578125" style="8" customWidth="1"/>
    <col min="8" max="8" width="12.140625" style="8" customWidth="1"/>
    <col min="9" max="9" width="11.42578125" style="8" customWidth="1"/>
    <col min="10" max="10" width="14.42578125" style="8" customWidth="1"/>
    <col min="11" max="16384" width="9.42578125" style="8"/>
  </cols>
  <sheetData>
    <row r="1" spans="1:6" ht="13.5" customHeight="1" x14ac:dyDescent="0.25">
      <c r="E1" s="17"/>
      <c r="F1" s="138" t="s">
        <v>91</v>
      </c>
    </row>
    <row r="2" spans="1:6" ht="13.5" customHeight="1" x14ac:dyDescent="0.25">
      <c r="C2" s="9"/>
      <c r="D2" s="9"/>
      <c r="E2" s="17"/>
      <c r="F2" s="139" t="s">
        <v>131</v>
      </c>
    </row>
    <row r="3" spans="1:6" ht="13.5" customHeight="1" x14ac:dyDescent="0.25">
      <c r="C3" s="9"/>
      <c r="D3" s="9"/>
      <c r="E3" s="17"/>
      <c r="F3" s="140" t="s">
        <v>16</v>
      </c>
    </row>
    <row r="4" spans="1:6" ht="13.5" customHeight="1" x14ac:dyDescent="0.25">
      <c r="C4" s="9"/>
      <c r="D4" s="9"/>
      <c r="E4" s="10"/>
      <c r="F4" s="10"/>
    </row>
    <row r="5" spans="1:6" ht="76.5" customHeight="1" x14ac:dyDescent="0.25">
      <c r="A5" s="194" t="s">
        <v>147</v>
      </c>
      <c r="B5" s="194"/>
      <c r="C5" s="194"/>
      <c r="D5" s="194"/>
      <c r="E5" s="194"/>
      <c r="F5" s="194"/>
    </row>
    <row r="6" spans="1:6" ht="17.25" customHeight="1" x14ac:dyDescent="0.25">
      <c r="A6" s="11"/>
      <c r="B6" s="11"/>
      <c r="C6" s="11"/>
      <c r="D6" s="11"/>
      <c r="E6" s="11"/>
      <c r="F6" s="11"/>
    </row>
    <row r="7" spans="1:6" ht="18" customHeight="1" x14ac:dyDescent="0.3">
      <c r="A7" s="12"/>
      <c r="B7" s="12"/>
      <c r="C7" s="13"/>
      <c r="D7" s="14"/>
      <c r="E7" s="14"/>
      <c r="F7" s="15" t="s">
        <v>47</v>
      </c>
    </row>
    <row r="8" spans="1:6" ht="18" customHeight="1" thickBot="1" x14ac:dyDescent="0.35">
      <c r="A8" s="12"/>
      <c r="B8" s="12"/>
      <c r="C8" s="13"/>
      <c r="D8" s="14"/>
      <c r="E8" s="14"/>
      <c r="F8" s="15"/>
    </row>
    <row r="9" spans="1:6" ht="52.5" customHeight="1" x14ac:dyDescent="0.25">
      <c r="A9" s="203" t="s">
        <v>17</v>
      </c>
      <c r="B9" s="204"/>
      <c r="C9" s="209" t="s">
        <v>18</v>
      </c>
      <c r="D9" s="212" t="s">
        <v>3</v>
      </c>
      <c r="E9" s="213"/>
      <c r="F9" s="214"/>
    </row>
    <row r="10" spans="1:6" ht="13.5" customHeight="1" x14ac:dyDescent="0.25">
      <c r="A10" s="205"/>
      <c r="B10" s="206"/>
      <c r="C10" s="210"/>
      <c r="D10" s="198" t="s">
        <v>124</v>
      </c>
      <c r="E10" s="198"/>
      <c r="F10" s="199"/>
    </row>
    <row r="11" spans="1:6" ht="13.5" customHeight="1" x14ac:dyDescent="0.25">
      <c r="A11" s="205"/>
      <c r="B11" s="206"/>
      <c r="C11" s="210"/>
      <c r="D11" s="200"/>
      <c r="E11" s="200"/>
      <c r="F11" s="201"/>
    </row>
    <row r="12" spans="1:6" ht="1.5" customHeight="1" x14ac:dyDescent="0.25">
      <c r="A12" s="207"/>
      <c r="B12" s="208"/>
      <c r="C12" s="210"/>
      <c r="D12" s="200"/>
      <c r="E12" s="200"/>
      <c r="F12" s="201"/>
    </row>
    <row r="13" spans="1:6" s="16" customFormat="1" ht="14.25" customHeight="1" x14ac:dyDescent="0.25">
      <c r="A13" s="195" t="s">
        <v>19</v>
      </c>
      <c r="B13" s="196" t="s">
        <v>20</v>
      </c>
      <c r="C13" s="210"/>
      <c r="D13" s="197" t="s">
        <v>21</v>
      </c>
      <c r="E13" s="197" t="s">
        <v>22</v>
      </c>
      <c r="F13" s="202"/>
    </row>
    <row r="14" spans="1:6" s="16" customFormat="1" ht="42" customHeight="1" x14ac:dyDescent="0.25">
      <c r="A14" s="195"/>
      <c r="B14" s="196"/>
      <c r="C14" s="211"/>
      <c r="D14" s="197"/>
      <c r="E14" s="87" t="s">
        <v>43</v>
      </c>
      <c r="F14" s="88" t="s">
        <v>23</v>
      </c>
    </row>
    <row r="15" spans="1:6" s="145" customFormat="1" ht="36" customHeight="1" x14ac:dyDescent="0.3">
      <c r="A15" s="141"/>
      <c r="B15" s="142"/>
      <c r="C15" s="78" t="s">
        <v>125</v>
      </c>
      <c r="D15" s="143">
        <f>D16+D17</f>
        <v>0</v>
      </c>
      <c r="E15" s="143">
        <f>E16+E17</f>
        <v>0</v>
      </c>
      <c r="F15" s="144">
        <f t="shared" ref="F15" si="0">F16+F17</f>
        <v>0</v>
      </c>
    </row>
    <row r="16" spans="1:6" s="145" customFormat="1" ht="19.5" customHeight="1" x14ac:dyDescent="0.3">
      <c r="A16" s="141"/>
      <c r="B16" s="142"/>
      <c r="C16" s="81" t="s">
        <v>120</v>
      </c>
      <c r="D16" s="143">
        <f>+D21+D28</f>
        <v>0</v>
      </c>
      <c r="E16" s="143">
        <f>+E21+E28</f>
        <v>0</v>
      </c>
      <c r="F16" s="144">
        <f>+F21+F28</f>
        <v>0</v>
      </c>
    </row>
    <row r="17" spans="1:6" s="145" customFormat="1" ht="30" customHeight="1" x14ac:dyDescent="0.3">
      <c r="A17" s="141"/>
      <c r="B17" s="142"/>
      <c r="C17" s="81" t="s">
        <v>121</v>
      </c>
      <c r="D17" s="146">
        <f>+D20</f>
        <v>0</v>
      </c>
      <c r="E17" s="146">
        <f>+E20</f>
        <v>0</v>
      </c>
      <c r="F17" s="147">
        <f>+F21+F28</f>
        <v>0</v>
      </c>
    </row>
    <row r="18" spans="1:6" s="145" customFormat="1" ht="30" customHeight="1" x14ac:dyDescent="0.3">
      <c r="A18" s="141"/>
      <c r="B18" s="142"/>
      <c r="C18" s="148" t="s">
        <v>57</v>
      </c>
      <c r="D18" s="146"/>
      <c r="E18" s="146"/>
      <c r="F18" s="147"/>
    </row>
    <row r="19" spans="1:6" s="145" customFormat="1" ht="24.75" customHeight="1" x14ac:dyDescent="0.3">
      <c r="A19" s="141"/>
      <c r="B19" s="142"/>
      <c r="C19" s="149" t="s">
        <v>53</v>
      </c>
      <c r="D19" s="146"/>
      <c r="E19" s="146"/>
      <c r="F19" s="147"/>
    </row>
    <row r="20" spans="1:6" ht="48.75" customHeight="1" x14ac:dyDescent="0.3">
      <c r="A20" s="76">
        <v>1053</v>
      </c>
      <c r="B20" s="77"/>
      <c r="C20" s="78" t="s">
        <v>58</v>
      </c>
      <c r="D20" s="79">
        <f>+D21+D28</f>
        <v>0</v>
      </c>
      <c r="E20" s="79">
        <f>+E21+E28</f>
        <v>0</v>
      </c>
      <c r="F20" s="80">
        <f>+F21+F28</f>
        <v>0</v>
      </c>
    </row>
    <row r="21" spans="1:6" ht="49.5" customHeight="1" x14ac:dyDescent="0.25">
      <c r="A21" s="215"/>
      <c r="B21" s="191">
        <v>11004</v>
      </c>
      <c r="C21" s="81" t="s">
        <v>87</v>
      </c>
      <c r="D21" s="79">
        <f>SUM(D26:D26)</f>
        <v>15000</v>
      </c>
      <c r="E21" s="79">
        <f>SUM(E26:E26)</f>
        <v>0</v>
      </c>
      <c r="F21" s="80">
        <f>SUM(F26:F26)</f>
        <v>15000</v>
      </c>
    </row>
    <row r="22" spans="1:6" ht="16.5" x14ac:dyDescent="0.25">
      <c r="A22" s="216"/>
      <c r="B22" s="192"/>
      <c r="C22" s="81" t="s">
        <v>111</v>
      </c>
      <c r="D22" s="79"/>
      <c r="E22" s="79"/>
      <c r="F22" s="80"/>
    </row>
    <row r="23" spans="1:6" ht="16.5" x14ac:dyDescent="0.25">
      <c r="A23" s="216"/>
      <c r="B23" s="192"/>
      <c r="C23" s="81" t="s">
        <v>112</v>
      </c>
      <c r="D23" s="79"/>
      <c r="E23" s="79"/>
      <c r="F23" s="80"/>
    </row>
    <row r="24" spans="1:6" ht="33" x14ac:dyDescent="0.25">
      <c r="A24" s="216"/>
      <c r="B24" s="192"/>
      <c r="C24" s="81" t="s">
        <v>113</v>
      </c>
      <c r="D24" s="79"/>
      <c r="E24" s="79"/>
      <c r="F24" s="80"/>
    </row>
    <row r="25" spans="1:6" ht="16.5" x14ac:dyDescent="0.25">
      <c r="A25" s="216"/>
      <c r="B25" s="192"/>
      <c r="C25" s="81" t="s">
        <v>114</v>
      </c>
      <c r="D25" s="82">
        <f t="shared" ref="D25:F26" si="1">+D26</f>
        <v>15000</v>
      </c>
      <c r="E25" s="82">
        <f t="shared" si="1"/>
        <v>0</v>
      </c>
      <c r="F25" s="80">
        <f t="shared" si="1"/>
        <v>15000</v>
      </c>
    </row>
    <row r="26" spans="1:6" ht="14.25" customHeight="1" x14ac:dyDescent="0.25">
      <c r="A26" s="216"/>
      <c r="B26" s="192"/>
      <c r="C26" s="81" t="str">
        <f>+'2'!F27</f>
        <v xml:space="preserve"> ԱՅԼ  ԾԱԽՍԵՐ</v>
      </c>
      <c r="D26" s="82">
        <f t="shared" si="1"/>
        <v>15000</v>
      </c>
      <c r="E26" s="79">
        <f t="shared" si="1"/>
        <v>0</v>
      </c>
      <c r="F26" s="80">
        <f t="shared" si="1"/>
        <v>15000</v>
      </c>
    </row>
    <row r="27" spans="1:6" ht="33" x14ac:dyDescent="0.25">
      <c r="A27" s="216"/>
      <c r="B27" s="193"/>
      <c r="C27" s="81" t="str">
        <f>+'2'!F28</f>
        <v xml:space="preserve"> Հարկեր, պարտադիր վճարներ և տույժեր, որոնք կառավարման տարբեր մակարդակների կողմից կիրառվում են միմյանց նկատմամբ</v>
      </c>
      <c r="D27" s="82">
        <f>+E27+F27</f>
        <v>15000</v>
      </c>
      <c r="E27" s="79"/>
      <c r="F27" s="80">
        <f>+'2'!G22</f>
        <v>15000</v>
      </c>
    </row>
    <row r="28" spans="1:6" ht="66" x14ac:dyDescent="0.25">
      <c r="A28" s="190"/>
      <c r="B28" s="191" t="s">
        <v>127</v>
      </c>
      <c r="C28" s="81" t="str">
        <f>+'2'!F29</f>
        <v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v>
      </c>
      <c r="D28" s="82">
        <f>SUM(E28:F28)</f>
        <v>-15000</v>
      </c>
      <c r="E28" s="79">
        <f>+E33</f>
        <v>0</v>
      </c>
      <c r="F28" s="80">
        <f>+F33</f>
        <v>-15000</v>
      </c>
    </row>
    <row r="29" spans="1:6" ht="16.5" x14ac:dyDescent="0.25">
      <c r="A29" s="190"/>
      <c r="B29" s="192"/>
      <c r="C29" s="81" t="s">
        <v>40</v>
      </c>
      <c r="D29" s="82"/>
      <c r="E29" s="79"/>
      <c r="F29" s="80"/>
    </row>
    <row r="30" spans="1:6" ht="16.5" x14ac:dyDescent="0.25">
      <c r="A30" s="190"/>
      <c r="B30" s="192"/>
      <c r="C30" s="81" t="s">
        <v>62</v>
      </c>
      <c r="D30" s="82">
        <f>+D33</f>
        <v>-15000</v>
      </c>
      <c r="E30" s="82">
        <f>+E33</f>
        <v>0</v>
      </c>
      <c r="F30" s="80">
        <f>+F32</f>
        <v>-15000</v>
      </c>
    </row>
    <row r="31" spans="1:6" ht="33" x14ac:dyDescent="0.25">
      <c r="A31" s="190"/>
      <c r="B31" s="192"/>
      <c r="C31" s="81" t="s">
        <v>41</v>
      </c>
      <c r="D31" s="82"/>
      <c r="E31" s="79"/>
      <c r="F31" s="80"/>
    </row>
    <row r="32" spans="1:6" ht="16.5" x14ac:dyDescent="0.25">
      <c r="A32" s="190"/>
      <c r="B32" s="192"/>
      <c r="C32" s="81" t="s">
        <v>14</v>
      </c>
      <c r="D32" s="82">
        <f>+D33</f>
        <v>-15000</v>
      </c>
      <c r="E32" s="82">
        <f>+E33</f>
        <v>0</v>
      </c>
      <c r="F32" s="80">
        <f>+F33</f>
        <v>-15000</v>
      </c>
    </row>
    <row r="33" spans="1:6" ht="27" customHeight="1" x14ac:dyDescent="0.25">
      <c r="A33" s="190"/>
      <c r="B33" s="192"/>
      <c r="C33" s="81" t="s">
        <v>67</v>
      </c>
      <c r="D33" s="82">
        <f>SUM(E33:F33)</f>
        <v>-15000</v>
      </c>
      <c r="E33" s="79">
        <v>0</v>
      </c>
      <c r="F33" s="80">
        <f>+F34</f>
        <v>-15000</v>
      </c>
    </row>
    <row r="34" spans="1:6" s="150" customFormat="1" ht="16.5" x14ac:dyDescent="0.25">
      <c r="A34" s="190"/>
      <c r="B34" s="192"/>
      <c r="C34" s="81" t="s">
        <v>68</v>
      </c>
      <c r="D34" s="82">
        <f>+E34+F34</f>
        <v>-15000</v>
      </c>
      <c r="E34" s="79">
        <v>0</v>
      </c>
      <c r="F34" s="80">
        <f>+F35</f>
        <v>-15000</v>
      </c>
    </row>
    <row r="35" spans="1:6" s="150" customFormat="1" ht="16.5" x14ac:dyDescent="0.25">
      <c r="A35" s="190"/>
      <c r="B35" s="192"/>
      <c r="C35" s="81" t="s">
        <v>69</v>
      </c>
      <c r="D35" s="82">
        <f t="shared" ref="D35:D36" si="2">+E35+F35</f>
        <v>-15000</v>
      </c>
      <c r="E35" s="79">
        <v>0</v>
      </c>
      <c r="F35" s="80">
        <f>+F36</f>
        <v>-15000</v>
      </c>
    </row>
    <row r="36" spans="1:6" s="150" customFormat="1" ht="16.5" x14ac:dyDescent="0.25">
      <c r="A36" s="190"/>
      <c r="B36" s="193"/>
      <c r="C36" s="81" t="s">
        <v>70</v>
      </c>
      <c r="D36" s="82">
        <f t="shared" si="2"/>
        <v>-15000</v>
      </c>
      <c r="E36" s="82">
        <v>0</v>
      </c>
      <c r="F36" s="80">
        <f>+'2'!G29</f>
        <v>-15000</v>
      </c>
    </row>
    <row r="49" spans="4:5" ht="14.25" customHeight="1" x14ac:dyDescent="0.25">
      <c r="D49" s="17"/>
      <c r="E49" s="17"/>
    </row>
    <row r="53" spans="4:5" ht="14.25" customHeight="1" x14ac:dyDescent="0.25">
      <c r="D53" s="17"/>
    </row>
  </sheetData>
  <mergeCells count="13">
    <mergeCell ref="A28:A36"/>
    <mergeCell ref="B28:B36"/>
    <mergeCell ref="A5:F5"/>
    <mergeCell ref="A13:A14"/>
    <mergeCell ref="B13:B14"/>
    <mergeCell ref="D13:D14"/>
    <mergeCell ref="D10:F12"/>
    <mergeCell ref="E13:F13"/>
    <mergeCell ref="A9:B12"/>
    <mergeCell ref="C9:C14"/>
    <mergeCell ref="D9:F9"/>
    <mergeCell ref="B21:B27"/>
    <mergeCell ref="A21:A27"/>
  </mergeCells>
  <pageMargins left="0.19685039370078741" right="0.19685039370078741" top="0.31496062992125984" bottom="0.19685039370078741" header="0.31496062992125984" footer="0.31496062992125984"/>
  <pageSetup paperSize="9" scale="6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"/>
  <sheetViews>
    <sheetView topLeftCell="A23" zoomScale="130" zoomScaleNormal="130" zoomScaleSheetLayoutView="80" workbookViewId="0">
      <selection activeCell="C27" sqref="C27:D28"/>
    </sheetView>
  </sheetViews>
  <sheetFormatPr defaultColWidth="9" defaultRowHeight="12.75" x14ac:dyDescent="0.25"/>
  <cols>
    <col min="1" max="1" width="28.5703125" style="21" customWidth="1"/>
    <col min="2" max="2" width="47.5703125" style="21" customWidth="1"/>
    <col min="3" max="4" width="16.28515625" style="21" customWidth="1"/>
    <col min="5" max="5" width="9.5703125" style="21" bestFit="1" customWidth="1"/>
    <col min="6" max="16384" width="9" style="21"/>
  </cols>
  <sheetData>
    <row r="1" spans="1:10" s="151" customFormat="1" ht="17.25" customHeight="1" x14ac:dyDescent="0.25">
      <c r="A1" s="181" t="s">
        <v>92</v>
      </c>
      <c r="B1" s="181"/>
      <c r="C1" s="181"/>
      <c r="D1" s="181"/>
      <c r="E1" s="19"/>
      <c r="G1" s="152"/>
      <c r="H1" s="152"/>
      <c r="I1" s="152"/>
      <c r="J1" s="152"/>
    </row>
    <row r="2" spans="1:10" s="151" customFormat="1" ht="17.25" customHeight="1" x14ac:dyDescent="0.25">
      <c r="A2" s="181" t="s">
        <v>24</v>
      </c>
      <c r="B2" s="181"/>
      <c r="C2" s="181"/>
      <c r="D2" s="181"/>
      <c r="E2" s="18"/>
      <c r="G2" s="152"/>
      <c r="H2" s="152"/>
      <c r="I2" s="152"/>
      <c r="J2" s="152"/>
    </row>
    <row r="3" spans="1:10" s="1" customFormat="1" ht="16.5" customHeight="1" x14ac:dyDescent="0.25">
      <c r="A3" s="181" t="s">
        <v>128</v>
      </c>
      <c r="B3" s="181"/>
      <c r="C3" s="181"/>
      <c r="D3" s="181"/>
      <c r="E3" s="18"/>
      <c r="F3" s="3"/>
      <c r="G3" s="3"/>
      <c r="H3" s="3"/>
    </row>
    <row r="4" spans="1:10" s="1" customFormat="1" ht="16.5" customHeight="1" x14ac:dyDescent="0.25">
      <c r="A4" s="181" t="s">
        <v>0</v>
      </c>
      <c r="B4" s="181"/>
      <c r="C4" s="181"/>
      <c r="D4" s="181"/>
      <c r="E4" s="18"/>
      <c r="F4" s="3"/>
      <c r="G4" s="3"/>
      <c r="H4" s="3"/>
    </row>
    <row r="5" spans="1:10" s="1" customFormat="1" ht="52.5" customHeight="1" x14ac:dyDescent="0.25">
      <c r="A5" s="194" t="s">
        <v>148</v>
      </c>
      <c r="B5" s="194"/>
      <c r="C5" s="194"/>
      <c r="D5" s="194"/>
      <c r="E5" s="20"/>
      <c r="F5" s="4"/>
      <c r="G5" s="4"/>
      <c r="H5" s="4"/>
    </row>
    <row r="8" spans="1:10" ht="20.25" customHeight="1" x14ac:dyDescent="0.25">
      <c r="A8" s="269" t="s">
        <v>63</v>
      </c>
      <c r="B8" s="269"/>
      <c r="C8" s="269"/>
      <c r="D8" s="269"/>
    </row>
    <row r="9" spans="1:10" ht="11.45" customHeight="1" x14ac:dyDescent="0.25">
      <c r="A9" s="270" t="s">
        <v>25</v>
      </c>
      <c r="B9" s="270"/>
      <c r="C9" s="270"/>
      <c r="D9" s="270"/>
    </row>
    <row r="10" spans="1:10" ht="13.5" thickBot="1" x14ac:dyDescent="0.3">
      <c r="D10" s="90">
        <v>9.9</v>
      </c>
    </row>
    <row r="11" spans="1:10" x14ac:dyDescent="0.25">
      <c r="A11" s="153" t="s">
        <v>26</v>
      </c>
      <c r="B11" s="271" t="s">
        <v>27</v>
      </c>
      <c r="C11" s="272"/>
      <c r="D11" s="273"/>
    </row>
    <row r="12" spans="1:10" ht="20.25" customHeight="1" thickBot="1" x14ac:dyDescent="0.3">
      <c r="A12" s="154">
        <v>1053</v>
      </c>
      <c r="B12" s="274" t="str">
        <f>+'1'!C13</f>
        <v xml:space="preserve"> Առողջապահության համակարգի արդիականացման և արդյունավետության բարձրացման ծրագիր</v>
      </c>
      <c r="C12" s="275"/>
      <c r="D12" s="276"/>
    </row>
    <row r="13" spans="1:10" ht="20.25" customHeight="1" x14ac:dyDescent="0.25">
      <c r="A13" s="155"/>
      <c r="B13" s="156"/>
      <c r="C13" s="156"/>
      <c r="D13" s="157"/>
    </row>
    <row r="14" spans="1:10" ht="15.75" customHeight="1" thickBot="1" x14ac:dyDescent="0.3">
      <c r="A14" s="277" t="s">
        <v>28</v>
      </c>
      <c r="B14" s="278"/>
      <c r="C14" s="278"/>
      <c r="D14" s="279"/>
    </row>
    <row r="15" spans="1:10" ht="13.9" customHeight="1" x14ac:dyDescent="0.25">
      <c r="A15" s="262" t="s">
        <v>29</v>
      </c>
      <c r="B15" s="260">
        <v>1053</v>
      </c>
      <c r="C15" s="223" t="s">
        <v>151</v>
      </c>
      <c r="D15" s="222"/>
    </row>
    <row r="16" spans="1:10" ht="45.75" customHeight="1" x14ac:dyDescent="0.25">
      <c r="A16" s="263"/>
      <c r="B16" s="261"/>
      <c r="C16" s="267"/>
      <c r="D16" s="268"/>
    </row>
    <row r="17" spans="1:4" ht="21.75" customHeight="1" x14ac:dyDescent="0.25">
      <c r="A17" s="64" t="s">
        <v>30</v>
      </c>
      <c r="B17" s="65">
        <v>11004</v>
      </c>
      <c r="C17" s="239" t="s">
        <v>31</v>
      </c>
      <c r="D17" s="240"/>
    </row>
    <row r="18" spans="1:4" ht="51" customHeight="1" x14ac:dyDescent="0.25">
      <c r="A18" s="66" t="s">
        <v>32</v>
      </c>
      <c r="B18" s="67" t="s">
        <v>87</v>
      </c>
      <c r="C18" s="158"/>
      <c r="D18" s="159"/>
    </row>
    <row r="19" spans="1:4" ht="38.25" x14ac:dyDescent="0.25">
      <c r="A19" s="66" t="s">
        <v>33</v>
      </c>
      <c r="B19" s="67" t="s">
        <v>74</v>
      </c>
      <c r="C19" s="217"/>
      <c r="D19" s="218"/>
    </row>
    <row r="20" spans="1:4" ht="25.5" customHeight="1" x14ac:dyDescent="0.25">
      <c r="A20" s="68" t="s">
        <v>34</v>
      </c>
      <c r="B20" s="67" t="s">
        <v>5</v>
      </c>
      <c r="C20" s="217"/>
      <c r="D20" s="218"/>
    </row>
    <row r="21" spans="1:4" ht="38.25" customHeight="1" x14ac:dyDescent="0.25">
      <c r="A21" s="69" t="s">
        <v>35</v>
      </c>
      <c r="B21" s="67" t="s">
        <v>75</v>
      </c>
      <c r="C21" s="217"/>
      <c r="D21" s="218"/>
    </row>
    <row r="22" spans="1:4" x14ac:dyDescent="0.25">
      <c r="A22" s="244" t="s">
        <v>36</v>
      </c>
      <c r="B22" s="264"/>
      <c r="C22" s="258"/>
      <c r="D22" s="259"/>
    </row>
    <row r="23" spans="1:4" ht="54" customHeight="1" x14ac:dyDescent="0.25">
      <c r="A23" s="219" t="s">
        <v>150</v>
      </c>
      <c r="B23" s="220"/>
      <c r="C23" s="280">
        <v>0</v>
      </c>
      <c r="D23" s="259"/>
    </row>
    <row r="24" spans="1:4" ht="20.25" customHeight="1" thickBot="1" x14ac:dyDescent="0.3">
      <c r="A24" s="252" t="s">
        <v>37</v>
      </c>
      <c r="B24" s="225"/>
      <c r="C24" s="226">
        <f>+'2'!G22</f>
        <v>15000</v>
      </c>
      <c r="D24" s="227"/>
    </row>
    <row r="25" spans="1:4" x14ac:dyDescent="0.25">
      <c r="A25" s="156"/>
      <c r="B25" s="156"/>
      <c r="C25" s="156"/>
      <c r="D25" s="156"/>
    </row>
    <row r="26" spans="1:4" ht="13.5" thickBot="1" x14ac:dyDescent="0.3"/>
    <row r="27" spans="1:4" ht="48.75" customHeight="1" x14ac:dyDescent="0.25">
      <c r="A27" s="262" t="s">
        <v>29</v>
      </c>
      <c r="B27" s="260">
        <v>1053</v>
      </c>
      <c r="C27" s="223" t="s">
        <v>152</v>
      </c>
      <c r="D27" s="222"/>
    </row>
    <row r="28" spans="1:4" ht="51" hidden="1" customHeight="1" x14ac:dyDescent="0.25">
      <c r="A28" s="263"/>
      <c r="B28" s="261"/>
      <c r="C28" s="267"/>
      <c r="D28" s="268"/>
    </row>
    <row r="29" spans="1:4" x14ac:dyDescent="0.25">
      <c r="A29" s="64" t="s">
        <v>30</v>
      </c>
      <c r="B29" s="166" t="str">
        <f>+'2'!E29</f>
        <v xml:space="preserve"> 32004</v>
      </c>
      <c r="C29" s="239" t="s">
        <v>31</v>
      </c>
      <c r="D29" s="240"/>
    </row>
    <row r="30" spans="1:4" ht="63.75" x14ac:dyDescent="0.25">
      <c r="A30" s="66" t="s">
        <v>32</v>
      </c>
      <c r="B30" s="71" t="str">
        <f>+'3'!C28</f>
        <v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v>
      </c>
      <c r="C30" s="217"/>
      <c r="D30" s="218"/>
    </row>
    <row r="31" spans="1:4" ht="38.25" x14ac:dyDescent="0.25">
      <c r="A31" s="66" t="s">
        <v>33</v>
      </c>
      <c r="B31" s="173" t="s">
        <v>139</v>
      </c>
      <c r="C31" s="217"/>
      <c r="D31" s="218"/>
    </row>
    <row r="32" spans="1:4" ht="25.5" x14ac:dyDescent="0.25">
      <c r="A32" s="68" t="s">
        <v>34</v>
      </c>
      <c r="B32" s="173" t="s">
        <v>135</v>
      </c>
      <c r="C32" s="217"/>
      <c r="D32" s="218"/>
    </row>
    <row r="33" spans="1:4" ht="25.5" x14ac:dyDescent="0.25">
      <c r="A33" s="69" t="s">
        <v>35</v>
      </c>
      <c r="B33" s="173" t="s">
        <v>140</v>
      </c>
      <c r="C33" s="217"/>
      <c r="D33" s="218"/>
    </row>
    <row r="34" spans="1:4" x14ac:dyDescent="0.25">
      <c r="A34" s="179" t="s">
        <v>36</v>
      </c>
      <c r="B34" s="179"/>
      <c r="C34" s="217"/>
      <c r="D34" s="218"/>
    </row>
    <row r="35" spans="1:4" x14ac:dyDescent="0.25">
      <c r="A35" s="231" t="s">
        <v>141</v>
      </c>
      <c r="B35" s="231"/>
      <c r="C35" s="242">
        <v>0</v>
      </c>
      <c r="D35" s="243"/>
    </row>
    <row r="36" spans="1:4" x14ac:dyDescent="0.25">
      <c r="A36" s="231" t="s">
        <v>142</v>
      </c>
      <c r="B36" s="231"/>
      <c r="C36" s="242">
        <v>0</v>
      </c>
      <c r="D36" s="243"/>
    </row>
    <row r="37" spans="1:4" x14ac:dyDescent="0.25">
      <c r="A37" s="231" t="s">
        <v>143</v>
      </c>
      <c r="B37" s="231"/>
      <c r="C37" s="242">
        <v>0</v>
      </c>
      <c r="D37" s="243"/>
    </row>
    <row r="38" spans="1:4" x14ac:dyDescent="0.25">
      <c r="A38" s="231" t="s">
        <v>144</v>
      </c>
      <c r="B38" s="231"/>
      <c r="C38" s="242">
        <v>0</v>
      </c>
      <c r="D38" s="243"/>
    </row>
    <row r="39" spans="1:4" ht="15.6" customHeight="1" thickBot="1" x14ac:dyDescent="0.3">
      <c r="A39" s="224" t="s">
        <v>37</v>
      </c>
      <c r="B39" s="225"/>
      <c r="C39" s="226">
        <f>+'3'!D28</f>
        <v>-15000</v>
      </c>
      <c r="D39" s="227"/>
    </row>
    <row r="40" spans="1:4" ht="15.6" hidden="1" customHeight="1" x14ac:dyDescent="0.25">
      <c r="A40" s="69"/>
      <c r="B40" s="123"/>
      <c r="C40" s="160"/>
      <c r="D40" s="161"/>
    </row>
    <row r="41" spans="1:4" ht="47.45" hidden="1" customHeight="1" x14ac:dyDescent="0.25">
      <c r="A41" s="85" t="s">
        <v>29</v>
      </c>
      <c r="B41" s="86">
        <v>1053</v>
      </c>
      <c r="C41" s="223" t="s">
        <v>44</v>
      </c>
      <c r="D41" s="222"/>
    </row>
    <row r="42" spans="1:4" hidden="1" x14ac:dyDescent="0.25">
      <c r="A42" s="64" t="s">
        <v>30</v>
      </c>
      <c r="B42" s="65">
        <v>11008</v>
      </c>
      <c r="C42" s="239" t="s">
        <v>31</v>
      </c>
      <c r="D42" s="240"/>
    </row>
    <row r="43" spans="1:4" ht="51" hidden="1" x14ac:dyDescent="0.25">
      <c r="A43" s="66" t="s">
        <v>32</v>
      </c>
      <c r="B43" s="67" t="s">
        <v>71</v>
      </c>
      <c r="C43" s="217"/>
      <c r="D43" s="218"/>
    </row>
    <row r="44" spans="1:4" ht="63.75" hidden="1" x14ac:dyDescent="0.25">
      <c r="A44" s="66" t="s">
        <v>33</v>
      </c>
      <c r="B44" s="67" t="s">
        <v>72</v>
      </c>
      <c r="C44" s="217"/>
      <c r="D44" s="218"/>
    </row>
    <row r="45" spans="1:4" hidden="1" x14ac:dyDescent="0.25">
      <c r="A45" s="68" t="s">
        <v>34</v>
      </c>
      <c r="B45" s="67" t="s">
        <v>5</v>
      </c>
      <c r="C45" s="217"/>
      <c r="D45" s="218"/>
    </row>
    <row r="46" spans="1:4" ht="25.5" hidden="1" x14ac:dyDescent="0.25">
      <c r="A46" s="69" t="s">
        <v>35</v>
      </c>
      <c r="B46" s="67" t="s">
        <v>73</v>
      </c>
      <c r="C46" s="217"/>
      <c r="D46" s="218"/>
    </row>
    <row r="47" spans="1:4" hidden="1" x14ac:dyDescent="0.25">
      <c r="A47" s="244" t="s">
        <v>36</v>
      </c>
      <c r="B47" s="264"/>
      <c r="C47" s="258"/>
      <c r="D47" s="259"/>
    </row>
    <row r="48" spans="1:4" hidden="1" x14ac:dyDescent="0.25">
      <c r="A48" s="265" t="s">
        <v>99</v>
      </c>
      <c r="B48" s="266"/>
      <c r="C48" s="258">
        <v>40</v>
      </c>
      <c r="D48" s="259"/>
    </row>
    <row r="49" spans="1:4" hidden="1" x14ac:dyDescent="0.25">
      <c r="A49" s="265" t="s">
        <v>101</v>
      </c>
      <c r="B49" s="266"/>
      <c r="C49" s="258">
        <v>1</v>
      </c>
      <c r="D49" s="259"/>
    </row>
    <row r="50" spans="1:4" ht="15.6" hidden="1" customHeight="1" thickBot="1" x14ac:dyDescent="0.3">
      <c r="A50" s="252" t="s">
        <v>37</v>
      </c>
      <c r="B50" s="253"/>
      <c r="C50" s="226">
        <f>+'2'!G38</f>
        <v>0</v>
      </c>
      <c r="D50" s="227"/>
    </row>
    <row r="51" spans="1:4" ht="13.5" hidden="1" thickBot="1" x14ac:dyDescent="0.3"/>
    <row r="52" spans="1:4" ht="18" hidden="1" customHeight="1" x14ac:dyDescent="0.25">
      <c r="A52" s="262" t="s">
        <v>29</v>
      </c>
      <c r="B52" s="260">
        <v>1053</v>
      </c>
      <c r="C52" s="223" t="s">
        <v>44</v>
      </c>
      <c r="D52" s="222"/>
    </row>
    <row r="53" spans="1:4" ht="54" hidden="1" customHeight="1" x14ac:dyDescent="0.25">
      <c r="A53" s="263"/>
      <c r="B53" s="261"/>
      <c r="C53" s="267"/>
      <c r="D53" s="268"/>
    </row>
    <row r="54" spans="1:4" hidden="1" x14ac:dyDescent="0.25">
      <c r="A54" s="64" t="s">
        <v>30</v>
      </c>
      <c r="B54" s="65">
        <v>11010</v>
      </c>
      <c r="C54" s="239" t="s">
        <v>31</v>
      </c>
      <c r="D54" s="240"/>
    </row>
    <row r="55" spans="1:4" hidden="1" x14ac:dyDescent="0.25">
      <c r="A55" s="66" t="s">
        <v>32</v>
      </c>
      <c r="B55" s="67" t="e">
        <f>+'2'!F47</f>
        <v>#REF!</v>
      </c>
      <c r="C55" s="217"/>
      <c r="D55" s="218"/>
    </row>
    <row r="56" spans="1:4" hidden="1" x14ac:dyDescent="0.25">
      <c r="A56" s="66" t="s">
        <v>33</v>
      </c>
      <c r="B56" s="67" t="e">
        <f>+'1'!#REF!</f>
        <v>#REF!</v>
      </c>
      <c r="C56" s="217"/>
      <c r="D56" s="218"/>
    </row>
    <row r="57" spans="1:4" hidden="1" x14ac:dyDescent="0.25">
      <c r="A57" s="68" t="s">
        <v>34</v>
      </c>
      <c r="B57" s="67" t="s">
        <v>5</v>
      </c>
      <c r="C57" s="217"/>
      <c r="D57" s="218"/>
    </row>
    <row r="58" spans="1:4" ht="25.5" hidden="1" x14ac:dyDescent="0.25">
      <c r="A58" s="69" t="s">
        <v>35</v>
      </c>
      <c r="B58" s="67" t="s">
        <v>117</v>
      </c>
      <c r="C58" s="217"/>
      <c r="D58" s="218"/>
    </row>
    <row r="59" spans="1:4" hidden="1" x14ac:dyDescent="0.25">
      <c r="A59" s="248" t="s">
        <v>36</v>
      </c>
      <c r="B59" s="249"/>
      <c r="C59" s="258"/>
      <c r="D59" s="259"/>
    </row>
    <row r="60" spans="1:4" ht="21.6" hidden="1" customHeight="1" thickBot="1" x14ac:dyDescent="0.3">
      <c r="A60" s="256" t="s">
        <v>118</v>
      </c>
      <c r="B60" s="257"/>
      <c r="C60" s="254">
        <v>-12</v>
      </c>
      <c r="D60" s="255"/>
    </row>
    <row r="61" spans="1:4" ht="15.6" hidden="1" customHeight="1" thickBot="1" x14ac:dyDescent="0.3">
      <c r="A61" s="252" t="s">
        <v>37</v>
      </c>
      <c r="B61" s="253"/>
      <c r="C61" s="250">
        <f>+'2'!G47</f>
        <v>0</v>
      </c>
      <c r="D61" s="251"/>
    </row>
    <row r="62" spans="1:4" ht="13.5" hidden="1" thickBot="1" x14ac:dyDescent="0.3"/>
    <row r="63" spans="1:4" ht="75" hidden="1" customHeight="1" x14ac:dyDescent="0.25">
      <c r="A63" s="162" t="s">
        <v>29</v>
      </c>
      <c r="B63" s="163">
        <v>1053</v>
      </c>
      <c r="C63" s="221" t="s">
        <v>44</v>
      </c>
      <c r="D63" s="222"/>
    </row>
    <row r="64" spans="1:4" hidden="1" x14ac:dyDescent="0.25">
      <c r="A64" s="121" t="s">
        <v>30</v>
      </c>
      <c r="B64" s="164">
        <v>11011</v>
      </c>
      <c r="C64" s="183" t="s">
        <v>31</v>
      </c>
      <c r="D64" s="228"/>
    </row>
    <row r="65" spans="1:4" hidden="1" x14ac:dyDescent="0.25">
      <c r="A65" s="165" t="s">
        <v>32</v>
      </c>
      <c r="B65" s="31" t="e">
        <f>+'2'!F56</f>
        <v>#REF!</v>
      </c>
      <c r="C65" s="183"/>
      <c r="D65" s="228"/>
    </row>
    <row r="66" spans="1:4" hidden="1" x14ac:dyDescent="0.25">
      <c r="A66" s="165" t="s">
        <v>33</v>
      </c>
      <c r="B66" s="31" t="e">
        <f>+'1'!#REF!</f>
        <v>#REF!</v>
      </c>
      <c r="C66" s="183"/>
      <c r="D66" s="228"/>
    </row>
    <row r="67" spans="1:4" hidden="1" x14ac:dyDescent="0.25">
      <c r="A67" s="121" t="s">
        <v>34</v>
      </c>
      <c r="B67" s="31" t="s">
        <v>5</v>
      </c>
      <c r="C67" s="183"/>
      <c r="D67" s="228"/>
    </row>
    <row r="68" spans="1:4" ht="25.5" hidden="1" x14ac:dyDescent="0.25">
      <c r="A68" s="121" t="s">
        <v>35</v>
      </c>
      <c r="B68" s="31" t="s">
        <v>96</v>
      </c>
      <c r="C68" s="183"/>
      <c r="D68" s="228"/>
    </row>
    <row r="69" spans="1:4" hidden="1" x14ac:dyDescent="0.25">
      <c r="A69" s="178" t="s">
        <v>36</v>
      </c>
      <c r="B69" s="179"/>
      <c r="C69" s="179"/>
      <c r="D69" s="229"/>
    </row>
    <row r="70" spans="1:4" ht="37.5" hidden="1" customHeight="1" x14ac:dyDescent="0.25">
      <c r="A70" s="230" t="s">
        <v>98</v>
      </c>
      <c r="B70" s="231"/>
      <c r="C70" s="232"/>
      <c r="D70" s="233"/>
    </row>
    <row r="71" spans="1:4" ht="15.6" hidden="1" customHeight="1" thickBot="1" x14ac:dyDescent="0.3">
      <c r="A71" s="234" t="s">
        <v>37</v>
      </c>
      <c r="B71" s="235"/>
      <c r="C71" s="236">
        <f>'2'!G56</f>
        <v>0</v>
      </c>
      <c r="D71" s="237"/>
    </row>
    <row r="72" spans="1:4" ht="13.5" hidden="1" thickBot="1" x14ac:dyDescent="0.3"/>
    <row r="73" spans="1:4" ht="57" hidden="1" customHeight="1" x14ac:dyDescent="0.25">
      <c r="A73" s="85" t="s">
        <v>29</v>
      </c>
      <c r="B73" s="86">
        <v>1053</v>
      </c>
      <c r="C73" s="223" t="s">
        <v>44</v>
      </c>
      <c r="D73" s="222"/>
    </row>
    <row r="74" spans="1:4" hidden="1" x14ac:dyDescent="0.25">
      <c r="A74" s="64" t="s">
        <v>30</v>
      </c>
      <c r="B74" s="65">
        <v>11012</v>
      </c>
      <c r="C74" s="239" t="s">
        <v>31</v>
      </c>
      <c r="D74" s="240"/>
    </row>
    <row r="75" spans="1:4" ht="63.75" hidden="1" x14ac:dyDescent="0.25">
      <c r="A75" s="66" t="s">
        <v>32</v>
      </c>
      <c r="B75" s="67" t="str">
        <f>+B30</f>
        <v xml:space="preserve"> Գլոբալ հիմնադրամի աջակցությամբ իրականացվող «ՀՀ-ում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v>
      </c>
      <c r="C75" s="217"/>
      <c r="D75" s="218"/>
    </row>
    <row r="76" spans="1:4" ht="63.75" hidden="1" x14ac:dyDescent="0.25">
      <c r="A76" s="66" t="s">
        <v>33</v>
      </c>
      <c r="B76" s="67" t="s">
        <v>94</v>
      </c>
      <c r="C76" s="217"/>
      <c r="D76" s="218"/>
    </row>
    <row r="77" spans="1:4" hidden="1" x14ac:dyDescent="0.25">
      <c r="A77" s="68" t="s">
        <v>34</v>
      </c>
      <c r="B77" s="67" t="s">
        <v>5</v>
      </c>
      <c r="C77" s="217"/>
      <c r="D77" s="218"/>
    </row>
    <row r="78" spans="1:4" ht="25.5" hidden="1" x14ac:dyDescent="0.25">
      <c r="A78" s="69" t="s">
        <v>35</v>
      </c>
      <c r="B78" s="67" t="s">
        <v>102</v>
      </c>
      <c r="C78" s="217"/>
      <c r="D78" s="218"/>
    </row>
    <row r="79" spans="1:4" hidden="1" x14ac:dyDescent="0.25">
      <c r="A79" s="244" t="s">
        <v>36</v>
      </c>
      <c r="B79" s="245"/>
      <c r="C79" s="217"/>
      <c r="D79" s="218"/>
    </row>
    <row r="80" spans="1:4" hidden="1" x14ac:dyDescent="0.25">
      <c r="A80" s="246" t="s">
        <v>97</v>
      </c>
      <c r="B80" s="247"/>
      <c r="C80" s="217">
        <v>8000</v>
      </c>
      <c r="D80" s="218"/>
    </row>
    <row r="81" spans="1:4" ht="15.6" hidden="1" customHeight="1" thickBot="1" x14ac:dyDescent="0.3">
      <c r="A81" s="224" t="s">
        <v>37</v>
      </c>
      <c r="B81" s="225"/>
      <c r="C81" s="226">
        <f>+'2'!G65</f>
        <v>0</v>
      </c>
      <c r="D81" s="227"/>
    </row>
    <row r="82" spans="1:4" ht="13.5" hidden="1" thickBot="1" x14ac:dyDescent="0.3"/>
    <row r="83" spans="1:4" ht="52.5" hidden="1" customHeight="1" x14ac:dyDescent="0.25">
      <c r="A83" s="85" t="s">
        <v>29</v>
      </c>
      <c r="B83" s="86">
        <v>1053</v>
      </c>
      <c r="C83" s="223" t="s">
        <v>44</v>
      </c>
      <c r="D83" s="222"/>
    </row>
    <row r="84" spans="1:4" hidden="1" x14ac:dyDescent="0.25">
      <c r="A84" s="64" t="s">
        <v>30</v>
      </c>
      <c r="B84" s="166" t="e">
        <f>+'1'!#REF!</f>
        <v>#REF!</v>
      </c>
      <c r="C84" s="239" t="s">
        <v>31</v>
      </c>
      <c r="D84" s="240"/>
    </row>
    <row r="85" spans="1:4" ht="81" hidden="1" customHeight="1" x14ac:dyDescent="0.25">
      <c r="A85" s="66" t="s">
        <v>32</v>
      </c>
      <c r="B85" s="67" t="e">
        <f>+'1'!#REF!</f>
        <v>#REF!</v>
      </c>
      <c r="C85" s="217"/>
      <c r="D85" s="218"/>
    </row>
    <row r="86" spans="1:4" ht="48" hidden="1" customHeight="1" x14ac:dyDescent="0.25">
      <c r="A86" s="66" t="s">
        <v>33</v>
      </c>
      <c r="B86" s="67" t="e">
        <f>+'1'!#REF!</f>
        <v>#REF!</v>
      </c>
      <c r="C86" s="217"/>
      <c r="D86" s="218"/>
    </row>
    <row r="87" spans="1:4" ht="36.75" hidden="1" customHeight="1" x14ac:dyDescent="0.25">
      <c r="A87" s="68" t="s">
        <v>34</v>
      </c>
      <c r="B87" s="67" t="s">
        <v>119</v>
      </c>
      <c r="C87" s="217"/>
      <c r="D87" s="218"/>
    </row>
    <row r="88" spans="1:4" ht="37.5" hidden="1" customHeight="1" x14ac:dyDescent="0.25">
      <c r="A88" s="69" t="s">
        <v>126</v>
      </c>
      <c r="B88" s="71" t="s">
        <v>102</v>
      </c>
      <c r="C88" s="217"/>
      <c r="D88" s="218"/>
    </row>
    <row r="89" spans="1:4" hidden="1" x14ac:dyDescent="0.25">
      <c r="A89" s="241" t="s">
        <v>36</v>
      </c>
      <c r="B89" s="241"/>
      <c r="C89" s="217"/>
      <c r="D89" s="218"/>
    </row>
    <row r="90" spans="1:4" ht="10.9" hidden="1" customHeight="1" x14ac:dyDescent="0.25">
      <c r="A90" s="83"/>
      <c r="B90" s="72" t="s">
        <v>76</v>
      </c>
      <c r="C90" s="238">
        <v>10</v>
      </c>
      <c r="D90" s="218"/>
    </row>
    <row r="91" spans="1:4" ht="10.9" hidden="1" customHeight="1" x14ac:dyDescent="0.25">
      <c r="A91" s="84"/>
      <c r="B91" s="70" t="s">
        <v>77</v>
      </c>
      <c r="C91" s="217">
        <v>10</v>
      </c>
      <c r="D91" s="218"/>
    </row>
    <row r="92" spans="1:4" ht="10.9" hidden="1" customHeight="1" x14ac:dyDescent="0.25">
      <c r="A92" s="84"/>
      <c r="B92" s="70" t="s">
        <v>78</v>
      </c>
      <c r="C92" s="217">
        <v>150</v>
      </c>
      <c r="D92" s="218"/>
    </row>
    <row r="93" spans="1:4" ht="10.9" hidden="1" customHeight="1" x14ac:dyDescent="0.25">
      <c r="A93" s="84"/>
      <c r="B93" s="70" t="s">
        <v>79</v>
      </c>
      <c r="C93" s="217">
        <v>1</v>
      </c>
      <c r="D93" s="218"/>
    </row>
    <row r="94" spans="1:4" ht="10.9" hidden="1" customHeight="1" x14ac:dyDescent="0.25">
      <c r="A94" s="84"/>
      <c r="B94" s="70" t="s">
        <v>80</v>
      </c>
      <c r="C94" s="217">
        <v>1</v>
      </c>
      <c r="D94" s="218"/>
    </row>
    <row r="95" spans="1:4" ht="10.9" hidden="1" customHeight="1" x14ac:dyDescent="0.25">
      <c r="A95" s="84"/>
      <c r="B95" s="70" t="s">
        <v>81</v>
      </c>
      <c r="C95" s="217">
        <v>1</v>
      </c>
      <c r="D95" s="218"/>
    </row>
    <row r="96" spans="1:4" ht="10.9" hidden="1" customHeight="1" x14ac:dyDescent="0.25">
      <c r="A96" s="84"/>
      <c r="B96" s="70" t="s">
        <v>82</v>
      </c>
      <c r="C96" s="217">
        <v>5</v>
      </c>
      <c r="D96" s="218"/>
    </row>
    <row r="97" spans="1:4" ht="10.9" hidden="1" customHeight="1" x14ac:dyDescent="0.25">
      <c r="A97" s="84"/>
      <c r="B97" s="70" t="s">
        <v>100</v>
      </c>
      <c r="C97" s="217">
        <v>1</v>
      </c>
      <c r="D97" s="218"/>
    </row>
    <row r="98" spans="1:4" ht="10.9" hidden="1" customHeight="1" x14ac:dyDescent="0.25">
      <c r="A98" s="84"/>
      <c r="B98" s="70" t="s">
        <v>103</v>
      </c>
      <c r="C98" s="217">
        <v>1</v>
      </c>
      <c r="D98" s="218"/>
    </row>
    <row r="99" spans="1:4" ht="10.9" hidden="1" customHeight="1" x14ac:dyDescent="0.25">
      <c r="A99" s="84"/>
      <c r="B99" s="70" t="s">
        <v>95</v>
      </c>
      <c r="C99" s="217">
        <v>2</v>
      </c>
      <c r="D99" s="218"/>
    </row>
    <row r="100" spans="1:4" ht="15.6" hidden="1" customHeight="1" thickBot="1" x14ac:dyDescent="0.3">
      <c r="A100" s="224" t="s">
        <v>37</v>
      </c>
      <c r="B100" s="225"/>
      <c r="C100" s="226">
        <f>+'2'!G74</f>
        <v>0</v>
      </c>
      <c r="D100" s="227"/>
    </row>
  </sheetData>
  <mergeCells count="115">
    <mergeCell ref="A27:A28"/>
    <mergeCell ref="B27:B28"/>
    <mergeCell ref="C15:D16"/>
    <mergeCell ref="A14:D14"/>
    <mergeCell ref="A15:A16"/>
    <mergeCell ref="B15:B16"/>
    <mergeCell ref="A22:B22"/>
    <mergeCell ref="A24:B24"/>
    <mergeCell ref="C17:D17"/>
    <mergeCell ref="C19:D19"/>
    <mergeCell ref="C20:D20"/>
    <mergeCell ref="C21:D21"/>
    <mergeCell ref="C22:D22"/>
    <mergeCell ref="C23:D23"/>
    <mergeCell ref="A1:D1"/>
    <mergeCell ref="A8:D8"/>
    <mergeCell ref="A9:D9"/>
    <mergeCell ref="B11:D11"/>
    <mergeCell ref="B12:D12"/>
    <mergeCell ref="A5:D5"/>
    <mergeCell ref="A4:D4"/>
    <mergeCell ref="A2:D2"/>
    <mergeCell ref="A3:D3"/>
    <mergeCell ref="C29:D29"/>
    <mergeCell ref="C30:D30"/>
    <mergeCell ref="C31:D31"/>
    <mergeCell ref="C32:D32"/>
    <mergeCell ref="C33:D33"/>
    <mergeCell ref="C24:D24"/>
    <mergeCell ref="C27:D28"/>
    <mergeCell ref="C34:D34"/>
    <mergeCell ref="C35:D35"/>
    <mergeCell ref="C38:D38"/>
    <mergeCell ref="C39:D39"/>
    <mergeCell ref="C42:D42"/>
    <mergeCell ref="C43:D43"/>
    <mergeCell ref="C44:D44"/>
    <mergeCell ref="C45:D45"/>
    <mergeCell ref="A34:B34"/>
    <mergeCell ref="A39:B39"/>
    <mergeCell ref="B52:B53"/>
    <mergeCell ref="A52:A53"/>
    <mergeCell ref="A35:B35"/>
    <mergeCell ref="A38:B38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C41:D41"/>
    <mergeCell ref="C52:D53"/>
    <mergeCell ref="A36:B36"/>
    <mergeCell ref="A37:B37"/>
    <mergeCell ref="C36:D36"/>
    <mergeCell ref="C37:D37"/>
    <mergeCell ref="A81:B81"/>
    <mergeCell ref="C81:D81"/>
    <mergeCell ref="A79:B79"/>
    <mergeCell ref="C79:D79"/>
    <mergeCell ref="A80:B80"/>
    <mergeCell ref="C80:D80"/>
    <mergeCell ref="C74:D74"/>
    <mergeCell ref="C75:D75"/>
    <mergeCell ref="C76:D76"/>
    <mergeCell ref="C77:D77"/>
    <mergeCell ref="C78:D78"/>
    <mergeCell ref="A59:B59"/>
    <mergeCell ref="C54:D54"/>
    <mergeCell ref="C61:D61"/>
    <mergeCell ref="A61:B61"/>
    <mergeCell ref="C60:D60"/>
    <mergeCell ref="A60:B60"/>
    <mergeCell ref="C59:D59"/>
    <mergeCell ref="C58:D58"/>
    <mergeCell ref="C57:D57"/>
    <mergeCell ref="C56:D56"/>
    <mergeCell ref="C86:D86"/>
    <mergeCell ref="C97:D97"/>
    <mergeCell ref="C55:D55"/>
    <mergeCell ref="C87:D87"/>
    <mergeCell ref="C88:D88"/>
    <mergeCell ref="A89:B89"/>
    <mergeCell ref="C89:D89"/>
    <mergeCell ref="C92:D92"/>
    <mergeCell ref="C93:D93"/>
    <mergeCell ref="C94:D94"/>
    <mergeCell ref="C95:D95"/>
    <mergeCell ref="C98:D98"/>
    <mergeCell ref="A23:B23"/>
    <mergeCell ref="C96:D96"/>
    <mergeCell ref="C63:D63"/>
    <mergeCell ref="C73:D73"/>
    <mergeCell ref="C83:D83"/>
    <mergeCell ref="A100:B100"/>
    <mergeCell ref="C100:D100"/>
    <mergeCell ref="C64:D64"/>
    <mergeCell ref="C65:D65"/>
    <mergeCell ref="C66:D66"/>
    <mergeCell ref="C67:D67"/>
    <mergeCell ref="C68:D68"/>
    <mergeCell ref="A69:B69"/>
    <mergeCell ref="C69:D69"/>
    <mergeCell ref="A70:B70"/>
    <mergeCell ref="C70:D70"/>
    <mergeCell ref="A71:B71"/>
    <mergeCell ref="C71:D71"/>
    <mergeCell ref="C90:D90"/>
    <mergeCell ref="C99:D99"/>
    <mergeCell ref="C91:D91"/>
    <mergeCell ref="C84:D84"/>
    <mergeCell ref="C85:D85"/>
  </mergeCells>
  <pageMargins left="0.70866141732283472" right="0.70866141732283472" top="0.74803149606299213" bottom="0.16" header="0.31496062992125984" footer="0.31496062992125984"/>
  <pageSetup scale="9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8"/>
  <sheetViews>
    <sheetView tabSelected="1" topLeftCell="A25" zoomScale="130" zoomScaleNormal="130" zoomScaleSheetLayoutView="80" workbookViewId="0">
      <selection activeCell="E29" sqref="E29"/>
    </sheetView>
  </sheetViews>
  <sheetFormatPr defaultColWidth="9" defaultRowHeight="12.75" x14ac:dyDescent="0.25"/>
  <cols>
    <col min="1" max="1" width="28.5703125" style="21" customWidth="1"/>
    <col min="2" max="2" width="47.5703125" style="21" customWidth="1"/>
    <col min="3" max="3" width="15.5703125" style="21" customWidth="1"/>
    <col min="4" max="4" width="17.7109375" style="89" customWidth="1"/>
    <col min="5" max="6" width="28.28515625" style="21" customWidth="1"/>
    <col min="7" max="10" width="9" style="21"/>
    <col min="11" max="11" width="10.85546875" style="21" customWidth="1"/>
    <col min="12" max="16384" width="9" style="21"/>
  </cols>
  <sheetData>
    <row r="1" spans="1:10" s="151" customFormat="1" ht="17.25" customHeight="1" x14ac:dyDescent="0.25">
      <c r="D1" s="59" t="s">
        <v>92</v>
      </c>
      <c r="E1" s="19"/>
      <c r="G1" s="152"/>
      <c r="H1" s="152"/>
      <c r="I1" s="152"/>
      <c r="J1" s="152"/>
    </row>
    <row r="2" spans="1:10" s="151" customFormat="1" ht="17.25" customHeight="1" x14ac:dyDescent="0.25">
      <c r="D2" s="59" t="s">
        <v>38</v>
      </c>
      <c r="E2" s="18"/>
      <c r="G2" s="152"/>
      <c r="H2" s="152"/>
      <c r="I2" s="152"/>
      <c r="J2" s="152"/>
    </row>
    <row r="3" spans="1:10" s="1" customFormat="1" ht="16.5" customHeight="1" x14ac:dyDescent="0.25">
      <c r="A3" s="151"/>
      <c r="B3" s="151"/>
      <c r="C3" s="151"/>
      <c r="D3" s="59" t="s">
        <v>128</v>
      </c>
      <c r="E3" s="18"/>
      <c r="F3" s="3"/>
      <c r="G3" s="3"/>
      <c r="H3" s="3"/>
    </row>
    <row r="4" spans="1:10" s="1" customFormat="1" ht="16.5" customHeight="1" x14ac:dyDescent="0.25">
      <c r="A4" s="151"/>
      <c r="B4" s="151"/>
      <c r="C4" s="151"/>
      <c r="D4" s="59" t="s">
        <v>0</v>
      </c>
      <c r="E4" s="18"/>
      <c r="F4" s="3"/>
      <c r="G4" s="3"/>
      <c r="H4" s="3"/>
    </row>
    <row r="5" spans="1:10" s="1" customFormat="1" ht="55.5" customHeight="1" x14ac:dyDescent="0.25">
      <c r="A5" s="194" t="s">
        <v>149</v>
      </c>
      <c r="B5" s="194"/>
      <c r="C5" s="194"/>
      <c r="D5" s="194"/>
      <c r="E5" s="20"/>
      <c r="F5" s="4"/>
      <c r="G5" s="4"/>
      <c r="H5" s="4"/>
    </row>
    <row r="7" spans="1:10" ht="20.25" customHeight="1" x14ac:dyDescent="0.25">
      <c r="A7" s="290" t="s">
        <v>64</v>
      </c>
      <c r="B7" s="290"/>
      <c r="C7" s="290"/>
      <c r="D7" s="290"/>
    </row>
    <row r="8" spans="1:10" ht="20.25" customHeight="1" x14ac:dyDescent="0.25">
      <c r="A8" s="167"/>
      <c r="B8" s="167"/>
      <c r="C8" s="167"/>
      <c r="D8" s="168" t="s">
        <v>65</v>
      </c>
    </row>
    <row r="10" spans="1:10" ht="10.9" customHeight="1" x14ac:dyDescent="0.25">
      <c r="A10" s="270" t="s">
        <v>39</v>
      </c>
      <c r="B10" s="270"/>
      <c r="C10" s="270"/>
      <c r="D10" s="270"/>
    </row>
    <row r="11" spans="1:10" ht="13.5" thickBot="1" x14ac:dyDescent="0.3"/>
    <row r="12" spans="1:10" ht="21.75" customHeight="1" x14ac:dyDescent="0.25">
      <c r="A12" s="153" t="s">
        <v>26</v>
      </c>
      <c r="B12" s="271" t="s">
        <v>27</v>
      </c>
      <c r="C12" s="272"/>
      <c r="D12" s="273"/>
    </row>
    <row r="13" spans="1:10" ht="28.5" customHeight="1" thickBot="1" x14ac:dyDescent="0.3">
      <c r="A13" s="154">
        <v>1053</v>
      </c>
      <c r="B13" s="274" t="s">
        <v>85</v>
      </c>
      <c r="C13" s="275"/>
      <c r="D13" s="276"/>
    </row>
    <row r="14" spans="1:10" x14ac:dyDescent="0.25">
      <c r="A14" s="155"/>
      <c r="B14" s="156"/>
      <c r="C14" s="156"/>
      <c r="D14" s="157"/>
    </row>
    <row r="15" spans="1:10" ht="24" customHeight="1" thickBot="1" x14ac:dyDescent="0.3">
      <c r="A15" s="277" t="s">
        <v>28</v>
      </c>
      <c r="B15" s="278"/>
      <c r="C15" s="278"/>
      <c r="D15" s="279"/>
    </row>
    <row r="16" spans="1:10" ht="13.9" customHeight="1" x14ac:dyDescent="0.25">
      <c r="A16" s="262" t="s">
        <v>29</v>
      </c>
      <c r="B16" s="260">
        <v>1053</v>
      </c>
      <c r="C16" s="223" t="s">
        <v>151</v>
      </c>
      <c r="D16" s="222"/>
    </row>
    <row r="17" spans="1:4" ht="49.5" customHeight="1" x14ac:dyDescent="0.25">
      <c r="A17" s="263"/>
      <c r="B17" s="261"/>
      <c r="C17" s="267"/>
      <c r="D17" s="268"/>
    </row>
    <row r="18" spans="1:4" ht="21.75" customHeight="1" x14ac:dyDescent="0.25">
      <c r="A18" s="64" t="s">
        <v>30</v>
      </c>
      <c r="B18" s="65">
        <v>11004</v>
      </c>
      <c r="C18" s="239" t="s">
        <v>31</v>
      </c>
      <c r="D18" s="240"/>
    </row>
    <row r="19" spans="1:4" ht="51" customHeight="1" x14ac:dyDescent="0.25">
      <c r="A19" s="66" t="s">
        <v>32</v>
      </c>
      <c r="B19" s="67" t="s">
        <v>87</v>
      </c>
      <c r="C19" s="158"/>
      <c r="D19" s="159"/>
    </row>
    <row r="20" spans="1:4" ht="38.25" x14ac:dyDescent="0.25">
      <c r="A20" s="66" t="s">
        <v>33</v>
      </c>
      <c r="B20" s="67" t="s">
        <v>74</v>
      </c>
      <c r="C20" s="217"/>
      <c r="D20" s="218"/>
    </row>
    <row r="21" spans="1:4" ht="25.5" customHeight="1" x14ac:dyDescent="0.25">
      <c r="A21" s="68" t="s">
        <v>34</v>
      </c>
      <c r="B21" s="67" t="s">
        <v>5</v>
      </c>
      <c r="C21" s="217"/>
      <c r="D21" s="218"/>
    </row>
    <row r="22" spans="1:4" ht="38.25" customHeight="1" x14ac:dyDescent="0.25">
      <c r="A22" s="69" t="s">
        <v>35</v>
      </c>
      <c r="B22" s="71" t="s">
        <v>75</v>
      </c>
      <c r="C22" s="217"/>
      <c r="D22" s="218"/>
    </row>
    <row r="23" spans="1:4" s="175" customFormat="1" x14ac:dyDescent="0.25">
      <c r="A23" s="291" t="s">
        <v>36</v>
      </c>
      <c r="B23" s="291"/>
      <c r="C23" s="281"/>
      <c r="D23" s="282"/>
    </row>
    <row r="24" spans="1:4" s="175" customFormat="1" ht="51.75" customHeight="1" x14ac:dyDescent="0.25">
      <c r="A24" s="283" t="s">
        <v>150</v>
      </c>
      <c r="B24" s="284"/>
      <c r="C24" s="292">
        <v>0</v>
      </c>
      <c r="D24" s="282"/>
    </row>
    <row r="25" spans="1:4" ht="23.25" customHeight="1" thickBot="1" x14ac:dyDescent="0.3">
      <c r="A25" s="252" t="s">
        <v>37</v>
      </c>
      <c r="B25" s="253"/>
      <c r="C25" s="226">
        <v>15000</v>
      </c>
      <c r="D25" s="227"/>
    </row>
    <row r="26" spans="1:4" ht="13.5" thickBot="1" x14ac:dyDescent="0.3">
      <c r="A26" s="156"/>
      <c r="B26" s="156"/>
      <c r="C26" s="156"/>
      <c r="D26" s="156"/>
    </row>
    <row r="27" spans="1:4" ht="53.25" customHeight="1" x14ac:dyDescent="0.25">
      <c r="A27" s="85" t="s">
        <v>29</v>
      </c>
      <c r="B27" s="86">
        <v>1053</v>
      </c>
      <c r="C27" s="223" t="s">
        <v>152</v>
      </c>
      <c r="D27" s="222"/>
    </row>
    <row r="28" spans="1:4" x14ac:dyDescent="0.25">
      <c r="A28" s="64" t="s">
        <v>30</v>
      </c>
      <c r="B28" s="166" t="s">
        <v>138</v>
      </c>
      <c r="C28" s="239" t="s">
        <v>31</v>
      </c>
      <c r="D28" s="240"/>
    </row>
    <row r="29" spans="1:4" ht="75.75" customHeight="1" x14ac:dyDescent="0.25">
      <c r="A29" s="66" t="s">
        <v>32</v>
      </c>
      <c r="B29" s="71" t="s">
        <v>132</v>
      </c>
      <c r="C29" s="217"/>
      <c r="D29" s="218"/>
    </row>
    <row r="30" spans="1:4" ht="38.25" x14ac:dyDescent="0.25">
      <c r="A30" s="66" t="s">
        <v>33</v>
      </c>
      <c r="B30" s="173" t="s">
        <v>139</v>
      </c>
      <c r="C30" s="217"/>
      <c r="D30" s="218"/>
    </row>
    <row r="31" spans="1:4" ht="25.5" x14ac:dyDescent="0.25">
      <c r="A31" s="68" t="s">
        <v>34</v>
      </c>
      <c r="B31" s="173" t="s">
        <v>135</v>
      </c>
      <c r="C31" s="217"/>
      <c r="D31" s="218"/>
    </row>
    <row r="32" spans="1:4" ht="25.5" x14ac:dyDescent="0.25">
      <c r="A32" s="69" t="s">
        <v>35</v>
      </c>
      <c r="B32" s="173" t="s">
        <v>140</v>
      </c>
      <c r="C32" s="217"/>
      <c r="D32" s="218"/>
    </row>
    <row r="33" spans="1:4" x14ac:dyDescent="0.25">
      <c r="A33" s="179" t="s">
        <v>36</v>
      </c>
      <c r="B33" s="179"/>
      <c r="C33" s="217"/>
      <c r="D33" s="218"/>
    </row>
    <row r="34" spans="1:4" s="175" customFormat="1" ht="12.75" customHeight="1" x14ac:dyDescent="0.25">
      <c r="A34" s="289" t="s">
        <v>141</v>
      </c>
      <c r="B34" s="289"/>
      <c r="C34" s="242">
        <v>0</v>
      </c>
      <c r="D34" s="243"/>
    </row>
    <row r="35" spans="1:4" s="175" customFormat="1" ht="12.75" customHeight="1" x14ac:dyDescent="0.25">
      <c r="A35" s="289" t="s">
        <v>142</v>
      </c>
      <c r="B35" s="289"/>
      <c r="C35" s="242">
        <v>0</v>
      </c>
      <c r="D35" s="243"/>
    </row>
    <row r="36" spans="1:4" s="175" customFormat="1" ht="12.75" customHeight="1" x14ac:dyDescent="0.25">
      <c r="A36" s="289" t="s">
        <v>143</v>
      </c>
      <c r="B36" s="289"/>
      <c r="C36" s="242">
        <v>0</v>
      </c>
      <c r="D36" s="243"/>
    </row>
    <row r="37" spans="1:4" s="175" customFormat="1" ht="12.75" customHeight="1" x14ac:dyDescent="0.25">
      <c r="A37" s="289" t="s">
        <v>144</v>
      </c>
      <c r="B37" s="289"/>
      <c r="C37" s="242">
        <v>0</v>
      </c>
      <c r="D37" s="243"/>
    </row>
    <row r="38" spans="1:4" s="175" customFormat="1" ht="15.6" customHeight="1" thickBot="1" x14ac:dyDescent="0.3">
      <c r="A38" s="287" t="s">
        <v>37</v>
      </c>
      <c r="B38" s="288"/>
      <c r="C38" s="285">
        <v>-15000</v>
      </c>
      <c r="D38" s="286"/>
    </row>
    <row r="39" spans="1:4" ht="15.6" hidden="1" customHeight="1" x14ac:dyDescent="0.25">
      <c r="A39" s="69"/>
      <c r="B39" s="123"/>
      <c r="C39" s="160"/>
      <c r="D39" s="161"/>
    </row>
    <row r="40" spans="1:4" ht="44.25" hidden="1" customHeight="1" x14ac:dyDescent="0.25">
      <c r="A40" s="85" t="s">
        <v>29</v>
      </c>
      <c r="B40" s="86">
        <v>1053</v>
      </c>
      <c r="C40" s="223" t="s">
        <v>44</v>
      </c>
      <c r="D40" s="222"/>
    </row>
    <row r="41" spans="1:4" ht="17.25" hidden="1" customHeight="1" x14ac:dyDescent="0.25">
      <c r="A41" s="64" t="s">
        <v>30</v>
      </c>
      <c r="B41" s="65">
        <v>11008</v>
      </c>
      <c r="C41" s="239" t="s">
        <v>31</v>
      </c>
      <c r="D41" s="240"/>
    </row>
    <row r="42" spans="1:4" ht="51" hidden="1" x14ac:dyDescent="0.25">
      <c r="A42" s="66" t="s">
        <v>32</v>
      </c>
      <c r="B42" s="67" t="s">
        <v>71</v>
      </c>
      <c r="C42" s="217"/>
      <c r="D42" s="218"/>
    </row>
    <row r="43" spans="1:4" ht="63.75" hidden="1" x14ac:dyDescent="0.25">
      <c r="A43" s="66" t="s">
        <v>33</v>
      </c>
      <c r="B43" s="67" t="s">
        <v>72</v>
      </c>
      <c r="C43" s="217"/>
      <c r="D43" s="218"/>
    </row>
    <row r="44" spans="1:4" hidden="1" x14ac:dyDescent="0.25">
      <c r="A44" s="68" t="s">
        <v>34</v>
      </c>
      <c r="B44" s="67" t="s">
        <v>5</v>
      </c>
      <c r="C44" s="217"/>
      <c r="D44" s="218"/>
    </row>
    <row r="45" spans="1:4" ht="25.5" hidden="1" x14ac:dyDescent="0.25">
      <c r="A45" s="69" t="s">
        <v>35</v>
      </c>
      <c r="B45" s="67" t="s">
        <v>73</v>
      </c>
      <c r="C45" s="217"/>
      <c r="D45" s="218"/>
    </row>
    <row r="46" spans="1:4" hidden="1" x14ac:dyDescent="0.25">
      <c r="A46" s="244" t="s">
        <v>36</v>
      </c>
      <c r="B46" s="264"/>
      <c r="C46" s="258"/>
      <c r="D46" s="259"/>
    </row>
    <row r="47" spans="1:4" hidden="1" x14ac:dyDescent="0.25">
      <c r="A47" s="265" t="s">
        <v>99</v>
      </c>
      <c r="B47" s="266"/>
      <c r="C47" s="258">
        <v>40</v>
      </c>
      <c r="D47" s="259"/>
    </row>
    <row r="48" spans="1:4" hidden="1" x14ac:dyDescent="0.25">
      <c r="A48" s="265" t="s">
        <v>101</v>
      </c>
      <c r="B48" s="266"/>
      <c r="C48" s="258">
        <v>1</v>
      </c>
      <c r="D48" s="259"/>
    </row>
    <row r="49" spans="1:4" ht="15.6" hidden="1" customHeight="1" thickBot="1" x14ac:dyDescent="0.3">
      <c r="A49" s="252" t="s">
        <v>37</v>
      </c>
      <c r="B49" s="253"/>
      <c r="C49" s="226"/>
      <c r="D49" s="227"/>
    </row>
    <row r="50" spans="1:4" ht="13.5" hidden="1" thickBot="1" x14ac:dyDescent="0.3">
      <c r="D50" s="21"/>
    </row>
    <row r="51" spans="1:4" ht="55.5" hidden="1" customHeight="1" x14ac:dyDescent="0.25">
      <c r="A51" s="85" t="s">
        <v>29</v>
      </c>
      <c r="B51" s="86">
        <v>1053</v>
      </c>
      <c r="C51" s="223" t="s">
        <v>44</v>
      </c>
      <c r="D51" s="222"/>
    </row>
    <row r="52" spans="1:4" hidden="1" x14ac:dyDescent="0.25">
      <c r="A52" s="64" t="s">
        <v>30</v>
      </c>
      <c r="B52" s="65">
        <v>11010</v>
      </c>
      <c r="C52" s="239" t="s">
        <v>31</v>
      </c>
      <c r="D52" s="240"/>
    </row>
    <row r="53" spans="1:4" ht="63.75" hidden="1" x14ac:dyDescent="0.25">
      <c r="A53" s="66" t="s">
        <v>32</v>
      </c>
      <c r="B53" s="67" t="s">
        <v>107</v>
      </c>
      <c r="C53" s="217"/>
      <c r="D53" s="218"/>
    </row>
    <row r="54" spans="1:4" ht="78.75" hidden="1" customHeight="1" x14ac:dyDescent="0.25">
      <c r="A54" s="66" t="s">
        <v>33</v>
      </c>
      <c r="B54" s="67" t="s">
        <v>110</v>
      </c>
      <c r="C54" s="217"/>
      <c r="D54" s="218"/>
    </row>
    <row r="55" spans="1:4" ht="21" hidden="1" customHeight="1" x14ac:dyDescent="0.25">
      <c r="A55" s="68" t="s">
        <v>34</v>
      </c>
      <c r="B55" s="67" t="s">
        <v>5</v>
      </c>
      <c r="C55" s="217"/>
      <c r="D55" s="218"/>
    </row>
    <row r="56" spans="1:4" ht="25.5" hidden="1" x14ac:dyDescent="0.25">
      <c r="A56" s="69" t="s">
        <v>35</v>
      </c>
      <c r="B56" s="67" t="s">
        <v>117</v>
      </c>
      <c r="C56" s="217"/>
      <c r="D56" s="218"/>
    </row>
    <row r="57" spans="1:4" hidden="1" x14ac:dyDescent="0.25">
      <c r="A57" s="248" t="s">
        <v>36</v>
      </c>
      <c r="B57" s="249"/>
      <c r="C57" s="258"/>
      <c r="D57" s="259"/>
    </row>
    <row r="58" spans="1:4" ht="21.6" hidden="1" customHeight="1" thickBot="1" x14ac:dyDescent="0.3">
      <c r="A58" s="256" t="s">
        <v>118</v>
      </c>
      <c r="B58" s="257"/>
      <c r="C58" s="254">
        <v>-12</v>
      </c>
      <c r="D58" s="255"/>
    </row>
    <row r="59" spans="1:4" ht="15.6" hidden="1" customHeight="1" thickBot="1" x14ac:dyDescent="0.3">
      <c r="A59" s="252" t="s">
        <v>37</v>
      </c>
      <c r="B59" s="253"/>
      <c r="C59" s="250"/>
      <c r="D59" s="251"/>
    </row>
    <row r="60" spans="1:4" ht="13.5" hidden="1" thickBot="1" x14ac:dyDescent="0.3">
      <c r="D60" s="21"/>
    </row>
    <row r="61" spans="1:4" ht="54" hidden="1" customHeight="1" x14ac:dyDescent="0.25">
      <c r="A61" s="162" t="s">
        <v>29</v>
      </c>
      <c r="B61" s="163">
        <v>1053</v>
      </c>
      <c r="C61" s="221" t="s">
        <v>44</v>
      </c>
      <c r="D61" s="222"/>
    </row>
    <row r="62" spans="1:4" ht="18.75" hidden="1" customHeight="1" x14ac:dyDescent="0.25">
      <c r="A62" s="121" t="s">
        <v>30</v>
      </c>
      <c r="B62" s="164">
        <v>11011</v>
      </c>
      <c r="C62" s="183" t="s">
        <v>31</v>
      </c>
      <c r="D62" s="228"/>
    </row>
    <row r="63" spans="1:4" ht="63.75" hidden="1" x14ac:dyDescent="0.25">
      <c r="A63" s="165" t="s">
        <v>32</v>
      </c>
      <c r="B63" s="31" t="s">
        <v>108</v>
      </c>
      <c r="C63" s="183"/>
      <c r="D63" s="228"/>
    </row>
    <row r="64" spans="1:4" ht="52.5" hidden="1" customHeight="1" x14ac:dyDescent="0.25">
      <c r="A64" s="165" t="s">
        <v>33</v>
      </c>
      <c r="B64" s="31" t="s">
        <v>115</v>
      </c>
      <c r="C64" s="183"/>
      <c r="D64" s="228"/>
    </row>
    <row r="65" spans="1:4" hidden="1" x14ac:dyDescent="0.25">
      <c r="A65" s="121" t="s">
        <v>34</v>
      </c>
      <c r="B65" s="31" t="s">
        <v>5</v>
      </c>
      <c r="C65" s="183"/>
      <c r="D65" s="228"/>
    </row>
    <row r="66" spans="1:4" ht="25.5" hidden="1" x14ac:dyDescent="0.25">
      <c r="A66" s="121" t="s">
        <v>35</v>
      </c>
      <c r="B66" s="31" t="s">
        <v>96</v>
      </c>
      <c r="C66" s="183"/>
      <c r="D66" s="228"/>
    </row>
    <row r="67" spans="1:4" hidden="1" x14ac:dyDescent="0.25">
      <c r="A67" s="178" t="s">
        <v>36</v>
      </c>
      <c r="B67" s="179"/>
      <c r="C67" s="179"/>
      <c r="D67" s="229"/>
    </row>
    <row r="68" spans="1:4" ht="33" hidden="1" customHeight="1" x14ac:dyDescent="0.25">
      <c r="A68" s="230" t="s">
        <v>98</v>
      </c>
      <c r="B68" s="231"/>
      <c r="C68" s="232"/>
      <c r="D68" s="233"/>
    </row>
    <row r="69" spans="1:4" ht="26.25" hidden="1" customHeight="1" thickBot="1" x14ac:dyDescent="0.3">
      <c r="A69" s="234" t="s">
        <v>37</v>
      </c>
      <c r="B69" s="235"/>
      <c r="C69" s="236"/>
      <c r="D69" s="237"/>
    </row>
    <row r="70" spans="1:4" ht="13.5" hidden="1" thickBot="1" x14ac:dyDescent="0.3">
      <c r="D70" s="21"/>
    </row>
    <row r="71" spans="1:4" ht="45" hidden="1" customHeight="1" x14ac:dyDescent="0.25">
      <c r="A71" s="85" t="s">
        <v>29</v>
      </c>
      <c r="B71" s="86">
        <v>1053</v>
      </c>
      <c r="C71" s="223" t="s">
        <v>44</v>
      </c>
      <c r="D71" s="222"/>
    </row>
    <row r="72" spans="1:4" hidden="1" x14ac:dyDescent="0.25">
      <c r="A72" s="64" t="s">
        <v>30</v>
      </c>
      <c r="B72" s="65">
        <v>11012</v>
      </c>
      <c r="C72" s="239" t="s">
        <v>31</v>
      </c>
      <c r="D72" s="240"/>
    </row>
    <row r="73" spans="1:4" ht="51" hidden="1" x14ac:dyDescent="0.25">
      <c r="A73" s="66" t="s">
        <v>32</v>
      </c>
      <c r="B73" s="67" t="s">
        <v>93</v>
      </c>
      <c r="C73" s="217"/>
      <c r="D73" s="218"/>
    </row>
    <row r="74" spans="1:4" ht="63.75" hidden="1" x14ac:dyDescent="0.25">
      <c r="A74" s="66" t="s">
        <v>33</v>
      </c>
      <c r="B74" s="67" t="s">
        <v>94</v>
      </c>
      <c r="C74" s="217"/>
      <c r="D74" s="218"/>
    </row>
    <row r="75" spans="1:4" hidden="1" x14ac:dyDescent="0.25">
      <c r="A75" s="68" t="s">
        <v>34</v>
      </c>
      <c r="B75" s="67" t="s">
        <v>5</v>
      </c>
      <c r="C75" s="217"/>
      <c r="D75" s="218"/>
    </row>
    <row r="76" spans="1:4" ht="25.5" hidden="1" x14ac:dyDescent="0.25">
      <c r="A76" s="69" t="s">
        <v>35</v>
      </c>
      <c r="B76" s="67" t="s">
        <v>102</v>
      </c>
      <c r="C76" s="217"/>
      <c r="D76" s="218"/>
    </row>
    <row r="77" spans="1:4" hidden="1" x14ac:dyDescent="0.25">
      <c r="A77" s="244" t="s">
        <v>36</v>
      </c>
      <c r="B77" s="245"/>
      <c r="C77" s="217"/>
      <c r="D77" s="218"/>
    </row>
    <row r="78" spans="1:4" ht="19.5" hidden="1" customHeight="1" x14ac:dyDescent="0.25">
      <c r="A78" s="246" t="s">
        <v>97</v>
      </c>
      <c r="B78" s="247"/>
      <c r="C78" s="217">
        <v>8000</v>
      </c>
      <c r="D78" s="218"/>
    </row>
    <row r="79" spans="1:4" ht="15.6" hidden="1" customHeight="1" thickBot="1" x14ac:dyDescent="0.3">
      <c r="A79" s="224" t="s">
        <v>37</v>
      </c>
      <c r="B79" s="225"/>
      <c r="C79" s="226"/>
      <c r="D79" s="227"/>
    </row>
    <row r="80" spans="1:4" ht="13.5" hidden="1" thickBot="1" x14ac:dyDescent="0.3">
      <c r="D80" s="21"/>
    </row>
    <row r="81" spans="1:4" ht="48.75" hidden="1" customHeight="1" x14ac:dyDescent="0.25">
      <c r="A81" s="85" t="s">
        <v>29</v>
      </c>
      <c r="B81" s="86">
        <v>1053</v>
      </c>
      <c r="C81" s="223" t="s">
        <v>44</v>
      </c>
      <c r="D81" s="222"/>
    </row>
    <row r="82" spans="1:4" hidden="1" x14ac:dyDescent="0.25">
      <c r="A82" s="64" t="s">
        <v>30</v>
      </c>
      <c r="B82" s="166">
        <v>32004</v>
      </c>
      <c r="C82" s="239" t="s">
        <v>31</v>
      </c>
      <c r="D82" s="240"/>
    </row>
    <row r="83" spans="1:4" ht="82.5" hidden="1" customHeight="1" x14ac:dyDescent="0.25">
      <c r="A83" s="66" t="s">
        <v>32</v>
      </c>
      <c r="B83" s="67" t="s">
        <v>116</v>
      </c>
      <c r="C83" s="217"/>
      <c r="D83" s="218"/>
    </row>
    <row r="84" spans="1:4" ht="38.25" hidden="1" x14ac:dyDescent="0.25">
      <c r="A84" s="66" t="s">
        <v>33</v>
      </c>
      <c r="B84" s="67" t="s">
        <v>104</v>
      </c>
      <c r="C84" s="217"/>
      <c r="D84" s="218"/>
    </row>
    <row r="85" spans="1:4" ht="35.25" hidden="1" customHeight="1" x14ac:dyDescent="0.25">
      <c r="A85" s="68" t="s">
        <v>34</v>
      </c>
      <c r="B85" s="67" t="s">
        <v>119</v>
      </c>
      <c r="C85" s="217"/>
      <c r="D85" s="218"/>
    </row>
    <row r="86" spans="1:4" ht="36" hidden="1" customHeight="1" x14ac:dyDescent="0.25">
      <c r="A86" s="69" t="s">
        <v>126</v>
      </c>
      <c r="B86" s="71" t="s">
        <v>102</v>
      </c>
      <c r="C86" s="217"/>
      <c r="D86" s="218"/>
    </row>
    <row r="87" spans="1:4" hidden="1" x14ac:dyDescent="0.25">
      <c r="A87" s="241" t="s">
        <v>36</v>
      </c>
      <c r="B87" s="241"/>
      <c r="C87" s="217"/>
      <c r="D87" s="218"/>
    </row>
    <row r="88" spans="1:4" ht="15" hidden="1" customHeight="1" x14ac:dyDescent="0.25">
      <c r="A88" s="83"/>
      <c r="B88" s="72" t="s">
        <v>76</v>
      </c>
      <c r="C88" s="238">
        <v>10</v>
      </c>
      <c r="D88" s="218"/>
    </row>
    <row r="89" spans="1:4" ht="15" hidden="1" customHeight="1" x14ac:dyDescent="0.25">
      <c r="A89" s="83"/>
      <c r="B89" s="70" t="s">
        <v>77</v>
      </c>
      <c r="C89" s="217">
        <v>10</v>
      </c>
      <c r="D89" s="218"/>
    </row>
    <row r="90" spans="1:4" ht="15" hidden="1" customHeight="1" x14ac:dyDescent="0.25">
      <c r="A90" s="83"/>
      <c r="B90" s="70" t="s">
        <v>78</v>
      </c>
      <c r="C90" s="217">
        <v>150</v>
      </c>
      <c r="D90" s="218"/>
    </row>
    <row r="91" spans="1:4" ht="15" hidden="1" customHeight="1" x14ac:dyDescent="0.25">
      <c r="A91" s="83"/>
      <c r="B91" s="70" t="s">
        <v>79</v>
      </c>
      <c r="C91" s="217">
        <v>1</v>
      </c>
      <c r="D91" s="218"/>
    </row>
    <row r="92" spans="1:4" ht="15" hidden="1" customHeight="1" x14ac:dyDescent="0.25">
      <c r="A92" s="84"/>
      <c r="B92" s="70" t="s">
        <v>80</v>
      </c>
      <c r="C92" s="217">
        <v>1</v>
      </c>
      <c r="D92" s="218"/>
    </row>
    <row r="93" spans="1:4" ht="15" hidden="1" customHeight="1" x14ac:dyDescent="0.25">
      <c r="A93" s="84"/>
      <c r="B93" s="70" t="s">
        <v>81</v>
      </c>
      <c r="C93" s="217">
        <v>1</v>
      </c>
      <c r="D93" s="218"/>
    </row>
    <row r="94" spans="1:4" ht="15" hidden="1" customHeight="1" x14ac:dyDescent="0.25">
      <c r="A94" s="84"/>
      <c r="B94" s="70" t="s">
        <v>82</v>
      </c>
      <c r="C94" s="217">
        <v>5</v>
      </c>
      <c r="D94" s="218"/>
    </row>
    <row r="95" spans="1:4" ht="15" hidden="1" customHeight="1" x14ac:dyDescent="0.25">
      <c r="A95" s="84"/>
      <c r="B95" s="70" t="s">
        <v>100</v>
      </c>
      <c r="C95" s="217">
        <v>1</v>
      </c>
      <c r="D95" s="218"/>
    </row>
    <row r="96" spans="1:4" ht="15" hidden="1" customHeight="1" x14ac:dyDescent="0.25">
      <c r="A96" s="84"/>
      <c r="B96" s="70" t="s">
        <v>103</v>
      </c>
      <c r="C96" s="217">
        <v>1</v>
      </c>
      <c r="D96" s="218"/>
    </row>
    <row r="97" spans="1:5" ht="15" hidden="1" customHeight="1" x14ac:dyDescent="0.25">
      <c r="A97" s="84"/>
      <c r="B97" s="70" t="s">
        <v>95</v>
      </c>
      <c r="C97" s="217">
        <v>2</v>
      </c>
      <c r="D97" s="218"/>
    </row>
    <row r="98" spans="1:5" ht="15.6" hidden="1" customHeight="1" thickBot="1" x14ac:dyDescent="0.3">
      <c r="A98" s="224" t="s">
        <v>37</v>
      </c>
      <c r="B98" s="225"/>
      <c r="C98" s="226"/>
      <c r="D98" s="227"/>
      <c r="E98" s="169"/>
    </row>
  </sheetData>
  <mergeCells count="107">
    <mergeCell ref="C32:D32"/>
    <mergeCell ref="C29:D29"/>
    <mergeCell ref="C30:D30"/>
    <mergeCell ref="C31:D31"/>
    <mergeCell ref="A5:D5"/>
    <mergeCell ref="A7:D7"/>
    <mergeCell ref="A10:D10"/>
    <mergeCell ref="C28:D28"/>
    <mergeCell ref="C25:D25"/>
    <mergeCell ref="A25:B25"/>
    <mergeCell ref="C21:D21"/>
    <mergeCell ref="C22:D22"/>
    <mergeCell ref="A23:B23"/>
    <mergeCell ref="C24:D24"/>
    <mergeCell ref="B12:D12"/>
    <mergeCell ref="B13:D13"/>
    <mergeCell ref="A15:D15"/>
    <mergeCell ref="A16:A17"/>
    <mergeCell ref="B16:B17"/>
    <mergeCell ref="C18:D18"/>
    <mergeCell ref="C20:D20"/>
    <mergeCell ref="C27:D27"/>
    <mergeCell ref="C16:D17"/>
    <mergeCell ref="C33:D33"/>
    <mergeCell ref="C36:D36"/>
    <mergeCell ref="C37:D37"/>
    <mergeCell ref="C38:D38"/>
    <mergeCell ref="C41:D41"/>
    <mergeCell ref="C42:D42"/>
    <mergeCell ref="A46:B46"/>
    <mergeCell ref="A49:B49"/>
    <mergeCell ref="C46:D46"/>
    <mergeCell ref="C49:D49"/>
    <mergeCell ref="C43:D43"/>
    <mergeCell ref="C44:D44"/>
    <mergeCell ref="C45:D45"/>
    <mergeCell ref="A33:B33"/>
    <mergeCell ref="A38:B38"/>
    <mergeCell ref="A36:B36"/>
    <mergeCell ref="A37:B37"/>
    <mergeCell ref="A34:B34"/>
    <mergeCell ref="C34:D34"/>
    <mergeCell ref="A35:B35"/>
    <mergeCell ref="C35:D35"/>
    <mergeCell ref="C40:D40"/>
    <mergeCell ref="C71:D71"/>
    <mergeCell ref="A47:B47"/>
    <mergeCell ref="A48:B48"/>
    <mergeCell ref="C47:D47"/>
    <mergeCell ref="C48:D48"/>
    <mergeCell ref="C64:D64"/>
    <mergeCell ref="C62:D62"/>
    <mergeCell ref="C63:D63"/>
    <mergeCell ref="C61:D61"/>
    <mergeCell ref="C51:D51"/>
    <mergeCell ref="A59:B59"/>
    <mergeCell ref="C59:D59"/>
    <mergeCell ref="C56:D56"/>
    <mergeCell ref="A57:B57"/>
    <mergeCell ref="C57:D57"/>
    <mergeCell ref="A58:B58"/>
    <mergeCell ref="C58:D58"/>
    <mergeCell ref="C52:D52"/>
    <mergeCell ref="C53:D53"/>
    <mergeCell ref="C54:D54"/>
    <mergeCell ref="C55:D55"/>
    <mergeCell ref="C85:D85"/>
    <mergeCell ref="C86:D86"/>
    <mergeCell ref="A79:B79"/>
    <mergeCell ref="C79:D79"/>
    <mergeCell ref="C82:D82"/>
    <mergeCell ref="C83:D83"/>
    <mergeCell ref="C84:D84"/>
    <mergeCell ref="C81:D81"/>
    <mergeCell ref="C72:D72"/>
    <mergeCell ref="C73:D73"/>
    <mergeCell ref="C74:D74"/>
    <mergeCell ref="C75:D75"/>
    <mergeCell ref="C76:D76"/>
    <mergeCell ref="A77:B77"/>
    <mergeCell ref="C77:D77"/>
    <mergeCell ref="A78:B78"/>
    <mergeCell ref="C78:D78"/>
    <mergeCell ref="C93:D93"/>
    <mergeCell ref="C94:D94"/>
    <mergeCell ref="C95:D95"/>
    <mergeCell ref="C96:D96"/>
    <mergeCell ref="C97:D97"/>
    <mergeCell ref="A98:B98"/>
    <mergeCell ref="C98:D98"/>
    <mergeCell ref="C23:D23"/>
    <mergeCell ref="A87:B87"/>
    <mergeCell ref="C87:D87"/>
    <mergeCell ref="C88:D88"/>
    <mergeCell ref="C89:D89"/>
    <mergeCell ref="C90:D90"/>
    <mergeCell ref="C91:D91"/>
    <mergeCell ref="C92:D92"/>
    <mergeCell ref="A67:B67"/>
    <mergeCell ref="A68:B68"/>
    <mergeCell ref="A69:B69"/>
    <mergeCell ref="C65:D65"/>
    <mergeCell ref="C66:D66"/>
    <mergeCell ref="C67:D67"/>
    <mergeCell ref="C68:D68"/>
    <mergeCell ref="C69:D69"/>
    <mergeCell ref="A24:B24"/>
  </mergeCells>
  <pageMargins left="0.70866141732283472" right="0.70866141732283472" top="0.23" bottom="0.16" header="0.23" footer="0.16"/>
  <pageSetup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4-1</vt:lpstr>
      <vt:lpstr>4-2</vt:lpstr>
      <vt:lpstr>'1'!Print_Area</vt:lpstr>
      <vt:lpstr>'2'!Print_Area</vt:lpstr>
      <vt:lpstr>'3'!Print_Area</vt:lpstr>
      <vt:lpstr>'4-1'!Print_Area</vt:lpstr>
      <vt:lpstr>'4-2'!Print_Area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Manukyan</dc:creator>
  <cp:lastModifiedBy>Ashkhen Vardanyan</cp:lastModifiedBy>
  <cp:lastPrinted>2020-10-05T08:35:44Z</cp:lastPrinted>
  <dcterms:created xsi:type="dcterms:W3CDTF">2019-11-14T10:39:21Z</dcterms:created>
  <dcterms:modified xsi:type="dcterms:W3CDTF">2021-11-02T10:21:19Z</dcterms:modified>
  <cp:keywords>https://mul2.gov.am/tasks/518518/oneclick/16cf64fee2f1f3af92c379e859ab403f47788b271810b7a5d3518fe79c5f513a.xlsx?token=5de2a621df6bf9e27a4b14afb28bfba1</cp:keywords>
</cp:coreProperties>
</file>