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\gorcer\gorcer\Gohar Hayrapetjan\2021\kar,voroshumner\317 mln\617.0 mln\"/>
    </mc:Choice>
  </mc:AlternateContent>
  <bookViews>
    <workbookView xWindow="0" yWindow="0" windowWidth="28800" windowHeight="11310" activeTab="3"/>
  </bookViews>
  <sheets>
    <sheet name="1" sheetId="4" r:id="rId1"/>
    <sheet name="2" sheetId="5" r:id="rId2"/>
    <sheet name="3" sheetId="6" r:id="rId3"/>
    <sheet name="4" sheetId="8" r:id="rId4"/>
  </sheets>
  <definedNames>
    <definedName name="_xlnm.Print_Area" localSheetId="0">'1'!$A$1:$D$61</definedName>
  </definedNames>
  <calcPr calcId="162913"/>
</workbook>
</file>

<file path=xl/calcChain.xml><?xml version="1.0" encoding="utf-8"?>
<calcChain xmlns="http://schemas.openxmlformats.org/spreadsheetml/2006/main">
  <c r="C61" i="8" l="1"/>
  <c r="C51" i="8"/>
  <c r="C41" i="8"/>
  <c r="C31" i="8"/>
  <c r="C61" i="6"/>
  <c r="C51" i="6"/>
  <c r="C41" i="6"/>
  <c r="C31" i="6"/>
  <c r="G68" i="5"/>
  <c r="G67" i="5" s="1"/>
  <c r="G66" i="5" s="1"/>
  <c r="G65" i="5" s="1"/>
  <c r="G64" i="5" s="1"/>
  <c r="G61" i="5" s="1"/>
  <c r="G60" i="5"/>
  <c r="G52" i="5"/>
  <c r="G76" i="5"/>
  <c r="D10" i="4"/>
  <c r="D12" i="4"/>
  <c r="C92" i="8" l="1"/>
  <c r="C93" i="6"/>
  <c r="G93" i="5"/>
  <c r="G91" i="5" s="1"/>
  <c r="G89" i="5" s="1"/>
  <c r="G87" i="5" s="1"/>
  <c r="G85" i="5" s="1"/>
  <c r="G83" i="5" s="1"/>
  <c r="G81" i="5" s="1"/>
  <c r="G79" i="5" s="1"/>
  <c r="G77" i="5" s="1"/>
  <c r="D63" i="4"/>
  <c r="D62" i="4" s="1"/>
  <c r="C76" i="8" l="1"/>
  <c r="C60" i="8"/>
  <c r="B56" i="8"/>
  <c r="B55" i="8"/>
  <c r="B54" i="8"/>
  <c r="B46" i="8"/>
  <c r="B45" i="8"/>
  <c r="B44" i="8"/>
  <c r="C40" i="8"/>
  <c r="B36" i="8"/>
  <c r="B35" i="8"/>
  <c r="B34" i="8"/>
  <c r="C30" i="8"/>
  <c r="B26" i="8"/>
  <c r="B25" i="8"/>
  <c r="B24" i="8"/>
  <c r="C21" i="8"/>
  <c r="C76" i="6"/>
  <c r="C21" i="6"/>
  <c r="G29" i="5"/>
  <c r="G44" i="5"/>
  <c r="G43" i="5" s="1"/>
  <c r="G42" i="5" s="1"/>
  <c r="G41" i="5" s="1"/>
  <c r="G40" i="5" s="1"/>
  <c r="G38" i="5" s="1"/>
  <c r="G36" i="5" s="1"/>
  <c r="F69" i="5" l="1"/>
  <c r="B25" i="6" l="1"/>
  <c r="G28" i="5"/>
  <c r="G27" i="5" s="1"/>
  <c r="G25" i="5" s="1"/>
  <c r="G23" i="5" s="1"/>
  <c r="G21" i="5" s="1"/>
  <c r="G75" i="5"/>
  <c r="G74" i="5" s="1"/>
  <c r="G73" i="5" s="1"/>
  <c r="G71" i="5" s="1"/>
  <c r="G69" i="5" s="1"/>
  <c r="G59" i="5"/>
  <c r="G58" i="5" s="1"/>
  <c r="G57" i="5" s="1"/>
  <c r="G55" i="5" s="1"/>
  <c r="G53" i="5" s="1"/>
  <c r="G51" i="5"/>
  <c r="G50" i="5" s="1"/>
  <c r="G49" i="5" s="1"/>
  <c r="G47" i="5" s="1"/>
  <c r="G45" i="5" s="1"/>
  <c r="D49" i="4"/>
  <c r="G19" i="5" l="1"/>
  <c r="G17" i="5" s="1"/>
  <c r="G15" i="5" s="1"/>
  <c r="C40" i="6"/>
  <c r="C30" i="6"/>
  <c r="C60" i="6"/>
  <c r="B44" i="6"/>
  <c r="B46" i="6" l="1"/>
  <c r="B45" i="6"/>
  <c r="F61" i="5"/>
  <c r="E61" i="5"/>
  <c r="F53" i="5" l="1"/>
  <c r="G34" i="5" l="1"/>
  <c r="B36" i="6"/>
  <c r="B35" i="6"/>
  <c r="B34" i="6"/>
  <c r="B26" i="6"/>
  <c r="B24" i="6"/>
  <c r="E53" i="5"/>
  <c r="E45" i="5"/>
  <c r="B54" i="6" l="1"/>
  <c r="E69" i="5"/>
  <c r="B56" i="6" l="1"/>
  <c r="B55" i="6"/>
  <c r="G32" i="5" l="1"/>
  <c r="G30" i="5" s="1"/>
  <c r="G13" i="5" s="1"/>
  <c r="G10" i="5" s="1"/>
</calcChain>
</file>

<file path=xl/sharedStrings.xml><?xml version="1.0" encoding="utf-8"?>
<sst xmlns="http://schemas.openxmlformats.org/spreadsheetml/2006/main" count="415" uniqueCount="140">
  <si>
    <t>(հազ. դրամ)</t>
  </si>
  <si>
    <t xml:space="preserve"> Ծրագրային դասիչը</t>
  </si>
  <si>
    <t xml:space="preserve"> Միջոցառման տեսակը</t>
  </si>
  <si>
    <t xml:space="preserve"> Տրանսֆերտների տրամադրում</t>
  </si>
  <si>
    <t xml:space="preserve"> Գործառական դասիչը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</si>
  <si>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</si>
  <si>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</si>
  <si>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</si>
  <si>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ԸՆԴԱՄԵՆԸ ԾԱԽՍԵՐ</t>
  </si>
  <si>
    <t xml:space="preserve"> - Այլ նպաստներ բյուջեից</t>
  </si>
  <si>
    <t xml:space="preserve"> Արդյունքի չափորոշիչներ </t>
  </si>
  <si>
    <t xml:space="preserve"> Տարի</t>
  </si>
  <si>
    <t xml:space="preserve"> Բյուջետային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</si>
  <si>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</si>
  <si>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</si>
  <si>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ՀՀ  աշխատանքի և սոցիալական հարցերի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</si>
  <si>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</si>
  <si>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</si>
  <si>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</si>
  <si>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</si>
  <si>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</si>
  <si>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</si>
  <si>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Հավելված N 2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</si>
  <si>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</si>
  <si>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</si>
  <si>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</si>
  <si>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</si>
  <si>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>Ծրագիր</t>
  </si>
  <si>
    <t>Միջոցառում</t>
  </si>
  <si>
    <t>10</t>
  </si>
  <si>
    <t>այդ թվում` ըստ կատարողների</t>
  </si>
  <si>
    <t xml:space="preserve"> ՍՈՑԻԱԼԱԿԱՆ  ՆՊԱՍՏՆԵՐ ԵՎ ԿԵՆՍԱԹՈՇԱԿՆԵՐ</t>
  </si>
  <si>
    <t>ՀՀ  աշխատանքի և սոցիալական հարցերի նախարարություն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</si>
  <si>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</si>
  <si>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</si>
  <si>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</si>
  <si>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</si>
  <si>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</si>
  <si>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</si>
  <si>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</si>
  <si>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</si>
  <si>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</si>
  <si>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</si>
  <si>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 </t>
  </si>
  <si>
    <t xml:space="preserve"> Միջոցառման վրա կատարվող ծախսը (հազար դրամ) </t>
  </si>
  <si>
    <t xml:space="preserve">ՄԱՍ 1. ՊԵՏԱԿԱՆ ՄԱՐՄՆԻ ԳԾՈՎ ԱՐԴՅՈՒՆՔԱՅԻՆ (ԿԱՏԱՐՈՂԱԿԱՆ) ՑՈՒՑԱՆԻՇՆԵՐԸ 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</si>
  <si>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</si>
  <si>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</si>
  <si>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</si>
  <si>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>09</t>
  </si>
  <si>
    <t>02</t>
  </si>
  <si>
    <t xml:space="preserve"> Սոցիալական պաշտպանություն (այլ դասերին չպատկանող)</t>
  </si>
  <si>
    <t>այդ թվում՝</t>
  </si>
  <si>
    <t xml:space="preserve"> Սոցիալական պաշտպանությանը տրամադրվող օժանդակ ծառայություններ (այլ դասերին չպատկանող)</t>
  </si>
  <si>
    <t xml:space="preserve"> Հավելված N 4</t>
  </si>
  <si>
    <t xml:space="preserve"> Հավելված N 3</t>
  </si>
  <si>
    <t>Փոխհատուցում ստացող  շահառուների  թվաքանակ</t>
  </si>
  <si>
    <t>ՍՈՑԻԱԼԱԿԱՆ ՊԱՇՏՊԱՆՈՒԹՅՈՒՆ</t>
  </si>
  <si>
    <t xml:space="preserve">ՀՀ կառավարության 2021 թվականի </t>
  </si>
  <si>
    <t xml:space="preserve">   Ցուցանիշների փոփոխություն (ավելացումները նշված են դրական նշանով, իսկ նվազեցումները՝ փակագծերում)         </t>
  </si>
  <si>
    <t>Արցախի Հանրապետությունում հաշվառված և հաշվառման հասցեում գտնվող բնակելի անշարժ գույքը կորցրած քաղաքացիներին աջակցության տրամադրում</t>
  </si>
  <si>
    <t>Միջոցառման անվանումը`</t>
  </si>
  <si>
    <t>Միջոցառման նկարագրությունը`</t>
  </si>
  <si>
    <t>Ռազմական դրությամբ պայմանավորված՝ 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</t>
  </si>
  <si>
    <t>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տրամադում՝ հյուրընկալի կողմից էլեկտրոնային եղանակով ներկայացվող դիմումի հիման վրա</t>
  </si>
  <si>
    <t>ԸՆԴԱՄԵՆԸ ԾԱԽՍԵՐ</t>
  </si>
  <si>
    <t>ԸՆԹԱՑԻԿ ԾԱԽՍԵՐ</t>
  </si>
  <si>
    <t>ՍՈՑԻԱԼԱԿԱՆ  ՆՊԱՍՏՆԵՐ ԵՎ ԿԵՆՍԱԹՈՇԱԿՆԵՐ</t>
  </si>
  <si>
    <t xml:space="preserve">Միջոցառման դասիչը` </t>
  </si>
  <si>
    <t xml:space="preserve">Միջոցառման անվանումը` </t>
  </si>
  <si>
    <t xml:space="preserve">Նկարագրությունը` </t>
  </si>
  <si>
    <t xml:space="preserve">Միջոցառման տեսակը` </t>
  </si>
  <si>
    <t xml:space="preserve">Շահառուների ընտրության չափանիշները </t>
  </si>
  <si>
    <t xml:space="preserve">Արդյունքի չափորոշիչներ </t>
  </si>
  <si>
    <t xml:space="preserve">Միջոցառման վրա կատարվող ծախսը (հազար դրամ) </t>
  </si>
  <si>
    <t>Ադրբեջանի կողմից 2020 թվականի սեպտեմբերի 27-ին սանձազերծված պատերազմական գործողությունների  հետևանքով տեղահանված և փաստացի Հայաստանի Հանրապետությունում գտնվող՝ Արցախում հաշվառված քաղաքացիներին  սոցիալական աջակցության տրամադրում</t>
  </si>
  <si>
    <t>Ռազմական դրությամբ պայմանավորված՝ Արցախի Հանրապետությունում հաշվառված և հաշվառման հասցեում գտնվող բնակելի անշարժ գույքը  կորցրած քաղաքացիներին  միանվագ դրամական աջակցություն</t>
  </si>
  <si>
    <t>01</t>
  </si>
  <si>
    <t>Ռազմական դրությամբ պայմանավորված՝ միանվագ դրամական
աջակցություն Ադրբեջանի Հանրապետության վերահսկողության
տակ անցած տարածքներում հաշվառված քաղաքացիներին</t>
  </si>
  <si>
    <t xml:space="preserve">Ռազմական դրությամբ պայմանավորված՝ միանվագ դրամական
աջակցություն Ադրբեջանի Հանրապետության վերահսկողության տակ
անցած տարածքներում հաշվառված քաղաքացիներին
</t>
  </si>
  <si>
    <t>Ծրագրի միջոցառումներ</t>
  </si>
  <si>
    <t>Հավելված 1</t>
  </si>
  <si>
    <t xml:space="preserve">        ------------  N ---------- որոշման</t>
  </si>
  <si>
    <t xml:space="preserve">Ադրբեջանի կողմից 2020 թվականի սեպտեմբերի 27-ին Արցախի Հանրապետության դեմ սկսված պատերազմական գործողությունների հետևանքով Ադրբեջանի Հանրապետության վերահսկողության տակ անցած համայնքներում հաշվառված քաղաքացիներին աջակցության տրամադրում 
</t>
  </si>
  <si>
    <t xml:space="preserve"> Տարի </t>
  </si>
  <si>
    <t xml:space="preserve">   Ցուցանիշների փոփոխություն (ավելացումները նշված են դրական նշանով)         </t>
  </si>
  <si>
    <t xml:space="preserve">Ցուցանիշների փոփոխություն (նվազեցումները նշված են փակագծերում)         </t>
  </si>
  <si>
    <t xml:space="preserve">«ՀԱՅԱՍՏԱՆԻ ՀԱՆՐԱՊԵՏՈՒԹՅԱՆ 2021 ԹՎԱԿԱՆԻ ՊԵՏԱԿԱՆ ԲՅՈՒՋԵԻ ՄԱՍԻՆ» ՀԱՅԱՍՏԱՆԻ ՀԱՆՐԱՊԵՏՈՒԹՅԱՆ OՐԵՆՔԻ N 1 ՀԱՎԵԼՎԱԾԻ N 2 ԱՂՅՈՒՍԱԿՈՒՄ ԿԱՏԱՐՎՈՂ ՎԵՐԱԲԱՇԽՈՒՄԸ ԵՎ ՀԱՅԱՍՏԱՆԻ ՀԱՆՐԱՊԵՏՈՒԹՅԱՆ ԿԱՌԱՎԱՐՈՒԹՅԱՆ 2020 ԹՎԱԿԱՆԻ ԴԵԿՏԵՄԲԵՐԻ 30-Ի ԹԻՎ 2215-Ն ՈՐՈՇՄԱՆ N 5  ՀԱՎԵԼՎԱԾԻ  N 1  ԱՂՅՈՒՍԱԿՈՒՄ ԿԱՏԱՐՎՈՂ  ՓՈՓՈԽՈՒԹՅՈՒՆՆԵՐԸ </t>
  </si>
  <si>
    <t>ՀԱՅԱՍՏԱՆԻ ՀԱՆՐԱՊԵՏՈՒԹՅԱՆ ԿԱՌԱՎԱՐՈՒԹՅԱՆ 2020 ԹՎԱԿԱՆԻ ԴԵԿՏԵՄԲԵՐԻ 30-Ի ԹԻՎ 2215-Ն ՈՐՈՇՄԱՆ  NN 3  ԵՎ  4 ՀԱՎԵԼՎԱԾՆԵՐՈՒՄ ԿԱՏԱՐՎՈՂ  ՓՈՓՈԽՈՒԹՅՈՒՆՆԵՐԸ</t>
  </si>
  <si>
    <t xml:space="preserve">ՀՀ կառավարության 2020 թվականի նոյեմբերի 21-ի N 1820-Լ որոշմամբ </t>
  </si>
  <si>
    <t xml:space="preserve">ՀՀ կառավարության 2020 թվականի դեկտեմբերի 10-ի N 2021-Լ որոշմամբ </t>
  </si>
  <si>
    <t xml:space="preserve">ՀՀ կառավարության 2020 թվականի դեկտեմբերի 3-ի N 1977-Լ որոշմամբ </t>
  </si>
  <si>
    <r>
      <t xml:space="preserve">ՀՀ կառավարության 2020 թվականի դեկտեմբերի 17-ի N </t>
    </r>
    <r>
      <rPr>
        <sz val="12"/>
        <color theme="1"/>
        <rFont val="GHEA Grapalat"/>
        <family val="3"/>
      </rPr>
      <t xml:space="preserve">N 2069–Լ  որոշմամբ </t>
    </r>
    <r>
      <rPr>
        <sz val="12"/>
        <color rgb="FF000000"/>
        <rFont val="GHEA Grapalat"/>
        <family val="3"/>
      </rPr>
      <t xml:space="preserve">  </t>
    </r>
  </si>
  <si>
    <t xml:space="preserve">Ռազմական դրությամբ պայմանավորված՝ Արցախի վերահսկողության ներքո գտնվող համայնքների հաշվառման հասցեում գտնվող բնակելի անշարժ գույքը կորցրած չափահաս քաղաքացիներին ժամանակավոր հյուրընկալողների ծախսերի փոխհատուցման եռամսյա սոցիալական աջակցության տրամադրում </t>
  </si>
  <si>
    <t xml:space="preserve"> Ժողովրդագրական վիճակի բարելավում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</si>
  <si>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</si>
  <si>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</si>
  <si>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Մինչև 2 տարեկան երեխայի խնամքի նպաստի տրամադրում</t>
  </si>
  <si>
    <t xml:space="preserve"> Աջակցություն զոհվածների ընտանիքներին</t>
  </si>
  <si>
    <t xml:space="preserve"> Վարժական հավաքների և զինծառայության և փրկարարական ծառայության ընթացքում մահացած (զոհված) զինծառայողների  ու  փրկարար  ծառայողների հուղարկավորության, գերեզմանների բարեկարգման, տապանաքարերի պատրաստմանև տեղադրման հետ կապված ծախսերի փոխհատուցում</t>
  </si>
  <si>
    <t xml:space="preserve"> այդ թվում` ըստ կատարողների</t>
  </si>
  <si>
    <t xml:space="preserve"> Սոցիալական օգնության դրամական արտահայտությամբ նպաստներ (բյուջեից)</t>
  </si>
  <si>
    <t xml:space="preserve"> - Հուղարկավորության նպաստներ բյուջեից</t>
  </si>
  <si>
    <t xml:space="preserve"> - Մայրության նպաստներ բյուջեից</t>
  </si>
  <si>
    <t>04</t>
  </si>
  <si>
    <t xml:space="preserve"> Ընտանիքի անդամներ և զավակներ</t>
  </si>
  <si>
    <t xml:space="preserve"> 1205 </t>
  </si>
  <si>
    <t xml:space="preserve"> 12005 </t>
  </si>
  <si>
    <t xml:space="preserve"> Աջակցություն զոհվածների ընտանիքներին </t>
  </si>
  <si>
    <t xml:space="preserve"> Վարժական հավաքների և զինծառայության և փրկարարական ծառայության ընթացքում մահացած (զոհված) զինծառայողների  ու  փրկարար  ծառայողների հուղարկավորության, գերեզմանների բարեկարգման, տապանաքարերի պատրաստմանև տեղադրման հետ կապված ծախսերի փոխհատուցում </t>
  </si>
  <si>
    <t xml:space="preserve"> Շահառուների ընտրության չափորոշիչները </t>
  </si>
  <si>
    <t xml:space="preserve"> ՀՀ կառավարության 2018թ. օգոստոսի 9-ի N 916-Ն որոշման պահանջներին համապատասխան </t>
  </si>
  <si>
    <t xml:space="preserve"> Ժողովրդագրական վիճակի բարելավում </t>
  </si>
  <si>
    <t xml:space="preserve"> 1068 </t>
  </si>
  <si>
    <t xml:space="preserve"> 12001 </t>
  </si>
  <si>
    <t xml:space="preserve"> Մինչև 2 տարեկան երեխայի խնամքի նպաստի տրամադրում </t>
  </si>
  <si>
    <t xml:space="preserve">  Մինչև երեք տարեկան երեխայի խնամքի արձակուրդում գտնվող անձը` մինչև երեխայի 2 տարեկանը լրանալը,գյուղական բնակավայրում բնակվող ծնող? անկախ խնամքի արձակուրդում գտնվելու հանգամանքից? մինչև երեխայի 2 տարեկանը լրանալը </t>
  </si>
  <si>
    <t xml:space="preserve"> 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</si>
  <si>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</si>
  <si>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</si>
  <si>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</si>
  <si>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</si>
  <si>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</si>
  <si>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</si>
  <si>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</si>
  <si>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</si>
  <si>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>ՀՀ կառավարություն</t>
  </si>
  <si>
    <t>այդ թվում՝ ըստ կատարողների</t>
  </si>
  <si>
    <t>այդ թվում՝ բյուջետային ծախսերի տնտեսագիտական դասակարգման հոդվածներ</t>
  </si>
  <si>
    <t>Այլ ծախսեր</t>
  </si>
  <si>
    <t>Պահուստային միջոցներ</t>
  </si>
  <si>
    <t xml:space="preserve">ՀԱՅԱՍՏԱՆԻ ՀԱՆՐԱՊԵՏՈՒԹՅԱՆ ԿԱՌԱՎԱՐՈՒԹՅԱՆ 2020 ԹՎԱԿԱՆԻ ԴԵԿՏԵՄԲԵՐԻ 30-Ի N 2215-Ն N 9 ՀԱՎԵԼՎԱԾԻ N 9.16 ԱՂՅՈՒՍԱԿԻ  ԵՎ 9.47 ԱՂՅՈՒՍԱԿՆԵՐՈՒՄ ԿԱՏԱՐՎՈՂ ՓՈՓՈԽՈՒԹՅՈՒՆՆԵՐԸ </t>
  </si>
  <si>
    <t>ՄԱՍ 2. ՊԵՏԱԿԱՆ ՄԱՐՄՆԻ ԳԾՈՎ ԱՐԴՅՈՒՆՔԱՅԻՆ (ԿԱՏԱՐՈՂԱԿԱՆ) ՑՈՒՑԱՆԻՇՆԵՐԸ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</si>
  <si>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</si>
  <si>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</si>
  <si>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Միջոցառումն իրականացնողի անվանումը</t>
  </si>
  <si>
    <t>Միջոցառման վրա կատարվող ծախսը (հազար դրամ)</t>
  </si>
  <si>
    <t xml:space="preserve"> ՀԱՅԱՍՏԱՆԻ ՀԱՆՐԱՊԵՏՈՒԹՅԱՆ ԿԱՌԱՎԱՐՈՒԹՅԱՆ 2020  ԹՎԱԿԱՆԻ ԴԵԿՏԵՄԲԵՐԻ 30-Ի N 2215-Ն ՈՐՈՇՄԱՆ N 9.1 ՀԱՎԵԼՎԱԾԻ  N 9.1.20 ԵՎ 9.1.58 ԱՂՅՈՒՍԱԿՆԵՐՈՒՄ ԿԱՏԱՐՎՈՂ   ՓՈՓՈԽՈՒԹՅՈՒՆՆԵՐԸ </t>
  </si>
  <si>
    <t xml:space="preserve"> ՀՀ աշխատանքի և սոցիալական հարցերի նախարարության միասնական սոցիալական ծառայություն</t>
  </si>
  <si>
    <t>ՀՀ  աշխատանքի և սոցիալական հարցերի նախարարության միասնական սոցիալական ծառայություն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</si>
</sst>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#,##0.0"/>
    <numFmt numFmtId="165" formatCode="_-* #,##0.00\ _ _-;\-* #,##0.00\ _ _-;_-* &quot;-&quot;??\ _ _-;_-@_-"/>
    <numFmt numFmtId="166" formatCode="##,##0.0;\(##,##0.0\);\-"/>
    <numFmt numFmtId="167" formatCode="_(* #,##0.0_);_(* \(#,##0.0\);_(* &quot;-&quot;??_);_(@_)"/>
    <numFmt numFmtId="168" formatCode="_-* #,##0.00_р_._-;\-* #,##0.00_р_._-;_-* &quot;-&quot;??_р_._-;_-@_-"/>
    <numFmt numFmtId="169" formatCode="#,##0.0_);\(#,##0.0\)"/>
    <numFmt numFmtId="170" formatCode="_-* #,##0.00\ _₽_-;\-* #,##0.00\ _₽_-;_-* &quot;-&quot;??\ _₽_-;_-@_-"/>
    <numFmt numFmtId="171" formatCode="_ * #,##0_)\ &quot;$&quot;_ ;_ * \(#,##0\)\ &quot;$&quot;_ ;_ * &quot;-&quot;_)\ &quot;$&quot;_ ;_ @_ "/>
    <numFmt numFmtId="172" formatCode="_-* #,##0.00\ _֏_-;\-* #,##0.00\ _֏_-;_-* &quot;-&quot;??\ _֏_-;_-@_-"/>
    <numFmt numFmtId="173" formatCode="_-* #,##0.00_?_._-;\-* #,##0.00_?_._-;_-* &quot;-&quot;??_?_._-;_-@_-"/>
  </numFmts>
  <fonts count="1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GHEA Grapalat"/>
      <family val="3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sz val="10"/>
      <name val="Times Armenian"/>
      <family val="1"/>
    </font>
    <font>
      <b/>
      <sz val="18"/>
      <color theme="3"/>
      <name val="Calibri Light"/>
      <family val="2"/>
      <scheme val="maj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sz val="10"/>
      <name val="Arial"/>
      <family val="2"/>
      <charset val="204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9"/>
      <name val="Arial Armenian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8"/>
      <name val="GHEA Grapalat"/>
      <family val="3"/>
    </font>
    <font>
      <sz val="11"/>
      <color indexed="8"/>
      <name val="Calibri"/>
      <family val="2"/>
      <charset val="204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10"/>
      <name val="Arial Unicode"/>
      <family val="2"/>
    </font>
    <font>
      <sz val="11"/>
      <color theme="1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theme="0"/>
      <name val="Times Armenian"/>
      <family val="2"/>
    </font>
    <font>
      <sz val="11"/>
      <color rgb="FF9C0006"/>
      <name val="Calibri"/>
      <family val="2"/>
      <charset val="1"/>
      <scheme val="minor"/>
    </font>
    <font>
      <sz val="11"/>
      <color rgb="FF9C0006"/>
      <name val="Times Armenian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Times Armenian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Times Armenian"/>
      <family val="2"/>
    </font>
    <font>
      <sz val="11"/>
      <color rgb="FF006100"/>
      <name val="Calibri"/>
      <family val="2"/>
      <charset val="1"/>
      <scheme val="minor"/>
    </font>
    <font>
      <sz val="11"/>
      <color rgb="FF006100"/>
      <name val="Times Armenian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Times Armenian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Times Armenian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Times Armenian"/>
      <family val="2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Times Armenian"/>
      <family val="2"/>
    </font>
    <font>
      <sz val="11"/>
      <color rgb="FFFA7D00"/>
      <name val="Calibri"/>
      <family val="2"/>
      <charset val="1"/>
      <scheme val="minor"/>
    </font>
    <font>
      <sz val="11"/>
      <color rgb="FFFA7D0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0"/>
      <color rgb="FF9C6500"/>
      <name val="Calibri"/>
      <family val="2"/>
      <scheme val="minor"/>
    </font>
    <font>
      <sz val="11"/>
      <color rgb="FF9C6500"/>
      <name val="Times Armenian"/>
      <family val="2"/>
    </font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Times Armenian"/>
      <family val="2"/>
    </font>
    <font>
      <b/>
      <sz val="18"/>
      <color theme="3"/>
      <name val="Calibri Light"/>
      <family val="2"/>
      <charset val="1"/>
      <scheme val="major"/>
    </font>
    <font>
      <sz val="18"/>
      <color theme="3"/>
      <name val="Calibri Light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Times Armenian"/>
      <family val="2"/>
    </font>
    <font>
      <sz val="11"/>
      <color rgb="FFFF0000"/>
      <name val="Calibri"/>
      <family val="2"/>
      <charset val="1"/>
      <scheme val="minor"/>
    </font>
    <font>
      <sz val="11"/>
      <color rgb="FFFF0000"/>
      <name val="Times Armenian"/>
      <family val="2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2"/>
      <color theme="1"/>
      <name val="GHEA Grapalat"/>
      <family val="3"/>
    </font>
    <font>
      <b/>
      <sz val="12"/>
      <name val="GHEA Grapalat"/>
      <family val="2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2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165" fontId="18" fillId="0" borderId="0" applyFont="0" applyFill="0" applyBorder="0" applyAlignment="0" applyProtection="0"/>
    <xf numFmtId="166" fontId="19" fillId="0" borderId="0" applyFill="0" applyBorder="0" applyProtection="0">
      <alignment horizontal="right" vertical="top"/>
    </xf>
    <xf numFmtId="166" fontId="20" fillId="0" borderId="0" applyFill="0" applyBorder="0" applyProtection="0">
      <alignment horizontal="right" vertical="top"/>
    </xf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8" fillId="0" borderId="0"/>
    <xf numFmtId="0" fontId="20" fillId="0" borderId="0">
      <alignment horizontal="left" vertical="top" wrapText="1"/>
    </xf>
    <xf numFmtId="0" fontId="22" fillId="0" borderId="0" applyNumberFormat="0" applyFill="0" applyBorder="0" applyAlignment="0" applyProtection="0"/>
    <xf numFmtId="43" fontId="23" fillId="0" borderId="0" applyFont="0" applyFill="0" applyBorder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3" borderId="0" applyNumberFormat="0" applyBorder="0" applyAlignment="0" applyProtection="0"/>
    <xf numFmtId="0" fontId="24" fillId="36" borderId="0" applyNumberFormat="0" applyBorder="0" applyAlignment="0" applyProtection="0"/>
    <xf numFmtId="0" fontId="24" fillId="35" borderId="0" applyNumberFormat="0" applyBorder="0" applyAlignment="0" applyProtection="0"/>
    <xf numFmtId="0" fontId="24" fillId="37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7" borderId="0" applyNumberFormat="0" applyBorder="0" applyAlignment="0" applyProtection="0"/>
    <xf numFmtId="0" fontId="24" fillId="39" borderId="0" applyNumberFormat="0" applyBorder="0" applyAlignment="0" applyProtection="0"/>
    <xf numFmtId="0" fontId="24" fillId="38" borderId="0" applyNumberFormat="0" applyBorder="0" applyAlignment="0" applyProtection="0"/>
    <xf numFmtId="0" fontId="25" fillId="40" borderId="0" applyNumberFormat="0" applyBorder="0" applyAlignment="0" applyProtection="0"/>
    <xf numFmtId="0" fontId="25" fillId="34" borderId="0" applyNumberFormat="0" applyBorder="0" applyAlignment="0" applyProtection="0"/>
    <xf numFmtId="0" fontId="25" fillId="38" borderId="0" applyNumberFormat="0" applyBorder="0" applyAlignment="0" applyProtection="0"/>
    <xf numFmtId="0" fontId="25" fillId="37" borderId="0" applyNumberFormat="0" applyBorder="0" applyAlignment="0" applyProtection="0"/>
    <xf numFmtId="0" fontId="25" fillId="40" borderId="0" applyNumberFormat="0" applyBorder="0" applyAlignment="0" applyProtection="0"/>
    <xf numFmtId="0" fontId="25" fillId="34" borderId="0" applyNumberFormat="0" applyBorder="0" applyAlignment="0" applyProtection="0"/>
    <xf numFmtId="0" fontId="25" fillId="40" borderId="0" applyNumberFormat="0" applyBorder="0" applyAlignment="0" applyProtection="0"/>
    <xf numFmtId="0" fontId="25" fillId="41" borderId="0" applyNumberFormat="0" applyBorder="0" applyAlignment="0" applyProtection="0"/>
    <xf numFmtId="0" fontId="25" fillId="42" borderId="0" applyNumberFormat="0" applyBorder="0" applyAlignment="0" applyProtection="0"/>
    <xf numFmtId="0" fontId="25" fillId="43" borderId="0" applyNumberFormat="0" applyBorder="0" applyAlignment="0" applyProtection="0"/>
    <xf numFmtId="0" fontId="25" fillId="40" borderId="0" applyNumberFormat="0" applyBorder="0" applyAlignment="0" applyProtection="0"/>
    <xf numFmtId="0" fontId="25" fillId="44" borderId="0" applyNumberFormat="0" applyBorder="0" applyAlignment="0" applyProtection="0"/>
    <xf numFmtId="0" fontId="26" fillId="45" borderId="0" applyNumberFormat="0" applyBorder="0" applyAlignment="0" applyProtection="0"/>
    <xf numFmtId="0" fontId="27" fillId="46" borderId="13" applyNumberFormat="0" applyAlignment="0" applyProtection="0"/>
    <xf numFmtId="0" fontId="28" fillId="47" borderId="14" applyNumberFormat="0" applyAlignment="0" applyProtection="0"/>
    <xf numFmtId="168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8" borderId="0" applyNumberFormat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38" borderId="13" applyNumberFormat="0" applyAlignment="0" applyProtection="0"/>
    <xf numFmtId="0" fontId="35" fillId="0" borderId="18" applyNumberFormat="0" applyFill="0" applyAlignment="0" applyProtection="0"/>
    <xf numFmtId="0" fontId="36" fillId="38" borderId="0" applyNumberFormat="0" applyBorder="0" applyAlignment="0" applyProtection="0"/>
    <xf numFmtId="0" fontId="18" fillId="0" borderId="0"/>
    <xf numFmtId="0" fontId="18" fillId="0" borderId="0"/>
    <xf numFmtId="0" fontId="1" fillId="0" borderId="0"/>
    <xf numFmtId="0" fontId="23" fillId="0" borderId="0"/>
    <xf numFmtId="0" fontId="23" fillId="0" borderId="0"/>
    <xf numFmtId="0" fontId="23" fillId="35" borderId="19" applyNumberFormat="0" applyFont="0" applyAlignment="0" applyProtection="0"/>
    <xf numFmtId="0" fontId="37" fillId="46" borderId="20" applyNumberFormat="0" applyAlignment="0" applyProtection="0"/>
    <xf numFmtId="9" fontId="23" fillId="0" borderId="0" applyFont="0" applyFill="0" applyBorder="0" applyAlignment="0" applyProtection="0"/>
    <xf numFmtId="0" fontId="38" fillId="0" borderId="0"/>
    <xf numFmtId="0" fontId="39" fillId="0" borderId="0" applyNumberFormat="0" applyFill="0" applyBorder="0" applyAlignment="0" applyProtection="0"/>
    <xf numFmtId="0" fontId="40" fillId="0" borderId="21" applyNumberFormat="0" applyFill="0" applyAlignment="0" applyProtection="0"/>
    <xf numFmtId="0" fontId="41" fillId="0" borderId="0" applyNumberFormat="0" applyFill="0" applyBorder="0" applyAlignment="0" applyProtection="0"/>
    <xf numFmtId="0" fontId="38" fillId="0" borderId="0"/>
    <xf numFmtId="0" fontId="22" fillId="0" borderId="0" applyNumberFormat="0" applyFill="0" applyBorder="0" applyAlignment="0" applyProtection="0"/>
    <xf numFmtId="0" fontId="42" fillId="0" borderId="0"/>
    <xf numFmtId="0" fontId="38" fillId="0" borderId="0"/>
    <xf numFmtId="0" fontId="23" fillId="0" borderId="0"/>
    <xf numFmtId="0" fontId="42" fillId="10" borderId="0" applyNumberFormat="0" applyBorder="0" applyAlignment="0" applyProtection="0"/>
    <xf numFmtId="0" fontId="43" fillId="50" borderId="0" applyNumberFormat="0" applyBorder="0" applyAlignment="0" applyProtection="0"/>
    <xf numFmtId="0" fontId="43" fillId="50" borderId="0" applyNumberFormat="0" applyBorder="0" applyAlignment="0" applyProtection="0"/>
    <xf numFmtId="0" fontId="68" fillId="10" borderId="0" applyNumberFormat="0" applyBorder="0" applyAlignment="0" applyProtection="0"/>
    <xf numFmtId="0" fontId="43" fillId="5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42" fillId="14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68" fillId="14" borderId="0" applyNumberFormat="0" applyBorder="0" applyAlignment="0" applyProtection="0"/>
    <xf numFmtId="0" fontId="43" fillId="4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42" fillId="18" borderId="0" applyNumberFormat="0" applyBorder="0" applyAlignment="0" applyProtection="0"/>
    <xf numFmtId="0" fontId="43" fillId="48" borderId="0" applyNumberFormat="0" applyBorder="0" applyAlignment="0" applyProtection="0"/>
    <xf numFmtId="0" fontId="43" fillId="48" borderId="0" applyNumberFormat="0" applyBorder="0" applyAlignment="0" applyProtection="0"/>
    <xf numFmtId="0" fontId="68" fillId="18" borderId="0" applyNumberFormat="0" applyBorder="0" applyAlignment="0" applyProtection="0"/>
    <xf numFmtId="0" fontId="43" fillId="4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42" fillId="22" borderId="0" applyNumberFormat="0" applyBorder="0" applyAlignment="0" applyProtection="0"/>
    <xf numFmtId="0" fontId="43" fillId="51" borderId="0" applyNumberFormat="0" applyBorder="0" applyAlignment="0" applyProtection="0"/>
    <xf numFmtId="0" fontId="43" fillId="51" borderId="0" applyNumberFormat="0" applyBorder="0" applyAlignment="0" applyProtection="0"/>
    <xf numFmtId="0" fontId="68" fillId="22" borderId="0" applyNumberFormat="0" applyBorder="0" applyAlignment="0" applyProtection="0"/>
    <xf numFmtId="0" fontId="43" fillId="5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42" fillId="26" borderId="0" applyNumberFormat="0" applyBorder="0" applyAlignment="0" applyProtection="0"/>
    <xf numFmtId="0" fontId="43" fillId="36" borderId="0" applyNumberFormat="0" applyBorder="0" applyAlignment="0" applyProtection="0"/>
    <xf numFmtId="0" fontId="43" fillId="36" borderId="0" applyNumberFormat="0" applyBorder="0" applyAlignment="0" applyProtection="0"/>
    <xf numFmtId="0" fontId="68" fillId="26" borderId="0" applyNumberFormat="0" applyBorder="0" applyAlignment="0" applyProtection="0"/>
    <xf numFmtId="0" fontId="43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42" fillId="30" borderId="0" applyNumberFormat="0" applyBorder="0" applyAlignment="0" applyProtection="0"/>
    <xf numFmtId="0" fontId="43" fillId="33" borderId="0" applyNumberFormat="0" applyBorder="0" applyAlignment="0" applyProtection="0"/>
    <xf numFmtId="0" fontId="43" fillId="33" borderId="0" applyNumberFormat="0" applyBorder="0" applyAlignment="0" applyProtection="0"/>
    <xf numFmtId="0" fontId="68" fillId="30" borderId="0" applyNumberFormat="0" applyBorder="0" applyAlignment="0" applyProtection="0"/>
    <xf numFmtId="0" fontId="43" fillId="33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42" fillId="11" borderId="0" applyNumberFormat="0" applyBorder="0" applyAlignment="0" applyProtection="0"/>
    <xf numFmtId="0" fontId="43" fillId="39" borderId="0" applyNumberFormat="0" applyBorder="0" applyAlignment="0" applyProtection="0"/>
    <xf numFmtId="0" fontId="43" fillId="39" borderId="0" applyNumberFormat="0" applyBorder="0" applyAlignment="0" applyProtection="0"/>
    <xf numFmtId="0" fontId="68" fillId="11" borderId="0" applyNumberFormat="0" applyBorder="0" applyAlignment="0" applyProtection="0"/>
    <xf numFmtId="0" fontId="43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42" fillId="15" borderId="0" applyNumberFormat="0" applyBorder="0" applyAlignment="0" applyProtection="0"/>
    <xf numFmtId="0" fontId="43" fillId="34" borderId="0" applyNumberFormat="0" applyBorder="0" applyAlignment="0" applyProtection="0"/>
    <xf numFmtId="0" fontId="43" fillId="34" borderId="0" applyNumberFormat="0" applyBorder="0" applyAlignment="0" applyProtection="0"/>
    <xf numFmtId="0" fontId="68" fillId="15" borderId="0" applyNumberFormat="0" applyBorder="0" applyAlignment="0" applyProtection="0"/>
    <xf numFmtId="0" fontId="43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42" fillId="19" borderId="0" applyNumberFormat="0" applyBorder="0" applyAlignment="0" applyProtection="0"/>
    <xf numFmtId="0" fontId="43" fillId="52" borderId="0" applyNumberFormat="0" applyBorder="0" applyAlignment="0" applyProtection="0"/>
    <xf numFmtId="0" fontId="43" fillId="52" borderId="0" applyNumberFormat="0" applyBorder="0" applyAlignment="0" applyProtection="0"/>
    <xf numFmtId="0" fontId="68" fillId="19" borderId="0" applyNumberFormat="0" applyBorder="0" applyAlignment="0" applyProtection="0"/>
    <xf numFmtId="0" fontId="43" fillId="5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42" fillId="23" borderId="0" applyNumberFormat="0" applyBorder="0" applyAlignment="0" applyProtection="0"/>
    <xf numFmtId="0" fontId="43" fillId="51" borderId="0" applyNumberFormat="0" applyBorder="0" applyAlignment="0" applyProtection="0"/>
    <xf numFmtId="0" fontId="43" fillId="51" borderId="0" applyNumberFormat="0" applyBorder="0" applyAlignment="0" applyProtection="0"/>
    <xf numFmtId="0" fontId="68" fillId="23" borderId="0" applyNumberFormat="0" applyBorder="0" applyAlignment="0" applyProtection="0"/>
    <xf numFmtId="0" fontId="43" fillId="5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42" fillId="27" borderId="0" applyNumberFormat="0" applyBorder="0" applyAlignment="0" applyProtection="0"/>
    <xf numFmtId="0" fontId="43" fillId="39" borderId="0" applyNumberFormat="0" applyBorder="0" applyAlignment="0" applyProtection="0"/>
    <xf numFmtId="0" fontId="43" fillId="39" borderId="0" applyNumberFormat="0" applyBorder="0" applyAlignment="0" applyProtection="0"/>
    <xf numFmtId="0" fontId="68" fillId="27" borderId="0" applyNumberFormat="0" applyBorder="0" applyAlignment="0" applyProtection="0"/>
    <xf numFmtId="0" fontId="43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42" fillId="31" borderId="0" applyNumberFormat="0" applyBorder="0" applyAlignment="0" applyProtection="0"/>
    <xf numFmtId="0" fontId="43" fillId="53" borderId="0" applyNumberFormat="0" applyBorder="0" applyAlignment="0" applyProtection="0"/>
    <xf numFmtId="0" fontId="43" fillId="53" borderId="0" applyNumberFormat="0" applyBorder="0" applyAlignment="0" applyProtection="0"/>
    <xf numFmtId="0" fontId="68" fillId="31" borderId="0" applyNumberFormat="0" applyBorder="0" applyAlignment="0" applyProtection="0"/>
    <xf numFmtId="0" fontId="43" fillId="5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69" fillId="12" borderId="0" applyNumberFormat="0" applyBorder="0" applyAlignment="0" applyProtection="0"/>
    <xf numFmtId="0" fontId="45" fillId="54" borderId="0" applyNumberFormat="0" applyBorder="0" applyAlignment="0" applyProtection="0"/>
    <xf numFmtId="0" fontId="70" fillId="12" borderId="0" applyNumberFormat="0" applyBorder="0" applyAlignment="0" applyProtection="0"/>
    <xf numFmtId="0" fontId="16" fillId="12" borderId="0" applyNumberFormat="0" applyBorder="0" applyAlignment="0" applyProtection="0"/>
    <xf numFmtId="0" fontId="69" fillId="16" borderId="0" applyNumberFormat="0" applyBorder="0" applyAlignment="0" applyProtection="0"/>
    <xf numFmtId="0" fontId="45" fillId="34" borderId="0" applyNumberFormat="0" applyBorder="0" applyAlignment="0" applyProtection="0"/>
    <xf numFmtId="0" fontId="70" fillId="16" borderId="0" applyNumberFormat="0" applyBorder="0" applyAlignment="0" applyProtection="0"/>
    <xf numFmtId="0" fontId="16" fillId="16" borderId="0" applyNumberFormat="0" applyBorder="0" applyAlignment="0" applyProtection="0"/>
    <xf numFmtId="0" fontId="69" fillId="20" borderId="0" applyNumberFormat="0" applyBorder="0" applyAlignment="0" applyProtection="0"/>
    <xf numFmtId="0" fontId="45" fillId="52" borderId="0" applyNumberFormat="0" applyBorder="0" applyAlignment="0" applyProtection="0"/>
    <xf numFmtId="0" fontId="70" fillId="20" borderId="0" applyNumberFormat="0" applyBorder="0" applyAlignment="0" applyProtection="0"/>
    <xf numFmtId="0" fontId="16" fillId="20" borderId="0" applyNumberFormat="0" applyBorder="0" applyAlignment="0" applyProtection="0"/>
    <xf numFmtId="0" fontId="69" fillId="24" borderId="0" applyNumberFormat="0" applyBorder="0" applyAlignment="0" applyProtection="0"/>
    <xf numFmtId="0" fontId="45" fillId="55" borderId="0" applyNumberFormat="0" applyBorder="0" applyAlignment="0" applyProtection="0"/>
    <xf numFmtId="0" fontId="70" fillId="24" borderId="0" applyNumberFormat="0" applyBorder="0" applyAlignment="0" applyProtection="0"/>
    <xf numFmtId="0" fontId="16" fillId="24" borderId="0" applyNumberFormat="0" applyBorder="0" applyAlignment="0" applyProtection="0"/>
    <xf numFmtId="0" fontId="69" fillId="28" borderId="0" applyNumberFormat="0" applyBorder="0" applyAlignment="0" applyProtection="0"/>
    <xf numFmtId="0" fontId="45" fillId="40" borderId="0" applyNumberFormat="0" applyBorder="0" applyAlignment="0" applyProtection="0"/>
    <xf numFmtId="0" fontId="70" fillId="28" borderId="0" applyNumberFormat="0" applyBorder="0" applyAlignment="0" applyProtection="0"/>
    <xf numFmtId="0" fontId="16" fillId="28" borderId="0" applyNumberFormat="0" applyBorder="0" applyAlignment="0" applyProtection="0"/>
    <xf numFmtId="0" fontId="69" fillId="32" borderId="0" applyNumberFormat="0" applyBorder="0" applyAlignment="0" applyProtection="0"/>
    <xf numFmtId="0" fontId="45" fillId="56" borderId="0" applyNumberFormat="0" applyBorder="0" applyAlignment="0" applyProtection="0"/>
    <xf numFmtId="0" fontId="70" fillId="32" borderId="0" applyNumberFormat="0" applyBorder="0" applyAlignment="0" applyProtection="0"/>
    <xf numFmtId="0" fontId="16" fillId="32" borderId="0" applyNumberFormat="0" applyBorder="0" applyAlignment="0" applyProtection="0"/>
    <xf numFmtId="0" fontId="69" fillId="9" borderId="0" applyNumberFormat="0" applyBorder="0" applyAlignment="0" applyProtection="0"/>
    <xf numFmtId="0" fontId="45" fillId="57" borderId="0" applyNumberFormat="0" applyBorder="0" applyAlignment="0" applyProtection="0"/>
    <xf numFmtId="0" fontId="70" fillId="9" borderId="0" applyNumberFormat="0" applyBorder="0" applyAlignment="0" applyProtection="0"/>
    <xf numFmtId="0" fontId="16" fillId="9" borderId="0" applyNumberFormat="0" applyBorder="0" applyAlignment="0" applyProtection="0"/>
    <xf numFmtId="0" fontId="69" fillId="13" borderId="0" applyNumberFormat="0" applyBorder="0" applyAlignment="0" applyProtection="0"/>
    <xf numFmtId="0" fontId="45" fillId="41" borderId="0" applyNumberFormat="0" applyBorder="0" applyAlignment="0" applyProtection="0"/>
    <xf numFmtId="0" fontId="70" fillId="13" borderId="0" applyNumberFormat="0" applyBorder="0" applyAlignment="0" applyProtection="0"/>
    <xf numFmtId="0" fontId="16" fillId="13" borderId="0" applyNumberFormat="0" applyBorder="0" applyAlignment="0" applyProtection="0"/>
    <xf numFmtId="0" fontId="69" fillId="17" borderId="0" applyNumberFormat="0" applyBorder="0" applyAlignment="0" applyProtection="0"/>
    <xf numFmtId="0" fontId="45" fillId="42" borderId="0" applyNumberFormat="0" applyBorder="0" applyAlignment="0" applyProtection="0"/>
    <xf numFmtId="0" fontId="70" fillId="17" borderId="0" applyNumberFormat="0" applyBorder="0" applyAlignment="0" applyProtection="0"/>
    <xf numFmtId="0" fontId="16" fillId="17" borderId="0" applyNumberFormat="0" applyBorder="0" applyAlignment="0" applyProtection="0"/>
    <xf numFmtId="0" fontId="69" fillId="21" borderId="0" applyNumberFormat="0" applyBorder="0" applyAlignment="0" applyProtection="0"/>
    <xf numFmtId="0" fontId="45" fillId="55" borderId="0" applyNumberFormat="0" applyBorder="0" applyAlignment="0" applyProtection="0"/>
    <xf numFmtId="0" fontId="70" fillId="21" borderId="0" applyNumberFormat="0" applyBorder="0" applyAlignment="0" applyProtection="0"/>
    <xf numFmtId="0" fontId="16" fillId="21" borderId="0" applyNumberFormat="0" applyBorder="0" applyAlignment="0" applyProtection="0"/>
    <xf numFmtId="0" fontId="69" fillId="25" borderId="0" applyNumberFormat="0" applyBorder="0" applyAlignment="0" applyProtection="0"/>
    <xf numFmtId="0" fontId="45" fillId="40" borderId="0" applyNumberFormat="0" applyBorder="0" applyAlignment="0" applyProtection="0"/>
    <xf numFmtId="0" fontId="70" fillId="25" borderId="0" applyNumberFormat="0" applyBorder="0" applyAlignment="0" applyProtection="0"/>
    <xf numFmtId="0" fontId="16" fillId="25" borderId="0" applyNumberFormat="0" applyBorder="0" applyAlignment="0" applyProtection="0"/>
    <xf numFmtId="0" fontId="69" fillId="29" borderId="0" applyNumberFormat="0" applyBorder="0" applyAlignment="0" applyProtection="0"/>
    <xf numFmtId="0" fontId="45" fillId="44" borderId="0" applyNumberFormat="0" applyBorder="0" applyAlignment="0" applyProtection="0"/>
    <xf numFmtId="0" fontId="70" fillId="29" borderId="0" applyNumberFormat="0" applyBorder="0" applyAlignment="0" applyProtection="0"/>
    <xf numFmtId="0" fontId="16" fillId="29" borderId="0" applyNumberFormat="0" applyBorder="0" applyAlignment="0" applyProtection="0"/>
    <xf numFmtId="0" fontId="71" fillId="3" borderId="0" applyNumberFormat="0" applyBorder="0" applyAlignment="0" applyProtection="0"/>
    <xf numFmtId="0" fontId="46" fillId="45" borderId="0" applyNumberFormat="0" applyBorder="0" applyAlignment="0" applyProtection="0"/>
    <xf numFmtId="0" fontId="72" fillId="3" borderId="0" applyNumberFormat="0" applyBorder="0" applyAlignment="0" applyProtection="0"/>
    <xf numFmtId="0" fontId="6" fillId="3" borderId="0" applyNumberFormat="0" applyBorder="0" applyAlignment="0" applyProtection="0"/>
    <xf numFmtId="0" fontId="73" fillId="6" borderId="4" applyNumberFormat="0" applyAlignment="0" applyProtection="0"/>
    <xf numFmtId="0" fontId="47" fillId="37" borderId="13" applyNumberFormat="0" applyAlignment="0" applyProtection="0"/>
    <xf numFmtId="0" fontId="74" fillId="6" borderId="4" applyNumberFormat="0" applyAlignment="0" applyProtection="0"/>
    <xf numFmtId="0" fontId="47" fillId="37" borderId="13" applyNumberFormat="0" applyAlignment="0" applyProtection="0"/>
    <xf numFmtId="0" fontId="10" fillId="6" borderId="4" applyNumberFormat="0" applyAlignment="0" applyProtection="0"/>
    <xf numFmtId="0" fontId="75" fillId="7" borderId="7" applyNumberFormat="0" applyAlignment="0" applyProtection="0"/>
    <xf numFmtId="0" fontId="48" fillId="47" borderId="14" applyNumberFormat="0" applyAlignment="0" applyProtection="0"/>
    <xf numFmtId="0" fontId="76" fillId="7" borderId="7" applyNumberFormat="0" applyAlignment="0" applyProtection="0"/>
    <xf numFmtId="0" fontId="12" fillId="7" borderId="7" applyNumberFormat="0" applyAlignment="0" applyProtection="0"/>
    <xf numFmtId="43" fontId="4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3" fontId="18" fillId="0" borderId="0" applyFont="0" applyFill="0" applyBorder="0" applyAlignment="0" applyProtection="0"/>
    <xf numFmtId="0" fontId="2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171" fontId="23" fillId="0" borderId="0" applyFont="0" applyFill="0" applyBorder="0" applyAlignment="0" applyProtection="0"/>
    <xf numFmtId="170" fontId="18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9" fillId="2" borderId="0" applyNumberFormat="0" applyBorder="0" applyAlignment="0" applyProtection="0"/>
    <xf numFmtId="0" fontId="50" fillId="48" borderId="0" applyNumberFormat="0" applyBorder="0" applyAlignment="0" applyProtection="0"/>
    <xf numFmtId="0" fontId="80" fillId="2" borderId="0" applyNumberFormat="0" applyBorder="0" applyAlignment="0" applyProtection="0"/>
    <xf numFmtId="0" fontId="5" fillId="2" borderId="0" applyNumberFormat="0" applyBorder="0" applyAlignment="0" applyProtection="0"/>
    <xf numFmtId="0" fontId="81" fillId="0" borderId="1" applyNumberFormat="0" applyFill="0" applyAlignment="0" applyProtection="0"/>
    <xf numFmtId="0" fontId="51" fillId="0" borderId="26" applyNumberFormat="0" applyFill="0" applyAlignment="0" applyProtection="0"/>
    <xf numFmtId="0" fontId="82" fillId="0" borderId="1" applyNumberFormat="0" applyFill="0" applyAlignment="0" applyProtection="0"/>
    <xf numFmtId="0" fontId="2" fillId="0" borderId="1" applyNumberFormat="0" applyFill="0" applyAlignment="0" applyProtection="0"/>
    <xf numFmtId="0" fontId="83" fillId="0" borderId="2" applyNumberFormat="0" applyFill="0" applyAlignment="0" applyProtection="0"/>
    <xf numFmtId="0" fontId="52" fillId="0" borderId="16" applyNumberFormat="0" applyFill="0" applyAlignment="0" applyProtection="0"/>
    <xf numFmtId="0" fontId="84" fillId="0" borderId="2" applyNumberFormat="0" applyFill="0" applyAlignment="0" applyProtection="0"/>
    <xf numFmtId="0" fontId="3" fillId="0" borderId="2" applyNumberFormat="0" applyFill="0" applyAlignment="0" applyProtection="0"/>
    <xf numFmtId="0" fontId="85" fillId="0" borderId="3" applyNumberFormat="0" applyFill="0" applyAlignment="0" applyProtection="0"/>
    <xf numFmtId="0" fontId="53" fillId="0" borderId="27" applyNumberFormat="0" applyFill="0" applyAlignment="0" applyProtection="0"/>
    <xf numFmtId="0" fontId="86" fillId="0" borderId="3" applyNumberFormat="0" applyFill="0" applyAlignment="0" applyProtection="0"/>
    <xf numFmtId="0" fontId="4" fillId="0" borderId="3" applyNumberFormat="0" applyFill="0" applyAlignment="0" applyProtection="0"/>
    <xf numFmtId="0" fontId="8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5" borderId="4" applyNumberFormat="0" applyAlignment="0" applyProtection="0"/>
    <xf numFmtId="0" fontId="54" fillId="33" borderId="13" applyNumberFormat="0" applyAlignment="0" applyProtection="0"/>
    <xf numFmtId="0" fontId="89" fillId="5" borderId="4" applyNumberFormat="0" applyAlignment="0" applyProtection="0"/>
    <xf numFmtId="0" fontId="54" fillId="33" borderId="13" applyNumberFormat="0" applyAlignment="0" applyProtection="0"/>
    <xf numFmtId="0" fontId="8" fillId="5" borderId="4" applyNumberFormat="0" applyAlignment="0" applyProtection="0"/>
    <xf numFmtId="0" fontId="90" fillId="0" borderId="6" applyNumberFormat="0" applyFill="0" applyAlignment="0" applyProtection="0"/>
    <xf numFmtId="0" fontId="55" fillId="0" borderId="18" applyNumberFormat="0" applyFill="0" applyAlignment="0" applyProtection="0"/>
    <xf numFmtId="0" fontId="91" fillId="0" borderId="6" applyNumberFormat="0" applyFill="0" applyAlignment="0" applyProtection="0"/>
    <xf numFmtId="0" fontId="11" fillId="0" borderId="6" applyNumberFormat="0" applyFill="0" applyAlignment="0" applyProtection="0"/>
    <xf numFmtId="0" fontId="92" fillId="4" borderId="0" applyNumberFormat="0" applyBorder="0" applyAlignment="0" applyProtection="0"/>
    <xf numFmtId="0" fontId="93" fillId="4" borderId="0" applyNumberFormat="0" applyBorder="0" applyAlignment="0" applyProtection="0"/>
    <xf numFmtId="0" fontId="94" fillId="4" borderId="0" applyNumberFormat="0" applyBorder="0" applyAlignment="0" applyProtection="0"/>
    <xf numFmtId="0" fontId="56" fillId="38" borderId="0" applyNumberFormat="0" applyBorder="0" applyAlignment="0" applyProtection="0"/>
    <xf numFmtId="0" fontId="7" fillId="4" borderId="0" applyNumberFormat="0" applyBorder="0" applyAlignment="0" applyProtection="0"/>
    <xf numFmtId="0" fontId="1" fillId="0" borderId="0"/>
    <xf numFmtId="0" fontId="23" fillId="0" borderId="0"/>
    <xf numFmtId="0" fontId="18" fillId="0" borderId="0"/>
    <xf numFmtId="0" fontId="65" fillId="0" borderId="0">
      <alignment horizontal="left" vertical="top" wrapText="1"/>
    </xf>
    <xf numFmtId="0" fontId="18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95" fillId="0" borderId="0"/>
    <xf numFmtId="0" fontId="20" fillId="0" borderId="0">
      <alignment horizontal="left" vertical="top" wrapText="1"/>
    </xf>
    <xf numFmtId="0" fontId="23" fillId="0" borderId="0"/>
    <xf numFmtId="1" fontId="62" fillId="0" borderId="0"/>
    <xf numFmtId="0" fontId="23" fillId="0" borderId="0"/>
    <xf numFmtId="1" fontId="62" fillId="0" borderId="0"/>
    <xf numFmtId="0" fontId="18" fillId="0" borderId="0"/>
    <xf numFmtId="1" fontId="62" fillId="0" borderId="0"/>
    <xf numFmtId="1" fontId="62" fillId="0" borderId="0"/>
    <xf numFmtId="0" fontId="18" fillId="0" borderId="0"/>
    <xf numFmtId="0" fontId="18" fillId="0" borderId="0"/>
    <xf numFmtId="0" fontId="42" fillId="0" borderId="0"/>
    <xf numFmtId="0" fontId="63" fillId="0" borderId="0"/>
    <xf numFmtId="0" fontId="44" fillId="0" borderId="0"/>
    <xf numFmtId="0" fontId="21" fillId="0" borderId="0"/>
    <xf numFmtId="0" fontId="38" fillId="0" borderId="0"/>
    <xf numFmtId="1" fontId="62" fillId="0" borderId="0"/>
    <xf numFmtId="0" fontId="38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38" fillId="0" borderId="0"/>
    <xf numFmtId="0" fontId="23" fillId="0" borderId="0"/>
    <xf numFmtId="0" fontId="21" fillId="0" borderId="0"/>
    <xf numFmtId="0" fontId="18" fillId="0" borderId="0"/>
    <xf numFmtId="0" fontId="20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3" fillId="0" borderId="0"/>
    <xf numFmtId="0" fontId="18" fillId="0" borderId="0"/>
    <xf numFmtId="0" fontId="95" fillId="0" borderId="0"/>
    <xf numFmtId="0" fontId="23" fillId="0" borderId="0"/>
    <xf numFmtId="0" fontId="23" fillId="0" borderId="0"/>
    <xf numFmtId="0" fontId="18" fillId="0" borderId="0"/>
    <xf numFmtId="0" fontId="95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0" fillId="0" borderId="0">
      <alignment horizontal="left" vertical="top" wrapText="1"/>
    </xf>
    <xf numFmtId="0" fontId="65" fillId="0" borderId="0"/>
    <xf numFmtId="0" fontId="20" fillId="0" borderId="0">
      <alignment horizontal="left" vertical="top" wrapText="1"/>
    </xf>
    <xf numFmtId="0" fontId="1" fillId="0" borderId="0"/>
    <xf numFmtId="0" fontId="67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42" fillId="8" borderId="8" applyNumberFormat="0" applyFont="0" applyAlignment="0" applyProtection="0"/>
    <xf numFmtId="0" fontId="1" fillId="8" borderId="8" applyNumberFormat="0" applyFont="0" applyAlignment="0" applyProtection="0"/>
    <xf numFmtId="0" fontId="18" fillId="35" borderId="19" applyNumberFormat="0" applyFont="0" applyAlignment="0" applyProtection="0"/>
    <xf numFmtId="0" fontId="68" fillId="8" borderId="8" applyNumberFormat="0" applyFont="0" applyAlignment="0" applyProtection="0"/>
    <xf numFmtId="0" fontId="18" fillId="35" borderId="19" applyNumberFormat="0" applyFont="0" applyAlignment="0" applyProtection="0"/>
    <xf numFmtId="0" fontId="42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6" fillId="6" borderId="5" applyNumberFormat="0" applyAlignment="0" applyProtection="0"/>
    <xf numFmtId="0" fontId="57" fillId="37" borderId="20" applyNumberFormat="0" applyAlignment="0" applyProtection="0"/>
    <xf numFmtId="0" fontId="97" fillId="6" borderId="5" applyNumberFormat="0" applyAlignment="0" applyProtection="0"/>
    <xf numFmtId="0" fontId="57" fillId="37" borderId="20" applyNumberFormat="0" applyAlignment="0" applyProtection="0"/>
    <xf numFmtId="0" fontId="9" fillId="6" borderId="5" applyNumberForma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6" fillId="0" borderId="0"/>
    <xf numFmtId="0" fontId="61" fillId="0" borderId="0"/>
    <xf numFmtId="0" fontId="9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100" fillId="0" borderId="9" applyNumberFormat="0" applyFill="0" applyAlignment="0" applyProtection="0"/>
    <xf numFmtId="0" fontId="59" fillId="0" borderId="28" applyNumberFormat="0" applyFill="0" applyAlignment="0" applyProtection="0"/>
    <xf numFmtId="0" fontId="101" fillId="0" borderId="9" applyNumberFormat="0" applyFill="0" applyAlignment="0" applyProtection="0"/>
    <xf numFmtId="0" fontId="59" fillId="0" borderId="28" applyNumberFormat="0" applyFill="0" applyAlignment="0" applyProtection="0"/>
    <xf numFmtId="0" fontId="15" fillId="0" borderId="9" applyNumberFormat="0" applyFill="0" applyAlignment="0" applyProtection="0"/>
    <xf numFmtId="0" fontId="102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8" fillId="0" borderId="0"/>
    <xf numFmtId="1" fontId="62" fillId="0" borderId="0"/>
    <xf numFmtId="0" fontId="38" fillId="0" borderId="0"/>
    <xf numFmtId="0" fontId="18" fillId="0" borderId="0"/>
    <xf numFmtId="0" fontId="38" fillId="0" borderId="0"/>
    <xf numFmtId="0" fontId="20" fillId="0" borderId="0">
      <alignment horizontal="left" vertical="top" wrapText="1"/>
    </xf>
    <xf numFmtId="0" fontId="1" fillId="8" borderId="8" applyNumberFormat="0" applyFont="0" applyAlignment="0" applyProtection="0"/>
    <xf numFmtId="0" fontId="66" fillId="0" borderId="0"/>
    <xf numFmtId="168" fontId="18" fillId="0" borderId="0" applyFont="0" applyFill="0" applyBorder="0" applyAlignment="0" applyProtection="0"/>
    <xf numFmtId="168" fontId="38" fillId="0" borderId="0" applyFont="0" applyFill="0" applyBorder="0" applyAlignment="0" applyProtection="0"/>
  </cellStyleXfs>
  <cellXfs count="163">
    <xf numFmtId="0" fontId="0" fillId="0" borderId="0" xfId="0"/>
    <xf numFmtId="0" fontId="17" fillId="49" borderId="10" xfId="0" applyFont="1" applyFill="1" applyBorder="1" applyAlignment="1">
      <alignment horizontal="center" vertical="center" textRotation="90" wrapText="1"/>
    </xf>
    <xf numFmtId="0" fontId="104" fillId="0" borderId="10" xfId="0" applyFont="1" applyBorder="1" applyAlignment="1">
      <alignment horizontal="left" vertical="center"/>
    </xf>
    <xf numFmtId="0" fontId="104" fillId="0" borderId="10" xfId="0" applyFont="1" applyBorder="1" applyAlignment="1">
      <alignment vertical="center"/>
    </xf>
    <xf numFmtId="0" fontId="105" fillId="0" borderId="10" xfId="0" applyFont="1" applyBorder="1" applyAlignment="1">
      <alignment horizontal="left" vertical="center"/>
    </xf>
    <xf numFmtId="0" fontId="105" fillId="0" borderId="10" xfId="0" applyFont="1" applyBorder="1" applyAlignment="1">
      <alignment vertical="center"/>
    </xf>
    <xf numFmtId="169" fontId="105" fillId="0" borderId="10" xfId="0" applyNumberFormat="1" applyFont="1" applyBorder="1" applyAlignment="1">
      <alignment horizontal="center" vertical="center"/>
    </xf>
    <xf numFmtId="0" fontId="105" fillId="49" borderId="10" xfId="0" applyNumberFormat="1" applyFont="1" applyFill="1" applyBorder="1" applyAlignment="1">
      <alignment horizontal="left" vertical="center" wrapText="1"/>
    </xf>
    <xf numFmtId="169" fontId="105" fillId="49" borderId="10" xfId="0" applyNumberFormat="1" applyFont="1" applyFill="1" applyBorder="1" applyAlignment="1">
      <alignment horizontal="left" vertical="center" wrapText="1"/>
    </xf>
    <xf numFmtId="0" fontId="105" fillId="49" borderId="0" xfId="0" applyFont="1" applyFill="1"/>
    <xf numFmtId="0" fontId="105" fillId="49" borderId="0" xfId="0" applyFont="1" applyFill="1" applyAlignment="1">
      <alignment horizontal="left" vertical="top" wrapText="1"/>
    </xf>
    <xf numFmtId="0" fontId="105" fillId="49" borderId="0" xfId="0" applyFont="1" applyFill="1" applyAlignment="1">
      <alignment vertical="top"/>
    </xf>
    <xf numFmtId="0" fontId="105" fillId="49" borderId="0" xfId="0" applyFont="1" applyFill="1" applyBorder="1" applyAlignment="1">
      <alignment vertical="top"/>
    </xf>
    <xf numFmtId="0" fontId="105" fillId="49" borderId="10" xfId="0" applyFont="1" applyFill="1" applyBorder="1" applyAlignment="1">
      <alignment horizontal="center" vertical="center" textRotation="90" wrapText="1"/>
    </xf>
    <xf numFmtId="0" fontId="105" fillId="49" borderId="10" xfId="0" applyFont="1" applyFill="1" applyBorder="1" applyAlignment="1">
      <alignment horizontal="left" vertical="center" wrapText="1"/>
    </xf>
    <xf numFmtId="164" fontId="105" fillId="49" borderId="10" xfId="43" applyNumberFormat="1" applyFont="1" applyFill="1" applyBorder="1" applyAlignment="1">
      <alignment horizontal="center" vertical="center"/>
    </xf>
    <xf numFmtId="0" fontId="105" fillId="49" borderId="10" xfId="0" applyFont="1" applyFill="1" applyBorder="1" applyAlignment="1">
      <alignment horizontal="center" vertical="top" wrapText="1"/>
    </xf>
    <xf numFmtId="0" fontId="105" fillId="49" borderId="10" xfId="0" applyFont="1" applyFill="1" applyBorder="1" applyAlignment="1">
      <alignment horizontal="left" vertical="top" wrapText="1"/>
    </xf>
    <xf numFmtId="0" fontId="105" fillId="49" borderId="10" xfId="48" applyFont="1" applyFill="1" applyBorder="1" applyAlignment="1">
      <alignment horizontal="left" vertical="top" wrapText="1"/>
    </xf>
    <xf numFmtId="0" fontId="105" fillId="49" borderId="10" xfId="0" applyFont="1" applyFill="1" applyBorder="1"/>
    <xf numFmtId="167" fontId="105" fillId="49" borderId="10" xfId="1" applyNumberFormat="1" applyFont="1" applyFill="1" applyBorder="1" applyAlignment="1">
      <alignment horizontal="left" vertical="center" wrapText="1"/>
    </xf>
    <xf numFmtId="0" fontId="107" fillId="49" borderId="0" xfId="0" applyFont="1" applyFill="1" applyAlignment="1">
      <alignment horizontal="left" vertical="center" wrapText="1"/>
    </xf>
    <xf numFmtId="0" fontId="105" fillId="49" borderId="10" xfId="0" applyFont="1" applyFill="1" applyBorder="1" applyAlignment="1">
      <alignment wrapText="1"/>
    </xf>
    <xf numFmtId="167" fontId="105" fillId="49" borderId="23" xfId="1" applyNumberFormat="1" applyFont="1" applyFill="1" applyBorder="1" applyAlignment="1">
      <alignment vertical="center" wrapText="1"/>
    </xf>
    <xf numFmtId="0" fontId="105" fillId="0" borderId="0" xfId="0" applyFont="1" applyFill="1" applyBorder="1" applyAlignment="1">
      <alignment vertical="center"/>
    </xf>
    <xf numFmtId="0" fontId="107" fillId="0" borderId="0" xfId="0" applyFont="1" applyFill="1"/>
    <xf numFmtId="0" fontId="105" fillId="0" borderId="0" xfId="0" applyFont="1" applyFill="1" applyAlignment="1">
      <alignment horizontal="right" vertical="top"/>
    </xf>
    <xf numFmtId="0" fontId="108" fillId="0" borderId="0" xfId="0" applyFont="1" applyFill="1" applyAlignment="1">
      <alignment vertical="center"/>
    </xf>
    <xf numFmtId="0" fontId="108" fillId="0" borderId="0" xfId="0" applyFont="1" applyFill="1" applyBorder="1" applyAlignment="1">
      <alignment vertical="center"/>
    </xf>
    <xf numFmtId="0" fontId="108" fillId="0" borderId="0" xfId="0" applyFont="1" applyFill="1" applyBorder="1" applyAlignment="1">
      <alignment horizontal="right" vertical="center"/>
    </xf>
    <xf numFmtId="0" fontId="105" fillId="0" borderId="11" xfId="0" applyFont="1" applyFill="1" applyBorder="1" applyAlignment="1">
      <alignment vertical="center" wrapText="1"/>
    </xf>
    <xf numFmtId="0" fontId="105" fillId="0" borderId="10" xfId="0" applyFont="1" applyFill="1" applyBorder="1" applyAlignment="1">
      <alignment horizontal="center" vertical="center" textRotation="90" wrapText="1"/>
    </xf>
    <xf numFmtId="0" fontId="105" fillId="0" borderId="10" xfId="0" applyFont="1" applyFill="1" applyBorder="1" applyAlignment="1">
      <alignment horizontal="center" vertical="center" textRotation="90"/>
    </xf>
    <xf numFmtId="0" fontId="105" fillId="0" borderId="10" xfId="0" applyFont="1" applyFill="1" applyBorder="1" applyAlignment="1">
      <alignment horizontal="left" vertical="top" wrapText="1"/>
    </xf>
    <xf numFmtId="0" fontId="104" fillId="0" borderId="10" xfId="0" applyFont="1" applyFill="1" applyBorder="1" applyAlignment="1">
      <alignment horizontal="left" vertical="center" wrapText="1"/>
    </xf>
    <xf numFmtId="164" fontId="105" fillId="0" borderId="10" xfId="43" applyNumberFormat="1" applyFont="1" applyFill="1" applyBorder="1" applyAlignment="1">
      <alignment horizontal="center" vertical="center"/>
    </xf>
    <xf numFmtId="0" fontId="105" fillId="0" borderId="10" xfId="0" applyFont="1" applyFill="1" applyBorder="1" applyAlignment="1">
      <alignment horizontal="left" vertical="center" wrapText="1"/>
    </xf>
    <xf numFmtId="164" fontId="105" fillId="0" borderId="10" xfId="0" applyNumberFormat="1" applyFont="1" applyFill="1" applyBorder="1" applyAlignment="1">
      <alignment horizontal="center" vertical="center" wrapText="1"/>
    </xf>
    <xf numFmtId="49" fontId="105" fillId="0" borderId="10" xfId="0" applyNumberFormat="1" applyFont="1" applyFill="1" applyBorder="1" applyAlignment="1">
      <alignment horizontal="left" vertical="center" wrapText="1"/>
    </xf>
    <xf numFmtId="0" fontId="105" fillId="0" borderId="10" xfId="0" applyFont="1" applyFill="1" applyBorder="1" applyAlignment="1">
      <alignment horizontal="left" wrapText="1"/>
    </xf>
    <xf numFmtId="166" fontId="105" fillId="0" borderId="10" xfId="43" applyFont="1" applyFill="1" applyBorder="1" applyAlignment="1">
      <alignment horizontal="center" vertical="center"/>
    </xf>
    <xf numFmtId="0" fontId="107" fillId="0" borderId="10" xfId="0" applyFont="1" applyFill="1" applyBorder="1" applyAlignment="1">
      <alignment vertical="center" wrapText="1"/>
    </xf>
    <xf numFmtId="0" fontId="105" fillId="0" borderId="10" xfId="48" applyFont="1" applyFill="1" applyBorder="1" applyAlignment="1">
      <alignment horizontal="left" vertical="top" wrapText="1"/>
    </xf>
    <xf numFmtId="0" fontId="107" fillId="0" borderId="10" xfId="0" applyFont="1" applyFill="1" applyBorder="1"/>
    <xf numFmtId="0" fontId="107" fillId="0" borderId="10" xfId="0" applyFont="1" applyFill="1" applyBorder="1" applyAlignment="1">
      <alignment horizontal="center" vertical="top"/>
    </xf>
    <xf numFmtId="164" fontId="107" fillId="0" borderId="10" xfId="0" applyNumberFormat="1" applyFont="1" applyFill="1" applyBorder="1" applyAlignment="1">
      <alignment horizontal="left" vertical="top" wrapText="1"/>
    </xf>
    <xf numFmtId="0" fontId="105" fillId="0" borderId="10" xfId="0" applyFont="1" applyFill="1" applyBorder="1" applyAlignment="1">
      <alignment horizontal="center" vertical="top"/>
    </xf>
    <xf numFmtId="166" fontId="105" fillId="0" borderId="10" xfId="44" applyFont="1" applyFill="1" applyBorder="1" applyAlignment="1">
      <alignment horizontal="center" vertical="center"/>
    </xf>
    <xf numFmtId="0" fontId="107" fillId="0" borderId="22" xfId="0" applyFont="1" applyFill="1" applyBorder="1"/>
    <xf numFmtId="0" fontId="107" fillId="0" borderId="22" xfId="0" applyFont="1" applyFill="1" applyBorder="1" applyAlignment="1">
      <alignment horizontal="center" vertical="top"/>
    </xf>
    <xf numFmtId="0" fontId="107" fillId="0" borderId="22" xfId="0" applyFont="1" applyFill="1" applyBorder="1" applyAlignment="1">
      <alignment horizontal="left" vertical="top" wrapText="1"/>
    </xf>
    <xf numFmtId="166" fontId="105" fillId="0" borderId="22" xfId="44" applyFont="1" applyFill="1" applyBorder="1" applyAlignment="1">
      <alignment horizontal="center" vertical="center"/>
    </xf>
    <xf numFmtId="166" fontId="105" fillId="0" borderId="22" xfId="43" applyFont="1" applyFill="1" applyBorder="1" applyAlignment="1">
      <alignment horizontal="center" vertical="center"/>
    </xf>
    <xf numFmtId="169" fontId="107" fillId="49" borderId="10" xfId="0" applyNumberFormat="1" applyFont="1" applyFill="1" applyBorder="1" applyAlignment="1">
      <alignment vertical="center" wrapText="1"/>
    </xf>
    <xf numFmtId="0" fontId="107" fillId="0" borderId="0" xfId="0" applyFont="1" applyFill="1" applyAlignment="1">
      <alignment horizontal="left" vertical="top" wrapText="1"/>
    </xf>
    <xf numFmtId="0" fontId="104" fillId="0" borderId="10" xfId="0" applyFont="1" applyFill="1" applyBorder="1" applyAlignment="1">
      <alignment horizontal="left" vertical="top" wrapText="1"/>
    </xf>
    <xf numFmtId="0" fontId="104" fillId="0" borderId="10" xfId="0" applyFont="1" applyFill="1" applyBorder="1" applyAlignment="1">
      <alignment vertical="top" wrapText="1"/>
    </xf>
    <xf numFmtId="0" fontId="107" fillId="49" borderId="0" xfId="0" applyFont="1" applyFill="1"/>
    <xf numFmtId="0" fontId="104" fillId="0" borderId="10" xfId="48" applyFont="1" applyFill="1" applyBorder="1" applyAlignment="1">
      <alignment horizontal="left" vertical="top" wrapText="1"/>
    </xf>
    <xf numFmtId="0" fontId="105" fillId="0" borderId="10" xfId="0" applyFont="1" applyFill="1" applyBorder="1" applyAlignment="1">
      <alignment vertical="center" wrapText="1"/>
    </xf>
    <xf numFmtId="164" fontId="107" fillId="0" borderId="10" xfId="0" applyNumberFormat="1" applyFont="1" applyBorder="1" applyAlignment="1">
      <alignment horizontal="center" vertical="center"/>
    </xf>
    <xf numFmtId="0" fontId="107" fillId="0" borderId="29" xfId="0" applyFont="1" applyFill="1" applyBorder="1" applyAlignment="1">
      <alignment horizontal="left" vertical="top" wrapText="1"/>
    </xf>
    <xf numFmtId="0" fontId="107" fillId="0" borderId="30" xfId="0" applyFont="1" applyFill="1" applyBorder="1" applyAlignment="1">
      <alignment horizontal="left" vertical="top" wrapText="1"/>
    </xf>
    <xf numFmtId="164" fontId="107" fillId="0" borderId="31" xfId="0" applyNumberFormat="1" applyFont="1" applyBorder="1" applyAlignment="1">
      <alignment horizontal="center" vertical="center"/>
    </xf>
    <xf numFmtId="0" fontId="107" fillId="0" borderId="0" xfId="0" applyFont="1" applyFill="1" applyBorder="1" applyAlignment="1">
      <alignment horizontal="left" vertical="top" wrapText="1"/>
    </xf>
    <xf numFmtId="164" fontId="107" fillId="0" borderId="0" xfId="0" applyNumberFormat="1" applyFont="1" applyBorder="1" applyAlignment="1">
      <alignment horizontal="center" vertical="center"/>
    </xf>
    <xf numFmtId="169" fontId="107" fillId="49" borderId="10" xfId="103" applyNumberFormat="1" applyFont="1" applyFill="1" applyBorder="1" applyAlignment="1">
      <alignment horizontal="left" vertical="center" wrapText="1"/>
    </xf>
    <xf numFmtId="169" fontId="107" fillId="49" borderId="10" xfId="103" applyNumberFormat="1" applyFont="1" applyFill="1" applyBorder="1" applyAlignment="1">
      <alignment vertical="center"/>
    </xf>
    <xf numFmtId="169" fontId="109" fillId="49" borderId="10" xfId="103" applyNumberFormat="1" applyFont="1" applyFill="1" applyBorder="1" applyAlignment="1">
      <alignment vertical="center" wrapText="1"/>
    </xf>
    <xf numFmtId="169" fontId="107" fillId="49" borderId="10" xfId="103" applyNumberFormat="1" applyFont="1" applyFill="1" applyBorder="1" applyAlignment="1">
      <alignment vertical="center" wrapText="1"/>
    </xf>
    <xf numFmtId="169" fontId="105" fillId="49" borderId="10" xfId="275" applyNumberFormat="1" applyFont="1" applyFill="1" applyBorder="1" applyAlignment="1">
      <alignment horizontal="center" vertical="center"/>
    </xf>
    <xf numFmtId="0" fontId="107" fillId="0" borderId="0" xfId="0" applyFont="1" applyAlignment="1">
      <alignment vertical="center"/>
    </xf>
    <xf numFmtId="0" fontId="107" fillId="0" borderId="0" xfId="0" applyFont="1" applyAlignment="1">
      <alignment horizontal="left" vertical="center" wrapText="1"/>
    </xf>
    <xf numFmtId="0" fontId="107" fillId="0" borderId="0" xfId="0" applyFont="1" applyAlignment="1">
      <alignment horizontal="center" vertical="center"/>
    </xf>
    <xf numFmtId="0" fontId="104" fillId="0" borderId="32" xfId="0" applyFont="1" applyFill="1" applyBorder="1" applyAlignment="1">
      <alignment vertical="center" wrapText="1"/>
    </xf>
    <xf numFmtId="0" fontId="104" fillId="0" borderId="25" xfId="0" applyFont="1" applyFill="1" applyBorder="1" applyAlignment="1">
      <alignment vertical="center" wrapText="1"/>
    </xf>
    <xf numFmtId="0" fontId="107" fillId="0" borderId="10" xfId="0" applyFont="1" applyBorder="1" applyAlignment="1">
      <alignment horizontal="center" vertical="center" wrapText="1"/>
    </xf>
    <xf numFmtId="3" fontId="107" fillId="49" borderId="10" xfId="0" applyNumberFormat="1" applyFont="1" applyFill="1" applyBorder="1" applyAlignment="1">
      <alignment horizontal="center" vertical="center"/>
    </xf>
    <xf numFmtId="0" fontId="105" fillId="49" borderId="10" xfId="0" applyFont="1" applyFill="1" applyBorder="1" applyAlignment="1">
      <alignment horizontal="center" vertical="center" wrapText="1"/>
    </xf>
    <xf numFmtId="167" fontId="107" fillId="0" borderId="0" xfId="1" applyNumberFormat="1" applyFont="1" applyFill="1"/>
    <xf numFmtId="0" fontId="105" fillId="49" borderId="10" xfId="0" applyFont="1" applyFill="1" applyBorder="1" applyAlignment="1">
      <alignment horizontal="center" vertical="center" wrapText="1"/>
    </xf>
    <xf numFmtId="0" fontId="105" fillId="0" borderId="10" xfId="0" applyFont="1" applyFill="1" applyBorder="1" applyAlignment="1">
      <alignment horizontal="center" vertical="center" wrapText="1"/>
    </xf>
    <xf numFmtId="0" fontId="107" fillId="0" borderId="10" xfId="0" applyFont="1" applyFill="1" applyBorder="1" applyAlignment="1">
      <alignment horizontal="left" vertical="top" wrapText="1"/>
    </xf>
    <xf numFmtId="169" fontId="105" fillId="49" borderId="10" xfId="103" applyNumberFormat="1" applyFont="1" applyFill="1" applyBorder="1" applyAlignment="1">
      <alignment horizontal="left" vertical="center" wrapText="1"/>
    </xf>
    <xf numFmtId="0" fontId="105" fillId="49" borderId="0" xfId="0" applyFont="1" applyFill="1" applyAlignment="1">
      <alignment horizontal="center"/>
    </xf>
    <xf numFmtId="0" fontId="105" fillId="49" borderId="10" xfId="0" applyFont="1" applyFill="1" applyBorder="1" applyAlignment="1">
      <alignment horizontal="center"/>
    </xf>
    <xf numFmtId="164" fontId="105" fillId="49" borderId="10" xfId="0" applyNumberFormat="1" applyFont="1" applyFill="1" applyBorder="1" applyAlignment="1">
      <alignment horizontal="center" vertical="center" wrapText="1"/>
    </xf>
    <xf numFmtId="164" fontId="105" fillId="0" borderId="0" xfId="0" applyNumberFormat="1" applyFont="1" applyFill="1" applyBorder="1" applyAlignment="1">
      <alignment horizontal="center" vertical="center"/>
    </xf>
    <xf numFmtId="164" fontId="105" fillId="49" borderId="0" xfId="0" applyNumberFormat="1" applyFont="1" applyFill="1" applyAlignment="1">
      <alignment horizontal="center"/>
    </xf>
    <xf numFmtId="164" fontId="105" fillId="49" borderId="0" xfId="0" applyNumberFormat="1" applyFont="1" applyFill="1" applyBorder="1" applyAlignment="1">
      <alignment horizontal="center" vertical="center"/>
    </xf>
    <xf numFmtId="164" fontId="17" fillId="49" borderId="10" xfId="0" applyNumberFormat="1" applyFont="1" applyFill="1" applyBorder="1" applyAlignment="1">
      <alignment horizontal="center" vertical="center" wrapText="1"/>
    </xf>
    <xf numFmtId="164" fontId="105" fillId="49" borderId="10" xfId="0" applyNumberFormat="1" applyFont="1" applyFill="1" applyBorder="1" applyAlignment="1">
      <alignment horizontal="center" vertical="top" wrapText="1"/>
    </xf>
    <xf numFmtId="164" fontId="105" fillId="49" borderId="10" xfId="0" applyNumberFormat="1" applyFont="1" applyFill="1" applyBorder="1" applyAlignment="1">
      <alignment horizontal="center"/>
    </xf>
    <xf numFmtId="164" fontId="105" fillId="49" borderId="10" xfId="1" applyNumberFormat="1" applyFont="1" applyFill="1" applyBorder="1" applyAlignment="1">
      <alignment horizontal="center" vertical="top" wrapText="1"/>
    </xf>
    <xf numFmtId="164" fontId="105" fillId="49" borderId="24" xfId="43" applyNumberFormat="1" applyFont="1" applyFill="1" applyBorder="1" applyAlignment="1">
      <alignment horizontal="center" vertical="center"/>
    </xf>
    <xf numFmtId="164" fontId="105" fillId="49" borderId="23" xfId="1" applyNumberFormat="1" applyFont="1" applyFill="1" applyBorder="1" applyAlignment="1">
      <alignment horizontal="center" vertical="center" wrapText="1"/>
    </xf>
    <xf numFmtId="164" fontId="105" fillId="49" borderId="10" xfId="44" applyNumberFormat="1" applyFont="1" applyFill="1" applyBorder="1" applyAlignment="1">
      <alignment horizontal="center" vertical="center" wrapText="1"/>
    </xf>
    <xf numFmtId="0" fontId="105" fillId="49" borderId="0" xfId="0" applyFont="1" applyFill="1" applyAlignment="1">
      <alignment horizontal="center" vertical="top"/>
    </xf>
    <xf numFmtId="0" fontId="105" fillId="49" borderId="0" xfId="0" applyFont="1" applyFill="1" applyBorder="1" applyAlignment="1">
      <alignment horizontal="center" vertical="top"/>
    </xf>
    <xf numFmtId="0" fontId="105" fillId="49" borderId="24" xfId="0" applyFont="1" applyFill="1" applyBorder="1" applyAlignment="1">
      <alignment horizontal="center" vertical="top" wrapText="1"/>
    </xf>
    <xf numFmtId="167" fontId="104" fillId="49" borderId="10" xfId="1" applyNumberFormat="1" applyFont="1" applyFill="1" applyBorder="1" applyAlignment="1">
      <alignment horizontal="center" vertical="center" wrapText="1"/>
    </xf>
    <xf numFmtId="167" fontId="104" fillId="49" borderId="23" xfId="1" applyNumberFormat="1" applyFont="1" applyFill="1" applyBorder="1" applyAlignment="1">
      <alignment horizontal="center" vertical="center" wrapText="1"/>
    </xf>
    <xf numFmtId="37" fontId="105" fillId="49" borderId="10" xfId="0" applyNumberFormat="1" applyFont="1" applyFill="1" applyBorder="1" applyAlignment="1">
      <alignment horizontal="center" vertical="center" wrapText="1"/>
    </xf>
    <xf numFmtId="0" fontId="105" fillId="49" borderId="10" xfId="0" applyFont="1" applyFill="1" applyBorder="1" applyAlignment="1"/>
    <xf numFmtId="0" fontId="105" fillId="0" borderId="12" xfId="0" applyFont="1" applyFill="1" applyBorder="1" applyAlignment="1">
      <alignment horizontal="center" vertical="center" wrapText="1"/>
    </xf>
    <xf numFmtId="0" fontId="107" fillId="0" borderId="12" xfId="0" applyFont="1" applyFill="1" applyBorder="1" applyAlignment="1">
      <alignment horizontal="left" vertical="top" wrapText="1"/>
    </xf>
    <xf numFmtId="0" fontId="107" fillId="0" borderId="0" xfId="0" applyFont="1" applyAlignment="1">
      <alignment horizontal="left" vertical="top" wrapText="1"/>
    </xf>
    <xf numFmtId="0" fontId="107" fillId="0" borderId="10" xfId="0" applyFont="1" applyBorder="1" applyAlignment="1">
      <alignment horizontal="left" vertical="top" wrapText="1"/>
    </xf>
    <xf numFmtId="0" fontId="106" fillId="0" borderId="10" xfId="0" applyFont="1" applyBorder="1" applyAlignment="1">
      <alignment horizontal="left" vertical="top" wrapText="1"/>
    </xf>
    <xf numFmtId="169" fontId="105" fillId="49" borderId="10" xfId="0" applyNumberFormat="1" applyFont="1" applyFill="1" applyBorder="1" applyAlignment="1">
      <alignment horizontal="center" vertical="center" wrapText="1"/>
    </xf>
    <xf numFmtId="0" fontId="105" fillId="0" borderId="10" xfId="0" applyFont="1" applyFill="1" applyBorder="1" applyAlignment="1">
      <alignment horizontal="center" vertical="center" wrapText="1"/>
    </xf>
    <xf numFmtId="0" fontId="106" fillId="0" borderId="10" xfId="0" applyFont="1" applyBorder="1" applyAlignment="1">
      <alignment horizontal="left" vertical="top" wrapText="1"/>
    </xf>
    <xf numFmtId="0" fontId="107" fillId="0" borderId="10" xfId="0" applyFont="1" applyBorder="1" applyAlignment="1">
      <alignment horizontal="left" vertical="top" wrapText="1"/>
    </xf>
    <xf numFmtId="0" fontId="107" fillId="0" borderId="10" xfId="0" applyFont="1" applyFill="1" applyBorder="1" applyAlignment="1">
      <alignment horizontal="left" vertical="top" wrapText="1"/>
    </xf>
    <xf numFmtId="169" fontId="105" fillId="49" borderId="10" xfId="103" applyNumberFormat="1" applyFont="1" applyFill="1" applyBorder="1" applyAlignment="1">
      <alignment horizontal="left" vertical="center" wrapText="1"/>
    </xf>
    <xf numFmtId="169" fontId="107" fillId="49" borderId="10" xfId="103" applyNumberFormat="1" applyFont="1" applyFill="1" applyBorder="1" applyAlignment="1">
      <alignment horizontal="center" vertical="center"/>
    </xf>
    <xf numFmtId="0" fontId="110" fillId="0" borderId="10" xfId="0" applyFont="1" applyBorder="1" applyAlignment="1">
      <alignment horizontal="left" vertical="top" wrapText="1"/>
    </xf>
    <xf numFmtId="0" fontId="105" fillId="0" borderId="10" xfId="0" applyFont="1" applyFill="1" applyBorder="1" applyAlignment="1">
      <alignment horizontal="center" vertical="center"/>
    </xf>
    <xf numFmtId="0" fontId="104" fillId="0" borderId="10" xfId="0" applyFont="1" applyFill="1" applyBorder="1" applyAlignment="1">
      <alignment horizontal="center" vertical="center" wrapText="1"/>
    </xf>
    <xf numFmtId="169" fontId="105" fillId="0" borderId="10" xfId="0" applyNumberFormat="1" applyFont="1" applyFill="1" applyBorder="1" applyAlignment="1">
      <alignment horizontal="center" vertical="center" wrapText="1"/>
    </xf>
    <xf numFmtId="37" fontId="105" fillId="49" borderId="10" xfId="0" applyNumberFormat="1" applyFont="1" applyFill="1" applyBorder="1" applyAlignment="1">
      <alignment horizontal="left" vertical="center" wrapText="1"/>
    </xf>
    <xf numFmtId="169" fontId="106" fillId="49" borderId="10" xfId="0" applyNumberFormat="1" applyFont="1" applyFill="1" applyBorder="1" applyAlignment="1">
      <alignment horizontal="left" vertical="center" wrapText="1"/>
    </xf>
    <xf numFmtId="169" fontId="105" fillId="49" borderId="10" xfId="44" applyNumberFormat="1" applyFont="1" applyFill="1" applyBorder="1" applyAlignment="1">
      <alignment horizontal="center" vertical="center" wrapText="1"/>
    </xf>
    <xf numFmtId="169" fontId="105" fillId="0" borderId="10" xfId="0" applyNumberFormat="1" applyFont="1" applyBorder="1" applyAlignment="1">
      <alignment horizontal="center" vertical="center" wrapText="1"/>
    </xf>
    <xf numFmtId="169" fontId="107" fillId="49" borderId="10" xfId="0" applyNumberFormat="1" applyFont="1" applyFill="1" applyBorder="1" applyAlignment="1">
      <alignment horizontal="center" vertical="center"/>
    </xf>
    <xf numFmtId="0" fontId="105" fillId="0" borderId="25" xfId="0" applyFont="1" applyFill="1" applyBorder="1" applyAlignment="1">
      <alignment horizontal="left" vertical="center" wrapText="1"/>
    </xf>
    <xf numFmtId="0" fontId="112" fillId="0" borderId="10" xfId="0" applyFont="1" applyBorder="1" applyAlignment="1">
      <alignment horizontal="left" vertical="top" wrapText="1"/>
    </xf>
    <xf numFmtId="0" fontId="105" fillId="0" borderId="10" xfId="0" applyFont="1" applyFill="1" applyBorder="1" applyAlignment="1">
      <alignment horizontal="center" vertical="center" wrapText="1"/>
    </xf>
    <xf numFmtId="0" fontId="107" fillId="0" borderId="10" xfId="0" applyFont="1" applyFill="1" applyBorder="1" applyAlignment="1">
      <alignment horizontal="left" vertical="top" wrapText="1"/>
    </xf>
    <xf numFmtId="0" fontId="107" fillId="0" borderId="10" xfId="0" applyFont="1" applyFill="1" applyBorder="1" applyAlignment="1">
      <alignment horizontal="center" vertical="center" wrapText="1"/>
    </xf>
    <xf numFmtId="3" fontId="107" fillId="0" borderId="10" xfId="0" applyNumberFormat="1" applyFont="1" applyFill="1" applyBorder="1" applyAlignment="1">
      <alignment horizontal="center" vertical="center"/>
    </xf>
    <xf numFmtId="164" fontId="107" fillId="0" borderId="10" xfId="0" applyNumberFormat="1" applyFont="1" applyFill="1" applyBorder="1" applyAlignment="1">
      <alignment horizontal="center" vertical="center"/>
    </xf>
    <xf numFmtId="164" fontId="107" fillId="0" borderId="31" xfId="0" applyNumberFormat="1" applyFont="1" applyFill="1" applyBorder="1" applyAlignment="1">
      <alignment horizontal="center" vertical="center"/>
    </xf>
    <xf numFmtId="164" fontId="107" fillId="0" borderId="0" xfId="0" applyNumberFormat="1" applyFont="1" applyFill="1" applyBorder="1" applyAlignment="1">
      <alignment horizontal="center" vertical="center"/>
    </xf>
    <xf numFmtId="169" fontId="107" fillId="0" borderId="10" xfId="103" applyNumberFormat="1" applyFont="1" applyFill="1" applyBorder="1" applyAlignment="1">
      <alignment horizontal="center" vertical="center"/>
    </xf>
    <xf numFmtId="169" fontId="107" fillId="0" borderId="10" xfId="103" applyNumberFormat="1" applyFont="1" applyFill="1" applyBorder="1" applyAlignment="1">
      <alignment vertical="center"/>
    </xf>
    <xf numFmtId="169" fontId="105" fillId="49" borderId="11" xfId="0" applyNumberFormat="1" applyFont="1" applyFill="1" applyBorder="1" applyAlignment="1">
      <alignment horizontal="center" vertical="center" wrapText="1"/>
    </xf>
    <xf numFmtId="169" fontId="105" fillId="49" borderId="33" xfId="0" applyNumberFormat="1" applyFont="1" applyFill="1" applyBorder="1" applyAlignment="1">
      <alignment horizontal="center" vertical="center" wrapText="1"/>
    </xf>
    <xf numFmtId="169" fontId="105" fillId="49" borderId="12" xfId="0" applyNumberFormat="1" applyFont="1" applyFill="1" applyBorder="1" applyAlignment="1">
      <alignment horizontal="center" vertical="center" wrapText="1"/>
    </xf>
    <xf numFmtId="169" fontId="105" fillId="49" borderId="10" xfId="0" applyNumberFormat="1" applyFont="1" applyFill="1" applyBorder="1" applyAlignment="1">
      <alignment horizontal="center" vertical="center" wrapText="1"/>
    </xf>
    <xf numFmtId="0" fontId="105" fillId="0" borderId="0" xfId="0" applyFont="1" applyFill="1" applyBorder="1" applyAlignment="1">
      <alignment horizontal="right" vertical="center"/>
    </xf>
    <xf numFmtId="0" fontId="105" fillId="49" borderId="10" xfId="0" applyFont="1" applyFill="1" applyBorder="1" applyAlignment="1">
      <alignment horizontal="center" vertical="center" wrapText="1"/>
    </xf>
    <xf numFmtId="0" fontId="105" fillId="49" borderId="0" xfId="0" applyFont="1" applyFill="1" applyAlignment="1">
      <alignment horizontal="center" vertical="center" wrapText="1"/>
    </xf>
    <xf numFmtId="0" fontId="17" fillId="49" borderId="10" xfId="0" applyFont="1" applyFill="1" applyBorder="1" applyAlignment="1">
      <alignment horizontal="center" vertical="center" wrapText="1"/>
    </xf>
    <xf numFmtId="0" fontId="105" fillId="0" borderId="10" xfId="0" applyFont="1" applyFill="1" applyBorder="1" applyAlignment="1">
      <alignment horizontal="center" vertical="center" wrapText="1"/>
    </xf>
    <xf numFmtId="0" fontId="108" fillId="0" borderId="0" xfId="0" applyFont="1" applyFill="1" applyAlignment="1">
      <alignment horizontal="center" vertical="center" wrapText="1"/>
    </xf>
    <xf numFmtId="0" fontId="107" fillId="0" borderId="10" xfId="0" applyFont="1" applyFill="1" applyBorder="1" applyAlignment="1">
      <alignment horizontal="center" vertical="top" wrapText="1"/>
    </xf>
    <xf numFmtId="0" fontId="107" fillId="0" borderId="10" xfId="0" applyFont="1" applyFill="1" applyBorder="1" applyAlignment="1">
      <alignment horizontal="left" vertical="top" wrapText="1"/>
    </xf>
    <xf numFmtId="0" fontId="107" fillId="0" borderId="22" xfId="0" applyFont="1" applyFill="1" applyBorder="1" applyAlignment="1">
      <alignment horizontal="center" vertical="top" wrapText="1"/>
    </xf>
    <xf numFmtId="0" fontId="107" fillId="0" borderId="30" xfId="0" applyFont="1" applyFill="1" applyBorder="1" applyAlignment="1">
      <alignment horizontal="center" vertical="top" wrapText="1"/>
    </xf>
    <xf numFmtId="0" fontId="107" fillId="0" borderId="24" xfId="0" applyFont="1" applyFill="1" applyBorder="1" applyAlignment="1">
      <alignment horizontal="center" vertical="top" wrapText="1"/>
    </xf>
    <xf numFmtId="0" fontId="104" fillId="0" borderId="0" xfId="47" applyFont="1" applyFill="1" applyAlignment="1">
      <alignment horizontal="center" vertical="center" wrapText="1"/>
    </xf>
    <xf numFmtId="0" fontId="104" fillId="0" borderId="0" xfId="47" applyFont="1" applyFill="1" applyAlignment="1">
      <alignment horizontal="left" vertical="center" wrapText="1"/>
    </xf>
    <xf numFmtId="169" fontId="105" fillId="49" borderId="10" xfId="0" applyNumberFormat="1" applyFont="1" applyFill="1" applyBorder="1" applyAlignment="1">
      <alignment horizontal="left" vertical="center"/>
    </xf>
    <xf numFmtId="169" fontId="105" fillId="49" borderId="10" xfId="103" applyNumberFormat="1" applyFont="1" applyFill="1" applyBorder="1" applyAlignment="1">
      <alignment horizontal="left" vertical="center" wrapText="1"/>
    </xf>
    <xf numFmtId="169" fontId="107" fillId="49" borderId="10" xfId="103" applyNumberFormat="1" applyFont="1" applyFill="1" applyBorder="1" applyAlignment="1">
      <alignment horizontal="center" vertical="center"/>
    </xf>
    <xf numFmtId="0" fontId="107" fillId="0" borderId="10" xfId="0" applyFont="1" applyBorder="1" applyAlignment="1">
      <alignment horizontal="left" vertical="top" wrapText="1"/>
    </xf>
    <xf numFmtId="0" fontId="104" fillId="0" borderId="0" xfId="0" applyFont="1" applyAlignment="1">
      <alignment horizontal="center" vertical="center"/>
    </xf>
    <xf numFmtId="0" fontId="111" fillId="0" borderId="0" xfId="0" applyFont="1" applyAlignment="1">
      <alignment horizontal="left" vertical="center" wrapText="1"/>
    </xf>
    <xf numFmtId="0" fontId="107" fillId="0" borderId="10" xfId="0" applyFont="1" applyBorder="1" applyAlignment="1">
      <alignment horizontal="center" vertical="top" wrapText="1"/>
    </xf>
    <xf numFmtId="0" fontId="104" fillId="49" borderId="0" xfId="47" applyFont="1" applyFill="1" applyAlignment="1">
      <alignment horizontal="left" vertical="center" wrapText="1"/>
    </xf>
    <xf numFmtId="0" fontId="107" fillId="0" borderId="11" xfId="0" applyFont="1" applyFill="1" applyBorder="1" applyAlignment="1">
      <alignment horizontal="center" vertical="top" wrapText="1"/>
    </xf>
    <xf numFmtId="0" fontId="107" fillId="0" borderId="12" xfId="0" applyFont="1" applyFill="1" applyBorder="1" applyAlignment="1">
      <alignment horizontal="center" vertical="top" wrapText="1"/>
    </xf>
  </cellXfs>
  <cellStyles count="472">
    <cellStyle name="_artabyuje" xfId="104"/>
    <cellStyle name="_artabyuje 2" xfId="105"/>
    <cellStyle name="20% - Accent1" xfId="19" builtinId="30" customBuiltin="1"/>
    <cellStyle name="20% - Accent1 2" xfId="51"/>
    <cellStyle name="20% - Accent1 2 2" xfId="107"/>
    <cellStyle name="20% - Accent1 2 2 2" xfId="108"/>
    <cellStyle name="20% - Accent1 2 3" xfId="109"/>
    <cellStyle name="20% - Accent1 2 4" xfId="110"/>
    <cellStyle name="20% - Accent1 2 5" xfId="106"/>
    <cellStyle name="20% - Accent1 3" xfId="111"/>
    <cellStyle name="20% - Accent1 3 2" xfId="112"/>
    <cellStyle name="20% - Accent1 3 3" xfId="113"/>
    <cellStyle name="20% - Accent2" xfId="23" builtinId="34" customBuiltin="1"/>
    <cellStyle name="20% - Accent2 2" xfId="52"/>
    <cellStyle name="20% - Accent2 2 2" xfId="115"/>
    <cellStyle name="20% - Accent2 2 2 2" xfId="116"/>
    <cellStyle name="20% - Accent2 2 3" xfId="117"/>
    <cellStyle name="20% - Accent2 2 4" xfId="118"/>
    <cellStyle name="20% - Accent2 2 5" xfId="114"/>
    <cellStyle name="20% - Accent2 3" xfId="119"/>
    <cellStyle name="20% - Accent2 3 2" xfId="120"/>
    <cellStyle name="20% - Accent2 3 3" xfId="121"/>
    <cellStyle name="20% - Accent3" xfId="27" builtinId="38" customBuiltin="1"/>
    <cellStyle name="20% - Accent3 2" xfId="53"/>
    <cellStyle name="20% - Accent3 2 2" xfId="123"/>
    <cellStyle name="20% - Accent3 2 2 2" xfId="124"/>
    <cellStyle name="20% - Accent3 2 3" xfId="125"/>
    <cellStyle name="20% - Accent3 2 4" xfId="126"/>
    <cellStyle name="20% - Accent3 2 5" xfId="122"/>
    <cellStyle name="20% - Accent3 3" xfId="127"/>
    <cellStyle name="20% - Accent3 3 2" xfId="128"/>
    <cellStyle name="20% - Accent3 3 3" xfId="129"/>
    <cellStyle name="20% - Accent4" xfId="31" builtinId="42" customBuiltin="1"/>
    <cellStyle name="20% - Accent4 2" xfId="54"/>
    <cellStyle name="20% - Accent4 2 2" xfId="131"/>
    <cellStyle name="20% - Accent4 2 2 2" xfId="132"/>
    <cellStyle name="20% - Accent4 2 3" xfId="133"/>
    <cellStyle name="20% - Accent4 2 4" xfId="134"/>
    <cellStyle name="20% - Accent4 2 5" xfId="130"/>
    <cellStyle name="20% - Accent4 3" xfId="135"/>
    <cellStyle name="20% - Accent4 3 2" xfId="136"/>
    <cellStyle name="20% - Accent4 3 3" xfId="137"/>
    <cellStyle name="20% - Accent5" xfId="35" builtinId="46" customBuiltin="1"/>
    <cellStyle name="20% - Accent5 2" xfId="55"/>
    <cellStyle name="20% - Accent5 2 2" xfId="139"/>
    <cellStyle name="20% - Accent5 2 2 2" xfId="140"/>
    <cellStyle name="20% - Accent5 2 3" xfId="141"/>
    <cellStyle name="20% - Accent5 2 4" xfId="142"/>
    <cellStyle name="20% - Accent5 2 5" xfId="138"/>
    <cellStyle name="20% - Accent5 3" xfId="143"/>
    <cellStyle name="20% - Accent5 3 2" xfId="144"/>
    <cellStyle name="20% - Accent5 3 3" xfId="145"/>
    <cellStyle name="20% - Accent6" xfId="39" builtinId="50" customBuiltin="1"/>
    <cellStyle name="20% - Accent6 2" xfId="56"/>
    <cellStyle name="20% - Accent6 2 2" xfId="147"/>
    <cellStyle name="20% - Accent6 2 2 2" xfId="148"/>
    <cellStyle name="20% - Accent6 2 3" xfId="149"/>
    <cellStyle name="20% - Accent6 2 4" xfId="150"/>
    <cellStyle name="20% - Accent6 2 5" xfId="146"/>
    <cellStyle name="20% - Accent6 3" xfId="151"/>
    <cellStyle name="20% - Accent6 3 2" xfId="152"/>
    <cellStyle name="20% - Accent6 3 3" xfId="153"/>
    <cellStyle name="20% - Акцент1 2" xfId="154"/>
    <cellStyle name="20% - Акцент2 2" xfId="155"/>
    <cellStyle name="20% - Акцент3 2" xfId="156"/>
    <cellStyle name="20% - Акцент4 2" xfId="157"/>
    <cellStyle name="20% - Акцент5 2" xfId="158"/>
    <cellStyle name="20% - Акцент6 2" xfId="159"/>
    <cellStyle name="40% - Accent1" xfId="20" builtinId="31" customBuiltin="1"/>
    <cellStyle name="40% - Accent1 2" xfId="57"/>
    <cellStyle name="40% - Accent1 2 2" xfId="161"/>
    <cellStyle name="40% - Accent1 2 2 2" xfId="162"/>
    <cellStyle name="40% - Accent1 2 3" xfId="163"/>
    <cellStyle name="40% - Accent1 2 4" xfId="164"/>
    <cellStyle name="40% - Accent1 2 5" xfId="160"/>
    <cellStyle name="40% - Accent1 3" xfId="165"/>
    <cellStyle name="40% - Accent1 3 2" xfId="166"/>
    <cellStyle name="40% - Accent1 3 3" xfId="167"/>
    <cellStyle name="40% - Accent2" xfId="24" builtinId="35" customBuiltin="1"/>
    <cellStyle name="40% - Accent2 2" xfId="58"/>
    <cellStyle name="40% - Accent2 2 2" xfId="169"/>
    <cellStyle name="40% - Accent2 2 2 2" xfId="170"/>
    <cellStyle name="40% - Accent2 2 3" xfId="171"/>
    <cellStyle name="40% - Accent2 2 4" xfId="172"/>
    <cellStyle name="40% - Accent2 2 5" xfId="168"/>
    <cellStyle name="40% - Accent2 3" xfId="173"/>
    <cellStyle name="40% - Accent2 3 2" xfId="174"/>
    <cellStyle name="40% - Accent2 3 3" xfId="175"/>
    <cellStyle name="40% - Accent3" xfId="28" builtinId="39" customBuiltin="1"/>
    <cellStyle name="40% - Accent3 2" xfId="59"/>
    <cellStyle name="40% - Accent3 2 2" xfId="177"/>
    <cellStyle name="40% - Accent3 2 2 2" xfId="178"/>
    <cellStyle name="40% - Accent3 2 3" xfId="179"/>
    <cellStyle name="40% - Accent3 2 4" xfId="180"/>
    <cellStyle name="40% - Accent3 2 5" xfId="176"/>
    <cellStyle name="40% - Accent3 3" xfId="181"/>
    <cellStyle name="40% - Accent3 3 2" xfId="182"/>
    <cellStyle name="40% - Accent3 3 3" xfId="183"/>
    <cellStyle name="40% - Accent4" xfId="32" builtinId="43" customBuiltin="1"/>
    <cellStyle name="40% - Accent4 2" xfId="60"/>
    <cellStyle name="40% - Accent4 2 2" xfId="185"/>
    <cellStyle name="40% - Accent4 2 2 2" xfId="186"/>
    <cellStyle name="40% - Accent4 2 3" xfId="187"/>
    <cellStyle name="40% - Accent4 2 4" xfId="188"/>
    <cellStyle name="40% - Accent4 2 5" xfId="184"/>
    <cellStyle name="40% - Accent4 3" xfId="189"/>
    <cellStyle name="40% - Accent4 3 2" xfId="190"/>
    <cellStyle name="40% - Accent4 3 3" xfId="191"/>
    <cellStyle name="40% - Accent5" xfId="36" builtinId="47" customBuiltin="1"/>
    <cellStyle name="40% - Accent5 2" xfId="61"/>
    <cellStyle name="40% - Accent5 2 2" xfId="193"/>
    <cellStyle name="40% - Accent5 2 2 2" xfId="194"/>
    <cellStyle name="40% - Accent5 2 3" xfId="195"/>
    <cellStyle name="40% - Accent5 2 4" xfId="196"/>
    <cellStyle name="40% - Accent5 2 5" xfId="192"/>
    <cellStyle name="40% - Accent5 3" xfId="197"/>
    <cellStyle name="40% - Accent5 3 2" xfId="198"/>
    <cellStyle name="40% - Accent5 3 3" xfId="199"/>
    <cellStyle name="40% - Accent6" xfId="40" builtinId="51" customBuiltin="1"/>
    <cellStyle name="40% - Accent6 2" xfId="62"/>
    <cellStyle name="40% - Accent6 2 2" xfId="201"/>
    <cellStyle name="40% - Accent6 2 2 2" xfId="202"/>
    <cellStyle name="40% - Accent6 2 3" xfId="203"/>
    <cellStyle name="40% - Accent6 2 4" xfId="204"/>
    <cellStyle name="40% - Accent6 2 5" xfId="200"/>
    <cellStyle name="40% - Accent6 3" xfId="205"/>
    <cellStyle name="40% - Accent6 3 2" xfId="206"/>
    <cellStyle name="40% - Accent6 3 3" xfId="207"/>
    <cellStyle name="40% - Акцент1 2" xfId="208"/>
    <cellStyle name="40% - Акцент2 2" xfId="209"/>
    <cellStyle name="40% - Акцент3 2" xfId="210"/>
    <cellStyle name="40% - Акцент4 2" xfId="211"/>
    <cellStyle name="40% - Акцент5 2" xfId="212"/>
    <cellStyle name="40% - Акцент6 2" xfId="213"/>
    <cellStyle name="60% - Accent1" xfId="21" builtinId="32" customBuiltin="1"/>
    <cellStyle name="60% - Accent1 2" xfId="63"/>
    <cellStyle name="60% - Accent1 2 2" xfId="215"/>
    <cellStyle name="60% - Accent1 2 3" xfId="216"/>
    <cellStyle name="60% - Accent1 2 4" xfId="214"/>
    <cellStyle name="60% - Accent1 3" xfId="217"/>
    <cellStyle name="60% - Accent2" xfId="25" builtinId="36" customBuiltin="1"/>
    <cellStyle name="60% - Accent2 2" xfId="64"/>
    <cellStyle name="60% - Accent2 2 2" xfId="219"/>
    <cellStyle name="60% - Accent2 2 3" xfId="220"/>
    <cellStyle name="60% - Accent2 2 4" xfId="218"/>
    <cellStyle name="60% - Accent2 3" xfId="221"/>
    <cellStyle name="60% - Accent3" xfId="29" builtinId="40" customBuiltin="1"/>
    <cellStyle name="60% - Accent3 2" xfId="65"/>
    <cellStyle name="60% - Accent3 2 2" xfId="223"/>
    <cellStyle name="60% - Accent3 2 3" xfId="224"/>
    <cellStyle name="60% - Accent3 2 4" xfId="222"/>
    <cellStyle name="60% - Accent3 3" xfId="225"/>
    <cellStyle name="60% - Accent4" xfId="33" builtinId="44" customBuiltin="1"/>
    <cellStyle name="60% - Accent4 2" xfId="66"/>
    <cellStyle name="60% - Accent4 2 2" xfId="227"/>
    <cellStyle name="60% - Accent4 2 3" xfId="228"/>
    <cellStyle name="60% - Accent4 2 4" xfId="226"/>
    <cellStyle name="60% - Accent4 3" xfId="229"/>
    <cellStyle name="60% - Accent5" xfId="37" builtinId="48" customBuiltin="1"/>
    <cellStyle name="60% - Accent5 2" xfId="67"/>
    <cellStyle name="60% - Accent5 2 2" xfId="231"/>
    <cellStyle name="60% - Accent5 2 3" xfId="232"/>
    <cellStyle name="60% - Accent5 2 4" xfId="230"/>
    <cellStyle name="60% - Accent5 3" xfId="233"/>
    <cellStyle name="60% - Accent6" xfId="41" builtinId="52" customBuiltin="1"/>
    <cellStyle name="60% - Accent6 2" xfId="68"/>
    <cellStyle name="60% - Accent6 2 2" xfId="235"/>
    <cellStyle name="60% - Accent6 2 3" xfId="236"/>
    <cellStyle name="60% - Accent6 2 4" xfId="234"/>
    <cellStyle name="60% - Accent6 3" xfId="237"/>
    <cellStyle name="Accent1" xfId="18" builtinId="29" customBuiltin="1"/>
    <cellStyle name="Accent1 2" xfId="69"/>
    <cellStyle name="Accent1 2 2" xfId="239"/>
    <cellStyle name="Accent1 2 3" xfId="240"/>
    <cellStyle name="Accent1 2 4" xfId="238"/>
    <cellStyle name="Accent1 3" xfId="241"/>
    <cellStyle name="Accent2" xfId="22" builtinId="33" customBuiltin="1"/>
    <cellStyle name="Accent2 2" xfId="70"/>
    <cellStyle name="Accent2 2 2" xfId="243"/>
    <cellStyle name="Accent2 2 3" xfId="244"/>
    <cellStyle name="Accent2 2 4" xfId="242"/>
    <cellStyle name="Accent2 3" xfId="245"/>
    <cellStyle name="Accent3" xfId="26" builtinId="37" customBuiltin="1"/>
    <cellStyle name="Accent3 2" xfId="71"/>
    <cellStyle name="Accent3 2 2" xfId="247"/>
    <cellStyle name="Accent3 2 3" xfId="248"/>
    <cellStyle name="Accent3 2 4" xfId="246"/>
    <cellStyle name="Accent3 3" xfId="249"/>
    <cellStyle name="Accent4" xfId="30" builtinId="41" customBuiltin="1"/>
    <cellStyle name="Accent4 2" xfId="72"/>
    <cellStyle name="Accent4 2 2" xfId="251"/>
    <cellStyle name="Accent4 2 3" xfId="252"/>
    <cellStyle name="Accent4 2 4" xfId="250"/>
    <cellStyle name="Accent4 3" xfId="253"/>
    <cellStyle name="Accent5" xfId="34" builtinId="45" customBuiltin="1"/>
    <cellStyle name="Accent5 2" xfId="73"/>
    <cellStyle name="Accent5 2 2" xfId="255"/>
    <cellStyle name="Accent5 2 3" xfId="256"/>
    <cellStyle name="Accent5 2 4" xfId="254"/>
    <cellStyle name="Accent5 3" xfId="257"/>
    <cellStyle name="Accent6" xfId="38" builtinId="49" customBuiltin="1"/>
    <cellStyle name="Accent6 2" xfId="74"/>
    <cellStyle name="Accent6 2 2" xfId="259"/>
    <cellStyle name="Accent6 2 3" xfId="260"/>
    <cellStyle name="Accent6 2 4" xfId="258"/>
    <cellStyle name="Accent6 3" xfId="261"/>
    <cellStyle name="Bad" xfId="7" builtinId="27" customBuiltin="1"/>
    <cellStyle name="Bad 2" xfId="75"/>
    <cellStyle name="Bad 2 2" xfId="263"/>
    <cellStyle name="Bad 2 3" xfId="264"/>
    <cellStyle name="Bad 2 4" xfId="262"/>
    <cellStyle name="Bad 3" xfId="265"/>
    <cellStyle name="Calculation" xfId="11" builtinId="22" customBuiltin="1"/>
    <cellStyle name="Calculation 2" xfId="76"/>
    <cellStyle name="Calculation 2 2" xfId="267"/>
    <cellStyle name="Calculation 2 3" xfId="268"/>
    <cellStyle name="Calculation 2 4" xfId="269"/>
    <cellStyle name="Calculation 2 5" xfId="266"/>
    <cellStyle name="Calculation 3" xfId="270"/>
    <cellStyle name="Check Cell" xfId="13" builtinId="23" customBuiltin="1"/>
    <cellStyle name="Check Cell 2" xfId="77"/>
    <cellStyle name="Check Cell 2 2" xfId="272"/>
    <cellStyle name="Check Cell 2 3" xfId="273"/>
    <cellStyle name="Check Cell 2 4" xfId="271"/>
    <cellStyle name="Check Cell 3" xfId="274"/>
    <cellStyle name="Comma" xfId="1" builtinId="3"/>
    <cellStyle name="Comma 10" xfId="46"/>
    <cellStyle name="Comma 11" xfId="275"/>
    <cellStyle name="Comma 2" xfId="78"/>
    <cellStyle name="Comma 2 2" xfId="277"/>
    <cellStyle name="Comma 2 2 2" xfId="45"/>
    <cellStyle name="Comma 2 2 2 2" xfId="278"/>
    <cellStyle name="Comma 2 2 3" xfId="279"/>
    <cellStyle name="Comma 2 3" xfId="280"/>
    <cellStyle name="Comma 2 3 2" xfId="281"/>
    <cellStyle name="Comma 2 3 3" xfId="282"/>
    <cellStyle name="Comma 2 4" xfId="283"/>
    <cellStyle name="Comma 2 5" xfId="276"/>
    <cellStyle name="Comma 3" xfId="42"/>
    <cellStyle name="Comma 3 2" xfId="79"/>
    <cellStyle name="Comma 3 2 2" xfId="286"/>
    <cellStyle name="Comma 3 2 3" xfId="287"/>
    <cellStyle name="Comma 3 2 4" xfId="285"/>
    <cellStyle name="Comma 3 3" xfId="288"/>
    <cellStyle name="Comma 3 4" xfId="289"/>
    <cellStyle name="Comma 3 5" xfId="284"/>
    <cellStyle name="Comma 4" xfId="50"/>
    <cellStyle name="Comma 4 2" xfId="290"/>
    <cellStyle name="Comma 4 3" xfId="291"/>
    <cellStyle name="Comma 5" xfId="292"/>
    <cellStyle name="Comma 5 2" xfId="293"/>
    <cellStyle name="Comma 5 3" xfId="294"/>
    <cellStyle name="Comma 6" xfId="295"/>
    <cellStyle name="Comma 6 2" xfId="296"/>
    <cellStyle name="Comma 6 3" xfId="297"/>
    <cellStyle name="Comma 6 4" xfId="298"/>
    <cellStyle name="Comma 6 5" xfId="299"/>
    <cellStyle name="Comma 6 6" xfId="300"/>
    <cellStyle name="Comma 7" xfId="301"/>
    <cellStyle name="Comma 7 2" xfId="302"/>
    <cellStyle name="Comma 8" xfId="303"/>
    <cellStyle name="Comma 9" xfId="304"/>
    <cellStyle name="Explanatory Text" xfId="16" builtinId="53" customBuiltin="1"/>
    <cellStyle name="Explanatory Text 2" xfId="80"/>
    <cellStyle name="Explanatory Text 2 2" xfId="306"/>
    <cellStyle name="Explanatory Text 2 3" xfId="307"/>
    <cellStyle name="Explanatory Text 2 4" xfId="305"/>
    <cellStyle name="Explanatory Text 3" xfId="308"/>
    <cellStyle name="Good" xfId="6" builtinId="26" customBuiltin="1"/>
    <cellStyle name="Good 2" xfId="81"/>
    <cellStyle name="Good 2 2" xfId="310"/>
    <cellStyle name="Good 2 3" xfId="311"/>
    <cellStyle name="Good 2 4" xfId="309"/>
    <cellStyle name="Good 3" xfId="312"/>
    <cellStyle name="Heading 1" xfId="2" builtinId="16" customBuiltin="1"/>
    <cellStyle name="Heading 1 2" xfId="82"/>
    <cellStyle name="Heading 1 2 2" xfId="314"/>
    <cellStyle name="Heading 1 2 3" xfId="315"/>
    <cellStyle name="Heading 1 2 4" xfId="313"/>
    <cellStyle name="Heading 1 3" xfId="316"/>
    <cellStyle name="Heading 2" xfId="3" builtinId="17" customBuiltin="1"/>
    <cellStyle name="Heading 2 2" xfId="83"/>
    <cellStyle name="Heading 2 2 2" xfId="318"/>
    <cellStyle name="Heading 2 2 3" xfId="319"/>
    <cellStyle name="Heading 2 2 4" xfId="317"/>
    <cellStyle name="Heading 2 3" xfId="320"/>
    <cellStyle name="Heading 3" xfId="4" builtinId="18" customBuiltin="1"/>
    <cellStyle name="Heading 3 2" xfId="84"/>
    <cellStyle name="Heading 3 2 2" xfId="322"/>
    <cellStyle name="Heading 3 2 3" xfId="323"/>
    <cellStyle name="Heading 3 2 4" xfId="321"/>
    <cellStyle name="Heading 3 3" xfId="324"/>
    <cellStyle name="Heading 4" xfId="5" builtinId="19" customBuiltin="1"/>
    <cellStyle name="Heading 4 2" xfId="85"/>
    <cellStyle name="Heading 4 2 2" xfId="326"/>
    <cellStyle name="Heading 4 2 3" xfId="327"/>
    <cellStyle name="Heading 4 2 4" xfId="325"/>
    <cellStyle name="Heading 4 3" xfId="328"/>
    <cellStyle name="Hyperlink 2" xfId="329"/>
    <cellStyle name="Input" xfId="9" builtinId="20" customBuiltin="1"/>
    <cellStyle name="Input 2" xfId="86"/>
    <cellStyle name="Input 2 2" xfId="331"/>
    <cellStyle name="Input 2 3" xfId="332"/>
    <cellStyle name="Input 2 4" xfId="333"/>
    <cellStyle name="Input 2 5" xfId="330"/>
    <cellStyle name="Input 3" xfId="334"/>
    <cellStyle name="Linked Cell" xfId="12" builtinId="24" customBuiltin="1"/>
    <cellStyle name="Linked Cell 2" xfId="87"/>
    <cellStyle name="Linked Cell 2 2" xfId="336"/>
    <cellStyle name="Linked Cell 2 3" xfId="337"/>
    <cellStyle name="Linked Cell 2 4" xfId="335"/>
    <cellStyle name="Linked Cell 3" xfId="338"/>
    <cellStyle name="Neutral" xfId="8" builtinId="28" customBuiltin="1"/>
    <cellStyle name="Neutral 2" xfId="88"/>
    <cellStyle name="Neutral 2 2" xfId="340"/>
    <cellStyle name="Neutral 2 3" xfId="341"/>
    <cellStyle name="Neutral 2 4" xfId="339"/>
    <cellStyle name="Neutral 3" xfId="342"/>
    <cellStyle name="Neutral 4" xfId="343"/>
    <cellStyle name="Normal" xfId="0" builtinId="0"/>
    <cellStyle name="Normal 10" xfId="344"/>
    <cellStyle name="Normal 10 2" xfId="345"/>
    <cellStyle name="Normal 10 3" xfId="346"/>
    <cellStyle name="Normal 10 4" xfId="347"/>
    <cellStyle name="Normal 11" xfId="348"/>
    <cellStyle name="Normal 11 2" xfId="349"/>
    <cellStyle name="Normal 11 2 2" xfId="350"/>
    <cellStyle name="Normal 11 3" xfId="351"/>
    <cellStyle name="Normal 11 4" xfId="352"/>
    <cellStyle name="Normal 11 5" xfId="353"/>
    <cellStyle name="Normal 11 6" xfId="354"/>
    <cellStyle name="Normal 12" xfId="355"/>
    <cellStyle name="Normal 12 2" xfId="356"/>
    <cellStyle name="Normal 13" xfId="357"/>
    <cellStyle name="Normal 14" xfId="103"/>
    <cellStyle name="Normal 2" xfId="48"/>
    <cellStyle name="Normal 2 2" xfId="90"/>
    <cellStyle name="Normal 2 2 2" xfId="359"/>
    <cellStyle name="Normal 2 2 3" xfId="360"/>
    <cellStyle name="Normal 2 2 4" xfId="361"/>
    <cellStyle name="Normal 2 2 5" xfId="358"/>
    <cellStyle name="Normal 2 3" xfId="89"/>
    <cellStyle name="Normal 2 3 2" xfId="363"/>
    <cellStyle name="Normal 2 3 3" xfId="364"/>
    <cellStyle name="Normal 2 3 4" xfId="362"/>
    <cellStyle name="Normal 2 4" xfId="365"/>
    <cellStyle name="Normal 2 4 2" xfId="366"/>
    <cellStyle name="Normal 2 5" xfId="367"/>
    <cellStyle name="Normal 2_MOLSI 2009-2011 MTEF Axjusak 3_new_Final" xfId="368"/>
    <cellStyle name="Normal 3" xfId="91"/>
    <cellStyle name="Normal 3 2" xfId="370"/>
    <cellStyle name="Normal 3 2 2" xfId="371"/>
    <cellStyle name="Normal 3 2 3" xfId="372"/>
    <cellStyle name="Normal 3 2 4" xfId="373"/>
    <cellStyle name="Normal 3 2 5" xfId="374"/>
    <cellStyle name="Normal 3 3" xfId="375"/>
    <cellStyle name="Normal 3 4" xfId="376"/>
    <cellStyle name="Normal 3 5" xfId="377"/>
    <cellStyle name="Normal 3 6" xfId="378"/>
    <cellStyle name="Normal 3 7" xfId="369"/>
    <cellStyle name="Normal 3_HavelvacN2axjusakN3" xfId="379"/>
    <cellStyle name="Normal 4" xfId="92"/>
    <cellStyle name="Normal 4 2" xfId="380"/>
    <cellStyle name="Normal 4 3" xfId="381"/>
    <cellStyle name="Normal 4 3 2" xfId="382"/>
    <cellStyle name="Normal 4 3 3" xfId="383"/>
    <cellStyle name="Normal 4 3 4" xfId="384"/>
    <cellStyle name="Normal 4 4" xfId="385"/>
    <cellStyle name="Normal 4 5" xfId="386"/>
    <cellStyle name="Normal 4 5 2" xfId="387"/>
    <cellStyle name="Normal 4 5 3" xfId="388"/>
    <cellStyle name="Normal 4 5 4" xfId="389"/>
    <cellStyle name="Normal 4 6" xfId="390"/>
    <cellStyle name="Normal 4 6 2" xfId="391"/>
    <cellStyle name="Normal 4 6 3" xfId="392"/>
    <cellStyle name="Normal 4 7" xfId="393"/>
    <cellStyle name="Normal 4 8" xfId="394"/>
    <cellStyle name="Normal 5" xfId="93"/>
    <cellStyle name="Normal 5 2" xfId="395"/>
    <cellStyle name="Normal 5 2 2" xfId="396"/>
    <cellStyle name="Normal 5 2 2 2" xfId="397"/>
    <cellStyle name="Normal 5 2 2 3" xfId="398"/>
    <cellStyle name="Normal 5 2 3" xfId="399"/>
    <cellStyle name="Normal 5 3" xfId="400"/>
    <cellStyle name="Normal 5 4" xfId="401"/>
    <cellStyle name="Normal 5 5" xfId="402"/>
    <cellStyle name="Normal 6" xfId="403"/>
    <cellStyle name="Normal 6 2" xfId="404"/>
    <cellStyle name="Normal 6 3" xfId="405"/>
    <cellStyle name="Normal 6 4" xfId="406"/>
    <cellStyle name="Normal 7" xfId="407"/>
    <cellStyle name="Normal 7 2" xfId="408"/>
    <cellStyle name="Normal 7 2 2" xfId="409"/>
    <cellStyle name="Normal 7 2 3" xfId="410"/>
    <cellStyle name="Normal 7 3" xfId="411"/>
    <cellStyle name="Normal 7 4" xfId="412"/>
    <cellStyle name="Normal 7 5" xfId="413"/>
    <cellStyle name="Normal 8" xfId="414"/>
    <cellStyle name="Normal 8 2" xfId="415"/>
    <cellStyle name="Normal 8 2 2" xfId="416"/>
    <cellStyle name="Normal 8 3" xfId="417"/>
    <cellStyle name="Normal 9" xfId="418"/>
    <cellStyle name="Normal 9 2" xfId="419"/>
    <cellStyle name="Normal 9 2 2" xfId="420"/>
    <cellStyle name="Normal 9 2 3" xfId="421"/>
    <cellStyle name="Normal 9 3" xfId="422"/>
    <cellStyle name="Normal_General 17.02.04" xfId="47"/>
    <cellStyle name="Note" xfId="15" builtinId="10" customBuiltin="1"/>
    <cellStyle name="Note 2" xfId="94"/>
    <cellStyle name="Note 2 2" xfId="425"/>
    <cellStyle name="Note 2 3" xfId="426"/>
    <cellStyle name="Note 2 4" xfId="427"/>
    <cellStyle name="Note 2 5" xfId="428"/>
    <cellStyle name="Note 2 6" xfId="424"/>
    <cellStyle name="Note 3" xfId="429"/>
    <cellStyle name="Note 3 2" xfId="430"/>
    <cellStyle name="Note 3 3" xfId="431"/>
    <cellStyle name="Note 3 4" xfId="432"/>
    <cellStyle name="Note 4" xfId="423"/>
    <cellStyle name="Output" xfId="10" builtinId="21" customBuiltin="1"/>
    <cellStyle name="Output 2" xfId="95"/>
    <cellStyle name="Output 2 2" xfId="434"/>
    <cellStyle name="Output 2 3" xfId="435"/>
    <cellStyle name="Output 2 4" xfId="436"/>
    <cellStyle name="Output 2 5" xfId="433"/>
    <cellStyle name="Output 3" xfId="437"/>
    <cellStyle name="Percent 2" xfId="96"/>
    <cellStyle name="Percent 2 2" xfId="439"/>
    <cellStyle name="Percent 2 3" xfId="440"/>
    <cellStyle name="Percent 2 4" xfId="441"/>
    <cellStyle name="Percent 2 5" xfId="438"/>
    <cellStyle name="SN_241" xfId="44"/>
    <cellStyle name="SN_b" xfId="43"/>
    <cellStyle name="Style 1" xfId="97"/>
    <cellStyle name="Style 1 2" xfId="443"/>
    <cellStyle name="Style 1 2 2" xfId="444"/>
    <cellStyle name="Style 1 3" xfId="445"/>
    <cellStyle name="Style 1 4" xfId="446"/>
    <cellStyle name="Style 1 5" xfId="442"/>
    <cellStyle name="Style 1_verchnakan_ax21-25_2018" xfId="447"/>
    <cellStyle name="Title" xfId="102" builtinId="15" customBuiltin="1"/>
    <cellStyle name="Title 2" xfId="49"/>
    <cellStyle name="Title 2 2" xfId="98"/>
    <cellStyle name="Title 2 2 2" xfId="449"/>
    <cellStyle name="Title 2 3" xfId="450"/>
    <cellStyle name="Title 2 4" xfId="451"/>
    <cellStyle name="Title 2 5" xfId="448"/>
    <cellStyle name="Title 3" xfId="452"/>
    <cellStyle name="Total" xfId="17" builtinId="25" customBuiltin="1"/>
    <cellStyle name="Total 2" xfId="99"/>
    <cellStyle name="Total 2 2" xfId="454"/>
    <cellStyle name="Total 2 3" xfId="455"/>
    <cellStyle name="Total 2 4" xfId="456"/>
    <cellStyle name="Total 2 5" xfId="453"/>
    <cellStyle name="Total 3" xfId="457"/>
    <cellStyle name="Warning Text" xfId="14" builtinId="11" customBuiltin="1"/>
    <cellStyle name="Warning Text 2" xfId="100"/>
    <cellStyle name="Warning Text 2 2" xfId="459"/>
    <cellStyle name="Warning Text 2 3" xfId="460"/>
    <cellStyle name="Warning Text 2 4" xfId="458"/>
    <cellStyle name="Warning Text 3" xfId="461"/>
    <cellStyle name="Обычный 2" xfId="462"/>
    <cellStyle name="Обычный 2 2" xfId="463"/>
    <cellStyle name="Обычный 2 3" xfId="464"/>
    <cellStyle name="Обычный 2 4" xfId="465"/>
    <cellStyle name="Обычный 3" xfId="466"/>
    <cellStyle name="Обычный 4" xfId="467"/>
    <cellStyle name="Обычный_PHEK-er artadrutyun lic." xfId="101"/>
    <cellStyle name="Примечание 2" xfId="468"/>
    <cellStyle name="Стиль 1" xfId="469"/>
    <cellStyle name="Финансовый 2" xfId="470"/>
    <cellStyle name="Финансовый 3" xfId="471"/>
  </cellStyles>
  <dxfs count="1"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zoomScale="115" zoomScaleNormal="115" workbookViewId="0">
      <selection activeCell="C11" sqref="C11"/>
    </sheetView>
  </sheetViews>
  <sheetFormatPr defaultRowHeight="17.25"/>
  <cols>
    <col min="1" max="1" width="13.5703125" style="9" customWidth="1"/>
    <col min="2" max="2" width="13.5703125" style="84" customWidth="1"/>
    <col min="3" max="3" width="79.140625" style="9" customWidth="1"/>
    <col min="4" max="4" width="26.7109375" style="88" customWidth="1"/>
    <col min="5" max="5" width="22.28515625" style="9" customWidth="1"/>
    <col min="6" max="16384" width="9.140625" style="9"/>
  </cols>
  <sheetData>
    <row r="1" spans="1:5">
      <c r="C1" s="10"/>
      <c r="D1" s="87" t="s">
        <v>81</v>
      </c>
    </row>
    <row r="2" spans="1:5" ht="36" customHeight="1">
      <c r="C2" s="140" t="s">
        <v>58</v>
      </c>
      <c r="D2" s="140"/>
      <c r="E2" s="24"/>
    </row>
    <row r="3" spans="1:5" ht="23.25" customHeight="1">
      <c r="C3" s="140" t="s">
        <v>82</v>
      </c>
      <c r="D3" s="140"/>
      <c r="E3" s="24"/>
    </row>
    <row r="4" spans="1:5">
      <c r="E4" s="24"/>
    </row>
    <row r="5" spans="1:5" ht="73.5" customHeight="1">
      <c r="A5" s="142" t="s">
        <v>87</v>
      </c>
      <c r="B5" s="142"/>
      <c r="C5" s="142"/>
      <c r="D5" s="142"/>
    </row>
    <row r="6" spans="1:5">
      <c r="A6" s="11"/>
      <c r="B6" s="97"/>
      <c r="C6" s="11"/>
    </row>
    <row r="7" spans="1:5">
      <c r="A7" s="12"/>
      <c r="B7" s="98"/>
      <c r="C7" s="12"/>
      <c r="D7" s="89" t="s">
        <v>0</v>
      </c>
    </row>
    <row r="8" spans="1:5" ht="81">
      <c r="A8" s="143" t="s">
        <v>1</v>
      </c>
      <c r="B8" s="143"/>
      <c r="C8" s="143" t="s">
        <v>12</v>
      </c>
      <c r="D8" s="90" t="s">
        <v>59</v>
      </c>
    </row>
    <row r="9" spans="1:5" ht="60" customHeight="1">
      <c r="A9" s="1" t="s">
        <v>13</v>
      </c>
      <c r="B9" s="1" t="s">
        <v>14</v>
      </c>
      <c r="C9" s="143"/>
      <c r="D9" s="90" t="s">
        <v>11</v>
      </c>
    </row>
    <row r="10" spans="1:5">
      <c r="A10" s="13"/>
      <c r="B10" s="13"/>
      <c r="C10" s="14" t="s">
        <v>8</v>
      </c>
      <c r="D10" s="15">
        <f>+D12+D49+D62</f>
        <v>0</v>
      </c>
    </row>
    <row r="11" spans="1:5">
      <c r="A11" s="78"/>
      <c r="B11" s="80"/>
      <c r="C11" s="14" t="s">
        <v>15</v>
      </c>
      <c r="D11" s="15"/>
    </row>
    <row r="12" spans="1:5">
      <c r="A12" s="16">
        <v>1205</v>
      </c>
      <c r="B12" s="16"/>
      <c r="C12" s="14" t="s">
        <v>16</v>
      </c>
      <c r="D12" s="15">
        <f>D19+D25+D31+D37+D43</f>
        <v>367430</v>
      </c>
    </row>
    <row r="13" spans="1:5">
      <c r="A13" s="16"/>
      <c r="B13" s="16"/>
      <c r="C13" s="18" t="s">
        <v>46</v>
      </c>
      <c r="D13" s="15"/>
    </row>
    <row r="14" spans="1:5">
      <c r="A14" s="16"/>
      <c r="B14" s="16"/>
      <c r="C14" s="14" t="s">
        <v>17</v>
      </c>
      <c r="D14" s="91"/>
    </row>
    <row r="15" spans="1:5">
      <c r="A15" s="16"/>
      <c r="B15" s="16"/>
      <c r="C15" s="18" t="s">
        <v>47</v>
      </c>
      <c r="D15" s="91"/>
    </row>
    <row r="16" spans="1:5">
      <c r="A16" s="16"/>
      <c r="B16" s="16"/>
      <c r="C16" s="14" t="s">
        <v>18</v>
      </c>
      <c r="D16" s="91"/>
    </row>
    <row r="17" spans="1:4">
      <c r="A17" s="16"/>
      <c r="B17" s="16"/>
      <c r="C17" s="18" t="s">
        <v>48</v>
      </c>
      <c r="D17" s="91"/>
    </row>
    <row r="18" spans="1:4">
      <c r="A18" s="141" t="s">
        <v>19</v>
      </c>
      <c r="B18" s="141"/>
      <c r="C18" s="141"/>
      <c r="D18" s="92"/>
    </row>
    <row r="19" spans="1:4">
      <c r="A19" s="19"/>
      <c r="B19" s="85">
        <v>12005</v>
      </c>
      <c r="C19" s="14" t="s">
        <v>20</v>
      </c>
      <c r="D19" s="92">
        <v>50000</v>
      </c>
    </row>
    <row r="20" spans="1:4">
      <c r="A20" s="19"/>
      <c r="B20" s="85"/>
      <c r="C20" s="18" t="s">
        <v>98</v>
      </c>
      <c r="D20" s="92"/>
    </row>
    <row r="21" spans="1:4">
      <c r="A21" s="19"/>
      <c r="B21" s="85"/>
      <c r="C21" s="14" t="s">
        <v>21</v>
      </c>
      <c r="D21" s="92"/>
    </row>
    <row r="22" spans="1:4" ht="86.25">
      <c r="A22" s="19"/>
      <c r="B22" s="85"/>
      <c r="C22" s="18" t="s">
        <v>99</v>
      </c>
      <c r="D22" s="92"/>
    </row>
    <row r="23" spans="1:4">
      <c r="A23" s="19"/>
      <c r="B23" s="85"/>
      <c r="C23" s="14" t="s">
        <v>2</v>
      </c>
      <c r="D23" s="92"/>
    </row>
    <row r="24" spans="1:4">
      <c r="A24" s="19"/>
      <c r="B24" s="85"/>
      <c r="C24" s="18" t="s">
        <v>3</v>
      </c>
      <c r="D24" s="92"/>
    </row>
    <row r="25" spans="1:4">
      <c r="A25" s="103"/>
      <c r="B25" s="16">
        <v>12011</v>
      </c>
      <c r="C25" s="14" t="s">
        <v>20</v>
      </c>
      <c r="D25" s="15">
        <v>78600</v>
      </c>
    </row>
    <row r="26" spans="1:4" ht="69">
      <c r="A26" s="103"/>
      <c r="B26" s="16"/>
      <c r="C26" s="14" t="s">
        <v>79</v>
      </c>
      <c r="D26" s="15"/>
    </row>
    <row r="27" spans="1:4" ht="15" customHeight="1">
      <c r="A27" s="103"/>
      <c r="B27" s="16"/>
      <c r="C27" s="14" t="s">
        <v>21</v>
      </c>
      <c r="D27" s="15"/>
    </row>
    <row r="28" spans="1:4" ht="103.5">
      <c r="A28" s="103"/>
      <c r="B28" s="16"/>
      <c r="C28" s="14" t="s">
        <v>83</v>
      </c>
      <c r="D28" s="86"/>
    </row>
    <row r="29" spans="1:4" ht="15" customHeight="1">
      <c r="A29" s="103"/>
      <c r="B29" s="16"/>
      <c r="C29" s="14" t="s">
        <v>2</v>
      </c>
      <c r="D29" s="86"/>
    </row>
    <row r="30" spans="1:4" ht="15" customHeight="1">
      <c r="A30" s="103"/>
      <c r="B30" s="16"/>
      <c r="C30" s="17" t="s">
        <v>3</v>
      </c>
      <c r="D30" s="93"/>
    </row>
    <row r="31" spans="1:4" ht="15" customHeight="1">
      <c r="A31" s="103"/>
      <c r="B31" s="16">
        <v>12016</v>
      </c>
      <c r="C31" s="14" t="s">
        <v>20</v>
      </c>
      <c r="D31" s="15">
        <v>177000</v>
      </c>
    </row>
    <row r="32" spans="1:4" ht="69">
      <c r="A32" s="103"/>
      <c r="B32" s="16"/>
      <c r="C32" s="14" t="s">
        <v>76</v>
      </c>
      <c r="D32" s="15"/>
    </row>
    <row r="33" spans="1:4" ht="15" customHeight="1">
      <c r="A33" s="103"/>
      <c r="B33" s="16"/>
      <c r="C33" s="14" t="s">
        <v>21</v>
      </c>
      <c r="D33" s="86"/>
    </row>
    <row r="34" spans="1:4" ht="51.75">
      <c r="A34" s="103"/>
      <c r="B34" s="16"/>
      <c r="C34" s="14" t="s">
        <v>60</v>
      </c>
      <c r="D34" s="86"/>
    </row>
    <row r="35" spans="1:4" ht="15" customHeight="1">
      <c r="A35" s="103"/>
      <c r="B35" s="16"/>
      <c r="C35" s="14" t="s">
        <v>2</v>
      </c>
      <c r="D35" s="86"/>
    </row>
    <row r="36" spans="1:4" ht="15" customHeight="1">
      <c r="A36" s="103"/>
      <c r="B36" s="16"/>
      <c r="C36" s="17" t="s">
        <v>3</v>
      </c>
      <c r="D36" s="93"/>
    </row>
    <row r="37" spans="1:4" s="21" customFormat="1" ht="15" customHeight="1">
      <c r="A37" s="103"/>
      <c r="B37" s="99">
        <v>12022</v>
      </c>
      <c r="C37" s="20" t="s">
        <v>61</v>
      </c>
      <c r="D37" s="94">
        <v>39720</v>
      </c>
    </row>
    <row r="38" spans="1:4" s="21" customFormat="1" ht="86.25">
      <c r="A38" s="103"/>
      <c r="B38" s="100"/>
      <c r="C38" s="22" t="s">
        <v>63</v>
      </c>
      <c r="D38" s="94"/>
    </row>
    <row r="39" spans="1:4" s="21" customFormat="1" ht="15" customHeight="1">
      <c r="A39" s="103"/>
      <c r="B39" s="100"/>
      <c r="C39" s="20" t="s">
        <v>62</v>
      </c>
      <c r="D39" s="94"/>
    </row>
    <row r="40" spans="1:4" s="21" customFormat="1" ht="86.25">
      <c r="A40" s="103"/>
      <c r="B40" s="100"/>
      <c r="C40" s="22" t="s">
        <v>64</v>
      </c>
      <c r="D40" s="94"/>
    </row>
    <row r="41" spans="1:4" s="21" customFormat="1" ht="15" customHeight="1">
      <c r="A41" s="103"/>
      <c r="B41" s="100"/>
      <c r="C41" s="20" t="s">
        <v>2</v>
      </c>
      <c r="D41" s="94"/>
    </row>
    <row r="42" spans="1:4" s="21" customFormat="1" ht="15.75" customHeight="1" thickBot="1">
      <c r="A42" s="103"/>
      <c r="B42" s="101"/>
      <c r="C42" s="23" t="s">
        <v>3</v>
      </c>
      <c r="D42" s="95"/>
    </row>
    <row r="43" spans="1:4" ht="15" customHeight="1">
      <c r="A43" s="103"/>
      <c r="B43" s="16">
        <v>12021</v>
      </c>
      <c r="C43" s="14" t="s">
        <v>20</v>
      </c>
      <c r="D43" s="15">
        <v>22110</v>
      </c>
    </row>
    <row r="44" spans="1:4" ht="86.25">
      <c r="A44" s="103"/>
      <c r="B44" s="16"/>
      <c r="C44" s="14" t="s">
        <v>93</v>
      </c>
      <c r="D44" s="15"/>
    </row>
    <row r="45" spans="1:4" ht="15" customHeight="1">
      <c r="A45" s="103"/>
      <c r="B45" s="16"/>
      <c r="C45" s="14" t="s">
        <v>21</v>
      </c>
      <c r="D45" s="15"/>
    </row>
    <row r="46" spans="1:4" ht="86.25">
      <c r="A46" s="103"/>
      <c r="B46" s="16"/>
      <c r="C46" s="14" t="s">
        <v>75</v>
      </c>
      <c r="D46" s="86"/>
    </row>
    <row r="47" spans="1:4" ht="15" customHeight="1">
      <c r="A47" s="103"/>
      <c r="B47" s="16"/>
      <c r="C47" s="14" t="s">
        <v>2</v>
      </c>
      <c r="D47" s="86"/>
    </row>
    <row r="48" spans="1:4" ht="15" customHeight="1">
      <c r="A48" s="103"/>
      <c r="B48" s="16"/>
      <c r="C48" s="17" t="s">
        <v>3</v>
      </c>
      <c r="D48" s="93"/>
    </row>
    <row r="49" spans="1:4">
      <c r="A49" s="7">
        <v>1068</v>
      </c>
      <c r="B49" s="102"/>
      <c r="C49" s="14" t="s">
        <v>16</v>
      </c>
      <c r="D49" s="86">
        <f>D56</f>
        <v>250000</v>
      </c>
    </row>
    <row r="50" spans="1:4">
      <c r="A50" s="8"/>
      <c r="B50" s="102"/>
      <c r="C50" s="18" t="s">
        <v>94</v>
      </c>
      <c r="D50" s="86"/>
    </row>
    <row r="51" spans="1:4">
      <c r="A51" s="8"/>
      <c r="B51" s="102"/>
      <c r="C51" s="14" t="s">
        <v>17</v>
      </c>
      <c r="D51" s="86"/>
    </row>
    <row r="52" spans="1:4">
      <c r="A52" s="8"/>
      <c r="B52" s="102"/>
      <c r="C52" s="18" t="s">
        <v>95</v>
      </c>
      <c r="D52" s="86"/>
    </row>
    <row r="53" spans="1:4">
      <c r="A53" s="8"/>
      <c r="B53" s="102"/>
      <c r="C53" s="14" t="s">
        <v>18</v>
      </c>
      <c r="D53" s="86"/>
    </row>
    <row r="54" spans="1:4">
      <c r="A54" s="8"/>
      <c r="B54" s="102"/>
      <c r="C54" s="18" t="s">
        <v>96</v>
      </c>
      <c r="D54" s="86"/>
    </row>
    <row r="55" spans="1:4">
      <c r="A55" s="139" t="s">
        <v>80</v>
      </c>
      <c r="B55" s="139"/>
      <c r="C55" s="139"/>
      <c r="D55" s="139"/>
    </row>
    <row r="56" spans="1:4" ht="15" customHeight="1">
      <c r="A56" s="8"/>
      <c r="B56" s="16">
        <v>12001</v>
      </c>
      <c r="C56" s="14" t="s">
        <v>20</v>
      </c>
      <c r="D56" s="15">
        <v>250000</v>
      </c>
    </row>
    <row r="57" spans="1:4">
      <c r="A57" s="8"/>
      <c r="B57" s="102"/>
      <c r="C57" s="18" t="s">
        <v>97</v>
      </c>
      <c r="D57" s="96"/>
    </row>
    <row r="58" spans="1:4">
      <c r="A58" s="8"/>
      <c r="B58" s="102"/>
      <c r="C58" s="14" t="s">
        <v>21</v>
      </c>
      <c r="D58" s="96"/>
    </row>
    <row r="59" spans="1:4">
      <c r="A59" s="8"/>
      <c r="B59" s="102"/>
      <c r="C59" s="18" t="s">
        <v>97</v>
      </c>
      <c r="D59" s="96"/>
    </row>
    <row r="60" spans="1:4">
      <c r="A60" s="8"/>
      <c r="B60" s="102"/>
      <c r="C60" s="14" t="s">
        <v>2</v>
      </c>
      <c r="D60" s="96"/>
    </row>
    <row r="61" spans="1:4">
      <c r="A61" s="8"/>
      <c r="B61" s="102"/>
      <c r="C61" s="18" t="s">
        <v>3</v>
      </c>
      <c r="D61" s="96"/>
    </row>
    <row r="62" spans="1:4">
      <c r="A62" s="117"/>
      <c r="B62" s="117"/>
      <c r="C62" s="118" t="s">
        <v>117</v>
      </c>
      <c r="D62" s="119">
        <f>D63</f>
        <v>-617430</v>
      </c>
    </row>
    <row r="63" spans="1:4">
      <c r="A63" s="7">
        <v>1139</v>
      </c>
      <c r="B63" s="120"/>
      <c r="C63" s="121" t="s">
        <v>16</v>
      </c>
      <c r="D63" s="109">
        <f>D70</f>
        <v>-617430</v>
      </c>
    </row>
    <row r="64" spans="1:4">
      <c r="A64" s="8"/>
      <c r="B64" s="120"/>
      <c r="C64" s="8" t="s">
        <v>118</v>
      </c>
      <c r="D64" s="109"/>
    </row>
    <row r="65" spans="1:4">
      <c r="A65" s="8"/>
      <c r="B65" s="120"/>
      <c r="C65" s="121" t="s">
        <v>17</v>
      </c>
      <c r="D65" s="109"/>
    </row>
    <row r="66" spans="1:4" ht="34.5">
      <c r="A66" s="8"/>
      <c r="B66" s="120"/>
      <c r="C66" s="8" t="s">
        <v>119</v>
      </c>
      <c r="D66" s="109"/>
    </row>
    <row r="67" spans="1:4">
      <c r="A67" s="8"/>
      <c r="B67" s="120"/>
      <c r="C67" s="121" t="s">
        <v>18</v>
      </c>
      <c r="D67" s="109"/>
    </row>
    <row r="68" spans="1:4" ht="34.5">
      <c r="A68" s="8"/>
      <c r="B68" s="120"/>
      <c r="C68" s="8" t="s">
        <v>120</v>
      </c>
      <c r="D68" s="109"/>
    </row>
    <row r="69" spans="1:4" ht="17.25" customHeight="1">
      <c r="A69" s="136" t="s">
        <v>80</v>
      </c>
      <c r="B69" s="137"/>
      <c r="C69" s="137"/>
      <c r="D69" s="138"/>
    </row>
    <row r="70" spans="1:4">
      <c r="A70" s="8"/>
      <c r="B70" s="7">
        <v>11001</v>
      </c>
      <c r="C70" s="121" t="s">
        <v>20</v>
      </c>
      <c r="D70" s="122">
        <v>-617430</v>
      </c>
    </row>
    <row r="71" spans="1:4">
      <c r="A71" s="8"/>
      <c r="B71" s="120"/>
      <c r="C71" s="8" t="s">
        <v>118</v>
      </c>
      <c r="D71" s="122"/>
    </row>
    <row r="72" spans="1:4">
      <c r="A72" s="8"/>
      <c r="B72" s="120"/>
      <c r="C72" s="8" t="s">
        <v>21</v>
      </c>
      <c r="D72" s="122"/>
    </row>
    <row r="73" spans="1:4" ht="69">
      <c r="A73" s="8"/>
      <c r="B73" s="120"/>
      <c r="C73" s="8" t="s">
        <v>121</v>
      </c>
      <c r="D73" s="122"/>
    </row>
    <row r="74" spans="1:4">
      <c r="A74" s="8"/>
      <c r="B74" s="120"/>
      <c r="C74" s="8" t="s">
        <v>2</v>
      </c>
      <c r="D74" s="122"/>
    </row>
    <row r="75" spans="1:4">
      <c r="A75" s="8"/>
      <c r="B75" s="120"/>
      <c r="C75" s="8" t="s">
        <v>122</v>
      </c>
      <c r="D75" s="122"/>
    </row>
  </sheetData>
  <mergeCells count="8">
    <mergeCell ref="A69:D69"/>
    <mergeCell ref="A55:D55"/>
    <mergeCell ref="C2:D2"/>
    <mergeCell ref="C3:D3"/>
    <mergeCell ref="A18:C18"/>
    <mergeCell ref="A5:D5"/>
    <mergeCell ref="C8:C9"/>
    <mergeCell ref="A8:B8"/>
  </mergeCells>
  <conditionalFormatting sqref="C66 C64 C68">
    <cfRule type="expression" dxfId="0" priority="1" stopIfTrue="1">
      <formula>#REF!=1</formula>
    </cfRule>
  </conditionalFormatting>
  <pageMargins left="0.2" right="0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zoomScale="115" zoomScaleNormal="115" workbookViewId="0">
      <selection activeCell="M9" sqref="M9"/>
    </sheetView>
  </sheetViews>
  <sheetFormatPr defaultRowHeight="17.25"/>
  <cols>
    <col min="1" max="3" width="6.42578125" style="25" customWidth="1"/>
    <col min="4" max="4" width="6.28515625" style="25" customWidth="1"/>
    <col min="5" max="5" width="8.42578125" style="25" bestFit="1" customWidth="1"/>
    <col min="6" max="6" width="67.42578125" style="25" customWidth="1"/>
    <col min="7" max="7" width="42.85546875" style="25" customWidth="1"/>
    <col min="8" max="8" width="17.140625" style="25" customWidth="1"/>
    <col min="9" max="16384" width="9.140625" style="25"/>
  </cols>
  <sheetData>
    <row r="1" spans="1:7">
      <c r="G1" s="26" t="s">
        <v>22</v>
      </c>
    </row>
    <row r="2" spans="1:7">
      <c r="F2" s="140" t="s">
        <v>58</v>
      </c>
      <c r="G2" s="140"/>
    </row>
    <row r="3" spans="1:7">
      <c r="F3" s="140" t="s">
        <v>82</v>
      </c>
      <c r="G3" s="140"/>
    </row>
    <row r="5" spans="1:7" ht="39.75" customHeight="1">
      <c r="A5" s="145" t="s">
        <v>88</v>
      </c>
      <c r="B5" s="145"/>
      <c r="C5" s="145"/>
      <c r="D5" s="145"/>
      <c r="E5" s="145"/>
      <c r="F5" s="145"/>
      <c r="G5" s="145"/>
    </row>
    <row r="6" spans="1:7">
      <c r="A6" s="27"/>
      <c r="B6" s="27"/>
      <c r="C6" s="27"/>
      <c r="D6" s="27"/>
      <c r="E6" s="27"/>
      <c r="F6" s="27"/>
    </row>
    <row r="7" spans="1:7">
      <c r="A7" s="28"/>
      <c r="B7" s="28"/>
      <c r="C7" s="28"/>
      <c r="D7" s="28"/>
      <c r="E7" s="28"/>
      <c r="F7" s="28"/>
      <c r="G7" s="29" t="s">
        <v>0</v>
      </c>
    </row>
    <row r="8" spans="1:7" ht="69">
      <c r="A8" s="144" t="s">
        <v>4</v>
      </c>
      <c r="B8" s="144"/>
      <c r="C8" s="144"/>
      <c r="D8" s="144" t="s">
        <v>1</v>
      </c>
      <c r="E8" s="144"/>
      <c r="F8" s="144" t="s">
        <v>23</v>
      </c>
      <c r="G8" s="110" t="s">
        <v>59</v>
      </c>
    </row>
    <row r="9" spans="1:7" ht="77.25">
      <c r="A9" s="31" t="s">
        <v>24</v>
      </c>
      <c r="B9" s="31" t="s">
        <v>25</v>
      </c>
      <c r="C9" s="31" t="s">
        <v>26</v>
      </c>
      <c r="D9" s="31" t="s">
        <v>27</v>
      </c>
      <c r="E9" s="32" t="s">
        <v>28</v>
      </c>
      <c r="F9" s="144"/>
      <c r="G9" s="110" t="s">
        <v>11</v>
      </c>
    </row>
    <row r="10" spans="1:7">
      <c r="A10" s="33"/>
      <c r="B10" s="33"/>
      <c r="C10" s="33"/>
      <c r="D10" s="33"/>
      <c r="E10" s="33"/>
      <c r="F10" s="34" t="s">
        <v>8</v>
      </c>
      <c r="G10" s="35">
        <f>G13+G77</f>
        <v>0</v>
      </c>
    </row>
    <row r="11" spans="1:7" ht="26.25" customHeight="1">
      <c r="A11" s="33"/>
      <c r="B11" s="33"/>
      <c r="C11" s="33"/>
      <c r="D11" s="33"/>
      <c r="E11" s="33"/>
      <c r="F11" s="14" t="s">
        <v>15</v>
      </c>
      <c r="G11" s="35"/>
    </row>
    <row r="12" spans="1:7">
      <c r="A12" s="33"/>
      <c r="B12" s="33"/>
      <c r="C12" s="33"/>
      <c r="D12" s="33"/>
      <c r="E12" s="33"/>
      <c r="F12" s="36" t="s">
        <v>5</v>
      </c>
      <c r="G12" s="37"/>
    </row>
    <row r="13" spans="1:7">
      <c r="A13" s="38" t="s">
        <v>29</v>
      </c>
      <c r="B13" s="33"/>
      <c r="C13" s="33"/>
      <c r="D13" s="33"/>
      <c r="E13" s="33"/>
      <c r="F13" s="39" t="s">
        <v>57</v>
      </c>
      <c r="G13" s="35">
        <f>G30+G15</f>
        <v>617430</v>
      </c>
    </row>
    <row r="14" spans="1:7">
      <c r="A14" s="33"/>
      <c r="B14" s="33"/>
      <c r="C14" s="33"/>
      <c r="D14" s="33"/>
      <c r="E14" s="33"/>
      <c r="F14" s="36" t="s">
        <v>5</v>
      </c>
      <c r="G14" s="40"/>
    </row>
    <row r="15" spans="1:7">
      <c r="A15" s="33"/>
      <c r="B15" s="38" t="s">
        <v>104</v>
      </c>
      <c r="C15" s="33"/>
      <c r="D15" s="33"/>
      <c r="E15" s="33"/>
      <c r="F15" s="126" t="s">
        <v>105</v>
      </c>
      <c r="G15" s="123">
        <f>+G17</f>
        <v>250000</v>
      </c>
    </row>
    <row r="16" spans="1:7">
      <c r="A16" s="33"/>
      <c r="B16" s="33"/>
      <c r="C16" s="33"/>
      <c r="D16" s="33"/>
      <c r="E16" s="33"/>
      <c r="F16" s="41" t="s">
        <v>52</v>
      </c>
      <c r="G16" s="109"/>
    </row>
    <row r="17" spans="1:7">
      <c r="A17" s="33"/>
      <c r="B17" s="33"/>
      <c r="C17" s="38" t="s">
        <v>77</v>
      </c>
      <c r="D17" s="33"/>
      <c r="E17" s="33"/>
      <c r="F17" s="126" t="s">
        <v>105</v>
      </c>
      <c r="G17" s="123">
        <f>+G19</f>
        <v>250000</v>
      </c>
    </row>
    <row r="18" spans="1:7">
      <c r="A18" s="33"/>
      <c r="B18" s="33"/>
      <c r="C18" s="38"/>
      <c r="D18" s="33"/>
      <c r="E18" s="33"/>
      <c r="F18" s="36" t="s">
        <v>52</v>
      </c>
      <c r="G18" s="109"/>
    </row>
    <row r="19" spans="1:7">
      <c r="A19" s="33"/>
      <c r="B19" s="33"/>
      <c r="C19" s="33"/>
      <c r="D19" s="113">
        <v>1068</v>
      </c>
      <c r="E19" s="113"/>
      <c r="F19" s="18" t="s">
        <v>94</v>
      </c>
      <c r="G19" s="123">
        <f>G21</f>
        <v>250000</v>
      </c>
    </row>
    <row r="20" spans="1:7">
      <c r="A20" s="4"/>
      <c r="B20" s="4"/>
      <c r="C20" s="4"/>
      <c r="D20" s="4"/>
      <c r="E20" s="4"/>
      <c r="F20" s="5" t="s">
        <v>52</v>
      </c>
      <c r="G20" s="109"/>
    </row>
    <row r="21" spans="1:7" ht="20.25" customHeight="1">
      <c r="A21" s="2"/>
      <c r="B21" s="2"/>
      <c r="C21" s="2"/>
      <c r="D21" s="2"/>
      <c r="E21" s="44">
        <v>12001</v>
      </c>
      <c r="F21" s="18" t="s">
        <v>97</v>
      </c>
      <c r="G21" s="6">
        <f>G23</f>
        <v>250000</v>
      </c>
    </row>
    <row r="22" spans="1:7">
      <c r="A22" s="4"/>
      <c r="B22" s="4"/>
      <c r="C22" s="4"/>
      <c r="D22" s="4"/>
      <c r="E22" s="44"/>
      <c r="F22" s="116" t="s">
        <v>100</v>
      </c>
      <c r="G22" s="6"/>
    </row>
    <row r="23" spans="1:7" ht="34.5">
      <c r="A23" s="4"/>
      <c r="B23" s="4"/>
      <c r="C23" s="4"/>
      <c r="D23" s="4"/>
      <c r="E23" s="46"/>
      <c r="F23" s="33" t="s">
        <v>138</v>
      </c>
      <c r="G23" s="6">
        <f>G25</f>
        <v>250000</v>
      </c>
    </row>
    <row r="24" spans="1:7" ht="31.5">
      <c r="A24" s="4"/>
      <c r="B24" s="4"/>
      <c r="C24" s="4"/>
      <c r="D24" s="4"/>
      <c r="E24" s="44"/>
      <c r="F24" s="116" t="s">
        <v>6</v>
      </c>
      <c r="G24" s="6"/>
    </row>
    <row r="25" spans="1:7">
      <c r="A25" s="2"/>
      <c r="B25" s="2"/>
      <c r="C25" s="2"/>
      <c r="D25" s="2"/>
      <c r="E25" s="44"/>
      <c r="F25" s="116" t="s">
        <v>8</v>
      </c>
      <c r="G25" s="6">
        <f>G27</f>
        <v>250000</v>
      </c>
    </row>
    <row r="26" spans="1:7">
      <c r="A26" s="3"/>
      <c r="B26" s="3"/>
      <c r="C26" s="3"/>
      <c r="D26" s="3"/>
      <c r="E26" s="44"/>
      <c r="F26" s="116" t="s">
        <v>7</v>
      </c>
      <c r="G26" s="6"/>
    </row>
    <row r="27" spans="1:7">
      <c r="A27" s="3"/>
      <c r="B27" s="3"/>
      <c r="C27" s="3"/>
      <c r="D27" s="3"/>
      <c r="E27" s="44"/>
      <c r="F27" s="116" t="s">
        <v>31</v>
      </c>
      <c r="G27" s="6">
        <f>G28</f>
        <v>250000</v>
      </c>
    </row>
    <row r="28" spans="1:7" ht="31.5">
      <c r="A28" s="5"/>
      <c r="B28" s="5"/>
      <c r="C28" s="5"/>
      <c r="D28" s="5"/>
      <c r="E28" s="44"/>
      <c r="F28" s="116" t="s">
        <v>101</v>
      </c>
      <c r="G28" s="6">
        <f>'1'!D56</f>
        <v>250000</v>
      </c>
    </row>
    <row r="29" spans="1:7">
      <c r="A29" s="43"/>
      <c r="B29" s="43"/>
      <c r="C29" s="43"/>
      <c r="D29" s="43"/>
      <c r="E29" s="43"/>
      <c r="F29" s="116" t="s">
        <v>103</v>
      </c>
      <c r="G29" s="6">
        <f>'1'!D56</f>
        <v>250000</v>
      </c>
    </row>
    <row r="30" spans="1:7" ht="34.5">
      <c r="A30" s="33"/>
      <c r="B30" s="38" t="s">
        <v>49</v>
      </c>
      <c r="C30" s="33"/>
      <c r="D30" s="33"/>
      <c r="E30" s="33"/>
      <c r="F30" s="41" t="s">
        <v>51</v>
      </c>
      <c r="G30" s="35">
        <f>G32</f>
        <v>367430</v>
      </c>
    </row>
    <row r="31" spans="1:7">
      <c r="A31" s="33"/>
      <c r="B31" s="33"/>
      <c r="C31" s="33"/>
      <c r="D31" s="33"/>
      <c r="E31" s="33"/>
      <c r="F31" s="41" t="s">
        <v>52</v>
      </c>
      <c r="G31" s="40"/>
    </row>
    <row r="32" spans="1:7" ht="34.5">
      <c r="A32" s="33"/>
      <c r="B32" s="33"/>
      <c r="C32" s="38" t="s">
        <v>50</v>
      </c>
      <c r="D32" s="33"/>
      <c r="E32" s="33"/>
      <c r="F32" s="41" t="s">
        <v>53</v>
      </c>
      <c r="G32" s="35">
        <f>G34</f>
        <v>367430</v>
      </c>
    </row>
    <row r="33" spans="1:7">
      <c r="A33" s="33"/>
      <c r="B33" s="33"/>
      <c r="C33" s="38"/>
      <c r="D33" s="33"/>
      <c r="E33" s="33"/>
      <c r="F33" s="36" t="s">
        <v>5</v>
      </c>
      <c r="G33" s="40"/>
    </row>
    <row r="34" spans="1:7">
      <c r="A34" s="33"/>
      <c r="B34" s="33"/>
      <c r="C34" s="33"/>
      <c r="D34" s="113">
        <v>1205</v>
      </c>
      <c r="E34" s="113"/>
      <c r="F34" s="42" t="s">
        <v>46</v>
      </c>
      <c r="G34" s="35">
        <f>G36+G69+G45+G53+G61</f>
        <v>367430</v>
      </c>
    </row>
    <row r="35" spans="1:7">
      <c r="A35" s="33"/>
      <c r="B35" s="33"/>
      <c r="C35" s="33"/>
      <c r="D35" s="113"/>
      <c r="E35" s="113"/>
      <c r="F35" s="36" t="s">
        <v>5</v>
      </c>
      <c r="G35" s="40"/>
    </row>
    <row r="36" spans="1:7">
      <c r="A36" s="33"/>
      <c r="B36" s="33"/>
      <c r="C36" s="33"/>
      <c r="D36" s="113"/>
      <c r="E36" s="113">
        <v>12005</v>
      </c>
      <c r="F36" s="116" t="s">
        <v>98</v>
      </c>
      <c r="G36" s="40">
        <f>G38</f>
        <v>50000</v>
      </c>
    </row>
    <row r="37" spans="1:7">
      <c r="A37" s="33"/>
      <c r="B37" s="33"/>
      <c r="C37" s="33"/>
      <c r="D37" s="113"/>
      <c r="E37" s="113"/>
      <c r="F37" s="116" t="s">
        <v>100</v>
      </c>
      <c r="G37" s="40"/>
    </row>
    <row r="38" spans="1:7" ht="34.5">
      <c r="A38" s="33"/>
      <c r="B38" s="33"/>
      <c r="C38" s="33"/>
      <c r="D38" s="113"/>
      <c r="E38" s="113"/>
      <c r="F38" s="33" t="s">
        <v>138</v>
      </c>
      <c r="G38" s="40">
        <f>G40</f>
        <v>50000</v>
      </c>
    </row>
    <row r="39" spans="1:7" ht="31.5">
      <c r="A39" s="33"/>
      <c r="B39" s="33"/>
      <c r="C39" s="33"/>
      <c r="D39" s="113"/>
      <c r="E39" s="113"/>
      <c r="F39" s="116" t="s">
        <v>6</v>
      </c>
      <c r="G39" s="40"/>
    </row>
    <row r="40" spans="1:7">
      <c r="A40" s="33"/>
      <c r="B40" s="33"/>
      <c r="C40" s="33"/>
      <c r="D40" s="113"/>
      <c r="E40" s="113"/>
      <c r="F40" s="116" t="s">
        <v>8</v>
      </c>
      <c r="G40" s="40">
        <f>G41</f>
        <v>50000</v>
      </c>
    </row>
    <row r="41" spans="1:7">
      <c r="A41" s="33"/>
      <c r="B41" s="33"/>
      <c r="C41" s="33"/>
      <c r="D41" s="113"/>
      <c r="E41" s="113"/>
      <c r="F41" s="116" t="s">
        <v>7</v>
      </c>
      <c r="G41" s="40">
        <f>G42</f>
        <v>50000</v>
      </c>
    </row>
    <row r="42" spans="1:7">
      <c r="A42" s="33"/>
      <c r="B42" s="33"/>
      <c r="C42" s="33"/>
      <c r="D42" s="113"/>
      <c r="E42" s="113"/>
      <c r="F42" s="116" t="s">
        <v>31</v>
      </c>
      <c r="G42" s="40">
        <f>G43</f>
        <v>50000</v>
      </c>
    </row>
    <row r="43" spans="1:7" ht="31.5">
      <c r="A43" s="33"/>
      <c r="B43" s="33"/>
      <c r="C43" s="33"/>
      <c r="D43" s="113"/>
      <c r="E43" s="113"/>
      <c r="F43" s="116" t="s">
        <v>101</v>
      </c>
      <c r="G43" s="40">
        <f>G44</f>
        <v>50000</v>
      </c>
    </row>
    <row r="44" spans="1:7">
      <c r="A44" s="33"/>
      <c r="B44" s="33"/>
      <c r="C44" s="33"/>
      <c r="D44" s="113"/>
      <c r="E44" s="113"/>
      <c r="F44" s="116" t="s">
        <v>102</v>
      </c>
      <c r="G44" s="40">
        <f>'1'!D19</f>
        <v>50000</v>
      </c>
    </row>
    <row r="45" spans="1:7" ht="86.25">
      <c r="A45" s="43"/>
      <c r="B45" s="43"/>
      <c r="C45" s="43"/>
      <c r="D45" s="44"/>
      <c r="E45" s="44">
        <f>+'1'!B25</f>
        <v>12011</v>
      </c>
      <c r="F45" s="33" t="s">
        <v>78</v>
      </c>
      <c r="G45" s="40">
        <f>G47</f>
        <v>78600</v>
      </c>
    </row>
    <row r="46" spans="1:7">
      <c r="A46" s="43"/>
      <c r="B46" s="43"/>
      <c r="C46" s="43"/>
      <c r="D46" s="44"/>
      <c r="E46" s="44"/>
      <c r="F46" s="45" t="s">
        <v>30</v>
      </c>
      <c r="G46" s="40"/>
    </row>
    <row r="47" spans="1:7" ht="34.5">
      <c r="A47" s="43"/>
      <c r="B47" s="43"/>
      <c r="C47" s="43"/>
      <c r="D47" s="46"/>
      <c r="E47" s="46"/>
      <c r="F47" s="33" t="s">
        <v>138</v>
      </c>
      <c r="G47" s="40">
        <f>G49</f>
        <v>78600</v>
      </c>
    </row>
    <row r="48" spans="1:7" ht="34.5">
      <c r="A48" s="43"/>
      <c r="B48" s="43"/>
      <c r="C48" s="43"/>
      <c r="D48" s="44"/>
      <c r="E48" s="44"/>
      <c r="F48" s="113" t="s">
        <v>6</v>
      </c>
      <c r="G48" s="40"/>
    </row>
    <row r="49" spans="1:7">
      <c r="A49" s="43"/>
      <c r="B49" s="43"/>
      <c r="C49" s="43"/>
      <c r="D49" s="44"/>
      <c r="E49" s="44"/>
      <c r="F49" s="113" t="s">
        <v>8</v>
      </c>
      <c r="G49" s="40">
        <f>G50</f>
        <v>78600</v>
      </c>
    </row>
    <row r="50" spans="1:7">
      <c r="A50" s="43"/>
      <c r="B50" s="43"/>
      <c r="C50" s="43"/>
      <c r="D50" s="44"/>
      <c r="E50" s="44"/>
      <c r="F50" s="113" t="s">
        <v>7</v>
      </c>
      <c r="G50" s="47">
        <f>G51</f>
        <v>78600</v>
      </c>
    </row>
    <row r="51" spans="1:7">
      <c r="A51" s="43"/>
      <c r="B51" s="43"/>
      <c r="C51" s="43"/>
      <c r="D51" s="44"/>
      <c r="E51" s="44"/>
      <c r="F51" s="113" t="s">
        <v>31</v>
      </c>
      <c r="G51" s="40">
        <f>G52</f>
        <v>78600</v>
      </c>
    </row>
    <row r="52" spans="1:7">
      <c r="A52" s="43"/>
      <c r="B52" s="43"/>
      <c r="C52" s="43"/>
      <c r="D52" s="44"/>
      <c r="E52" s="44"/>
      <c r="F52" s="113" t="s">
        <v>9</v>
      </c>
      <c r="G52" s="40">
        <f>'1'!D25</f>
        <v>78600</v>
      </c>
    </row>
    <row r="53" spans="1:7" ht="69">
      <c r="A53" s="43"/>
      <c r="B53" s="43"/>
      <c r="C53" s="43"/>
      <c r="D53" s="44"/>
      <c r="E53" s="44">
        <f>+'1'!B31</f>
        <v>12016</v>
      </c>
      <c r="F53" s="33" t="str">
        <f>+'1'!C32</f>
        <v>Ռազմական դրությամբ պայմանավորված՝ Արցախի Հանրապետությունում հաշվառված և հաշվառման հասցեում գտնվող բնակելի անշարժ գույքը  կորցրած քաղաքացիներին  միանվագ դրամական աջակցություն</v>
      </c>
      <c r="G53" s="40">
        <f>G55</f>
        <v>177000</v>
      </c>
    </row>
    <row r="54" spans="1:7">
      <c r="A54" s="43"/>
      <c r="B54" s="43"/>
      <c r="C54" s="43"/>
      <c r="D54" s="44"/>
      <c r="E54" s="44"/>
      <c r="F54" s="45" t="s">
        <v>30</v>
      </c>
      <c r="G54" s="40"/>
    </row>
    <row r="55" spans="1:7" ht="34.5">
      <c r="A55" s="43"/>
      <c r="B55" s="43"/>
      <c r="C55" s="43"/>
      <c r="D55" s="46"/>
      <c r="E55" s="46"/>
      <c r="F55" s="33" t="s">
        <v>138</v>
      </c>
      <c r="G55" s="40">
        <f>G57</f>
        <v>177000</v>
      </c>
    </row>
    <row r="56" spans="1:7" ht="34.5">
      <c r="A56" s="43"/>
      <c r="B56" s="43"/>
      <c r="C56" s="43"/>
      <c r="D56" s="44"/>
      <c r="E56" s="44"/>
      <c r="F56" s="113" t="s">
        <v>6</v>
      </c>
      <c r="G56" s="40"/>
    </row>
    <row r="57" spans="1:7">
      <c r="A57" s="43"/>
      <c r="B57" s="43"/>
      <c r="C57" s="43"/>
      <c r="D57" s="44"/>
      <c r="E57" s="44"/>
      <c r="F57" s="113" t="s">
        <v>8</v>
      </c>
      <c r="G57" s="40">
        <f>G58</f>
        <v>177000</v>
      </c>
    </row>
    <row r="58" spans="1:7">
      <c r="A58" s="43"/>
      <c r="B58" s="43"/>
      <c r="C58" s="43"/>
      <c r="D58" s="44"/>
      <c r="E58" s="44"/>
      <c r="F58" s="113" t="s">
        <v>7</v>
      </c>
      <c r="G58" s="47">
        <f>G59</f>
        <v>177000</v>
      </c>
    </row>
    <row r="59" spans="1:7">
      <c r="A59" s="43"/>
      <c r="B59" s="43"/>
      <c r="C59" s="43"/>
      <c r="D59" s="44"/>
      <c r="E59" s="44"/>
      <c r="F59" s="33" t="s">
        <v>31</v>
      </c>
      <c r="G59" s="40">
        <f>G60</f>
        <v>177000</v>
      </c>
    </row>
    <row r="60" spans="1:7">
      <c r="A60" s="43"/>
      <c r="B60" s="43"/>
      <c r="C60" s="43"/>
      <c r="D60" s="44"/>
      <c r="E60" s="44"/>
      <c r="F60" s="113" t="s">
        <v>9</v>
      </c>
      <c r="G60" s="40">
        <f>'1'!D31</f>
        <v>177000</v>
      </c>
    </row>
    <row r="61" spans="1:7" ht="89.25" customHeight="1">
      <c r="A61" s="48"/>
      <c r="B61" s="48"/>
      <c r="C61" s="48"/>
      <c r="D61" s="49"/>
      <c r="E61" s="49">
        <f>'1'!B37</f>
        <v>12022</v>
      </c>
      <c r="F61" s="50" t="str">
        <f>'1'!C38</f>
        <v>Ռազմական դրությամբ պայմանավորված՝ 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</v>
      </c>
      <c r="G61" s="51">
        <f>G64</f>
        <v>39720</v>
      </c>
    </row>
    <row r="62" spans="1:7">
      <c r="A62" s="48"/>
      <c r="B62" s="48"/>
      <c r="C62" s="48"/>
      <c r="D62" s="49"/>
      <c r="E62" s="49"/>
      <c r="F62" s="45" t="s">
        <v>30</v>
      </c>
      <c r="G62" s="52"/>
    </row>
    <row r="63" spans="1:7" ht="34.5" customHeight="1">
      <c r="A63" s="48"/>
      <c r="B63" s="48"/>
      <c r="C63" s="48"/>
      <c r="D63" s="49"/>
      <c r="E63" s="49"/>
      <c r="F63" s="33" t="s">
        <v>138</v>
      </c>
      <c r="G63" s="52"/>
    </row>
    <row r="64" spans="1:7" ht="34.5">
      <c r="A64" s="48"/>
      <c r="B64" s="48"/>
      <c r="C64" s="48"/>
      <c r="D64" s="49"/>
      <c r="E64" s="49"/>
      <c r="F64" s="53" t="s">
        <v>6</v>
      </c>
      <c r="G64" s="51">
        <f>G65</f>
        <v>39720</v>
      </c>
    </row>
    <row r="65" spans="1:7">
      <c r="A65" s="48"/>
      <c r="B65" s="48"/>
      <c r="C65" s="48"/>
      <c r="D65" s="49"/>
      <c r="E65" s="49"/>
      <c r="F65" s="53" t="s">
        <v>65</v>
      </c>
      <c r="G65" s="51">
        <f>G66</f>
        <v>39720</v>
      </c>
    </row>
    <row r="66" spans="1:7">
      <c r="A66" s="48"/>
      <c r="B66" s="48"/>
      <c r="C66" s="48"/>
      <c r="D66" s="49"/>
      <c r="E66" s="49"/>
      <c r="F66" s="53" t="s">
        <v>66</v>
      </c>
      <c r="G66" s="51">
        <f>G67</f>
        <v>39720</v>
      </c>
    </row>
    <row r="67" spans="1:7">
      <c r="A67" s="48"/>
      <c r="B67" s="48"/>
      <c r="C67" s="48"/>
      <c r="D67" s="49"/>
      <c r="E67" s="49"/>
      <c r="F67" s="53" t="s">
        <v>67</v>
      </c>
      <c r="G67" s="51">
        <f>G68</f>
        <v>39720</v>
      </c>
    </row>
    <row r="68" spans="1:7">
      <c r="A68" s="43"/>
      <c r="B68" s="43"/>
      <c r="C68" s="43"/>
      <c r="D68" s="44"/>
      <c r="E68" s="44"/>
      <c r="F68" s="113" t="s">
        <v>9</v>
      </c>
      <c r="G68" s="47">
        <f>'1'!D37</f>
        <v>39720</v>
      </c>
    </row>
    <row r="69" spans="1:7" ht="103.5">
      <c r="A69" s="43"/>
      <c r="B69" s="43"/>
      <c r="C69" s="43"/>
      <c r="D69" s="44"/>
      <c r="E69" s="44">
        <f>+'1'!B43</f>
        <v>12021</v>
      </c>
      <c r="F69" s="33" t="str">
        <f>+'1'!C44</f>
        <v xml:space="preserve">Ռազմական դրությամբ պայմանավորված՝ Արցախի վերահսկողության ներքո գտնվող համայնքների հաշվառման հասցեում գտնվող բնակելի անշարժ գույքը կորցրած չափահաս քաղաքացիներին ժամանակավոր հյուրընկալողների ծախսերի փոխհատուցման եռամսյա սոցիալական աջակցության տրամադրում </v>
      </c>
      <c r="G69" s="40">
        <f>G71</f>
        <v>22110</v>
      </c>
    </row>
    <row r="70" spans="1:7">
      <c r="A70" s="43"/>
      <c r="B70" s="43"/>
      <c r="C70" s="43"/>
      <c r="D70" s="44"/>
      <c r="E70" s="44"/>
      <c r="F70" s="45" t="s">
        <v>30</v>
      </c>
      <c r="G70" s="40"/>
    </row>
    <row r="71" spans="1:7" ht="34.5" customHeight="1">
      <c r="A71" s="43"/>
      <c r="B71" s="43"/>
      <c r="C71" s="43"/>
      <c r="D71" s="46"/>
      <c r="E71" s="46"/>
      <c r="F71" s="33" t="s">
        <v>138</v>
      </c>
      <c r="G71" s="40">
        <f>G73</f>
        <v>22110</v>
      </c>
    </row>
    <row r="72" spans="1:7" ht="34.5">
      <c r="A72" s="43"/>
      <c r="B72" s="43"/>
      <c r="C72" s="43"/>
      <c r="D72" s="44"/>
      <c r="E72" s="44"/>
      <c r="F72" s="113" t="s">
        <v>6</v>
      </c>
      <c r="G72" s="40"/>
    </row>
    <row r="73" spans="1:7">
      <c r="A73" s="43"/>
      <c r="B73" s="43"/>
      <c r="C73" s="43"/>
      <c r="D73" s="44"/>
      <c r="E73" s="44"/>
      <c r="F73" s="113" t="s">
        <v>8</v>
      </c>
      <c r="G73" s="40">
        <f>G74</f>
        <v>22110</v>
      </c>
    </row>
    <row r="74" spans="1:7">
      <c r="A74" s="43"/>
      <c r="B74" s="43"/>
      <c r="C74" s="43"/>
      <c r="D74" s="44"/>
      <c r="E74" s="44"/>
      <c r="F74" s="113" t="s">
        <v>7</v>
      </c>
      <c r="G74" s="47">
        <f>G75</f>
        <v>22110</v>
      </c>
    </row>
    <row r="75" spans="1:7">
      <c r="A75" s="43"/>
      <c r="B75" s="43"/>
      <c r="C75" s="43"/>
      <c r="D75" s="44"/>
      <c r="E75" s="44"/>
      <c r="F75" s="113" t="s">
        <v>31</v>
      </c>
      <c r="G75" s="40">
        <f>G76</f>
        <v>22110</v>
      </c>
    </row>
    <row r="76" spans="1:7">
      <c r="A76" s="43"/>
      <c r="B76" s="43"/>
      <c r="C76" s="43"/>
      <c r="D76" s="44"/>
      <c r="E76" s="44"/>
      <c r="F76" s="113" t="s">
        <v>9</v>
      </c>
      <c r="G76" s="40">
        <f>'1'!D43</f>
        <v>22110</v>
      </c>
    </row>
    <row r="77" spans="1:7" ht="34.5">
      <c r="A77" s="38">
        <v>11</v>
      </c>
      <c r="B77" s="33"/>
      <c r="C77" s="33"/>
      <c r="D77" s="33"/>
      <c r="E77" s="33"/>
      <c r="F77" s="39" t="s">
        <v>123</v>
      </c>
      <c r="G77" s="123">
        <f>G79</f>
        <v>-617430</v>
      </c>
    </row>
    <row r="78" spans="1:7">
      <c r="A78" s="33"/>
      <c r="B78" s="33"/>
      <c r="C78" s="33"/>
      <c r="D78" s="33"/>
      <c r="E78" s="33"/>
      <c r="F78" s="36" t="s">
        <v>52</v>
      </c>
      <c r="G78" s="6"/>
    </row>
    <row r="79" spans="1:7">
      <c r="A79" s="33"/>
      <c r="B79" s="38" t="s">
        <v>77</v>
      </c>
      <c r="C79" s="33"/>
      <c r="D79" s="33"/>
      <c r="E79" s="33"/>
      <c r="F79" s="41" t="s">
        <v>124</v>
      </c>
      <c r="G79" s="123">
        <f>+G81</f>
        <v>-617430</v>
      </c>
    </row>
    <row r="80" spans="1:7">
      <c r="A80" s="33"/>
      <c r="B80" s="33"/>
      <c r="C80" s="33"/>
      <c r="D80" s="33"/>
      <c r="E80" s="33"/>
      <c r="F80" s="41" t="s">
        <v>52</v>
      </c>
      <c r="G80" s="109"/>
    </row>
    <row r="81" spans="1:7">
      <c r="A81" s="33"/>
      <c r="B81" s="33"/>
      <c r="C81" s="38" t="s">
        <v>77</v>
      </c>
      <c r="D81" s="33"/>
      <c r="E81" s="33"/>
      <c r="F81" s="41" t="s">
        <v>125</v>
      </c>
      <c r="G81" s="123">
        <f>+G83</f>
        <v>-617430</v>
      </c>
    </row>
    <row r="82" spans="1:7">
      <c r="A82" s="33"/>
      <c r="B82" s="33"/>
      <c r="C82" s="38"/>
      <c r="D82" s="33"/>
      <c r="E82" s="33"/>
      <c r="F82" s="36" t="s">
        <v>52</v>
      </c>
      <c r="G82" s="109"/>
    </row>
    <row r="83" spans="1:7">
      <c r="A83" s="33"/>
      <c r="B83" s="33"/>
      <c r="C83" s="33"/>
      <c r="D83" s="113"/>
      <c r="E83" s="113"/>
      <c r="F83" s="42" t="s">
        <v>126</v>
      </c>
      <c r="G83" s="123">
        <f>+G85</f>
        <v>-617430</v>
      </c>
    </row>
    <row r="84" spans="1:7">
      <c r="A84" s="33"/>
      <c r="B84" s="33"/>
      <c r="C84" s="33"/>
      <c r="D84" s="113"/>
      <c r="E84" s="113"/>
      <c r="F84" s="36" t="s">
        <v>52</v>
      </c>
      <c r="G84" s="109"/>
    </row>
    <row r="85" spans="1:7">
      <c r="A85" s="38"/>
      <c r="B85" s="33"/>
      <c r="C85" s="33"/>
      <c r="D85" s="33">
        <v>1139</v>
      </c>
      <c r="E85" s="33"/>
      <c r="F85" s="39" t="s">
        <v>125</v>
      </c>
      <c r="G85" s="123">
        <f>G87</f>
        <v>-617430</v>
      </c>
    </row>
    <row r="86" spans="1:7">
      <c r="A86" s="4"/>
      <c r="B86" s="4"/>
      <c r="C86" s="4"/>
      <c r="D86" s="4"/>
      <c r="E86" s="4"/>
      <c r="F86" s="5" t="s">
        <v>52</v>
      </c>
      <c r="G86" s="109"/>
    </row>
    <row r="87" spans="1:7">
      <c r="A87" s="2"/>
      <c r="B87" s="2"/>
      <c r="C87" s="2"/>
      <c r="D87" s="2"/>
      <c r="E87" s="44">
        <v>11001</v>
      </c>
      <c r="F87" s="33" t="s">
        <v>125</v>
      </c>
      <c r="G87" s="6">
        <f>G89</f>
        <v>-617430</v>
      </c>
    </row>
    <row r="88" spans="1:7">
      <c r="A88" s="4"/>
      <c r="B88" s="4"/>
      <c r="C88" s="4"/>
      <c r="D88" s="4"/>
      <c r="E88" s="44"/>
      <c r="F88" s="45" t="s">
        <v>127</v>
      </c>
      <c r="G88" s="6"/>
    </row>
    <row r="89" spans="1:7">
      <c r="A89" s="4"/>
      <c r="B89" s="4"/>
      <c r="C89" s="4"/>
      <c r="D89" s="4"/>
      <c r="E89" s="46"/>
      <c r="F89" s="33" t="s">
        <v>126</v>
      </c>
      <c r="G89" s="6">
        <f>G91</f>
        <v>-617430</v>
      </c>
    </row>
    <row r="90" spans="1:7" ht="34.5">
      <c r="A90" s="4"/>
      <c r="B90" s="4"/>
      <c r="C90" s="4"/>
      <c r="D90" s="4"/>
      <c r="E90" s="44"/>
      <c r="F90" s="113" t="s">
        <v>128</v>
      </c>
      <c r="G90" s="6"/>
    </row>
    <row r="91" spans="1:7">
      <c r="A91" s="2"/>
      <c r="B91" s="2"/>
      <c r="C91" s="2"/>
      <c r="D91" s="2"/>
      <c r="E91" s="44"/>
      <c r="F91" s="113" t="s">
        <v>65</v>
      </c>
      <c r="G91" s="6">
        <f>G93</f>
        <v>-617430</v>
      </c>
    </row>
    <row r="92" spans="1:7">
      <c r="A92" s="3"/>
      <c r="B92" s="3"/>
      <c r="C92" s="3"/>
      <c r="D92" s="3"/>
      <c r="E92" s="44"/>
      <c r="F92" s="113" t="s">
        <v>66</v>
      </c>
      <c r="G92" s="6"/>
    </row>
    <row r="93" spans="1:7">
      <c r="A93" s="3"/>
      <c r="B93" s="3"/>
      <c r="C93" s="3"/>
      <c r="D93" s="3"/>
      <c r="E93" s="44"/>
      <c r="F93" s="113" t="s">
        <v>129</v>
      </c>
      <c r="G93" s="6">
        <f>G94</f>
        <v>-617430</v>
      </c>
    </row>
    <row r="94" spans="1:7">
      <c r="A94" s="5"/>
      <c r="B94" s="5"/>
      <c r="C94" s="5"/>
      <c r="D94" s="5"/>
      <c r="E94" s="44"/>
      <c r="F94" s="113" t="s">
        <v>130</v>
      </c>
      <c r="G94" s="6">
        <v>-617430</v>
      </c>
    </row>
  </sheetData>
  <mergeCells count="6">
    <mergeCell ref="F2:G2"/>
    <mergeCell ref="F3:G3"/>
    <mergeCell ref="A8:C8"/>
    <mergeCell ref="D8:E8"/>
    <mergeCell ref="F8:F9"/>
    <mergeCell ref="A5:G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3"/>
  <sheetViews>
    <sheetView topLeftCell="A43" zoomScale="115" zoomScaleNormal="115" workbookViewId="0">
      <selection activeCell="B46" sqref="B46"/>
    </sheetView>
  </sheetViews>
  <sheetFormatPr defaultRowHeight="17.25"/>
  <cols>
    <col min="1" max="1" width="37.42578125" style="25" customWidth="1"/>
    <col min="2" max="2" width="65.140625" style="25" customWidth="1"/>
    <col min="3" max="3" width="28" style="57" customWidth="1"/>
    <col min="4" max="4" width="3.28515625" style="25" hidden="1" customWidth="1"/>
    <col min="5" max="16384" width="9.140625" style="25"/>
  </cols>
  <sheetData>
    <row r="1" spans="1:3" ht="20.25" customHeight="1">
      <c r="C1" s="26" t="s">
        <v>55</v>
      </c>
    </row>
    <row r="2" spans="1:3">
      <c r="B2" s="140" t="s">
        <v>58</v>
      </c>
      <c r="C2" s="140"/>
    </row>
    <row r="3" spans="1:3" ht="13.5" customHeight="1">
      <c r="B3" s="140" t="s">
        <v>82</v>
      </c>
      <c r="C3" s="140"/>
    </row>
    <row r="5" spans="1:3" ht="42.75" customHeight="1">
      <c r="A5" s="151" t="s">
        <v>131</v>
      </c>
      <c r="B5" s="151"/>
      <c r="C5" s="151"/>
    </row>
    <row r="6" spans="1:3">
      <c r="A6" s="151" t="s">
        <v>32</v>
      </c>
      <c r="B6" s="151"/>
      <c r="C6" s="151"/>
    </row>
    <row r="7" spans="1:3">
      <c r="A7" s="152" t="s">
        <v>33</v>
      </c>
      <c r="B7" s="152"/>
      <c r="C7" s="25"/>
    </row>
    <row r="8" spans="1:3">
      <c r="A8" s="54"/>
      <c r="B8" s="54"/>
      <c r="C8" s="25"/>
    </row>
    <row r="9" spans="1:3">
      <c r="A9" s="55" t="s">
        <v>34</v>
      </c>
      <c r="B9" s="56" t="s">
        <v>35</v>
      </c>
      <c r="C9" s="25"/>
    </row>
    <row r="10" spans="1:3">
      <c r="A10" s="55">
        <v>1205</v>
      </c>
      <c r="B10" s="58" t="s">
        <v>46</v>
      </c>
      <c r="C10" s="25"/>
    </row>
    <row r="11" spans="1:3">
      <c r="C11" s="25"/>
    </row>
    <row r="12" spans="1:3">
      <c r="A12" s="30" t="s">
        <v>36</v>
      </c>
      <c r="B12" s="59"/>
      <c r="C12" s="25"/>
    </row>
    <row r="13" spans="1:3">
      <c r="C13" s="25"/>
    </row>
    <row r="14" spans="1:3" ht="69">
      <c r="A14" s="82" t="s">
        <v>37</v>
      </c>
      <c r="B14" s="33" t="s">
        <v>106</v>
      </c>
      <c r="C14" s="76" t="s">
        <v>85</v>
      </c>
    </row>
    <row r="15" spans="1:3">
      <c r="A15" s="82" t="s">
        <v>38</v>
      </c>
      <c r="B15" s="33" t="s">
        <v>107</v>
      </c>
      <c r="C15" s="81" t="s">
        <v>11</v>
      </c>
    </row>
    <row r="16" spans="1:3">
      <c r="A16" s="82" t="s">
        <v>39</v>
      </c>
      <c r="B16" s="33" t="s">
        <v>108</v>
      </c>
      <c r="C16" s="148"/>
    </row>
    <row r="17" spans="1:4" ht="103.5">
      <c r="A17" s="82" t="s">
        <v>40</v>
      </c>
      <c r="B17" s="33" t="s">
        <v>109</v>
      </c>
      <c r="C17" s="149"/>
    </row>
    <row r="18" spans="1:4">
      <c r="A18" s="82" t="s">
        <v>41</v>
      </c>
      <c r="B18" s="33" t="s">
        <v>42</v>
      </c>
      <c r="C18" s="149"/>
    </row>
    <row r="19" spans="1:4" ht="34.5">
      <c r="A19" s="82" t="s">
        <v>110</v>
      </c>
      <c r="B19" s="33" t="s">
        <v>111</v>
      </c>
      <c r="C19" s="150"/>
    </row>
    <row r="20" spans="1:4">
      <c r="A20" s="146" t="s">
        <v>10</v>
      </c>
      <c r="B20" s="146"/>
      <c r="C20" s="82"/>
    </row>
    <row r="21" spans="1:4" ht="17.25" customHeight="1">
      <c r="A21" s="147" t="s">
        <v>44</v>
      </c>
      <c r="B21" s="147"/>
      <c r="C21" s="60">
        <f>'1'!D19</f>
        <v>50000</v>
      </c>
    </row>
    <row r="22" spans="1:4">
      <c r="A22" s="106"/>
      <c r="B22" s="106"/>
    </row>
    <row r="23" spans="1:4" ht="69">
      <c r="A23" s="82" t="s">
        <v>37</v>
      </c>
      <c r="B23" s="33">
        <v>1205</v>
      </c>
      <c r="C23" s="129" t="s">
        <v>85</v>
      </c>
    </row>
    <row r="24" spans="1:4">
      <c r="A24" s="82" t="s">
        <v>38</v>
      </c>
      <c r="B24" s="33">
        <f>+'1'!B25</f>
        <v>12011</v>
      </c>
      <c r="C24" s="127" t="s">
        <v>11</v>
      </c>
    </row>
    <row r="25" spans="1:4" ht="56.25" customHeight="1">
      <c r="A25" s="82" t="s">
        <v>39</v>
      </c>
      <c r="B25" s="33" t="str">
        <f>+'1'!C26</f>
        <v xml:space="preserve">Ռազմական դրությամբ պայմանավորված՝ միանվագ դրամական
աջակցություն Ադրբեջանի Հանրապետության վերահսկողության տակ
անցած տարածքներում հաշվառված քաղաքացիներին
</v>
      </c>
      <c r="C25" s="128"/>
    </row>
    <row r="26" spans="1:4" ht="92.25" customHeight="1">
      <c r="A26" s="82" t="s">
        <v>40</v>
      </c>
      <c r="B26" s="33" t="str">
        <f>+'1'!C28</f>
        <v xml:space="preserve">Ադրբեջանի կողմից 2020 թվականի սեպտեմբերի 27-ին Արցախի Հանրապետության դեմ սկսված պատերազմական գործողությունների հետևանքով Ադրբեջանի Հանրապետության վերահսկողության տակ անցած համայնքներում հաշվառված քաղաքացիներին աջակցության տրամադրում 
</v>
      </c>
      <c r="C26" s="128"/>
    </row>
    <row r="27" spans="1:4">
      <c r="A27" s="82" t="s">
        <v>41</v>
      </c>
      <c r="B27" s="33" t="s">
        <v>42</v>
      </c>
      <c r="C27" s="128"/>
    </row>
    <row r="28" spans="1:4" ht="36" customHeight="1">
      <c r="A28" s="82" t="s">
        <v>43</v>
      </c>
      <c r="B28" s="33" t="s">
        <v>89</v>
      </c>
      <c r="C28" s="128"/>
    </row>
    <row r="29" spans="1:4">
      <c r="A29" s="146" t="s">
        <v>10</v>
      </c>
      <c r="B29" s="146"/>
      <c r="C29" s="128"/>
    </row>
    <row r="30" spans="1:4">
      <c r="A30" s="153" t="s">
        <v>56</v>
      </c>
      <c r="B30" s="153"/>
      <c r="C30" s="130">
        <f>SUM(C31/D30)*1000</f>
        <v>262</v>
      </c>
      <c r="D30" s="79">
        <v>300000</v>
      </c>
    </row>
    <row r="31" spans="1:4">
      <c r="A31" s="147" t="s">
        <v>44</v>
      </c>
      <c r="B31" s="147"/>
      <c r="C31" s="131">
        <f>'1'!D25</f>
        <v>78600</v>
      </c>
    </row>
    <row r="32" spans="1:4">
      <c r="A32" s="61"/>
      <c r="B32" s="62"/>
      <c r="C32" s="132"/>
    </row>
    <row r="33" spans="1:4" ht="69">
      <c r="A33" s="82" t="s">
        <v>37</v>
      </c>
      <c r="B33" s="33">
        <v>1205</v>
      </c>
      <c r="C33" s="129" t="s">
        <v>85</v>
      </c>
    </row>
    <row r="34" spans="1:4">
      <c r="A34" s="82" t="s">
        <v>38</v>
      </c>
      <c r="B34" s="33">
        <f>+'1'!B31</f>
        <v>12016</v>
      </c>
      <c r="C34" s="127" t="s">
        <v>11</v>
      </c>
    </row>
    <row r="35" spans="1:4" ht="69">
      <c r="A35" s="82" t="s">
        <v>39</v>
      </c>
      <c r="B35" s="33" t="str">
        <f>+'1'!C32</f>
        <v>Ռազմական դրությամբ պայմանավորված՝ Արցախի Հանրապետությունում հաշվառված և հաշվառման հասցեում գտնվող բնակելի անշարժ գույքը  կորցրած քաղաքացիներին  միանվագ դրամական աջակցություն</v>
      </c>
      <c r="C35" s="128"/>
    </row>
    <row r="36" spans="1:4" ht="51.75">
      <c r="A36" s="82" t="s">
        <v>40</v>
      </c>
      <c r="B36" s="33" t="str">
        <f>+'1'!C34</f>
        <v>Արցախի Հանրապետությունում հաշվառված և հաշվառման հասցեում գտնվող բնակելի անշարժ գույքը կորցրած քաղաքացիներին աջակցության տրամադրում</v>
      </c>
      <c r="C36" s="128"/>
    </row>
    <row r="37" spans="1:4">
      <c r="A37" s="82" t="s">
        <v>41</v>
      </c>
      <c r="B37" s="33" t="s">
        <v>42</v>
      </c>
      <c r="C37" s="128"/>
    </row>
    <row r="38" spans="1:4" ht="37.5" customHeight="1">
      <c r="A38" s="82" t="s">
        <v>43</v>
      </c>
      <c r="B38" s="33" t="s">
        <v>90</v>
      </c>
      <c r="C38" s="128"/>
    </row>
    <row r="39" spans="1:4">
      <c r="A39" s="146" t="s">
        <v>10</v>
      </c>
      <c r="B39" s="146"/>
      <c r="C39" s="128"/>
    </row>
    <row r="40" spans="1:4">
      <c r="A40" s="153" t="s">
        <v>56</v>
      </c>
      <c r="B40" s="153"/>
      <c r="C40" s="130">
        <f>SUM(C41/D40)*1000</f>
        <v>708</v>
      </c>
      <c r="D40" s="79">
        <v>250000</v>
      </c>
    </row>
    <row r="41" spans="1:4">
      <c r="A41" s="147" t="s">
        <v>44</v>
      </c>
      <c r="B41" s="147"/>
      <c r="C41" s="131">
        <f>'1'!D31</f>
        <v>177000</v>
      </c>
    </row>
    <row r="42" spans="1:4">
      <c r="A42" s="64"/>
      <c r="B42" s="64"/>
      <c r="C42" s="133"/>
    </row>
    <row r="43" spans="1:4" ht="69">
      <c r="A43" s="82" t="s">
        <v>37</v>
      </c>
      <c r="B43" s="33">
        <v>1205</v>
      </c>
      <c r="C43" s="129" t="s">
        <v>85</v>
      </c>
    </row>
    <row r="44" spans="1:4">
      <c r="A44" s="66" t="s">
        <v>68</v>
      </c>
      <c r="B44" s="33">
        <f>'1'!B37</f>
        <v>12022</v>
      </c>
      <c r="C44" s="134"/>
    </row>
    <row r="45" spans="1:4" ht="103.5">
      <c r="A45" s="66" t="s">
        <v>69</v>
      </c>
      <c r="B45" s="83" t="str">
        <f>'1'!C38</f>
        <v>Ռազմական դրությամբ պայմանավորված՝ 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</v>
      </c>
      <c r="C45" s="135"/>
    </row>
    <row r="46" spans="1:4" ht="120.75">
      <c r="A46" s="66" t="s">
        <v>70</v>
      </c>
      <c r="B46" s="68" t="str">
        <f>'1'!C40</f>
        <v>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տրամադում՝ հյուրընկալի կողմից էլեկտրոնային եղանակով ներկայացվող դիմումի հիման վրա</v>
      </c>
      <c r="C46" s="135"/>
    </row>
    <row r="47" spans="1:4">
      <c r="A47" s="66" t="s">
        <v>71</v>
      </c>
      <c r="B47" s="69" t="s">
        <v>3</v>
      </c>
      <c r="C47" s="135"/>
    </row>
    <row r="48" spans="1:4" ht="34.5">
      <c r="A48" s="66" t="s">
        <v>72</v>
      </c>
      <c r="B48" s="33" t="s">
        <v>91</v>
      </c>
      <c r="C48" s="135"/>
    </row>
    <row r="49" spans="1:4">
      <c r="A49" s="155" t="s">
        <v>73</v>
      </c>
      <c r="B49" s="155"/>
      <c r="C49" s="135"/>
      <c r="D49" s="79">
        <v>30000</v>
      </c>
    </row>
    <row r="50" spans="1:4">
      <c r="A50" s="153" t="s">
        <v>56</v>
      </c>
      <c r="B50" s="153"/>
      <c r="C50" s="77">
        <v>1324</v>
      </c>
      <c r="D50" s="79"/>
    </row>
    <row r="51" spans="1:4">
      <c r="A51" s="154" t="s">
        <v>74</v>
      </c>
      <c r="B51" s="154"/>
      <c r="C51" s="70">
        <f>'1'!D37</f>
        <v>39720</v>
      </c>
    </row>
    <row r="52" spans="1:4">
      <c r="A52" s="64"/>
      <c r="B52" s="64"/>
      <c r="C52" s="65"/>
    </row>
    <row r="53" spans="1:4" ht="69">
      <c r="A53" s="82" t="s">
        <v>37</v>
      </c>
      <c r="B53" s="33">
        <v>1205</v>
      </c>
      <c r="C53" s="76" t="s">
        <v>85</v>
      </c>
    </row>
    <row r="54" spans="1:4">
      <c r="A54" s="82" t="s">
        <v>38</v>
      </c>
      <c r="B54" s="33">
        <f>+'1'!B43</f>
        <v>12021</v>
      </c>
      <c r="C54" s="81" t="s">
        <v>11</v>
      </c>
    </row>
    <row r="55" spans="1:4" ht="39" customHeight="1">
      <c r="A55" s="82" t="s">
        <v>39</v>
      </c>
      <c r="B55" s="33" t="str">
        <f>+'1'!C44</f>
        <v xml:space="preserve">Ռազմական դրությամբ պայմանավորված՝ Արցախի վերահսկողության ներքո գտնվող համայնքների հաշվառման հասցեում գտնվող բնակելի անշարժ գույքը կորցրած չափահաս քաղաքացիներին ժամանակավոր հյուրընկալողների ծախսերի փոխհատուցման եռամսյա սոցիալական աջակցության տրամադրում </v>
      </c>
      <c r="C55" s="82"/>
    </row>
    <row r="56" spans="1:4" ht="103.5">
      <c r="A56" s="82" t="s">
        <v>40</v>
      </c>
      <c r="B56" s="33" t="str">
        <f>+'1'!C46</f>
        <v>Ադրբեջանի կողմից 2020 թվականի սեպտեմբերի 27-ին սանձազերծված պատերազմական գործողությունների  հետևանքով տեղահանված և փաստացի Հայաստանի Հանրապետությունում գտնվող՝ Արցախում հաշվառված քաղաքացիներին  սոցիալական աջակցության տրամադրում</v>
      </c>
      <c r="C56" s="82"/>
    </row>
    <row r="57" spans="1:4">
      <c r="A57" s="82" t="s">
        <v>41</v>
      </c>
      <c r="B57" s="33" t="s">
        <v>42</v>
      </c>
      <c r="C57" s="82"/>
    </row>
    <row r="58" spans="1:4" ht="42.75" customHeight="1">
      <c r="A58" s="82" t="s">
        <v>43</v>
      </c>
      <c r="B58" s="33" t="s">
        <v>92</v>
      </c>
      <c r="C58" s="82"/>
    </row>
    <row r="59" spans="1:4">
      <c r="A59" s="146" t="s">
        <v>10</v>
      </c>
      <c r="B59" s="146"/>
      <c r="C59" s="82"/>
    </row>
    <row r="60" spans="1:4">
      <c r="A60" s="153" t="s">
        <v>56</v>
      </c>
      <c r="B60" s="153"/>
      <c r="C60" s="77">
        <f>SUM(C61/D60)*1000</f>
        <v>737</v>
      </c>
      <c r="D60" s="79">
        <v>30000</v>
      </c>
    </row>
    <row r="61" spans="1:4">
      <c r="A61" s="147" t="s">
        <v>44</v>
      </c>
      <c r="B61" s="147"/>
      <c r="C61" s="131">
        <f>'1'!D43</f>
        <v>22110</v>
      </c>
    </row>
    <row r="62" spans="1:4">
      <c r="C62" s="25"/>
    </row>
    <row r="63" spans="1:4" s="71" customFormat="1" ht="13.5" customHeight="1">
      <c r="A63" s="72"/>
      <c r="B63" s="72"/>
      <c r="C63" s="72"/>
    </row>
    <row r="64" spans="1:4" s="71" customFormat="1" ht="13.5" customHeight="1">
      <c r="A64" s="55" t="s">
        <v>34</v>
      </c>
      <c r="B64" s="56" t="s">
        <v>35</v>
      </c>
    </row>
    <row r="65" spans="1:3" s="71" customFormat="1">
      <c r="A65" s="55">
        <v>1068</v>
      </c>
      <c r="B65" s="58" t="s">
        <v>112</v>
      </c>
    </row>
    <row r="66" spans="1:3" s="71" customFormat="1">
      <c r="A66" s="25"/>
      <c r="B66" s="25"/>
      <c r="C66" s="73"/>
    </row>
    <row r="67" spans="1:3" s="71" customFormat="1" ht="16.5" customHeight="1">
      <c r="A67" s="30" t="s">
        <v>36</v>
      </c>
      <c r="B67" s="59"/>
      <c r="C67" s="73"/>
    </row>
    <row r="68" spans="1:3" s="71" customFormat="1" ht="16.5" customHeight="1">
      <c r="A68" s="74"/>
      <c r="B68" s="75"/>
      <c r="C68" s="73"/>
    </row>
    <row r="69" spans="1:3" s="71" customFormat="1" ht="60.75" customHeight="1">
      <c r="A69" s="107" t="s">
        <v>37</v>
      </c>
      <c r="B69" s="108" t="s">
        <v>113</v>
      </c>
      <c r="C69" s="76" t="s">
        <v>85</v>
      </c>
    </row>
    <row r="70" spans="1:3" s="71" customFormat="1">
      <c r="A70" s="107" t="s">
        <v>38</v>
      </c>
      <c r="B70" s="108" t="s">
        <v>114</v>
      </c>
      <c r="C70" s="104" t="s">
        <v>84</v>
      </c>
    </row>
    <row r="71" spans="1:3" s="71" customFormat="1" ht="34.5">
      <c r="A71" s="107" t="s">
        <v>39</v>
      </c>
      <c r="B71" s="108" t="s">
        <v>115</v>
      </c>
      <c r="C71" s="148"/>
    </row>
    <row r="72" spans="1:3" s="71" customFormat="1" ht="66.75" customHeight="1">
      <c r="A72" s="107" t="s">
        <v>40</v>
      </c>
      <c r="B72" s="108" t="s">
        <v>115</v>
      </c>
      <c r="C72" s="149"/>
    </row>
    <row r="73" spans="1:3" s="71" customFormat="1">
      <c r="A73" s="107" t="s">
        <v>41</v>
      </c>
      <c r="B73" s="108" t="s">
        <v>42</v>
      </c>
      <c r="C73" s="149"/>
    </row>
    <row r="74" spans="1:3" s="71" customFormat="1" ht="86.25">
      <c r="A74" s="107" t="s">
        <v>43</v>
      </c>
      <c r="B74" s="108" t="s">
        <v>116</v>
      </c>
      <c r="C74" s="150"/>
    </row>
    <row r="75" spans="1:3" s="71" customFormat="1">
      <c r="A75" s="159" t="s">
        <v>10</v>
      </c>
      <c r="B75" s="159"/>
      <c r="C75" s="105"/>
    </row>
    <row r="76" spans="1:3">
      <c r="A76" s="156" t="s">
        <v>44</v>
      </c>
      <c r="B76" s="156"/>
      <c r="C76" s="60">
        <f>'1'!D56</f>
        <v>250000</v>
      </c>
    </row>
    <row r="78" spans="1:3">
      <c r="A78" s="157" t="s">
        <v>117</v>
      </c>
      <c r="B78" s="157"/>
      <c r="C78" s="157"/>
    </row>
    <row r="79" spans="1:3">
      <c r="A79" s="158" t="s">
        <v>132</v>
      </c>
      <c r="B79" s="158"/>
      <c r="C79" s="158"/>
    </row>
    <row r="80" spans="1:3">
      <c r="A80" s="72"/>
      <c r="B80" s="72"/>
      <c r="C80" s="72"/>
    </row>
    <row r="81" spans="1:3">
      <c r="A81" s="55" t="s">
        <v>34</v>
      </c>
      <c r="B81" s="56" t="s">
        <v>35</v>
      </c>
      <c r="C81" s="73"/>
    </row>
    <row r="82" spans="1:3">
      <c r="A82" s="55">
        <v>1139</v>
      </c>
      <c r="B82" s="58" t="s">
        <v>125</v>
      </c>
      <c r="C82" s="72"/>
    </row>
    <row r="83" spans="1:3">
      <c r="C83" s="73"/>
    </row>
    <row r="84" spans="1:3">
      <c r="A84" s="30" t="s">
        <v>36</v>
      </c>
      <c r="B84" s="59"/>
      <c r="C84" s="73"/>
    </row>
    <row r="85" spans="1:3">
      <c r="A85" s="74"/>
      <c r="B85" s="75"/>
      <c r="C85" s="73"/>
    </row>
    <row r="86" spans="1:3" ht="69">
      <c r="A86" s="113" t="s">
        <v>37</v>
      </c>
      <c r="B86" s="33">
        <v>1139</v>
      </c>
      <c r="C86" s="76" t="s">
        <v>86</v>
      </c>
    </row>
    <row r="87" spans="1:3">
      <c r="A87" s="113" t="s">
        <v>38</v>
      </c>
      <c r="B87" s="33">
        <v>11001</v>
      </c>
      <c r="C87" s="110" t="s">
        <v>84</v>
      </c>
    </row>
    <row r="88" spans="1:3">
      <c r="A88" s="113" t="s">
        <v>39</v>
      </c>
      <c r="B88" s="33" t="s">
        <v>125</v>
      </c>
      <c r="C88" s="113"/>
    </row>
    <row r="89" spans="1:3" ht="69">
      <c r="A89" s="113" t="s">
        <v>40</v>
      </c>
      <c r="B89" s="33" t="s">
        <v>133</v>
      </c>
      <c r="C89" s="113"/>
    </row>
    <row r="90" spans="1:3" ht="17.25" customHeight="1">
      <c r="A90" s="113" t="s">
        <v>41</v>
      </c>
      <c r="B90" s="33" t="s">
        <v>134</v>
      </c>
      <c r="C90" s="113"/>
    </row>
    <row r="91" spans="1:3" ht="17.25" customHeight="1">
      <c r="A91" s="113" t="s">
        <v>135</v>
      </c>
      <c r="B91" s="33" t="s">
        <v>126</v>
      </c>
      <c r="C91" s="113"/>
    </row>
    <row r="92" spans="1:3">
      <c r="A92" s="146" t="s">
        <v>10</v>
      </c>
      <c r="B92" s="146"/>
      <c r="C92" s="113"/>
    </row>
    <row r="93" spans="1:3">
      <c r="A93" s="153" t="s">
        <v>136</v>
      </c>
      <c r="B93" s="153"/>
      <c r="C93" s="124">
        <f>'2'!G94</f>
        <v>-617430</v>
      </c>
    </row>
  </sheetData>
  <mergeCells count="27">
    <mergeCell ref="A92:B92"/>
    <mergeCell ref="A93:B93"/>
    <mergeCell ref="A76:B76"/>
    <mergeCell ref="C71:C74"/>
    <mergeCell ref="A78:C78"/>
    <mergeCell ref="A79:C79"/>
    <mergeCell ref="A75:B75"/>
    <mergeCell ref="A61:B61"/>
    <mergeCell ref="A7:B7"/>
    <mergeCell ref="A59:B59"/>
    <mergeCell ref="A60:B60"/>
    <mergeCell ref="A51:B51"/>
    <mergeCell ref="A49:B49"/>
    <mergeCell ref="A41:B41"/>
    <mergeCell ref="A29:B29"/>
    <mergeCell ref="A30:B30"/>
    <mergeCell ref="A31:B31"/>
    <mergeCell ref="A39:B39"/>
    <mergeCell ref="A40:B40"/>
    <mergeCell ref="A50:B50"/>
    <mergeCell ref="A20:B20"/>
    <mergeCell ref="A21:B21"/>
    <mergeCell ref="C16:C19"/>
    <mergeCell ref="B2:C2"/>
    <mergeCell ref="B3:C3"/>
    <mergeCell ref="A5:C5"/>
    <mergeCell ref="A6:C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2"/>
  <sheetViews>
    <sheetView tabSelected="1" topLeftCell="A43" zoomScale="115" zoomScaleNormal="115" workbookViewId="0">
      <selection activeCell="I49" sqref="I49"/>
    </sheetView>
  </sheetViews>
  <sheetFormatPr defaultRowHeight="17.25"/>
  <cols>
    <col min="1" max="1" width="42" style="25" customWidth="1"/>
    <col min="2" max="2" width="73.140625" style="25" customWidth="1"/>
    <col min="3" max="3" width="33.85546875" style="57" customWidth="1"/>
    <col min="4" max="4" width="15.5703125" style="25" hidden="1" customWidth="1"/>
    <col min="5" max="16384" width="9.140625" style="25"/>
  </cols>
  <sheetData>
    <row r="1" spans="1:3" ht="20.25" customHeight="1">
      <c r="C1" s="26" t="s">
        <v>54</v>
      </c>
    </row>
    <row r="2" spans="1:3">
      <c r="B2" s="140" t="s">
        <v>58</v>
      </c>
      <c r="C2" s="140"/>
    </row>
    <row r="3" spans="1:3" ht="13.5" customHeight="1">
      <c r="B3" s="140" t="s">
        <v>82</v>
      </c>
      <c r="C3" s="140"/>
    </row>
    <row r="5" spans="1:3" ht="42.75" customHeight="1">
      <c r="A5" s="151" t="s">
        <v>137</v>
      </c>
      <c r="B5" s="151"/>
      <c r="C5" s="151"/>
    </row>
    <row r="6" spans="1:3" ht="17.25" customHeight="1">
      <c r="A6" s="160" t="s">
        <v>139</v>
      </c>
      <c r="B6" s="160"/>
      <c r="C6" s="160"/>
    </row>
    <row r="7" spans="1:3" ht="17.25" customHeight="1">
      <c r="A7" s="152" t="s">
        <v>45</v>
      </c>
      <c r="B7" s="152"/>
      <c r="C7" s="25"/>
    </row>
    <row r="8" spans="1:3" ht="17.25" customHeight="1">
      <c r="A8" s="54"/>
      <c r="B8" s="54"/>
      <c r="C8" s="25"/>
    </row>
    <row r="9" spans="1:3">
      <c r="A9" s="55" t="s">
        <v>34</v>
      </c>
      <c r="B9" s="56" t="s">
        <v>35</v>
      </c>
      <c r="C9" s="25"/>
    </row>
    <row r="10" spans="1:3">
      <c r="A10" s="55">
        <v>1205</v>
      </c>
      <c r="B10" s="58" t="s">
        <v>46</v>
      </c>
      <c r="C10" s="25"/>
    </row>
    <row r="11" spans="1:3">
      <c r="C11" s="25"/>
    </row>
    <row r="12" spans="1:3">
      <c r="A12" s="30" t="s">
        <v>36</v>
      </c>
      <c r="B12" s="59"/>
      <c r="C12" s="25"/>
    </row>
    <row r="13" spans="1:3">
      <c r="C13" s="25"/>
    </row>
    <row r="14" spans="1:3" ht="69">
      <c r="A14" s="113" t="s">
        <v>37</v>
      </c>
      <c r="B14" s="33" t="s">
        <v>106</v>
      </c>
      <c r="C14" s="76" t="s">
        <v>85</v>
      </c>
    </row>
    <row r="15" spans="1:3">
      <c r="A15" s="113" t="s">
        <v>38</v>
      </c>
      <c r="B15" s="33" t="s">
        <v>107</v>
      </c>
      <c r="C15" s="110" t="s">
        <v>11</v>
      </c>
    </row>
    <row r="16" spans="1:3">
      <c r="A16" s="113" t="s">
        <v>39</v>
      </c>
      <c r="B16" s="33" t="s">
        <v>108</v>
      </c>
      <c r="C16" s="148"/>
    </row>
    <row r="17" spans="1:4" ht="103.5">
      <c r="A17" s="113" t="s">
        <v>40</v>
      </c>
      <c r="B17" s="33" t="s">
        <v>109</v>
      </c>
      <c r="C17" s="149"/>
    </row>
    <row r="18" spans="1:4">
      <c r="A18" s="113" t="s">
        <v>41</v>
      </c>
      <c r="B18" s="33" t="s">
        <v>42</v>
      </c>
      <c r="C18" s="149"/>
    </row>
    <row r="19" spans="1:4" ht="34.5">
      <c r="A19" s="113" t="s">
        <v>110</v>
      </c>
      <c r="B19" s="33" t="s">
        <v>111</v>
      </c>
      <c r="C19" s="150"/>
    </row>
    <row r="20" spans="1:4">
      <c r="A20" s="146" t="s">
        <v>10</v>
      </c>
      <c r="B20" s="146"/>
      <c r="C20" s="113"/>
    </row>
    <row r="21" spans="1:4" ht="17.25" customHeight="1">
      <c r="A21" s="147" t="s">
        <v>44</v>
      </c>
      <c r="B21" s="147"/>
      <c r="C21" s="60">
        <f>'1'!D19</f>
        <v>50000</v>
      </c>
    </row>
    <row r="22" spans="1:4">
      <c r="A22" s="106"/>
      <c r="B22" s="106"/>
    </row>
    <row r="23" spans="1:4" ht="69">
      <c r="A23" s="113" t="s">
        <v>37</v>
      </c>
      <c r="B23" s="33">
        <v>1205</v>
      </c>
      <c r="C23" s="76" t="s">
        <v>85</v>
      </c>
    </row>
    <row r="24" spans="1:4">
      <c r="A24" s="113" t="s">
        <v>38</v>
      </c>
      <c r="B24" s="33">
        <f>+'1'!B25</f>
        <v>12011</v>
      </c>
      <c r="C24" s="110" t="s">
        <v>11</v>
      </c>
    </row>
    <row r="25" spans="1:4" ht="56.25" customHeight="1">
      <c r="A25" s="113" t="s">
        <v>39</v>
      </c>
      <c r="B25" s="33" t="str">
        <f>+'1'!C26</f>
        <v xml:space="preserve">Ռազմական դրությամբ պայմանավորված՝ միանվագ դրամական
աջակցություն Ադրբեջանի Հանրապետության վերահսկողության տակ
անցած տարածքներում հաշվառված քաղաքացիներին
</v>
      </c>
      <c r="C25" s="113"/>
    </row>
    <row r="26" spans="1:4" ht="92.25" customHeight="1">
      <c r="A26" s="113" t="s">
        <v>40</v>
      </c>
      <c r="B26" s="33" t="str">
        <f>+'1'!C28</f>
        <v xml:space="preserve">Ադրբեջանի կողմից 2020 թվականի սեպտեմբերի 27-ին Արցախի Հանրապետության դեմ սկսված պատերազմական գործողությունների հետևանքով Ադրբեջանի Հանրապետության վերահսկողության տակ անցած համայնքներում հաշվառված քաղաքացիներին աջակցության տրամադրում 
</v>
      </c>
      <c r="C26" s="113"/>
    </row>
    <row r="27" spans="1:4">
      <c r="A27" s="113" t="s">
        <v>41</v>
      </c>
      <c r="B27" s="33" t="s">
        <v>42</v>
      </c>
      <c r="C27" s="113"/>
    </row>
    <row r="28" spans="1:4" ht="36" customHeight="1">
      <c r="A28" s="113" t="s">
        <v>43</v>
      </c>
      <c r="B28" s="33" t="s">
        <v>89</v>
      </c>
      <c r="C28" s="113"/>
    </row>
    <row r="29" spans="1:4">
      <c r="A29" s="146" t="s">
        <v>10</v>
      </c>
      <c r="B29" s="146"/>
      <c r="C29" s="113"/>
    </row>
    <row r="30" spans="1:4">
      <c r="A30" s="153" t="s">
        <v>56</v>
      </c>
      <c r="B30" s="153"/>
      <c r="C30" s="77">
        <f>SUM(C31/D30)*1000</f>
        <v>262</v>
      </c>
      <c r="D30" s="79">
        <v>300000</v>
      </c>
    </row>
    <row r="31" spans="1:4">
      <c r="A31" s="147" t="s">
        <v>44</v>
      </c>
      <c r="B31" s="147"/>
      <c r="C31" s="60">
        <f>'1'!D25</f>
        <v>78600</v>
      </c>
    </row>
    <row r="32" spans="1:4">
      <c r="A32" s="61"/>
      <c r="B32" s="62"/>
      <c r="C32" s="63"/>
    </row>
    <row r="33" spans="1:4" ht="69">
      <c r="A33" s="113" t="s">
        <v>37</v>
      </c>
      <c r="B33" s="33">
        <v>1205</v>
      </c>
      <c r="C33" s="76" t="s">
        <v>85</v>
      </c>
    </row>
    <row r="34" spans="1:4">
      <c r="A34" s="113" t="s">
        <v>38</v>
      </c>
      <c r="B34" s="33">
        <f>+'1'!B31</f>
        <v>12016</v>
      </c>
      <c r="C34" s="110" t="s">
        <v>11</v>
      </c>
    </row>
    <row r="35" spans="1:4" ht="69">
      <c r="A35" s="113" t="s">
        <v>39</v>
      </c>
      <c r="B35" s="33" t="str">
        <f>+'1'!C32</f>
        <v>Ռազմական դրությամբ պայմանավորված՝ Արցախի Հանրապետությունում հաշվառված և հաշվառման հասցեում գտնվող բնակելի անշարժ գույքը  կորցրած քաղաքացիներին  միանվագ դրամական աջակցություն</v>
      </c>
      <c r="C35" s="113"/>
    </row>
    <row r="36" spans="1:4" ht="51.75">
      <c r="A36" s="113" t="s">
        <v>40</v>
      </c>
      <c r="B36" s="33" t="str">
        <f>+'1'!C34</f>
        <v>Արցախի Հանրապետությունում հաշվառված և հաշվառման հասցեում գտնվող բնակելի անշարժ գույքը կորցրած քաղաքացիներին աջակցության տրամադրում</v>
      </c>
      <c r="C36" s="113"/>
    </row>
    <row r="37" spans="1:4">
      <c r="A37" s="113" t="s">
        <v>41</v>
      </c>
      <c r="B37" s="33" t="s">
        <v>42</v>
      </c>
      <c r="C37" s="113"/>
    </row>
    <row r="38" spans="1:4" ht="37.5" customHeight="1">
      <c r="A38" s="113" t="s">
        <v>43</v>
      </c>
      <c r="B38" s="33" t="s">
        <v>90</v>
      </c>
      <c r="C38" s="113"/>
    </row>
    <row r="39" spans="1:4">
      <c r="A39" s="146" t="s">
        <v>10</v>
      </c>
      <c r="B39" s="146"/>
      <c r="C39" s="113"/>
    </row>
    <row r="40" spans="1:4">
      <c r="A40" s="153" t="s">
        <v>56</v>
      </c>
      <c r="B40" s="153"/>
      <c r="C40" s="77">
        <f>SUM(C41/D40)*1000</f>
        <v>708</v>
      </c>
      <c r="D40" s="79">
        <v>250000</v>
      </c>
    </row>
    <row r="41" spans="1:4">
      <c r="A41" s="147" t="s">
        <v>44</v>
      </c>
      <c r="B41" s="147"/>
      <c r="C41" s="60">
        <f>'1'!D31</f>
        <v>177000</v>
      </c>
    </row>
    <row r="42" spans="1:4">
      <c r="A42" s="64"/>
      <c r="B42" s="64"/>
      <c r="C42" s="65"/>
    </row>
    <row r="43" spans="1:4" ht="69">
      <c r="A43" s="113" t="s">
        <v>37</v>
      </c>
      <c r="B43" s="33">
        <v>1205</v>
      </c>
      <c r="C43" s="76" t="s">
        <v>85</v>
      </c>
    </row>
    <row r="44" spans="1:4">
      <c r="A44" s="66" t="s">
        <v>68</v>
      </c>
      <c r="B44" s="33">
        <f>'1'!B37</f>
        <v>12022</v>
      </c>
      <c r="C44" s="115"/>
    </row>
    <row r="45" spans="1:4" ht="86.25">
      <c r="A45" s="66" t="s">
        <v>69</v>
      </c>
      <c r="B45" s="114" t="str">
        <f>'1'!C38</f>
        <v>Ռազմական դրությամբ պայմանավորված՝ 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</v>
      </c>
      <c r="C45" s="67"/>
    </row>
    <row r="46" spans="1:4" ht="103.5">
      <c r="A46" s="66" t="s">
        <v>70</v>
      </c>
      <c r="B46" s="68" t="str">
        <f>'1'!C40</f>
        <v>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տրամադում՝ հյուրընկալի կողմից էլեկտրոնային եղանակով ներկայացվող դիմումի հիման վրա</v>
      </c>
      <c r="C46" s="67"/>
    </row>
    <row r="47" spans="1:4">
      <c r="A47" s="66" t="s">
        <v>71</v>
      </c>
      <c r="B47" s="69" t="s">
        <v>3</v>
      </c>
      <c r="C47" s="67"/>
    </row>
    <row r="48" spans="1:4" ht="34.5">
      <c r="A48" s="66" t="s">
        <v>72</v>
      </c>
      <c r="B48" s="33" t="s">
        <v>91</v>
      </c>
      <c r="C48" s="67"/>
    </row>
    <row r="49" spans="1:4">
      <c r="A49" s="155" t="s">
        <v>73</v>
      </c>
      <c r="B49" s="155"/>
      <c r="C49" s="77"/>
      <c r="D49" s="79">
        <v>30000</v>
      </c>
    </row>
    <row r="50" spans="1:4">
      <c r="A50" s="153" t="s">
        <v>56</v>
      </c>
      <c r="B50" s="153"/>
      <c r="C50" s="77">
        <v>1324</v>
      </c>
      <c r="D50" s="79"/>
    </row>
    <row r="51" spans="1:4">
      <c r="A51" s="154" t="s">
        <v>74</v>
      </c>
      <c r="B51" s="154"/>
      <c r="C51" s="70">
        <f>'1'!D37</f>
        <v>39720</v>
      </c>
    </row>
    <row r="52" spans="1:4">
      <c r="A52" s="64"/>
      <c r="B52" s="64"/>
      <c r="C52" s="65"/>
    </row>
    <row r="53" spans="1:4" ht="69">
      <c r="A53" s="113" t="s">
        <v>37</v>
      </c>
      <c r="B53" s="33">
        <v>1205</v>
      </c>
      <c r="C53" s="76" t="s">
        <v>85</v>
      </c>
    </row>
    <row r="54" spans="1:4">
      <c r="A54" s="113" t="s">
        <v>38</v>
      </c>
      <c r="B54" s="33">
        <f>+'1'!B43</f>
        <v>12021</v>
      </c>
      <c r="C54" s="110" t="s">
        <v>11</v>
      </c>
    </row>
    <row r="55" spans="1:4" ht="39" customHeight="1">
      <c r="A55" s="113" t="s">
        <v>39</v>
      </c>
      <c r="B55" s="33" t="str">
        <f>+'1'!C44</f>
        <v xml:space="preserve">Ռազմական դրությամբ պայմանավորված՝ Արցախի վերահսկողության ներքո գտնվող համայնքների հաշվառման հասցեում գտնվող բնակելի անշարժ գույքը կորցրած չափահաս քաղաքացիներին ժամանակավոր հյուրընկալողների ծախսերի փոխհատուցման եռամսյա սոցիալական աջակցության տրամադրում </v>
      </c>
      <c r="C55" s="113"/>
    </row>
    <row r="56" spans="1:4" ht="86.25">
      <c r="A56" s="113" t="s">
        <v>40</v>
      </c>
      <c r="B56" s="33" t="str">
        <f>+'1'!C46</f>
        <v>Ադրբեջանի կողմից 2020 թվականի սեպտեմբերի 27-ին սանձազերծված պատերազմական գործողությունների  հետևանքով տեղահանված և փաստացի Հայաստանի Հանրապետությունում գտնվող՝ Արցախում հաշվառված քաղաքացիներին  սոցիալական աջակցության տրամադրում</v>
      </c>
      <c r="C56" s="113"/>
    </row>
    <row r="57" spans="1:4">
      <c r="A57" s="113" t="s">
        <v>41</v>
      </c>
      <c r="B57" s="33" t="s">
        <v>42</v>
      </c>
      <c r="C57" s="113"/>
    </row>
    <row r="58" spans="1:4" ht="42.75" customHeight="1">
      <c r="A58" s="113" t="s">
        <v>43</v>
      </c>
      <c r="B58" s="33" t="s">
        <v>92</v>
      </c>
      <c r="C58" s="113"/>
    </row>
    <row r="59" spans="1:4">
      <c r="A59" s="146" t="s">
        <v>10</v>
      </c>
      <c r="B59" s="146"/>
      <c r="C59" s="113"/>
    </row>
    <row r="60" spans="1:4">
      <c r="A60" s="153" t="s">
        <v>56</v>
      </c>
      <c r="B60" s="153"/>
      <c r="C60" s="77">
        <f>SUM(C61/D60)*1000</f>
        <v>737</v>
      </c>
      <c r="D60" s="79">
        <v>30000</v>
      </c>
    </row>
    <row r="61" spans="1:4">
      <c r="A61" s="147" t="s">
        <v>44</v>
      </c>
      <c r="B61" s="147"/>
      <c r="C61" s="60">
        <f>'1'!D43</f>
        <v>22110</v>
      </c>
    </row>
    <row r="62" spans="1:4">
      <c r="C62" s="25"/>
    </row>
    <row r="63" spans="1:4" s="71" customFormat="1" ht="13.5" customHeight="1">
      <c r="A63" s="72"/>
      <c r="B63" s="72"/>
      <c r="C63" s="72"/>
    </row>
    <row r="64" spans="1:4" s="71" customFormat="1" ht="13.5" customHeight="1">
      <c r="A64" s="55" t="s">
        <v>34</v>
      </c>
      <c r="B64" s="56" t="s">
        <v>35</v>
      </c>
    </row>
    <row r="65" spans="1:3" s="71" customFormat="1">
      <c r="A65" s="55">
        <v>1068</v>
      </c>
      <c r="B65" s="58" t="s">
        <v>112</v>
      </c>
    </row>
    <row r="66" spans="1:3" s="71" customFormat="1">
      <c r="A66" s="25"/>
      <c r="B66" s="25"/>
      <c r="C66" s="73"/>
    </row>
    <row r="67" spans="1:3" s="71" customFormat="1" ht="16.5" customHeight="1">
      <c r="A67" s="30" t="s">
        <v>36</v>
      </c>
      <c r="B67" s="59"/>
      <c r="C67" s="73"/>
    </row>
    <row r="68" spans="1:3" s="71" customFormat="1" ht="16.5" customHeight="1">
      <c r="A68" s="74"/>
      <c r="B68" s="75"/>
      <c r="C68" s="73"/>
    </row>
    <row r="69" spans="1:3" s="71" customFormat="1" ht="60.75" customHeight="1">
      <c r="A69" s="112" t="s">
        <v>37</v>
      </c>
      <c r="B69" s="111" t="s">
        <v>113</v>
      </c>
      <c r="C69" s="76" t="s">
        <v>85</v>
      </c>
    </row>
    <row r="70" spans="1:3" s="71" customFormat="1">
      <c r="A70" s="112" t="s">
        <v>38</v>
      </c>
      <c r="B70" s="111" t="s">
        <v>114</v>
      </c>
      <c r="C70" s="104" t="s">
        <v>84</v>
      </c>
    </row>
    <row r="71" spans="1:3" s="71" customFormat="1">
      <c r="A71" s="112" t="s">
        <v>39</v>
      </c>
      <c r="B71" s="111" t="s">
        <v>115</v>
      </c>
      <c r="C71" s="148"/>
    </row>
    <row r="72" spans="1:3" s="71" customFormat="1" ht="66.75" customHeight="1">
      <c r="A72" s="112" t="s">
        <v>40</v>
      </c>
      <c r="B72" s="111" t="s">
        <v>115</v>
      </c>
      <c r="C72" s="149"/>
    </row>
    <row r="73" spans="1:3" s="71" customFormat="1">
      <c r="A73" s="112" t="s">
        <v>41</v>
      </c>
      <c r="B73" s="111" t="s">
        <v>42</v>
      </c>
      <c r="C73" s="149"/>
    </row>
    <row r="74" spans="1:3" s="71" customFormat="1" ht="69">
      <c r="A74" s="112" t="s">
        <v>43</v>
      </c>
      <c r="B74" s="111" t="s">
        <v>116</v>
      </c>
      <c r="C74" s="150"/>
    </row>
    <row r="75" spans="1:3" s="71" customFormat="1">
      <c r="A75" s="159" t="s">
        <v>10</v>
      </c>
      <c r="B75" s="159"/>
      <c r="C75" s="105"/>
    </row>
    <row r="76" spans="1:3">
      <c r="A76" s="156" t="s">
        <v>44</v>
      </c>
      <c r="B76" s="156"/>
      <c r="C76" s="60">
        <f>'1'!D56</f>
        <v>250000</v>
      </c>
    </row>
    <row r="78" spans="1:3">
      <c r="A78" s="157" t="s">
        <v>117</v>
      </c>
      <c r="B78" s="157"/>
      <c r="C78" s="157"/>
    </row>
    <row r="79" spans="1:3">
      <c r="A79" s="158" t="s">
        <v>132</v>
      </c>
      <c r="B79" s="158"/>
      <c r="C79" s="158"/>
    </row>
    <row r="80" spans="1:3">
      <c r="A80" s="72"/>
      <c r="B80" s="72"/>
      <c r="C80" s="72"/>
    </row>
    <row r="81" spans="1:3">
      <c r="A81" s="55" t="s">
        <v>34</v>
      </c>
      <c r="B81" s="56" t="s">
        <v>35</v>
      </c>
      <c r="C81" s="73"/>
    </row>
    <row r="82" spans="1:3">
      <c r="A82" s="55">
        <v>1139</v>
      </c>
      <c r="B82" s="58" t="s">
        <v>125</v>
      </c>
      <c r="C82" s="72"/>
    </row>
    <row r="83" spans="1:3">
      <c r="C83" s="73"/>
    </row>
    <row r="84" spans="1:3">
      <c r="A84" s="30" t="s">
        <v>36</v>
      </c>
      <c r="B84" s="59"/>
      <c r="C84" s="73"/>
    </row>
    <row r="85" spans="1:3" ht="51.75">
      <c r="A85" s="74" t="s">
        <v>37</v>
      </c>
      <c r="B85" s="125">
        <v>1139</v>
      </c>
      <c r="C85" s="76" t="s">
        <v>86</v>
      </c>
    </row>
    <row r="86" spans="1:3">
      <c r="A86" s="113" t="s">
        <v>38</v>
      </c>
      <c r="B86" s="33">
        <v>11001</v>
      </c>
      <c r="C86" s="76" t="s">
        <v>84</v>
      </c>
    </row>
    <row r="87" spans="1:3">
      <c r="A87" s="113" t="s">
        <v>39</v>
      </c>
      <c r="B87" s="33" t="s">
        <v>125</v>
      </c>
      <c r="C87" s="110"/>
    </row>
    <row r="88" spans="1:3" ht="69">
      <c r="A88" s="113" t="s">
        <v>40</v>
      </c>
      <c r="B88" s="33" t="s">
        <v>133</v>
      </c>
      <c r="C88" s="113"/>
    </row>
    <row r="89" spans="1:3">
      <c r="A89" s="113" t="s">
        <v>41</v>
      </c>
      <c r="B89" s="33" t="s">
        <v>134</v>
      </c>
      <c r="C89" s="113"/>
    </row>
    <row r="90" spans="1:3" ht="17.25" customHeight="1">
      <c r="A90" s="113" t="s">
        <v>135</v>
      </c>
      <c r="B90" s="33" t="s">
        <v>126</v>
      </c>
      <c r="C90" s="113"/>
    </row>
    <row r="91" spans="1:3" ht="17.25" customHeight="1">
      <c r="A91" s="161" t="s">
        <v>10</v>
      </c>
      <c r="B91" s="162"/>
      <c r="C91" s="113"/>
    </row>
    <row r="92" spans="1:3">
      <c r="A92" s="147" t="s">
        <v>136</v>
      </c>
      <c r="B92" s="147"/>
      <c r="C92" s="124">
        <f>'2'!G94</f>
        <v>-617430</v>
      </c>
    </row>
  </sheetData>
  <mergeCells count="27">
    <mergeCell ref="A41:B41"/>
    <mergeCell ref="A49:B49"/>
    <mergeCell ref="A51:B51"/>
    <mergeCell ref="A92:B92"/>
    <mergeCell ref="A91:B91"/>
    <mergeCell ref="A78:C78"/>
    <mergeCell ref="A79:C79"/>
    <mergeCell ref="C71:C74"/>
    <mergeCell ref="A75:B75"/>
    <mergeCell ref="A76:B76"/>
    <mergeCell ref="A59:B59"/>
    <mergeCell ref="A60:B60"/>
    <mergeCell ref="A61:B61"/>
    <mergeCell ref="A50:B50"/>
    <mergeCell ref="A39:B39"/>
    <mergeCell ref="A40:B40"/>
    <mergeCell ref="A31:B31"/>
    <mergeCell ref="B2:C2"/>
    <mergeCell ref="B3:C3"/>
    <mergeCell ref="A5:C5"/>
    <mergeCell ref="A6:C6"/>
    <mergeCell ref="A7:B7"/>
    <mergeCell ref="C16:C19"/>
    <mergeCell ref="A20:B20"/>
    <mergeCell ref="A21:B21"/>
    <mergeCell ref="A29:B29"/>
    <mergeCell ref="A30:B3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'1'!Print_Area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https://mul2.gov.am/tasks/521339/oneclick/havelvacnerASHN -09.11.2021.xlsx?token=dc25535542b984ba313e64546b58cc85</cp:keywords>
  <cp:lastModifiedBy>Gohar.Hayrapetyan</cp:lastModifiedBy>
  <cp:lastPrinted>2021-10-01T05:43:20Z</cp:lastPrinted>
  <dcterms:created xsi:type="dcterms:W3CDTF">2020-11-18T04:57:16Z</dcterms:created>
  <dcterms:modified xsi:type="dcterms:W3CDTF">2021-11-09T11:13:56Z</dcterms:modified>
</cp:coreProperties>
</file>