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635" activeTab="3"/>
  </bookViews>
  <sheets>
    <sheet name="1" sheetId="9" r:id="rId1"/>
    <sheet name="2" sheetId="13" r:id="rId2"/>
    <sheet name="3" sheetId="8" r:id="rId3"/>
    <sheet name="4" sheetId="14" r:id="rId4"/>
    <sheet name="5" sheetId="7" r:id="rId5"/>
    <sheet name="6" sheetId="15" r:id="rId6"/>
    <sheet name="Sheet1" sheetId="4" state="hidden" r:id="rId7"/>
  </sheets>
  <definedNames>
    <definedName name="_xlnm._FilterDatabase" localSheetId="5" hidden="1">'6'!$A$1:$H$133</definedName>
    <definedName name="_tab10" localSheetId="1">#REF!</definedName>
    <definedName name="_tab10" localSheetId="3">#REF!</definedName>
    <definedName name="_tab10" localSheetId="5">#REF!</definedName>
    <definedName name="_tab10">#REF!</definedName>
    <definedName name="_tab11" localSheetId="1">#REF!</definedName>
    <definedName name="_tab11" localSheetId="3">#REF!</definedName>
    <definedName name="_tab11" localSheetId="5">#REF!</definedName>
    <definedName name="_tab11">#REF!</definedName>
    <definedName name="_tab12" localSheetId="1">#REF!</definedName>
    <definedName name="_tab12" localSheetId="3">#REF!</definedName>
    <definedName name="_tab12" localSheetId="5">#REF!</definedName>
    <definedName name="_tab12">#REF!</definedName>
    <definedName name="_tab13" localSheetId="1">#REF!</definedName>
    <definedName name="_tab13" localSheetId="3">#REF!</definedName>
    <definedName name="_tab13" localSheetId="5">#REF!</definedName>
    <definedName name="_tab13">#REF!</definedName>
    <definedName name="_tab14" localSheetId="1">#REF!</definedName>
    <definedName name="_tab14" localSheetId="3">#REF!</definedName>
    <definedName name="_tab14" localSheetId="5">#REF!</definedName>
    <definedName name="_tab14">#REF!</definedName>
    <definedName name="_tab15" localSheetId="1">#REF!</definedName>
    <definedName name="_tab15" localSheetId="3">#REF!</definedName>
    <definedName name="_tab15" localSheetId="5">#REF!</definedName>
    <definedName name="_tab15">#REF!</definedName>
    <definedName name="_tab16" localSheetId="1">#REF!</definedName>
    <definedName name="_tab16" localSheetId="3">#REF!</definedName>
    <definedName name="_tab16" localSheetId="5">#REF!</definedName>
    <definedName name="_tab16">#REF!</definedName>
    <definedName name="_tab17" localSheetId="1">#REF!</definedName>
    <definedName name="_tab17" localSheetId="3">#REF!</definedName>
    <definedName name="_tab17" localSheetId="5">#REF!</definedName>
    <definedName name="_tab17">#REF!</definedName>
    <definedName name="_tab18" localSheetId="1">#REF!</definedName>
    <definedName name="_tab18" localSheetId="3">#REF!</definedName>
    <definedName name="_tab18" localSheetId="5">#REF!</definedName>
    <definedName name="_tab18">#REF!</definedName>
    <definedName name="_tab19" localSheetId="1">#REF!</definedName>
    <definedName name="_tab19" localSheetId="3">#REF!</definedName>
    <definedName name="_tab19" localSheetId="5">#REF!</definedName>
    <definedName name="_tab19">#REF!</definedName>
    <definedName name="_tab20" localSheetId="1">#REF!</definedName>
    <definedName name="_tab20" localSheetId="3">#REF!</definedName>
    <definedName name="_tab20" localSheetId="5">#REF!</definedName>
    <definedName name="_tab20">#REF!</definedName>
    <definedName name="_tab21" localSheetId="1">#REF!</definedName>
    <definedName name="_tab21" localSheetId="3">#REF!</definedName>
    <definedName name="_tab21" localSheetId="5">#REF!</definedName>
    <definedName name="_tab21">#REF!</definedName>
    <definedName name="_tab22" localSheetId="1">#REF!</definedName>
    <definedName name="_tab22" localSheetId="3">#REF!</definedName>
    <definedName name="_tab22" localSheetId="5">#REF!</definedName>
    <definedName name="_tab22">#REF!</definedName>
    <definedName name="_tab23" localSheetId="1">#REF!</definedName>
    <definedName name="_tab23" localSheetId="3">#REF!</definedName>
    <definedName name="_tab23" localSheetId="5">#REF!</definedName>
    <definedName name="_tab23">#REF!</definedName>
    <definedName name="_tab24" localSheetId="1">#REF!</definedName>
    <definedName name="_tab24" localSheetId="3">#REF!</definedName>
    <definedName name="_tab24" localSheetId="5">#REF!</definedName>
    <definedName name="_tab24">#REF!</definedName>
    <definedName name="_tab5" localSheetId="1">#REF!</definedName>
    <definedName name="_tab5" localSheetId="3">#REF!</definedName>
    <definedName name="_tab5" localSheetId="5">#REF!</definedName>
    <definedName name="_tab5">#REF!</definedName>
    <definedName name="_tab6" localSheetId="1">#REF!</definedName>
    <definedName name="_tab6" localSheetId="3">#REF!</definedName>
    <definedName name="_tab6" localSheetId="5">#REF!</definedName>
    <definedName name="_tab6">#REF!</definedName>
    <definedName name="_tab7" localSheetId="1">#REF!</definedName>
    <definedName name="_tab7" localSheetId="3">#REF!</definedName>
    <definedName name="_tab7" localSheetId="5">#REF!</definedName>
    <definedName name="_tab7">#REF!</definedName>
    <definedName name="_tab8" localSheetId="1">#REF!</definedName>
    <definedName name="_tab8" localSheetId="3">#REF!</definedName>
    <definedName name="_tab8" localSheetId="5">#REF!</definedName>
    <definedName name="_tab8">#REF!</definedName>
    <definedName name="_tab9" localSheetId="1">#REF!</definedName>
    <definedName name="_tab9" localSheetId="3">#REF!</definedName>
    <definedName name="_tab9" localSheetId="5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3">#REF!,#REF!,#REF!,#REF!,#REF!</definedName>
    <definedName name="par_qual" localSheetId="5">#REF!,#REF!,#REF!,#REF!,#REF!</definedName>
    <definedName name="par_qual">#REF!,#REF!,#REF!,#REF!,#REF!</definedName>
    <definedName name="par_time" localSheetId="1">#REF!,#REF!,#REF!,#REF!</definedName>
    <definedName name="par_time" localSheetId="3">#REF!,#REF!,#REF!,#REF!</definedName>
    <definedName name="par_time" localSheetId="5">#REF!,#REF!,#REF!,#REF!</definedName>
    <definedName name="par_time">#REF!,#REF!,#REF!,#REF!</definedName>
    <definedName name="par2.12s" localSheetId="1">#REF!</definedName>
    <definedName name="par2.12s" localSheetId="3">#REF!</definedName>
    <definedName name="par2.12s" localSheetId="5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3">#REF!,#REF!</definedName>
    <definedName name="par2.5s" localSheetId="5">#REF!,#REF!</definedName>
    <definedName name="par2.5s">#REF!,#REF!</definedName>
    <definedName name="par2.6s" localSheetId="1">#REF!,#REF!,#REF!,#REF!</definedName>
    <definedName name="par2.6s" localSheetId="3">#REF!,#REF!,#REF!,#REF!</definedName>
    <definedName name="par2.6s" localSheetId="5">#REF!,#REF!,#REF!,#REF!</definedName>
    <definedName name="par2.6s">#REF!,#REF!,#REF!,#REF!</definedName>
    <definedName name="par2.7s" localSheetId="1">#REF!,#REF!</definedName>
    <definedName name="par2.7s" localSheetId="3">#REF!,#REF!</definedName>
    <definedName name="par2.7s" localSheetId="5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3">#REF!,#REF!</definedName>
    <definedName name="par4.10s" localSheetId="5">#REF!,#REF!</definedName>
    <definedName name="par4.10s">#REF!,#REF!</definedName>
    <definedName name="par4.11d" localSheetId="1">#REF!,#REF!,#REF!,#REF!,#REF!</definedName>
    <definedName name="par4.11d" localSheetId="3">#REF!,#REF!,#REF!,#REF!,#REF!</definedName>
    <definedName name="par4.11d" localSheetId="5">#REF!,#REF!,#REF!,#REF!,#REF!</definedName>
    <definedName name="par4.11d">#REF!,#REF!,#REF!,#REF!,#REF!</definedName>
    <definedName name="par4.12d" localSheetId="1">#REF!</definedName>
    <definedName name="par4.12d" localSheetId="3">#REF!</definedName>
    <definedName name="par4.12d" localSheetId="5">#REF!</definedName>
    <definedName name="par4.12d">#REF!</definedName>
    <definedName name="par4.13s" localSheetId="1">#REF!</definedName>
    <definedName name="par4.13s" localSheetId="3">#REF!</definedName>
    <definedName name="par4.13s" localSheetId="5">#REF!</definedName>
    <definedName name="par4.13s">#REF!</definedName>
    <definedName name="par4.14" localSheetId="1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">#REF!,#REF!,#REF!</definedName>
    <definedName name="par4.15" localSheetId="3">#REF!,#REF!,#REF!</definedName>
    <definedName name="par4.15" localSheetId="5">#REF!,#REF!,#REF!</definedName>
    <definedName name="par4.15">#REF!,#REF!,#REF!</definedName>
    <definedName name="par4.16" localSheetId="1">#REF!,#REF!,#REF!</definedName>
    <definedName name="par4.16" localSheetId="3">#REF!,#REF!,#REF!</definedName>
    <definedName name="par4.16" localSheetId="5">#REF!,#REF!,#REF!</definedName>
    <definedName name="par4.16">#REF!,#REF!,#REF!</definedName>
    <definedName name="par4.17" localSheetId="1">#REF!,#REF!,#REF!,#REF!</definedName>
    <definedName name="par4.17" localSheetId="3">#REF!,#REF!,#REF!,#REF!</definedName>
    <definedName name="par4.17" localSheetId="5">#REF!,#REF!,#REF!,#REF!</definedName>
    <definedName name="par4.17">#REF!,#REF!,#REF!,#REF!</definedName>
    <definedName name="par4.18d" localSheetId="1">#REF!,#REF!</definedName>
    <definedName name="par4.18d" localSheetId="3">#REF!,#REF!</definedName>
    <definedName name="par4.18d" localSheetId="5">#REF!,#REF!</definedName>
    <definedName name="par4.18d">#REF!,#REF!</definedName>
    <definedName name="par4.19s" localSheetId="1">#REF!</definedName>
    <definedName name="par4.19s" localSheetId="3">#REF!</definedName>
    <definedName name="par4.19s" localSheetId="5">#REF!</definedName>
    <definedName name="par4.19s">#REF!</definedName>
    <definedName name="par4.20f" localSheetId="1">#REF!</definedName>
    <definedName name="par4.20f" localSheetId="3">#REF!</definedName>
    <definedName name="par4.20f" localSheetId="5">#REF!</definedName>
    <definedName name="par4.20f">#REF!</definedName>
    <definedName name="par4.21f" localSheetId="1">#REF!</definedName>
    <definedName name="par4.21f" localSheetId="3">#REF!</definedName>
    <definedName name="par4.21f" localSheetId="5">#REF!</definedName>
    <definedName name="par4.21f">#REF!</definedName>
    <definedName name="par4.22" localSheetId="1">#REF!</definedName>
    <definedName name="par4.22" localSheetId="3">#REF!</definedName>
    <definedName name="par4.22" localSheetId="5">#REF!</definedName>
    <definedName name="par4.22">#REF!</definedName>
    <definedName name="par4.4" localSheetId="1">#REF!</definedName>
    <definedName name="par4.4" localSheetId="3">#REF!</definedName>
    <definedName name="par4.4" localSheetId="5">#REF!</definedName>
    <definedName name="par4.4">#REF!</definedName>
    <definedName name="par4.5" localSheetId="1">#REF!</definedName>
    <definedName name="par4.5" localSheetId="3">#REF!</definedName>
    <definedName name="par4.5" localSheetId="5">#REF!</definedName>
    <definedName name="par4.5">#REF!</definedName>
    <definedName name="par4.6s" localSheetId="1">#REF!</definedName>
    <definedName name="par4.6s" localSheetId="3">#REF!</definedName>
    <definedName name="par4.6s" localSheetId="5">#REF!</definedName>
    <definedName name="par4.6s">#REF!</definedName>
    <definedName name="par4.7s" localSheetId="1">#REF!</definedName>
    <definedName name="par4.7s" localSheetId="3">#REF!</definedName>
    <definedName name="par4.7s" localSheetId="5">#REF!</definedName>
    <definedName name="par4.7s">#REF!</definedName>
    <definedName name="par4.8" localSheetId="1">#REF!,#REF!,#REF!,#REF!,#REF!</definedName>
    <definedName name="par4.8" localSheetId="3">#REF!,#REF!,#REF!,#REF!,#REF!</definedName>
    <definedName name="par4.8" localSheetId="5">#REF!,#REF!,#REF!,#REF!,#REF!</definedName>
    <definedName name="par4.8">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5">#REF!,#REF!,#REF!,#REF!,#REF!,#REF!</definedName>
    <definedName name="par4.9">#REF!,#REF!,#REF!,#REF!,#REF!,#REF!</definedName>
    <definedName name="par5.1" localSheetId="1">#REF!,#REF!</definedName>
    <definedName name="par5.1" localSheetId="3">#REF!,#REF!</definedName>
    <definedName name="par5.1" localSheetId="5">#REF!,#REF!</definedName>
    <definedName name="par5.1">#REF!,#REF!</definedName>
    <definedName name="par5.3" localSheetId="1">#REF!,#REF!,#REF!,#REF!,#REF!,#REF!</definedName>
    <definedName name="par5.3" localSheetId="3">#REF!,#REF!,#REF!,#REF!,#REF!,#REF!</definedName>
    <definedName name="par5.3" localSheetId="5">#REF!,#REF!,#REF!,#REF!,#REF!,#REF!</definedName>
    <definedName name="par5.3">#REF!,#REF!,#REF!,#REF!,#REF!,#REF!</definedName>
    <definedName name="par5.4" localSheetId="1">#REF!,#REF!,#REF!,#REF!,#REF!</definedName>
    <definedName name="par5.4" localSheetId="3">#REF!,#REF!,#REF!,#REF!,#REF!</definedName>
    <definedName name="par5.4" localSheetId="5">#REF!,#REF!,#REF!,#REF!,#REF!</definedName>
    <definedName name="par5.4">#REF!,#REF!,#REF!,#REF!,#REF!</definedName>
    <definedName name="par5.5" localSheetId="1">#REF!</definedName>
    <definedName name="par5.5" localSheetId="3">#REF!</definedName>
    <definedName name="par5.5" localSheetId="5">#REF!</definedName>
    <definedName name="par5.5">#REF!</definedName>
    <definedName name="par5.6" localSheetId="1">#REF!,#REF!</definedName>
    <definedName name="par5.6" localSheetId="3">#REF!,#REF!</definedName>
    <definedName name="par5.6" localSheetId="5">#REF!,#REF!</definedName>
    <definedName name="par5.6">#REF!,#REF!</definedName>
    <definedName name="_xlnm.Print_Area" localSheetId="3">'4'!$A$1:$H$22</definedName>
    <definedName name="_xlnm.Print_Area" localSheetId="5">'6'!$A$1:$G$133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_xlnm.Print_Titles" localSheetId="5">'6'!$6:$7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5" l="1"/>
  <c r="I127" i="15" l="1"/>
  <c r="G33" i="8"/>
  <c r="G31" i="8"/>
  <c r="G38" i="8"/>
  <c r="G35" i="8"/>
  <c r="I93" i="15" l="1"/>
  <c r="G85" i="15"/>
  <c r="G89" i="15"/>
  <c r="G84" i="15" l="1"/>
  <c r="G50" i="8" l="1"/>
  <c r="G40" i="8"/>
  <c r="G52" i="8" l="1"/>
  <c r="G49" i="8" s="1"/>
  <c r="G29" i="8"/>
  <c r="G28" i="8" l="1"/>
  <c r="G27" i="8" s="1"/>
  <c r="G86" i="15"/>
  <c r="I12" i="15" s="1"/>
  <c r="G11" i="15" l="1"/>
  <c r="G10" i="15" s="1"/>
  <c r="G92" i="15" l="1"/>
  <c r="G91" i="15"/>
  <c r="G9" i="15" s="1"/>
  <c r="G8" i="15" s="1"/>
  <c r="G48" i="8" l="1"/>
  <c r="G47" i="8" s="1"/>
  <c r="G45" i="8" s="1"/>
  <c r="G43" i="8" l="1"/>
  <c r="D27" i="9" s="1"/>
  <c r="E14" i="13" l="1"/>
  <c r="D14" i="13" s="1"/>
  <c r="D12" i="13" s="1"/>
  <c r="C32" i="7"/>
  <c r="D10" i="13" l="1"/>
  <c r="D16" i="14"/>
  <c r="D14" i="14" s="1"/>
  <c r="D12" i="14" s="1"/>
  <c r="D10" i="14" s="1"/>
  <c r="E12" i="13"/>
  <c r="E10" i="13" s="1"/>
  <c r="G26" i="8" l="1"/>
  <c r="G24" i="8" s="1"/>
  <c r="G22" i="8" l="1"/>
  <c r="G21" i="8" l="1"/>
  <c r="G20" i="8" s="1"/>
  <c r="G18" i="8" s="1"/>
  <c r="D21" i="9"/>
  <c r="D15" i="9" s="1"/>
  <c r="C22" i="7"/>
  <c r="D13" i="9" l="1"/>
  <c r="D12" i="9" s="1"/>
  <c r="G16" i="8"/>
  <c r="G14" i="8" s="1"/>
  <c r="G13" i="8" s="1"/>
</calcChain>
</file>

<file path=xl/sharedStrings.xml><?xml version="1.0" encoding="utf-8"?>
<sst xmlns="http://schemas.openxmlformats.org/spreadsheetml/2006/main" count="712" uniqueCount="369">
  <si>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</si>
  <si>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</si>
  <si>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</si>
  <si>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</si>
  <si>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</si>
  <si>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</si>
  <si>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</si>
  <si>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</si>
  <si>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</si>
  <si>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</si>
  <si>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</si>
  <si>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</si>
  <si>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</si>
  <si>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</si>
  <si>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</si>
  <si>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</si>
  <si>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</si>
  <si>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</si>
  <si>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</si>
  <si>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</si>
  <si>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</si>
  <si>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</si>
  <si>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</si>
  <si>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</si>
  <si>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</si>
  <si>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</si>
  <si>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</si>
  <si>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</si>
  <si>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</si>
  <si>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</si>
  <si>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</si>
  <si>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</si>
  <si>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</si>
  <si>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</si>
  <si>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</si>
  <si>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</si>
  <si>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</si>
  <si>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</si>
  <si>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</si>
  <si>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</si>
  <si>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</si>
  <si>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</si>
  <si>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</si>
  <si>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</si>
  <si>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</si>
  <si>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</si>
  <si>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</si>
  <si>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</si>
  <si>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</si>
  <si>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</si>
  <si>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</si>
  <si>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</si>
  <si>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</si>
  <si>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</si>
  <si>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</si>
  <si>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</si>
  <si>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</si>
  <si>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</si>
  <si>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</si>
  <si>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</si>
  <si>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</si>
  <si>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</si>
  <si>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</si>
  <si>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</si>
  <si>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</si>
  <si>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 xml:space="preserve"> Ռազմական կարիքների բավարարում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</si>
  <si>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</si>
  <si>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</si>
  <si>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</si>
  <si>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</si>
  <si>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</si>
  <si>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</si>
  <si>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</si>
  <si>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</si>
  <si>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</si>
  <si>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</si>
  <si>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</si>
  <si>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</si>
  <si>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</si>
  <si>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Ընթացիկ գործունեության ապահովման գործողություններ</t>
  </si>
  <si>
    <t>«ՀԱՅԱՍՏԱՆԻ ՀԱՆՐԱՊԵՏՈՒԹՅԱՆ 2021 ԹՎԱԿԱՆԻ ՊԵՏԱԿԱՆ ԲՅՈՒՋԵԻ ՄԱՍԻՆ» ՀԱՅԱՍՏԱՆԻ ՀԱՆՐԱՊԵՏՈՒԹՅԱՆ ՕՐԵՆՔԻ N 1 
ՀԱՎԵԼՎԱԾԻ N 3 ԱՂՅՈՒՍԱԿՈՒՄ  ԿԱՏԱՐՎՈՂ ՓՈՓՈԽՈՒԹՅՈՒՆԸ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</si>
  <si>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</si>
  <si>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</si>
  <si>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</si>
  <si>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</si>
  <si>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</si>
  <si>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</si>
  <si>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</si>
  <si>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</si>
  <si>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</si>
  <si>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</si>
  <si>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</si>
  <si>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</si>
  <si>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</si>
  <si>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</si>
  <si>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</si>
  <si>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</si>
  <si>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</si>
  <si>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>Հավելված N 6</t>
  </si>
  <si>
    <t>ՀԱՅԱՍՏԱՆԻ ՀԱՆՐԱՊԵՏՈՒԹՅԱՆ ԿԱՌԱՎԱՐՈՒԹՅԱՆ 2020 ԹՎԱԿԱՆԻ ԴԵԿՏԵՄԲԵՐԻ 30-Ի N 2215-Ն ՈՐՈՇՄԱՆ N 10 ՀԱՎԵԼՎԱԾՈՒՄ ԿԱՏԱՐՎՈՂ ՓՈՓՈԽՈՒԹՅՈՒՆՆԵՐԸ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</si>
  <si>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</si>
  <si>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</si>
  <si>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</si>
  <si>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</si>
  <si>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</si>
  <si>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</si>
  <si>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</si>
  <si>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 xml:space="preserve">Բաժին N02 </t>
  </si>
  <si>
    <t>Խումբ N01 Դաս N01</t>
  </si>
  <si>
    <t>1169  11001</t>
  </si>
  <si>
    <t>Ռազմական կարիքների բավարարում</t>
  </si>
  <si>
    <t>ՄԱՍ I. ԱՊՐԱՆՔՆԵՐ</t>
  </si>
  <si>
    <t>ԳՀ</t>
  </si>
  <si>
    <t>կիլոգրամ</t>
  </si>
  <si>
    <t>հատ</t>
  </si>
  <si>
    <t>ԲՄ</t>
  </si>
  <si>
    <t>մետր</t>
  </si>
  <si>
    <t>ՄԱՍ III. ԾԱՌԱՅՈՒԹՅՈՒՆՆԵՐ</t>
  </si>
  <si>
    <t>դրամ</t>
  </si>
  <si>
    <t>1169  31001</t>
  </si>
  <si>
    <t>ՄԱ</t>
  </si>
  <si>
    <t>ՀԲՄ</t>
  </si>
  <si>
    <t xml:space="preserve"> ԾԱՌԱՅՈՒԹՅՈՒՆՆԵՐԻ ԵՎ ԱՊՐԱՆՔՆԵՐԻ ՁԵՌՔ ԲԵՐՈՒՄ</t>
  </si>
  <si>
    <t>ՇԱՐՈՒՆԱԿԱԿԱՆ ԾԱԽՍԵՐ</t>
  </si>
  <si>
    <t>ՊԱՅՄԱՆԱԳՐԱՅԻՆ ԾԱՌԱՅՈՒԹՅՈՒՆՆԵՐԻ ՁԵՌՔ ԲԵՐՈՒՄ</t>
  </si>
  <si>
    <t xml:space="preserve"> - Ընդհանուր բնույթի այլ ծառայություններ</t>
  </si>
  <si>
    <t>ԸՆԹԱՑԻԿ ՆՈՐՈԳՈՒՄ ԵՎ ՊԱՀՊԱՆՈՒՄ (ԾԱՌԱՅՈՒԹՅՈՒՆՆԵՐ ԵՎ ՆՅՈՒԹԵՐ)</t>
  </si>
  <si>
    <t xml:space="preserve"> - Մեքենաների և սարքավորումների ընթացիկ նորոգում և պահպանում</t>
  </si>
  <si>
    <t>ՆՅՈՒԹԵՐ</t>
  </si>
  <si>
    <t xml:space="preserve"> -  Հատուկ նպատակային այլ նյութեր</t>
  </si>
  <si>
    <t>ՄԵՔԵՆԱՆԵՐ ԵՎ ՍԱՐՔԱՎՈՐՈՒՄՆԵՐ</t>
  </si>
  <si>
    <t xml:space="preserve"> - Վարչական սարքավորումներ</t>
  </si>
  <si>
    <t xml:space="preserve"> - Այլ մեքենաներ և սարքավորումներ</t>
  </si>
  <si>
    <t>ԱՅԼ  ԾԱԽՍԵՐ</t>
  </si>
  <si>
    <t xml:space="preserve"> - Այլ ծախսեր</t>
  </si>
  <si>
    <t>ՇԵՆՔԵՐ ԵՎ ՇԻՆՈՒԹՅՈՒՆՆԵՐ</t>
  </si>
  <si>
    <t xml:space="preserve"> - Շենքերի և շինությունների շինարարություն</t>
  </si>
  <si>
    <t xml:space="preserve"> Ցուցանիշների փոփոխությունը
 (նվազեցումները նշված են փակագծերում)</t>
  </si>
  <si>
    <t>Ցուցանիշների փոփոխությունը
 (նվազեցումները նշված են փակագծերում)</t>
  </si>
  <si>
    <t xml:space="preserve">Ցուցանիշների փոփոխությունը
 (նվազեցումները նշված են փակագծերում)                                                                                                                   </t>
  </si>
  <si>
    <t>65311100/1</t>
  </si>
  <si>
    <t>էլեկտրականության բաշխում</t>
  </si>
  <si>
    <t>03411111/1</t>
  </si>
  <si>
    <t xml:space="preserve"> վառելիքի համար նախատեսված փայտ</t>
  </si>
  <si>
    <t>խ.մ</t>
  </si>
  <si>
    <t>03411115/1</t>
  </si>
  <si>
    <t>Փայտի թեփ</t>
  </si>
  <si>
    <t>ԿԳ</t>
  </si>
  <si>
    <t>50531140/1</t>
  </si>
  <si>
    <t>փորձաքննության ծառայություններ</t>
  </si>
  <si>
    <t>ՄԱՍ II. ԱՇԽԱՏԱՆՔՆԵՐ</t>
  </si>
  <si>
    <t>45211273/1</t>
  </si>
  <si>
    <t>Գերեզմանատների կառուցում</t>
  </si>
  <si>
    <t>425111</t>
  </si>
  <si>
    <t>50751100/502</t>
  </si>
  <si>
    <t>վերելակների վերանորոգման և պահպանման ծառայություններ</t>
  </si>
  <si>
    <t>424100</t>
  </si>
  <si>
    <t>31211230/1</t>
  </si>
  <si>
    <t xml:space="preserve"> փոքր չափեր ունեցող ավտոմատ անջատիչներ</t>
  </si>
  <si>
    <t>31211180/1</t>
  </si>
  <si>
    <t xml:space="preserve"> Ավտոմատ անջատիչներ</t>
  </si>
  <si>
    <t>31211180/2</t>
  </si>
  <si>
    <t>31211180/3</t>
  </si>
  <si>
    <t>31321260/1</t>
  </si>
  <si>
    <r>
      <t>էլեկտրական լար` ԱՊՊՎ, 2x2.5 մմ</t>
    </r>
    <r>
      <rPr>
        <vertAlign val="superscript"/>
        <sz val="10"/>
        <color indexed="8"/>
        <rFont val="GHEA Grapalat"/>
        <family val="3"/>
      </rPr>
      <t>2</t>
    </r>
  </si>
  <si>
    <t>31321270/1</t>
  </si>
  <si>
    <r>
      <t>էլեկտրական լար` ԱՊՎ, 1x6 մմ</t>
    </r>
    <r>
      <rPr>
        <vertAlign val="superscript"/>
        <sz val="10"/>
        <color indexed="8"/>
        <rFont val="GHEA Grapalat"/>
        <family val="3"/>
      </rPr>
      <t>2</t>
    </r>
  </si>
  <si>
    <t>31321280/1</t>
  </si>
  <si>
    <r>
      <t>էլեկտրական լար` ԱՊՎ, 1x10 մմ</t>
    </r>
    <r>
      <rPr>
        <vertAlign val="superscript"/>
        <sz val="10"/>
        <color indexed="8"/>
        <rFont val="GHEA Grapalat"/>
        <family val="3"/>
      </rPr>
      <t>2</t>
    </r>
  </si>
  <si>
    <t>31331290/1</t>
  </si>
  <si>
    <r>
      <t>էլեկտրական լար` պղնձյա, բազմաջիղ, ՊՊՎ, 2x4.0 մմ</t>
    </r>
    <r>
      <rPr>
        <vertAlign val="superscript"/>
        <sz val="10"/>
        <color indexed="8"/>
        <rFont val="GHEA Grapalat"/>
        <family val="3"/>
      </rPr>
      <t>2</t>
    </r>
  </si>
  <si>
    <t>31331280/1</t>
  </si>
  <si>
    <r>
      <t>էլեկտրական լար` պղնձյա, բազմաջիղ, ՊՊՎ, 2x2.5 մմ</t>
    </r>
    <r>
      <rPr>
        <vertAlign val="superscript"/>
        <sz val="10"/>
        <color indexed="8"/>
        <rFont val="GHEA Grapalat"/>
        <family val="3"/>
      </rPr>
      <t>2</t>
    </r>
  </si>
  <si>
    <t>31331120/1</t>
  </si>
  <si>
    <r>
      <t>Էլեկտրական  մալուխ՝ ԱՎՎԳ, 4x10 մմ</t>
    </r>
    <r>
      <rPr>
        <vertAlign val="superscript"/>
        <sz val="10"/>
        <color indexed="8"/>
        <rFont val="GHEA Grapalat"/>
        <family val="3"/>
      </rPr>
      <t>2</t>
    </r>
  </si>
  <si>
    <t>44322260/1</t>
  </si>
  <si>
    <t xml:space="preserve">մալուխ АВВГ ալյումինե 4x16մմ2 </t>
  </si>
  <si>
    <t>31331130/1</t>
  </si>
  <si>
    <t>էլեկտրական մալուխ` ԱՎՎԳ, 4x25 մմ2</t>
  </si>
  <si>
    <t>31211221/1</t>
  </si>
  <si>
    <t>Անջատիչներ</t>
  </si>
  <si>
    <t>39721310/1</t>
  </si>
  <si>
    <t xml:space="preserve"> Օդատաքացուցիչներ         </t>
  </si>
  <si>
    <t xml:space="preserve"> Օդատաքացուցիչներ        </t>
  </si>
  <si>
    <t>39721310/3</t>
  </si>
  <si>
    <t>39714100/1</t>
  </si>
  <si>
    <t>Օդափոխիչներ</t>
  </si>
  <si>
    <t>31521190/1</t>
  </si>
  <si>
    <t>Լամպ՝ ինքնալիցքավորվող</t>
  </si>
  <si>
    <t>31221180/1</t>
  </si>
  <si>
    <t xml:space="preserve"> Լամպերի կոթառներ </t>
  </si>
  <si>
    <t>31531300/1</t>
  </si>
  <si>
    <t xml:space="preserve">Տնտեսող լամպեր </t>
  </si>
  <si>
    <t>31531300/2</t>
  </si>
  <si>
    <t>31531300/3</t>
  </si>
  <si>
    <t>31531300/4</t>
  </si>
  <si>
    <t>42941110/1</t>
  </si>
  <si>
    <t xml:space="preserve">Վառարաններ և դրանց պարագաներ </t>
  </si>
  <si>
    <t>44112250/501</t>
  </si>
  <si>
    <t xml:space="preserve"> տանիքի նյութեր
</t>
  </si>
  <si>
    <t>44111448/501</t>
  </si>
  <si>
    <t xml:space="preserve"> ջերմային մեկուսիչ նյութեր
</t>
  </si>
  <si>
    <t>39191100/501</t>
  </si>
  <si>
    <t xml:space="preserve">պատերի երեսպատման թղթե կամ ստվարաթղթե պաստառներ      </t>
  </si>
  <si>
    <t>39191100/502</t>
  </si>
  <si>
    <t xml:space="preserve">պատերի երեսպատման թղթե կամ ստվարաթղթե պաստառներ                                </t>
  </si>
  <si>
    <t>44411500/502</t>
  </si>
  <si>
    <t xml:space="preserve">փական` գնդաձև
</t>
  </si>
  <si>
    <t>44411500/8</t>
  </si>
  <si>
    <t>44423680/501</t>
  </si>
  <si>
    <t xml:space="preserve">շինարարության մեջ օգտագործվող զանազան այլ ապրանքներ
</t>
  </si>
  <si>
    <t>44411740/501</t>
  </si>
  <si>
    <t xml:space="preserve"> զուգարանակոնք
</t>
  </si>
  <si>
    <t>44111414/501</t>
  </si>
  <si>
    <t xml:space="preserve">ներկ` լատեքսային
</t>
  </si>
  <si>
    <t>44112170/501</t>
  </si>
  <si>
    <t xml:space="preserve"> լինոլեում
</t>
  </si>
  <si>
    <t xml:space="preserve"> լվացարաններ
</t>
  </si>
  <si>
    <t>44411300/502</t>
  </si>
  <si>
    <t>44921500/501</t>
  </si>
  <si>
    <t xml:space="preserve">ծեփամածիկ` գիպսային
</t>
  </si>
  <si>
    <t>44423680/502</t>
  </si>
  <si>
    <t xml:space="preserve">շինարարության մեջ օգտագործվող զանազան այլ ապրանքներ               
</t>
  </si>
  <si>
    <t>42131260/501</t>
  </si>
  <si>
    <t xml:space="preserve">փականներ՝ ըստ իրենց կառուցվածքի              </t>
  </si>
  <si>
    <t>42131260/502</t>
  </si>
  <si>
    <t xml:space="preserve">փականներ՝ ըստ իրենց կառուցվածքի           </t>
  </si>
  <si>
    <t xml:space="preserve">ջրատար խողովակաշարեր
</t>
  </si>
  <si>
    <t>44311130/504</t>
  </si>
  <si>
    <t xml:space="preserve">մետաղական ցանցեր
</t>
  </si>
  <si>
    <t>44118300/502</t>
  </si>
  <si>
    <t xml:space="preserve"> թիթեղ մետաղական
</t>
  </si>
  <si>
    <t xml:space="preserve"> ջրատար խողովակաշարեր
</t>
  </si>
  <si>
    <t xml:space="preserve">ցածր ճնշման խողովակաշարեր
</t>
  </si>
  <si>
    <t>44161170/503</t>
  </si>
  <si>
    <t>44161170/504</t>
  </si>
  <si>
    <t>44111413/502</t>
  </si>
  <si>
    <t xml:space="preserve"> յուղաներկ
</t>
  </si>
  <si>
    <t>44111413/503</t>
  </si>
  <si>
    <t>44111413/504</t>
  </si>
  <si>
    <t>44111413/505</t>
  </si>
  <si>
    <t>44111413/506</t>
  </si>
  <si>
    <t>44111413/507</t>
  </si>
  <si>
    <t>44111413/512</t>
  </si>
  <si>
    <t>44811100/501</t>
  </si>
  <si>
    <t>ճանապարհային նշագծման ներկեր</t>
  </si>
  <si>
    <t>44111416/501</t>
  </si>
  <si>
    <t xml:space="preserve">ներկ` ճակատային
</t>
  </si>
  <si>
    <t>44621110/502</t>
  </si>
  <si>
    <t xml:space="preserve"> կենտրոնացված ջեռուցման ռադիատորներ </t>
  </si>
  <si>
    <t>42131110/501</t>
  </si>
  <si>
    <t xml:space="preserve">կենտրոնական ջեռուցման ռադիատորների փականներ
</t>
  </si>
  <si>
    <t>44411110/501</t>
  </si>
  <si>
    <t>Ջրի ծորակ 1 փականով</t>
  </si>
  <si>
    <t>44111720/501</t>
  </si>
  <si>
    <t xml:space="preserve"> սալիկ, կերամիկական, պատերի համար
</t>
  </si>
  <si>
    <t>44111710/501</t>
  </si>
  <si>
    <t xml:space="preserve"> սալիկ, կերամիկական, հատակի համար
</t>
  </si>
  <si>
    <t>44119100/502</t>
  </si>
  <si>
    <t xml:space="preserve">Տախտակ 
</t>
  </si>
  <si>
    <t>44119100/503</t>
  </si>
  <si>
    <t>44111200/502</t>
  </si>
  <si>
    <t xml:space="preserve"> ցեմենտ</t>
  </si>
  <si>
    <t>44118400/502</t>
  </si>
  <si>
    <t xml:space="preserve">Պրոֆնաստիլ
</t>
  </si>
  <si>
    <t>44221140/506</t>
  </si>
  <si>
    <t xml:space="preserve">Դռներ                                                                      </t>
  </si>
  <si>
    <t>44221100/502</t>
  </si>
  <si>
    <t xml:space="preserve"> պատուհաններ
</t>
  </si>
  <si>
    <t>44192610/502</t>
  </si>
  <si>
    <t xml:space="preserve">մեխ  շինարարական                                                           </t>
  </si>
  <si>
    <t>44192610/503</t>
  </si>
  <si>
    <t xml:space="preserve">մեխ շինարարական                                                               </t>
  </si>
  <si>
    <t>44161130/503</t>
  </si>
  <si>
    <t>44161130/504</t>
  </si>
  <si>
    <t>44161130/505</t>
  </si>
  <si>
    <t>44161130/506</t>
  </si>
  <si>
    <t>44161130/507</t>
  </si>
  <si>
    <t>44161130/508</t>
  </si>
  <si>
    <t>ջրատար խողովակաշարեր</t>
  </si>
  <si>
    <t>39111140/501</t>
  </si>
  <si>
    <t>աթոռներ</t>
  </si>
  <si>
    <t>39111140/503</t>
  </si>
  <si>
    <t>39111260/501</t>
  </si>
  <si>
    <t>աթոռակներ</t>
  </si>
  <si>
    <t>44421700/507</t>
  </si>
  <si>
    <t xml:space="preserve"> արկղեր</t>
  </si>
  <si>
    <t>39111190/501</t>
  </si>
  <si>
    <t xml:space="preserve"> բազկաթոռներ</t>
  </si>
  <si>
    <t>39111220/501</t>
  </si>
  <si>
    <t>բազկաթոռ` ղեկավարի</t>
  </si>
  <si>
    <t>39111220/502</t>
  </si>
  <si>
    <t>39111190/2</t>
  </si>
  <si>
    <t>բազկաթոռներ</t>
  </si>
  <si>
    <t>39111230/501</t>
  </si>
  <si>
    <t xml:space="preserve"> փոքր բազմոցներ</t>
  </si>
  <si>
    <t>39121520/501</t>
  </si>
  <si>
    <t xml:space="preserve"> գրապահարաններ</t>
  </si>
  <si>
    <t>39121100/501</t>
  </si>
  <si>
    <t xml:space="preserve"> գրասեղաններ</t>
  </si>
  <si>
    <t>30195931/501</t>
  </si>
  <si>
    <t>գրատախտակ մարկերով գրելու համար, կախովի</t>
  </si>
  <si>
    <t>39131200/501</t>
  </si>
  <si>
    <t xml:space="preserve"> արխիվի դարակաշարեր</t>
  </si>
  <si>
    <t>39141340/501</t>
  </si>
  <si>
    <t xml:space="preserve"> հյուրասենյակի կահույք</t>
  </si>
  <si>
    <t>39141170/504</t>
  </si>
  <si>
    <t xml:space="preserve"> ննջասենյակի կահույք</t>
  </si>
  <si>
    <t>38621200/1</t>
  </si>
  <si>
    <t>հայելիներ</t>
  </si>
  <si>
    <t>39522170/503</t>
  </si>
  <si>
    <t xml:space="preserve"> արշավի մահճակալներ</t>
  </si>
  <si>
    <t>33191120/502</t>
  </si>
  <si>
    <t xml:space="preserve"> բժշկական կահույք</t>
  </si>
  <si>
    <t>39515440/501</t>
  </si>
  <si>
    <t xml:space="preserve"> ուղղահայաց շերտավարագույր</t>
  </si>
  <si>
    <t>44421300/501</t>
  </si>
  <si>
    <t xml:space="preserve"> չհրկիզվող պահարաններ</t>
  </si>
  <si>
    <t>44421300/502</t>
  </si>
  <si>
    <t>38411200/502</t>
  </si>
  <si>
    <t xml:space="preserve"> ջերմաչափեր</t>
  </si>
  <si>
    <t>39121360/501</t>
  </si>
  <si>
    <t>սեղան` ղեկավարի</t>
  </si>
  <si>
    <t>39121360/502</t>
  </si>
  <si>
    <t>39121200/503</t>
  </si>
  <si>
    <t xml:space="preserve"> սեղաններ</t>
  </si>
  <si>
    <t>42941110/506</t>
  </si>
  <si>
    <t xml:space="preserve"> վառարաններ և դրանց պարագաներ</t>
  </si>
  <si>
    <t>44423400/501</t>
  </si>
  <si>
    <t xml:space="preserve"> ցուցանակներ եւ հարակից առարկաներ</t>
  </si>
  <si>
    <t>44423400/502</t>
  </si>
  <si>
    <t>44423400/503</t>
  </si>
  <si>
    <t>44423400/504</t>
  </si>
  <si>
    <t>44423400/505</t>
  </si>
  <si>
    <t>30192170/501</t>
  </si>
  <si>
    <t xml:space="preserve"> հայտարարությունների փակցման գրատախտակ</t>
  </si>
  <si>
    <t>44112660/1</t>
  </si>
  <si>
    <t xml:space="preserve"> վարագույրների քիվեր</t>
  </si>
  <si>
    <t>39141250/3</t>
  </si>
  <si>
    <t>զինվորական մահճակալ</t>
  </si>
  <si>
    <t>31531730/1</t>
  </si>
  <si>
    <t xml:space="preserve">Լուսամփոփներ </t>
  </si>
  <si>
    <t>44621150/1</t>
  </si>
  <si>
    <t xml:space="preserve"> Ջրատաքացուցիչ կաթսաներ </t>
  </si>
  <si>
    <t>42981200/1</t>
  </si>
  <si>
    <t xml:space="preserve">Դիզել գեներատոր </t>
  </si>
  <si>
    <t>31681820/1</t>
  </si>
  <si>
    <t>Բազմասակագնային էլեկտրոնային էլեկտրական հաշվիչ՝ ՍԷՄ-1Վ-50Ա</t>
  </si>
  <si>
    <t>31681810/1</t>
  </si>
  <si>
    <t>Բազմասակագնային էլեկտրոնային էլեկտրական հաշվիչ՝  ՍՏԵՄ-3Վ-5 (50) Ա</t>
  </si>
  <si>
    <t>39711140/2</t>
  </si>
  <si>
    <t>Կենցաղային սառնարաններ</t>
  </si>
  <si>
    <t>39714230/1</t>
  </si>
  <si>
    <t xml:space="preserve"> Օդորակիչ,18000 BTU </t>
  </si>
  <si>
    <t>ք.մ</t>
  </si>
  <si>
    <t>քմ</t>
  </si>
  <si>
    <t>խմ</t>
  </si>
  <si>
    <t>մ2</t>
  </si>
  <si>
    <t>512211</t>
  </si>
  <si>
    <t>79951110/1</t>
  </si>
  <si>
    <t>մշակութային միջոցառումների կազմակերպման ծառայություններ</t>
  </si>
  <si>
    <t>423911</t>
  </si>
  <si>
    <t>շ</t>
  </si>
  <si>
    <t xml:space="preserve"> - Էներգետիկ ծառայություններ</t>
  </si>
  <si>
    <t xml:space="preserve"> - Շենքերի և կառույցների ընթացիկ նորոգում և պահպանում</t>
  </si>
  <si>
    <t>ԱՅԼ ՄԱՍՆԱԳԻՏԱԿԱՆ ԾԱՌԱՅՈՒԹՅՈՒՆՆԵՐԻ ՁԵՌՔ ԲԵՐՈՒՄ</t>
  </si>
  <si>
    <t xml:space="preserve"> - Մասնագիտական ծառայություններ</t>
  </si>
  <si>
    <t>Հավելված  N 3</t>
  </si>
  <si>
    <t>Հավելված 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</si>
</sst>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  <numFmt numFmtId="170" formatCode="_(* #,##0.000_);_(* \(#,##0.000\);_(* &quot;-&quot;??_);_(@_)"/>
    <numFmt numFmtId="171" formatCode="_(* #,##0.0000_);_(* \(#,##0.0000\);_(* &quot;-&quot;??_);_(@_)"/>
    <numFmt numFmtId="172" formatCode="#,##0.000_);\(#,##0.000\)"/>
  </numFmts>
  <fonts count="40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sz val="12"/>
      <name val="Arial Armenian"/>
      <family val="2"/>
    </font>
    <font>
      <vertAlign val="superscript"/>
      <sz val="10"/>
      <color indexed="8"/>
      <name val="GHEA Grapalat"/>
      <family val="3"/>
    </font>
    <font>
      <sz val="10"/>
      <name val="Helv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8" fontId="14" fillId="0" borderId="0" applyFill="0" applyBorder="0" applyProtection="0">
      <alignment horizontal="right" vertical="top"/>
    </xf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4" fontId="6" fillId="0" borderId="0" applyFont="0" applyFill="0" applyBorder="0" applyAlignment="0" applyProtection="0"/>
    <xf numFmtId="0" fontId="22" fillId="0" borderId="0"/>
    <xf numFmtId="0" fontId="12" fillId="0" borderId="0"/>
    <xf numFmtId="0" fontId="35" fillId="0" borderId="0"/>
    <xf numFmtId="0" fontId="37" fillId="0" borderId="0"/>
    <xf numFmtId="0" fontId="3" fillId="0" borderId="0"/>
    <xf numFmtId="164" fontId="37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9" fillId="0" borderId="0"/>
  </cellStyleXfs>
  <cellXfs count="237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8" fillId="0" borderId="0" xfId="3" applyFont="1"/>
    <xf numFmtId="0" fontId="18" fillId="0" borderId="0" xfId="3" applyFont="1" applyBorder="1"/>
    <xf numFmtId="0" fontId="18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9" fillId="0" borderId="0" xfId="3" applyFont="1" applyFill="1" applyAlignment="1">
      <alignment horizontal="right"/>
    </xf>
    <xf numFmtId="0" fontId="17" fillId="2" borderId="0" xfId="18" applyFont="1" applyFill="1" applyAlignment="1">
      <alignment horizontal="right" vertical="top"/>
    </xf>
    <xf numFmtId="0" fontId="11" fillId="0" borderId="0" xfId="3" applyFont="1" applyFill="1" applyAlignment="1">
      <alignment horizontal="right"/>
    </xf>
    <xf numFmtId="0" fontId="18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vertical="center"/>
    </xf>
    <xf numFmtId="0" fontId="18" fillId="0" borderId="1" xfId="3" applyFont="1" applyBorder="1" applyAlignment="1"/>
    <xf numFmtId="0" fontId="18" fillId="2" borderId="1" xfId="3" applyFont="1" applyFill="1" applyBorder="1" applyAlignment="1">
      <alignment vertical="center"/>
    </xf>
    <xf numFmtId="166" fontId="18" fillId="0" borderId="1" xfId="6" applyNumberFormat="1" applyFont="1" applyBorder="1" applyAlignment="1">
      <alignment horizontal="right"/>
    </xf>
    <xf numFmtId="0" fontId="18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/>
    <xf numFmtId="0" fontId="18" fillId="2" borderId="1" xfId="3" applyFont="1" applyFill="1" applyBorder="1" applyAlignment="1">
      <alignment wrapText="1"/>
    </xf>
    <xf numFmtId="0" fontId="18" fillId="0" borderId="1" xfId="3" applyFont="1" applyBorder="1"/>
    <xf numFmtId="0" fontId="25" fillId="2" borderId="1" xfId="18" applyFont="1" applyFill="1" applyBorder="1" applyAlignment="1">
      <alignment horizontal="center" vertical="center" wrapText="1"/>
    </xf>
    <xf numFmtId="0" fontId="25" fillId="2" borderId="1" xfId="18" applyFont="1" applyFill="1" applyBorder="1" applyAlignment="1">
      <alignment horizontal="center" vertical="top" wrapText="1"/>
    </xf>
    <xf numFmtId="0" fontId="25" fillId="2" borderId="1" xfId="18" applyFont="1" applyFill="1" applyBorder="1" applyAlignment="1">
      <alignment horizontal="left" vertical="top" wrapText="1"/>
    </xf>
    <xf numFmtId="0" fontId="26" fillId="2" borderId="1" xfId="3" applyFont="1" applyFill="1" applyBorder="1" applyAlignment="1">
      <alignment vertical="center" wrapText="1"/>
    </xf>
    <xf numFmtId="0" fontId="25" fillId="2" borderId="1" xfId="18" applyFont="1" applyFill="1" applyBorder="1">
      <alignment horizontal="left" vertical="top" wrapText="1"/>
    </xf>
    <xf numFmtId="166" fontId="25" fillId="0" borderId="1" xfId="9" applyNumberFormat="1" applyFont="1" applyFill="1" applyBorder="1" applyAlignment="1">
      <alignment horizontal="right" vertical="top" wrapText="1"/>
    </xf>
    <xf numFmtId="166" fontId="25" fillId="0" borderId="1" xfId="6" applyNumberFormat="1" applyFont="1" applyFill="1" applyBorder="1" applyAlignment="1">
      <alignment horizontal="right" vertical="top" wrapText="1"/>
    </xf>
    <xf numFmtId="165" fontId="25" fillId="2" borderId="1" xfId="9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8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8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8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8" fillId="2" borderId="7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8" fillId="2" borderId="11" xfId="3" applyFont="1" applyFill="1" applyBorder="1" applyAlignment="1">
      <alignment horizontal="left" vertical="top" wrapText="1"/>
    </xf>
    <xf numFmtId="0" fontId="18" fillId="2" borderId="8" xfId="3" applyFont="1" applyFill="1" applyBorder="1" applyAlignment="1">
      <alignment vertical="center" wrapText="1"/>
    </xf>
    <xf numFmtId="0" fontId="18" fillId="2" borderId="3" xfId="3" applyFont="1" applyFill="1" applyBorder="1" applyAlignment="1">
      <alignment vertical="top" wrapText="1"/>
    </xf>
    <xf numFmtId="0" fontId="18" fillId="2" borderId="9" xfId="3" applyFont="1" applyFill="1" applyBorder="1" applyAlignment="1">
      <alignment vertical="top" wrapText="1"/>
    </xf>
    <xf numFmtId="0" fontId="18" fillId="2" borderId="8" xfId="3" applyFont="1" applyFill="1" applyBorder="1" applyAlignment="1">
      <alignment horizontal="left" vertical="top"/>
    </xf>
    <xf numFmtId="0" fontId="18" fillId="2" borderId="3" xfId="3" applyFont="1" applyFill="1" applyBorder="1" applyAlignment="1">
      <alignment horizontal="left" vertical="top"/>
    </xf>
    <xf numFmtId="0" fontId="18" fillId="0" borderId="6" xfId="3" applyFont="1" applyBorder="1"/>
    <xf numFmtId="0" fontId="18" fillId="0" borderId="5" xfId="3" applyFont="1" applyBorder="1"/>
    <xf numFmtId="165" fontId="18" fillId="0" borderId="4" xfId="9" applyNumberFormat="1" applyFont="1" applyBorder="1" applyAlignment="1">
      <alignment horizontal="right"/>
    </xf>
    <xf numFmtId="166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/>
    </xf>
    <xf numFmtId="0" fontId="11" fillId="0" borderId="0" xfId="3" applyFont="1" applyFill="1" applyAlignment="1">
      <alignment horizontal="right"/>
    </xf>
    <xf numFmtId="0" fontId="26" fillId="2" borderId="15" xfId="3" applyFont="1" applyFill="1" applyBorder="1" applyAlignment="1">
      <alignment vertical="center" wrapText="1"/>
    </xf>
    <xf numFmtId="0" fontId="25" fillId="2" borderId="18" xfId="18" applyFont="1" applyFill="1" applyBorder="1" applyAlignment="1">
      <alignment horizontal="left" vertical="top" wrapText="1"/>
    </xf>
    <xf numFmtId="0" fontId="23" fillId="2" borderId="18" xfId="3" applyFont="1" applyFill="1" applyBorder="1" applyAlignment="1">
      <alignment vertical="center" wrapText="1"/>
    </xf>
    <xf numFmtId="0" fontId="18" fillId="2" borderId="19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horizontal="center" vertical="center" wrapText="1"/>
    </xf>
    <xf numFmtId="0" fontId="25" fillId="2" borderId="1" xfId="18" applyFont="1" applyFill="1" applyBorder="1" applyAlignment="1">
      <alignment horizontal="center" vertical="center" wrapText="1"/>
    </xf>
    <xf numFmtId="166" fontId="27" fillId="0" borderId="7" xfId="9" applyNumberFormat="1" applyFont="1" applyFill="1" applyBorder="1" applyAlignment="1">
      <alignment horizontal="right" vertical="top" wrapText="1"/>
    </xf>
    <xf numFmtId="0" fontId="9" fillId="0" borderId="0" xfId="3" applyFont="1" applyAlignment="1">
      <alignment horizontal="right" vertical="center"/>
    </xf>
    <xf numFmtId="0" fontId="18" fillId="0" borderId="1" xfId="3" applyFont="1" applyBorder="1" applyAlignment="1">
      <alignment wrapText="1"/>
    </xf>
    <xf numFmtId="0" fontId="27" fillId="0" borderId="0" xfId="7" applyFont="1" applyAlignment="1">
      <alignment vertical="center" wrapText="1"/>
    </xf>
    <xf numFmtId="165" fontId="7" fillId="0" borderId="0" xfId="7" applyNumberFormat="1" applyFont="1" applyFill="1" applyAlignment="1">
      <alignment horizontal="right" vertical="center" wrapText="1"/>
    </xf>
    <xf numFmtId="0" fontId="8" fillId="0" borderId="0" xfId="7" applyFont="1" applyFill="1" applyAlignment="1">
      <alignment wrapText="1"/>
    </xf>
    <xf numFmtId="49" fontId="28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5" fontId="28" fillId="0" borderId="0" xfId="7" applyNumberFormat="1" applyFont="1" applyFill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49" fontId="29" fillId="0" borderId="17" xfId="7" applyNumberFormat="1" applyFont="1" applyFill="1" applyBorder="1" applyAlignment="1">
      <alignment horizontal="center" vertical="center" wrapText="1"/>
    </xf>
    <xf numFmtId="49" fontId="29" fillId="0" borderId="3" xfId="7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165" fontId="29" fillId="0" borderId="1" xfId="0" applyNumberFormat="1" applyFont="1" applyFill="1" applyBorder="1" applyAlignment="1">
      <alignment horizontal="center" vertical="center" wrapText="1"/>
    </xf>
    <xf numFmtId="49" fontId="30" fillId="0" borderId="1" xfId="7" applyNumberFormat="1" applyFont="1" applyFill="1" applyBorder="1" applyAlignment="1">
      <alignment horizontal="center" vertical="center" textRotation="90" wrapText="1"/>
    </xf>
    <xf numFmtId="0" fontId="30" fillId="0" borderId="1" xfId="7" applyNumberFormat="1" applyFont="1" applyFill="1" applyBorder="1" applyAlignment="1">
      <alignment horizontal="center" vertical="center" wrapText="1"/>
    </xf>
    <xf numFmtId="166" fontId="30" fillId="0" borderId="16" xfId="8" applyNumberFormat="1" applyFont="1" applyFill="1" applyBorder="1" applyAlignment="1">
      <alignment horizontal="center" vertical="center" wrapText="1"/>
    </xf>
    <xf numFmtId="165" fontId="30" fillId="0" borderId="16" xfId="7" applyNumberFormat="1" applyFont="1" applyFill="1" applyBorder="1" applyAlignment="1">
      <alignment horizontal="center" vertical="center" wrapText="1"/>
    </xf>
    <xf numFmtId="0" fontId="27" fillId="0" borderId="0" xfId="7" applyFont="1" applyAlignment="1">
      <alignment horizontal="center" vertical="center" wrapText="1"/>
    </xf>
    <xf numFmtId="0" fontId="27" fillId="0" borderId="1" xfId="7" applyFont="1" applyBorder="1" applyAlignment="1">
      <alignment horizontal="center" vertical="center" wrapText="1"/>
    </xf>
    <xf numFmtId="0" fontId="31" fillId="0" borderId="1" xfId="7" applyFont="1" applyBorder="1" applyAlignment="1">
      <alignment horizontal="center" vertical="center" wrapText="1"/>
    </xf>
    <xf numFmtId="166" fontId="11" fillId="0" borderId="1" xfId="8" applyNumberFormat="1" applyFont="1" applyBorder="1" applyAlignment="1">
      <alignment horizontal="center" vertical="center" wrapText="1"/>
    </xf>
    <xf numFmtId="165" fontId="11" fillId="0" borderId="1" xfId="7" applyNumberFormat="1" applyFont="1" applyBorder="1" applyAlignment="1">
      <alignment horizontal="center" vertical="center" wrapText="1"/>
    </xf>
    <xf numFmtId="166" fontId="27" fillId="0" borderId="1" xfId="8" applyNumberFormat="1" applyFont="1" applyBorder="1" applyAlignment="1">
      <alignment horizontal="center" vertical="center" wrapText="1"/>
    </xf>
    <xf numFmtId="165" fontId="27" fillId="0" borderId="1" xfId="7" applyNumberFormat="1" applyFont="1" applyBorder="1" applyAlignment="1">
      <alignment horizontal="center" vertical="center" wrapText="1"/>
    </xf>
    <xf numFmtId="0" fontId="27" fillId="0" borderId="1" xfId="7" applyFont="1" applyBorder="1" applyAlignment="1">
      <alignment horizontal="left" vertical="center" wrapText="1"/>
    </xf>
    <xf numFmtId="166" fontId="27" fillId="0" borderId="1" xfId="8" applyNumberFormat="1" applyFont="1" applyFill="1" applyBorder="1" applyAlignment="1">
      <alignment horizontal="center" vertical="center" wrapText="1"/>
    </xf>
    <xf numFmtId="0" fontId="32" fillId="0" borderId="0" xfId="7" applyFont="1" applyAlignment="1">
      <alignment vertical="center" wrapText="1"/>
    </xf>
    <xf numFmtId="165" fontId="27" fillId="0" borderId="0" xfId="7" applyNumberFormat="1" applyFont="1" applyAlignment="1">
      <alignment vertical="center" wrapText="1"/>
    </xf>
    <xf numFmtId="164" fontId="27" fillId="0" borderId="0" xfId="8" applyFont="1" applyAlignment="1">
      <alignment vertical="center" wrapText="1"/>
    </xf>
    <xf numFmtId="165" fontId="7" fillId="0" borderId="0" xfId="7" applyNumberFormat="1" applyFont="1" applyFill="1" applyBorder="1" applyAlignment="1">
      <alignment horizontal="right" vertical="center" wrapText="1"/>
    </xf>
    <xf numFmtId="164" fontId="7" fillId="0" borderId="0" xfId="8" applyFont="1" applyAlignment="1">
      <alignment horizontal="center" vertical="center" wrapText="1"/>
    </xf>
    <xf numFmtId="164" fontId="27" fillId="0" borderId="0" xfId="8" applyFont="1" applyAlignment="1">
      <alignment horizontal="center" vertical="center" wrapText="1"/>
    </xf>
    <xf numFmtId="164" fontId="32" fillId="0" borderId="0" xfId="8" applyFont="1" applyAlignment="1">
      <alignment vertical="center" wrapText="1"/>
    </xf>
    <xf numFmtId="0" fontId="33" fillId="0" borderId="1" xfId="7" applyFont="1" applyBorder="1" applyAlignment="1">
      <alignment horizontal="center" vertical="center" wrapText="1"/>
    </xf>
    <xf numFmtId="0" fontId="33" fillId="0" borderId="1" xfId="7" applyFont="1" applyBorder="1" applyAlignment="1">
      <alignment horizontal="left" vertical="center" wrapText="1"/>
    </xf>
    <xf numFmtId="0" fontId="34" fillId="0" borderId="0" xfId="7" applyFont="1" applyAlignment="1">
      <alignment vertical="center" wrapText="1"/>
    </xf>
    <xf numFmtId="164" fontId="34" fillId="0" borderId="0" xfId="8" applyFont="1" applyAlignment="1">
      <alignment vertical="center" wrapText="1"/>
    </xf>
    <xf numFmtId="166" fontId="27" fillId="0" borderId="1" xfId="8" applyNumberFormat="1" applyFont="1" applyBorder="1" applyAlignment="1">
      <alignment horizontal="right" vertical="center" wrapText="1"/>
    </xf>
    <xf numFmtId="166" fontId="30" fillId="0" borderId="1" xfId="8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8" fillId="2" borderId="26" xfId="3" applyFont="1" applyFill="1" applyBorder="1" applyAlignment="1">
      <alignment horizontal="left" vertical="center" wrapText="1"/>
    </xf>
    <xf numFmtId="0" fontId="10" fillId="2" borderId="16" xfId="3" applyFont="1" applyFill="1" applyBorder="1" applyAlignment="1">
      <alignment horizontal="left" vertical="center" wrapText="1"/>
    </xf>
    <xf numFmtId="0" fontId="10" fillId="2" borderId="25" xfId="3" applyFont="1" applyFill="1" applyBorder="1" applyAlignment="1">
      <alignment horizontal="left" vertical="top" wrapText="1"/>
    </xf>
    <xf numFmtId="0" fontId="18" fillId="2" borderId="24" xfId="3" applyFont="1" applyFill="1" applyBorder="1" applyAlignment="1">
      <alignment horizontal="center" vertical="center" wrapText="1"/>
    </xf>
    <xf numFmtId="0" fontId="21" fillId="2" borderId="0" xfId="2" applyFont="1" applyFill="1" applyAlignment="1">
      <alignment vertical="center" wrapText="1"/>
    </xf>
    <xf numFmtId="165" fontId="27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vertical="center"/>
    </xf>
    <xf numFmtId="165" fontId="27" fillId="2" borderId="0" xfId="1" applyNumberFormat="1" applyFont="1" applyFill="1" applyAlignment="1">
      <alignment horizontal="left" vertical="center"/>
    </xf>
    <xf numFmtId="0" fontId="27" fillId="2" borderId="0" xfId="3" applyFont="1" applyFill="1" applyBorder="1" applyAlignment="1">
      <alignment horizontal="right"/>
    </xf>
    <xf numFmtId="165" fontId="27" fillId="2" borderId="0" xfId="1" applyNumberFormat="1" applyFont="1" applyFill="1" applyAlignment="1">
      <alignment horizontal="center" vertical="center" wrapText="1"/>
    </xf>
    <xf numFmtId="0" fontId="27" fillId="2" borderId="0" xfId="2" applyFont="1" applyFill="1" applyAlignment="1">
      <alignment vertical="center" wrapText="1"/>
    </xf>
    <xf numFmtId="0" fontId="21" fillId="2" borderId="0" xfId="2" applyFont="1" applyFill="1" applyAlignment="1">
      <alignment horizontal="center" vertical="center" wrapText="1"/>
    </xf>
    <xf numFmtId="165" fontId="21" fillId="2" borderId="0" xfId="2" applyNumberFormat="1" applyFont="1" applyFill="1" applyAlignment="1">
      <alignment vertical="center" wrapText="1"/>
    </xf>
    <xf numFmtId="169" fontId="21" fillId="2" borderId="1" xfId="3" applyNumberFormat="1" applyFont="1" applyFill="1" applyBorder="1" applyAlignment="1">
      <alignment horizontal="center" vertical="center" wrapText="1"/>
    </xf>
    <xf numFmtId="0" fontId="21" fillId="2" borderId="1" xfId="2" applyNumberFormat="1" applyFont="1" applyFill="1" applyBorder="1" applyAlignment="1" applyProtection="1">
      <alignment horizontal="center" vertical="center" wrapText="1"/>
    </xf>
    <xf numFmtId="166" fontId="21" fillId="2" borderId="1" xfId="6" applyNumberFormat="1" applyFont="1" applyFill="1" applyBorder="1" applyAlignment="1">
      <alignment vertical="center" wrapText="1"/>
    </xf>
    <xf numFmtId="0" fontId="21" fillId="2" borderId="1" xfId="27" applyFont="1" applyFill="1" applyBorder="1" applyAlignment="1">
      <alignment vertical="center" wrapText="1"/>
    </xf>
    <xf numFmtId="0" fontId="21" fillId="2" borderId="1" xfId="27" applyFont="1" applyFill="1" applyBorder="1" applyAlignment="1">
      <alignment vertical="center"/>
    </xf>
    <xf numFmtId="0" fontId="21" fillId="2" borderId="2" xfId="27" applyFont="1" applyFill="1" applyBorder="1" applyAlignment="1">
      <alignment vertical="center" wrapText="1"/>
    </xf>
    <xf numFmtId="165" fontId="21" fillId="2" borderId="2" xfId="27" applyNumberFormat="1" applyFont="1" applyFill="1" applyBorder="1" applyAlignment="1">
      <alignment vertical="center" wrapText="1"/>
    </xf>
    <xf numFmtId="0" fontId="21" fillId="2" borderId="3" xfId="27" applyFont="1" applyFill="1" applyBorder="1" applyAlignment="1">
      <alignment vertical="center" wrapText="1"/>
    </xf>
    <xf numFmtId="0" fontId="24" fillId="2" borderId="0" xfId="2" applyFont="1" applyFill="1" applyAlignment="1">
      <alignment horizontal="center" vertical="center" wrapText="1"/>
    </xf>
    <xf numFmtId="0" fontId="36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7" xfId="27" applyFont="1" applyFill="1" applyBorder="1" applyAlignment="1">
      <alignment horizontal="left" vertical="center"/>
    </xf>
    <xf numFmtId="0" fontId="4" fillId="2" borderId="2" xfId="27" applyFont="1" applyFill="1" applyBorder="1" applyAlignment="1">
      <alignment horizontal="left" vertical="center"/>
    </xf>
    <xf numFmtId="165" fontId="4" fillId="2" borderId="2" xfId="27" applyNumberFormat="1" applyFont="1" applyFill="1" applyBorder="1" applyAlignment="1">
      <alignment horizontal="left" vertical="center"/>
    </xf>
    <xf numFmtId="0" fontId="4" fillId="2" borderId="3" xfId="27" applyFont="1" applyFill="1" applyBorder="1" applyAlignment="1">
      <alignment horizontal="left" vertical="center"/>
    </xf>
    <xf numFmtId="166" fontId="4" fillId="2" borderId="1" xfId="2" applyNumberFormat="1" applyFont="1" applyFill="1" applyBorder="1" applyAlignment="1">
      <alignment horizontal="right" vertical="center"/>
    </xf>
    <xf numFmtId="0" fontId="21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49" fontId="21" fillId="2" borderId="1" xfId="2" applyNumberFormat="1" applyFont="1" applyFill="1" applyBorder="1" applyAlignment="1" applyProtection="1">
      <alignment horizontal="left" vertical="center"/>
      <protection locked="0"/>
    </xf>
    <xf numFmtId="165" fontId="21" fillId="2" borderId="2" xfId="27" applyNumberFormat="1" applyFont="1" applyFill="1" applyBorder="1" applyAlignment="1">
      <alignment horizontal="left" vertical="center"/>
    </xf>
    <xf numFmtId="166" fontId="21" fillId="2" borderId="1" xfId="2" applyNumberFormat="1" applyFont="1" applyFill="1" applyBorder="1" applyAlignment="1">
      <alignment horizontal="right" vertical="center"/>
    </xf>
    <xf numFmtId="49" fontId="21" fillId="2" borderId="1" xfId="2" applyNumberFormat="1" applyFont="1" applyFill="1" applyBorder="1" applyAlignment="1">
      <alignment horizontal="left" vertical="center" wrapText="1"/>
    </xf>
    <xf numFmtId="0" fontId="21" fillId="2" borderId="17" xfId="2" applyFont="1" applyFill="1" applyBorder="1" applyAlignment="1">
      <alignment horizontal="left" vertical="center" wrapText="1"/>
    </xf>
    <xf numFmtId="0" fontId="21" fillId="2" borderId="1" xfId="2" applyFont="1" applyFill="1" applyBorder="1" applyAlignment="1">
      <alignment horizontal="center" vertical="center"/>
    </xf>
    <xf numFmtId="165" fontId="21" fillId="2" borderId="1" xfId="5" applyNumberFormat="1" applyFont="1" applyFill="1" applyBorder="1" applyAlignment="1">
      <alignment horizontal="center" vertical="center" wrapText="1"/>
    </xf>
    <xf numFmtId="166" fontId="21" fillId="2" borderId="1" xfId="5" applyNumberFormat="1" applyFont="1" applyFill="1" applyBorder="1" applyAlignment="1">
      <alignment horizontal="center" vertical="center" wrapText="1"/>
    </xf>
    <xf numFmtId="165" fontId="21" fillId="2" borderId="1" xfId="5" applyNumberFormat="1" applyFont="1" applyFill="1" applyBorder="1" applyAlignment="1">
      <alignment horizontal="right" vertical="center" wrapText="1"/>
    </xf>
    <xf numFmtId="0" fontId="21" fillId="2" borderId="1" xfId="2" applyFont="1" applyFill="1" applyBorder="1" applyAlignment="1">
      <alignment horizontal="center" vertical="center" wrapText="1"/>
    </xf>
    <xf numFmtId="166" fontId="18" fillId="0" borderId="4" xfId="6" applyNumberFormat="1" applyFont="1" applyBorder="1" applyAlignment="1">
      <alignment horizontal="right"/>
    </xf>
    <xf numFmtId="166" fontId="25" fillId="2" borderId="1" xfId="20" applyNumberFormat="1" applyFont="1" applyFill="1" applyBorder="1" applyAlignment="1">
      <alignment vertical="top"/>
    </xf>
    <xf numFmtId="49" fontId="29" fillId="2" borderId="15" xfId="28" applyNumberFormat="1" applyFont="1" applyFill="1" applyBorder="1" applyAlignment="1">
      <alignment horizontal="center" vertical="center" wrapText="1"/>
    </xf>
    <xf numFmtId="169" fontId="29" fillId="2" borderId="1" xfId="28" applyNumberFormat="1" applyFont="1" applyFill="1" applyBorder="1" applyAlignment="1">
      <alignment horizontal="center" vertical="center"/>
    </xf>
    <xf numFmtId="0" fontId="29" fillId="2" borderId="1" xfId="28" applyFont="1" applyFill="1" applyBorder="1" applyAlignment="1">
      <alignment horizontal="left" vertical="center" wrapText="1"/>
    </xf>
    <xf numFmtId="0" fontId="21" fillId="2" borderId="0" xfId="2" applyFont="1" applyFill="1" applyBorder="1" applyAlignment="1">
      <alignment horizontal="center" vertical="center" wrapText="1"/>
    </xf>
    <xf numFmtId="49" fontId="7" fillId="2" borderId="0" xfId="29" applyNumberFormat="1" applyFont="1" applyFill="1" applyBorder="1" applyAlignment="1">
      <alignment horizontal="center" vertical="center" wrapText="1"/>
    </xf>
    <xf numFmtId="49" fontId="28" fillId="2" borderId="0" xfId="29" applyNumberFormat="1" applyFont="1" applyFill="1" applyBorder="1" applyAlignment="1">
      <alignment horizontal="center" vertical="center" wrapText="1"/>
    </xf>
    <xf numFmtId="49" fontId="9" fillId="2" borderId="15" xfId="28" applyNumberFormat="1" applyFont="1" applyFill="1" applyBorder="1" applyAlignment="1">
      <alignment horizontal="center" vertical="center" wrapText="1"/>
    </xf>
    <xf numFmtId="0" fontId="9" fillId="2" borderId="1" xfId="28" applyFont="1" applyFill="1" applyBorder="1" applyAlignment="1">
      <alignment horizontal="left" vertical="center" wrapText="1"/>
    </xf>
    <xf numFmtId="169" fontId="9" fillId="2" borderId="1" xfId="28" applyNumberFormat="1" applyFont="1" applyFill="1" applyBorder="1" applyAlignment="1">
      <alignment horizontal="center" vertical="center"/>
    </xf>
    <xf numFmtId="166" fontId="29" fillId="2" borderId="1" xfId="30" applyNumberFormat="1" applyFont="1" applyFill="1" applyBorder="1" applyAlignment="1">
      <alignment horizontal="right" vertical="center"/>
    </xf>
    <xf numFmtId="0" fontId="29" fillId="2" borderId="0" xfId="32" applyFont="1" applyFill="1" applyBorder="1" applyAlignment="1">
      <alignment horizontal="center" vertical="center" wrapText="1"/>
    </xf>
    <xf numFmtId="164" fontId="21" fillId="2" borderId="0" xfId="2" applyNumberFormat="1" applyFont="1" applyFill="1" applyAlignment="1">
      <alignment horizontal="center" vertical="center" wrapText="1"/>
    </xf>
    <xf numFmtId="49" fontId="29" fillId="2" borderId="1" xfId="28" applyNumberFormat="1" applyFont="1" applyFill="1" applyBorder="1" applyAlignment="1">
      <alignment horizontal="center" vertical="center" wrapText="1"/>
    </xf>
    <xf numFmtId="166" fontId="27" fillId="2" borderId="0" xfId="15" applyNumberFormat="1" applyFont="1" applyFill="1" applyBorder="1" applyAlignment="1">
      <alignment horizontal="right" vertical="center"/>
    </xf>
    <xf numFmtId="0" fontId="27" fillId="2" borderId="0" xfId="3" applyFont="1" applyFill="1" applyAlignment="1">
      <alignment horizontal="right"/>
    </xf>
    <xf numFmtId="164" fontId="21" fillId="2" borderId="1" xfId="6" applyNumberFormat="1" applyFont="1" applyFill="1" applyBorder="1" applyAlignment="1">
      <alignment vertical="center" wrapText="1"/>
    </xf>
    <xf numFmtId="0" fontId="21" fillId="2" borderId="17" xfId="27" applyFont="1" applyFill="1" applyBorder="1" applyAlignment="1">
      <alignment horizontal="left" vertical="center"/>
    </xf>
    <xf numFmtId="0" fontId="21" fillId="2" borderId="2" xfId="27" applyFont="1" applyFill="1" applyBorder="1" applyAlignment="1">
      <alignment horizontal="left" vertical="center"/>
    </xf>
    <xf numFmtId="0" fontId="21" fillId="2" borderId="3" xfId="27" applyFont="1" applyFill="1" applyBorder="1" applyAlignment="1">
      <alignment horizontal="left" vertical="center"/>
    </xf>
    <xf numFmtId="0" fontId="27" fillId="2" borderId="0" xfId="1" applyFont="1" applyFill="1" applyAlignment="1">
      <alignment horizontal="center" vertical="center" wrapText="1"/>
    </xf>
    <xf numFmtId="0" fontId="21" fillId="2" borderId="15" xfId="3" applyFont="1" applyFill="1" applyBorder="1" applyAlignment="1">
      <alignment horizontal="center" vertical="center" wrapText="1"/>
    </xf>
    <xf numFmtId="0" fontId="21" fillId="2" borderId="16" xfId="3" applyFont="1" applyFill="1" applyBorder="1" applyAlignment="1">
      <alignment horizontal="center" vertical="center" wrapText="1"/>
    </xf>
    <xf numFmtId="170" fontId="23" fillId="0" borderId="1" xfId="6" applyNumberFormat="1" applyFont="1" applyBorder="1" applyAlignment="1">
      <alignment horizontal="right" vertical="center" wrapText="1"/>
    </xf>
    <xf numFmtId="170" fontId="23" fillId="0" borderId="1" xfId="6" applyNumberFormat="1" applyFont="1" applyBorder="1" applyAlignment="1">
      <alignment horizontal="right" vertical="center" indent="1"/>
    </xf>
    <xf numFmtId="171" fontId="4" fillId="2" borderId="1" xfId="6" applyNumberFormat="1" applyFont="1" applyFill="1" applyBorder="1" applyAlignment="1">
      <alignment horizontal="right" vertical="top" wrapText="1"/>
    </xf>
    <xf numFmtId="171" fontId="4" fillId="2" borderId="18" xfId="6" applyNumberFormat="1" applyFont="1" applyFill="1" applyBorder="1" applyAlignment="1">
      <alignment horizontal="right" vertical="top" wrapText="1"/>
    </xf>
    <xf numFmtId="171" fontId="25" fillId="2" borderId="1" xfId="6" applyNumberFormat="1" applyFont="1" applyFill="1" applyBorder="1" applyAlignment="1">
      <alignment horizontal="right" vertical="top" wrapText="1"/>
    </xf>
    <xf numFmtId="171" fontId="4" fillId="2" borderId="1" xfId="20" applyNumberFormat="1" applyFont="1" applyFill="1" applyBorder="1" applyAlignment="1">
      <alignment horizontal="right" vertical="top"/>
    </xf>
    <xf numFmtId="170" fontId="25" fillId="0" borderId="1" xfId="9" applyNumberFormat="1" applyFont="1" applyFill="1" applyBorder="1" applyAlignment="1">
      <alignment horizontal="right" vertical="top" wrapText="1"/>
    </xf>
    <xf numFmtId="172" fontId="21" fillId="2" borderId="1" xfId="5" applyNumberFormat="1" applyFont="1" applyFill="1" applyBorder="1" applyAlignment="1">
      <alignment horizontal="right" vertical="center" wrapText="1"/>
    </xf>
    <xf numFmtId="0" fontId="11" fillId="0" borderId="0" xfId="3" applyFont="1" applyFill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/>
    </xf>
    <xf numFmtId="0" fontId="18" fillId="0" borderId="1" xfId="3" applyFont="1" applyBorder="1" applyAlignment="1">
      <alignment horizontal="center" vertical="top"/>
    </xf>
    <xf numFmtId="0" fontId="18" fillId="0" borderId="1" xfId="3" applyFont="1" applyBorder="1" applyAlignment="1">
      <alignment horizontal="center" vertical="center"/>
    </xf>
    <xf numFmtId="166" fontId="18" fillId="0" borderId="1" xfId="6" applyNumberFormat="1" applyFont="1" applyBorder="1" applyAlignment="1">
      <alignment horizontal="right" vertical="center"/>
    </xf>
    <xf numFmtId="0" fontId="18" fillId="2" borderId="1" xfId="3" applyFont="1" applyFill="1" applyBorder="1" applyAlignment="1">
      <alignment horizontal="center" vertical="center"/>
    </xf>
    <xf numFmtId="0" fontId="11" fillId="0" borderId="0" xfId="7" applyFont="1" applyFill="1" applyAlignment="1">
      <alignment horizontal="center" vertical="center" wrapText="1"/>
    </xf>
    <xf numFmtId="165" fontId="7" fillId="0" borderId="20" xfId="7" applyNumberFormat="1" applyFont="1" applyFill="1" applyBorder="1" applyAlignment="1">
      <alignment horizontal="right" vertical="center" wrapText="1"/>
    </xf>
    <xf numFmtId="49" fontId="29" fillId="0" borderId="17" xfId="7" applyNumberFormat="1" applyFont="1" applyFill="1" applyBorder="1" applyAlignment="1">
      <alignment horizontal="center" vertical="center" wrapText="1"/>
    </xf>
    <xf numFmtId="49" fontId="29" fillId="0" borderId="3" xfId="7" applyNumberFormat="1" applyFont="1" applyFill="1" applyBorder="1" applyAlignment="1">
      <alignment horizontal="center" vertical="center" wrapText="1"/>
    </xf>
    <xf numFmtId="0" fontId="29" fillId="0" borderId="15" xfId="7" applyNumberFormat="1" applyFont="1" applyFill="1" applyBorder="1" applyAlignment="1">
      <alignment horizontal="center" vertical="center" wrapText="1"/>
    </xf>
    <xf numFmtId="0" fontId="29" fillId="0" borderId="21" xfId="7" applyNumberFormat="1" applyFont="1" applyFill="1" applyBorder="1" applyAlignment="1">
      <alignment horizontal="center" vertical="center" wrapText="1"/>
    </xf>
    <xf numFmtId="0" fontId="29" fillId="0" borderId="16" xfId="7" applyNumberFormat="1" applyFont="1" applyFill="1" applyBorder="1" applyAlignment="1">
      <alignment horizontal="center" vertical="center" wrapText="1"/>
    </xf>
    <xf numFmtId="165" fontId="7" fillId="0" borderId="17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29" fillId="0" borderId="15" xfId="0" applyNumberFormat="1" applyFont="1" applyFill="1" applyBorder="1" applyAlignment="1">
      <alignment horizontal="center" vertical="center" wrapText="1"/>
    </xf>
    <xf numFmtId="165" fontId="29" fillId="0" borderId="16" xfId="0" applyNumberFormat="1" applyFont="1" applyFill="1" applyBorder="1" applyAlignment="1">
      <alignment horizontal="center" vertical="center" wrapText="1"/>
    </xf>
    <xf numFmtId="165" fontId="29" fillId="0" borderId="22" xfId="0" applyNumberFormat="1" applyFont="1" applyFill="1" applyBorder="1" applyAlignment="1">
      <alignment horizontal="center" vertical="center" wrapText="1"/>
    </xf>
    <xf numFmtId="165" fontId="29" fillId="0" borderId="20" xfId="0" applyNumberFormat="1" applyFont="1" applyFill="1" applyBorder="1" applyAlignment="1">
      <alignment horizontal="center" vertical="center" wrapText="1"/>
    </xf>
    <xf numFmtId="165" fontId="29" fillId="0" borderId="23" xfId="0" applyNumberFormat="1" applyFont="1" applyFill="1" applyBorder="1" applyAlignment="1">
      <alignment horizontal="center" vertical="center" wrapText="1"/>
    </xf>
    <xf numFmtId="0" fontId="18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16" fillId="2" borderId="0" xfId="18" applyFont="1" applyFill="1" applyBorder="1" applyAlignment="1">
      <alignment horizontal="center" vertical="top" wrapText="1"/>
    </xf>
    <xf numFmtId="0" fontId="25" fillId="2" borderId="1" xfId="18" applyFont="1" applyFill="1" applyBorder="1" applyAlignment="1">
      <alignment horizontal="center" vertical="center" wrapText="1"/>
    </xf>
    <xf numFmtId="0" fontId="26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7" fillId="0" borderId="0" xfId="7" applyNumberFormat="1" applyFont="1" applyFill="1" applyAlignment="1">
      <alignment horizontal="right" vertical="center" wrapText="1"/>
    </xf>
    <xf numFmtId="165" fontId="28" fillId="0" borderId="0" xfId="7" applyNumberFormat="1" applyFont="1" applyFill="1" applyAlignment="1">
      <alignment horizontal="right" vertical="center" wrapText="1"/>
    </xf>
    <xf numFmtId="0" fontId="21" fillId="0" borderId="0" xfId="7" applyNumberFormat="1" applyFont="1" applyFill="1" applyAlignment="1">
      <alignment horizontal="center" vertical="center" wrapText="1"/>
    </xf>
    <xf numFmtId="49" fontId="30" fillId="0" borderId="1" xfId="7" applyNumberFormat="1" applyFont="1" applyFill="1" applyBorder="1" applyAlignment="1">
      <alignment horizontal="center" vertical="center" wrapText="1"/>
    </xf>
    <xf numFmtId="0" fontId="30" fillId="0" borderId="1" xfId="7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1" fillId="2" borderId="17" xfId="27" applyFont="1" applyFill="1" applyBorder="1" applyAlignment="1">
      <alignment horizontal="left" vertical="center" wrapText="1"/>
    </xf>
    <xf numFmtId="0" fontId="21" fillId="2" borderId="2" xfId="27" applyFont="1" applyFill="1" applyBorder="1" applyAlignment="1">
      <alignment horizontal="left" vertical="center" wrapText="1"/>
    </xf>
    <xf numFmtId="0" fontId="21" fillId="2" borderId="3" xfId="27" applyFont="1" applyFill="1" applyBorder="1" applyAlignment="1">
      <alignment horizontal="left" vertical="center" wrapText="1"/>
    </xf>
    <xf numFmtId="0" fontId="21" fillId="2" borderId="17" xfId="27" applyFont="1" applyFill="1" applyBorder="1" applyAlignment="1">
      <alignment horizontal="left" vertical="center"/>
    </xf>
    <xf numFmtId="0" fontId="21" fillId="2" borderId="2" xfId="27" applyFont="1" applyFill="1" applyBorder="1" applyAlignment="1">
      <alignment horizontal="left" vertical="center"/>
    </xf>
    <xf numFmtId="0" fontId="21" fillId="2" borderId="3" xfId="27" applyFont="1" applyFill="1" applyBorder="1" applyAlignment="1">
      <alignment horizontal="left" vertical="center"/>
    </xf>
    <xf numFmtId="0" fontId="27" fillId="2" borderId="0" xfId="1" applyFont="1" applyFill="1" applyAlignment="1">
      <alignment horizontal="center" vertical="center" wrapText="1"/>
    </xf>
    <xf numFmtId="0" fontId="21" fillId="2" borderId="27" xfId="3" applyFont="1" applyFill="1" applyBorder="1" applyAlignment="1">
      <alignment horizontal="center" vertical="center" wrapText="1"/>
    </xf>
    <xf numFmtId="0" fontId="0" fillId="2" borderId="22" xfId="0" applyFill="1" applyBorder="1"/>
    <xf numFmtId="0" fontId="21" fillId="2" borderId="15" xfId="3" applyFont="1" applyFill="1" applyBorder="1" applyAlignment="1">
      <alignment horizontal="center" vertical="center" wrapText="1"/>
    </xf>
    <xf numFmtId="0" fontId="21" fillId="2" borderId="16" xfId="3" applyFont="1" applyFill="1" applyBorder="1" applyAlignment="1">
      <alignment horizontal="center" vertical="center" wrapText="1"/>
    </xf>
    <xf numFmtId="0" fontId="21" fillId="2" borderId="17" xfId="3" applyFont="1" applyFill="1" applyBorder="1" applyAlignment="1">
      <alignment horizontal="center" vertical="center" wrapText="1"/>
    </xf>
    <xf numFmtId="0" fontId="21" fillId="2" borderId="2" xfId="3" applyFont="1" applyFill="1" applyBorder="1" applyAlignment="1">
      <alignment horizontal="center" vertical="center" wrapText="1"/>
    </xf>
    <xf numFmtId="0" fontId="21" fillId="2" borderId="3" xfId="3" applyFont="1" applyFill="1" applyBorder="1" applyAlignment="1">
      <alignment horizontal="center" vertical="center" wrapText="1"/>
    </xf>
  </cellXfs>
  <cellStyles count="33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4 3" xfId="31"/>
    <cellStyle name="Comma 5" xfId="13"/>
    <cellStyle name="Comma 5 2" xfId="30"/>
    <cellStyle name="Comma 6" xfId="14"/>
    <cellStyle name="Comma 7" xfId="5"/>
    <cellStyle name="Comma 8" xfId="22"/>
    <cellStyle name="Comma_General 17.02.04" xfId="15"/>
    <cellStyle name="Normal" xfId="0" builtinId="0"/>
    <cellStyle name="Normal 12 2" xfId="28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27"/>
    <cellStyle name="Normal_Class0-Armenian" xfId="29"/>
    <cellStyle name="Normal_KSH 2011 Apranqacank" xfId="32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2"/>
  <sheetViews>
    <sheetView workbookViewId="0">
      <selection activeCell="D21" sqref="D21:D26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4" width="19.85546875" style="7" customWidth="1"/>
    <col min="5" max="16384" width="9.140625" style="7"/>
  </cols>
  <sheetData>
    <row r="1" spans="1:66" ht="20.25" customHeight="1" x14ac:dyDescent="0.3">
      <c r="D1" s="61" t="s">
        <v>55</v>
      </c>
      <c r="E1" s="8"/>
    </row>
    <row r="2" spans="1:66" s="9" customFormat="1" x14ac:dyDescent="0.3">
      <c r="D2" s="62" t="s">
        <v>56</v>
      </c>
      <c r="E2" s="65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66" s="9" customFormat="1" ht="19.5" customHeight="1" x14ac:dyDescent="0.3">
      <c r="D3" s="63" t="s">
        <v>38</v>
      </c>
      <c r="E3" s="65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66" ht="17.25" hidden="1" customHeight="1" x14ac:dyDescent="0.3">
      <c r="D4" s="17"/>
      <c r="E4" s="65"/>
    </row>
    <row r="5" spans="1:66" ht="15.75" hidden="1" customHeight="1" x14ac:dyDescent="0.3">
      <c r="D5" s="17"/>
      <c r="E5" s="65"/>
    </row>
    <row r="6" spans="1:66" ht="15.75" customHeight="1" x14ac:dyDescent="0.3">
      <c r="D6" s="17"/>
      <c r="E6" s="65"/>
    </row>
    <row r="7" spans="1:66" ht="88.5" customHeight="1" x14ac:dyDescent="0.3">
      <c r="A7" s="186" t="s">
        <v>64</v>
      </c>
      <c r="B7" s="186"/>
      <c r="C7" s="186"/>
      <c r="D7" s="186"/>
      <c r="E7" s="65"/>
    </row>
    <row r="8" spans="1:66" ht="22.5" customHeight="1" x14ac:dyDescent="0.3">
      <c r="B8" s="14"/>
      <c r="C8" s="14"/>
      <c r="D8" s="15" t="s">
        <v>54</v>
      </c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</row>
    <row r="9" spans="1:66" ht="124.5" customHeight="1" x14ac:dyDescent="0.3">
      <c r="A9" s="190" t="s">
        <v>53</v>
      </c>
      <c r="B9" s="190"/>
      <c r="C9" s="187" t="s">
        <v>52</v>
      </c>
      <c r="D9" s="70" t="s">
        <v>63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</row>
    <row r="10" spans="1:66" s="3" customFormat="1" ht="17.25" customHeight="1" x14ac:dyDescent="0.3">
      <c r="A10" s="190"/>
      <c r="B10" s="190"/>
      <c r="C10" s="187"/>
      <c r="D10" s="187" t="s">
        <v>51</v>
      </c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</row>
    <row r="11" spans="1:66" s="3" customFormat="1" ht="23.45" customHeight="1" x14ac:dyDescent="0.3">
      <c r="A11" s="18" t="s">
        <v>3</v>
      </c>
      <c r="B11" s="18" t="s">
        <v>2</v>
      </c>
      <c r="C11" s="187"/>
      <c r="D11" s="187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</row>
    <row r="12" spans="1:66" s="3" customFormat="1" x14ac:dyDescent="0.3">
      <c r="A12" s="18"/>
      <c r="B12" s="18"/>
      <c r="C12" s="19" t="s">
        <v>50</v>
      </c>
      <c r="D12" s="178">
        <f>D13</f>
        <v>0</v>
      </c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</row>
    <row r="13" spans="1:66" s="3" customFormat="1" x14ac:dyDescent="0.3">
      <c r="A13" s="188" t="s">
        <v>49</v>
      </c>
      <c r="B13" s="188"/>
      <c r="C13" s="20" t="s">
        <v>0</v>
      </c>
      <c r="D13" s="179">
        <f>+D15</f>
        <v>0</v>
      </c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</row>
    <row r="14" spans="1:66" s="3" customFormat="1" ht="20.25" customHeight="1" x14ac:dyDescent="0.3">
      <c r="A14" s="18"/>
      <c r="B14" s="21"/>
      <c r="C14" s="22" t="s">
        <v>48</v>
      </c>
      <c r="D14" s="23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</row>
    <row r="15" spans="1:66" s="3" customFormat="1" x14ac:dyDescent="0.3">
      <c r="A15" s="189">
        <v>1169</v>
      </c>
      <c r="B15" s="21"/>
      <c r="C15" s="24" t="s">
        <v>47</v>
      </c>
      <c r="D15" s="191">
        <f>D21+D27</f>
        <v>0</v>
      </c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</row>
    <row r="16" spans="1:66" s="3" customFormat="1" ht="19.899999999999999" customHeight="1" x14ac:dyDescent="0.3">
      <c r="A16" s="189"/>
      <c r="B16" s="188"/>
      <c r="C16" s="24" t="s">
        <v>46</v>
      </c>
      <c r="D16" s="191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</row>
    <row r="17" spans="1:66" s="3" customFormat="1" ht="49.5" customHeight="1" x14ac:dyDescent="0.3">
      <c r="A17" s="189"/>
      <c r="B17" s="188"/>
      <c r="C17" s="25" t="s">
        <v>45</v>
      </c>
      <c r="D17" s="191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</row>
    <row r="18" spans="1:66" s="3" customFormat="1" x14ac:dyDescent="0.3">
      <c r="A18" s="189"/>
      <c r="B18" s="188"/>
      <c r="C18" s="26" t="s">
        <v>44</v>
      </c>
      <c r="D18" s="191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</row>
    <row r="19" spans="1:66" s="3" customFormat="1" ht="31.5" customHeight="1" x14ac:dyDescent="0.3">
      <c r="A19" s="189"/>
      <c r="B19" s="188"/>
      <c r="C19" s="27" t="s">
        <v>43</v>
      </c>
      <c r="D19" s="191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</row>
    <row r="20" spans="1:66" s="3" customFormat="1" ht="18" customHeight="1" x14ac:dyDescent="0.3">
      <c r="A20" s="192" t="s">
        <v>42</v>
      </c>
      <c r="B20" s="192"/>
      <c r="C20" s="192"/>
      <c r="D20" s="23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</row>
    <row r="21" spans="1:66" s="13" customFormat="1" ht="15.75" customHeight="1" x14ac:dyDescent="0.3">
      <c r="A21" s="188"/>
      <c r="B21" s="189">
        <v>11001</v>
      </c>
      <c r="C21" s="22" t="s">
        <v>41</v>
      </c>
      <c r="D21" s="191">
        <f>+'3'!G22</f>
        <v>507896.31099999999</v>
      </c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</row>
    <row r="22" spans="1:66" s="3" customFormat="1" x14ac:dyDescent="0.3">
      <c r="A22" s="188"/>
      <c r="B22" s="189"/>
      <c r="C22" s="26" t="s">
        <v>65</v>
      </c>
      <c r="D22" s="191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</row>
    <row r="23" spans="1:66" s="3" customFormat="1" ht="14.25" customHeight="1" x14ac:dyDescent="0.3">
      <c r="A23" s="188"/>
      <c r="B23" s="189"/>
      <c r="C23" s="26" t="s">
        <v>40</v>
      </c>
      <c r="D23" s="191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</row>
    <row r="24" spans="1:66" s="3" customFormat="1" ht="33" x14ac:dyDescent="0.3">
      <c r="A24" s="188"/>
      <c r="B24" s="189"/>
      <c r="C24" s="27" t="s">
        <v>79</v>
      </c>
      <c r="D24" s="191"/>
    </row>
    <row r="25" spans="1:66" s="3" customFormat="1" ht="15.75" customHeight="1" x14ac:dyDescent="0.3">
      <c r="A25" s="188"/>
      <c r="B25" s="189"/>
      <c r="C25" s="26" t="s">
        <v>39</v>
      </c>
      <c r="D25" s="191"/>
    </row>
    <row r="26" spans="1:66" s="3" customFormat="1" ht="18.75" customHeight="1" x14ac:dyDescent="0.3">
      <c r="A26" s="188"/>
      <c r="B26" s="189"/>
      <c r="C26" s="28" t="s">
        <v>66</v>
      </c>
      <c r="D26" s="191"/>
    </row>
    <row r="27" spans="1:66" s="13" customFormat="1" ht="15.75" customHeight="1" x14ac:dyDescent="0.25">
      <c r="A27" s="188"/>
      <c r="B27" s="189">
        <v>31001</v>
      </c>
      <c r="C27" s="24" t="s">
        <v>41</v>
      </c>
      <c r="D27" s="191">
        <f>+'3'!G43</f>
        <v>-507896.31099999993</v>
      </c>
    </row>
    <row r="28" spans="1:66" s="3" customFormat="1" ht="38.25" customHeight="1" x14ac:dyDescent="0.3">
      <c r="A28" s="188"/>
      <c r="B28" s="189"/>
      <c r="C28" s="27" t="s">
        <v>76</v>
      </c>
      <c r="D28" s="191"/>
    </row>
    <row r="29" spans="1:66" s="3" customFormat="1" ht="18.75" customHeight="1" x14ac:dyDescent="0.3">
      <c r="A29" s="188"/>
      <c r="B29" s="189"/>
      <c r="C29" s="27" t="s">
        <v>40</v>
      </c>
      <c r="D29" s="191"/>
    </row>
    <row r="30" spans="1:66" s="3" customFormat="1" ht="54.75" customHeight="1" x14ac:dyDescent="0.25">
      <c r="A30" s="188"/>
      <c r="B30" s="189"/>
      <c r="C30" s="24" t="s">
        <v>77</v>
      </c>
      <c r="D30" s="191"/>
    </row>
    <row r="31" spans="1:66" s="3" customFormat="1" ht="18" customHeight="1" x14ac:dyDescent="0.3">
      <c r="A31" s="188"/>
      <c r="B31" s="189"/>
      <c r="C31" s="27" t="s">
        <v>39</v>
      </c>
      <c r="D31" s="191"/>
    </row>
    <row r="32" spans="1:66" s="3" customFormat="1" ht="41.25" customHeight="1" x14ac:dyDescent="0.3">
      <c r="A32" s="188"/>
      <c r="B32" s="189"/>
      <c r="C32" s="74" t="s">
        <v>78</v>
      </c>
      <c r="D32" s="191"/>
    </row>
  </sheetData>
  <mergeCells count="15">
    <mergeCell ref="A27:A32"/>
    <mergeCell ref="B27:B32"/>
    <mergeCell ref="D27:D32"/>
    <mergeCell ref="A20:C20"/>
    <mergeCell ref="D21:D26"/>
    <mergeCell ref="A21:A26"/>
    <mergeCell ref="B21:B26"/>
    <mergeCell ref="A7:D7"/>
    <mergeCell ref="D10:D11"/>
    <mergeCell ref="A13:B13"/>
    <mergeCell ref="A15:A19"/>
    <mergeCell ref="B16:B19"/>
    <mergeCell ref="C9:C11"/>
    <mergeCell ref="A9:B10"/>
    <mergeCell ref="D15:D19"/>
  </mergeCells>
  <pageMargins left="0.53" right="0" top="0.18" bottom="0.19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9" sqref="E9"/>
    </sheetView>
  </sheetViews>
  <sheetFormatPr defaultColWidth="9.140625" defaultRowHeight="17.25" x14ac:dyDescent="0.25"/>
  <cols>
    <col min="1" max="1" width="7.42578125" style="90" customWidth="1"/>
    <col min="2" max="2" width="8.7109375" style="90" customWidth="1"/>
    <col min="3" max="3" width="53.28515625" style="75" customWidth="1"/>
    <col min="4" max="4" width="18.42578125" style="100" customWidth="1"/>
    <col min="5" max="5" width="18.140625" style="100" customWidth="1"/>
    <col min="6" max="6" width="18.42578125" style="100" customWidth="1"/>
    <col min="7" max="8" width="15.5703125" style="100" customWidth="1"/>
    <col min="9" max="9" width="9.5703125" style="75" customWidth="1"/>
    <col min="10" max="10" width="9.85546875" style="75" bestFit="1" customWidth="1"/>
    <col min="11" max="16384" width="9.140625" style="75"/>
  </cols>
  <sheetData>
    <row r="1" spans="1:10" ht="17.25" customHeight="1" x14ac:dyDescent="0.3">
      <c r="A1" s="7"/>
      <c r="B1" s="61"/>
      <c r="C1" s="7"/>
      <c r="D1" s="61"/>
      <c r="E1" s="7"/>
      <c r="F1" s="61"/>
      <c r="G1" s="7"/>
      <c r="H1" s="61" t="s">
        <v>58</v>
      </c>
    </row>
    <row r="2" spans="1:10" ht="17.25" customHeight="1" x14ac:dyDescent="0.3">
      <c r="A2" s="9"/>
      <c r="B2" s="62"/>
      <c r="C2" s="9"/>
      <c r="D2" s="62"/>
      <c r="E2" s="9"/>
      <c r="F2" s="62"/>
      <c r="G2" s="9"/>
      <c r="H2" s="62" t="s">
        <v>56</v>
      </c>
    </row>
    <row r="3" spans="1:10" ht="17.25" customHeight="1" x14ac:dyDescent="0.3">
      <c r="A3" s="9"/>
      <c r="B3" s="63"/>
      <c r="C3" s="9"/>
      <c r="D3" s="63"/>
      <c r="E3" s="9"/>
      <c r="F3" s="63"/>
      <c r="G3" s="9"/>
      <c r="H3" s="63" t="s">
        <v>38</v>
      </c>
    </row>
    <row r="4" spans="1:10" x14ac:dyDescent="0.25">
      <c r="A4" s="76"/>
      <c r="B4" s="76"/>
      <c r="C4" s="76"/>
      <c r="D4" s="76"/>
      <c r="E4" s="76"/>
      <c r="F4" s="76"/>
      <c r="G4" s="76"/>
      <c r="H4" s="76"/>
    </row>
    <row r="5" spans="1:10" ht="45.75" customHeight="1" x14ac:dyDescent="0.3">
      <c r="A5" s="193" t="s">
        <v>80</v>
      </c>
      <c r="B5" s="193"/>
      <c r="C5" s="193"/>
      <c r="D5" s="193"/>
      <c r="E5" s="193"/>
      <c r="F5" s="193"/>
      <c r="G5" s="193"/>
      <c r="H5" s="193"/>
      <c r="I5" s="77"/>
      <c r="J5" s="77"/>
    </row>
    <row r="6" spans="1:10" x14ac:dyDescent="0.25">
      <c r="A6" s="78"/>
      <c r="B6" s="78"/>
      <c r="C6" s="79"/>
      <c r="D6" s="80"/>
      <c r="E6" s="80"/>
      <c r="F6" s="80"/>
      <c r="G6" s="194" t="s">
        <v>54</v>
      </c>
      <c r="H6" s="194"/>
    </row>
    <row r="7" spans="1:10" s="81" customFormat="1" ht="31.5" customHeight="1" x14ac:dyDescent="0.25">
      <c r="A7" s="195" t="s">
        <v>81</v>
      </c>
      <c r="B7" s="196"/>
      <c r="C7" s="197" t="s">
        <v>82</v>
      </c>
      <c r="D7" s="200" t="s">
        <v>137</v>
      </c>
      <c r="E7" s="201"/>
      <c r="F7" s="201"/>
      <c r="G7" s="201"/>
      <c r="H7" s="202"/>
    </row>
    <row r="8" spans="1:10" s="81" customFormat="1" ht="31.5" customHeight="1" x14ac:dyDescent="0.25">
      <c r="A8" s="82"/>
      <c r="B8" s="83"/>
      <c r="C8" s="198"/>
      <c r="D8" s="203" t="s">
        <v>83</v>
      </c>
      <c r="E8" s="205" t="s">
        <v>84</v>
      </c>
      <c r="F8" s="206"/>
      <c r="G8" s="206"/>
      <c r="H8" s="207"/>
    </row>
    <row r="9" spans="1:10" s="81" customFormat="1" ht="96" customHeight="1" x14ac:dyDescent="0.25">
      <c r="A9" s="84" t="s">
        <v>3</v>
      </c>
      <c r="B9" s="84" t="s">
        <v>2</v>
      </c>
      <c r="C9" s="199"/>
      <c r="D9" s="204"/>
      <c r="E9" s="85" t="s">
        <v>85</v>
      </c>
      <c r="F9" s="85" t="s">
        <v>86</v>
      </c>
      <c r="G9" s="85" t="s">
        <v>87</v>
      </c>
      <c r="H9" s="85" t="s">
        <v>88</v>
      </c>
    </row>
    <row r="10" spans="1:10" s="90" customFormat="1" ht="30.75" customHeight="1" x14ac:dyDescent="0.25">
      <c r="A10" s="86"/>
      <c r="B10" s="86"/>
      <c r="C10" s="87" t="s">
        <v>89</v>
      </c>
      <c r="D10" s="88">
        <f>+D12</f>
        <v>-507896.31099999993</v>
      </c>
      <c r="E10" s="88">
        <f>+E12</f>
        <v>-507896.31099999993</v>
      </c>
      <c r="F10" s="89"/>
      <c r="G10" s="89"/>
      <c r="H10" s="89"/>
    </row>
    <row r="11" spans="1:10" x14ac:dyDescent="0.25">
      <c r="A11" s="86"/>
      <c r="B11" s="86"/>
      <c r="C11" s="87" t="s">
        <v>90</v>
      </c>
      <c r="D11" s="88"/>
      <c r="E11" s="88"/>
      <c r="F11" s="89"/>
      <c r="G11" s="89"/>
      <c r="H11" s="89"/>
    </row>
    <row r="12" spans="1:10" s="90" customFormat="1" ht="34.5" x14ac:dyDescent="0.25">
      <c r="A12" s="91"/>
      <c r="B12" s="92"/>
      <c r="C12" s="92" t="s">
        <v>91</v>
      </c>
      <c r="D12" s="93">
        <f>+D14</f>
        <v>-507896.31099999993</v>
      </c>
      <c r="E12" s="93">
        <f>+E14</f>
        <v>-507896.31099999993</v>
      </c>
      <c r="F12" s="94"/>
      <c r="G12" s="94"/>
      <c r="H12" s="94"/>
    </row>
    <row r="13" spans="1:10" s="90" customFormat="1" x14ac:dyDescent="0.25">
      <c r="A13" s="91"/>
      <c r="B13" s="91"/>
      <c r="C13" s="91" t="s">
        <v>92</v>
      </c>
      <c r="D13" s="95"/>
      <c r="E13" s="95"/>
      <c r="F13" s="96"/>
      <c r="G13" s="96"/>
      <c r="H13" s="96"/>
    </row>
    <row r="14" spans="1:10" s="99" customFormat="1" ht="42" customHeight="1" x14ac:dyDescent="0.25">
      <c r="A14" s="91">
        <v>1169</v>
      </c>
      <c r="B14" s="91">
        <v>31001</v>
      </c>
      <c r="C14" s="97" t="s">
        <v>93</v>
      </c>
      <c r="D14" s="95">
        <f>SUM(E14:H14)</f>
        <v>-507896.31099999993</v>
      </c>
      <c r="E14" s="98">
        <f>+'3'!G43</f>
        <v>-507896.31099999993</v>
      </c>
      <c r="F14" s="96"/>
      <c r="G14" s="96"/>
      <c r="H14" s="96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view="pageBreakPreview" topLeftCell="A18" zoomScale="85" zoomScaleSheetLayoutView="85" workbookViewId="0">
      <selection activeCell="G32" sqref="G32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2.5703125" style="6" customWidth="1"/>
    <col min="7" max="7" width="17.28515625" style="6" customWidth="1"/>
    <col min="8" max="16384" width="9.140625" style="5"/>
  </cols>
  <sheetData>
    <row r="1" spans="1:7" s="7" customFormat="1" ht="24" customHeight="1" x14ac:dyDescent="0.3">
      <c r="D1" s="12"/>
      <c r="E1" s="12"/>
      <c r="G1" s="73" t="s">
        <v>367</v>
      </c>
    </row>
    <row r="2" spans="1:7" s="9" customFormat="1" ht="16.5" x14ac:dyDescent="0.3">
      <c r="E2" s="11"/>
      <c r="F2" s="208" t="s">
        <v>56</v>
      </c>
      <c r="G2" s="208"/>
    </row>
    <row r="3" spans="1:7" s="9" customFormat="1" ht="15.75" customHeight="1" x14ac:dyDescent="0.3">
      <c r="E3" s="11"/>
      <c r="F3" s="208" t="s">
        <v>38</v>
      </c>
      <c r="G3" s="208"/>
    </row>
    <row r="4" spans="1:7" s="7" customFormat="1" hidden="1" x14ac:dyDescent="0.3">
      <c r="D4" s="209"/>
      <c r="E4" s="209"/>
      <c r="F4" s="209"/>
    </row>
    <row r="5" spans="1:7" s="7" customFormat="1" ht="15.75" hidden="1" customHeight="1" x14ac:dyDescent="0.3">
      <c r="D5" s="209"/>
      <c r="E5" s="209"/>
      <c r="F5" s="209"/>
    </row>
    <row r="6" spans="1:7" s="7" customFormat="1" ht="15.75" customHeight="1" x14ac:dyDescent="0.3">
      <c r="D6" s="17"/>
      <c r="E6" s="17"/>
      <c r="F6" s="17"/>
    </row>
    <row r="7" spans="1:7" s="7" customFormat="1" ht="47.25" customHeight="1" x14ac:dyDescent="0.3">
      <c r="A7" s="186" t="s">
        <v>57</v>
      </c>
      <c r="B7" s="186"/>
      <c r="C7" s="186"/>
      <c r="D7" s="186"/>
      <c r="E7" s="186"/>
      <c r="F7" s="186"/>
      <c r="G7" s="186"/>
    </row>
    <row r="8" spans="1:7" ht="14.25" customHeight="1" x14ac:dyDescent="0.25">
      <c r="G8" s="16" t="s">
        <v>54</v>
      </c>
    </row>
    <row r="9" spans="1:7" ht="12" customHeight="1" x14ac:dyDescent="0.25">
      <c r="A9" s="210"/>
      <c r="B9" s="210"/>
      <c r="C9" s="210"/>
      <c r="D9" s="210"/>
      <c r="E9" s="210"/>
      <c r="F9" s="210"/>
    </row>
    <row r="10" spans="1:7" ht="135.75" customHeight="1" x14ac:dyDescent="0.25">
      <c r="A10" s="211" t="s">
        <v>37</v>
      </c>
      <c r="B10" s="211"/>
      <c r="C10" s="211"/>
      <c r="D10" s="211" t="s">
        <v>36</v>
      </c>
      <c r="E10" s="211"/>
      <c r="F10" s="211" t="s">
        <v>35</v>
      </c>
      <c r="G10" s="71" t="s">
        <v>63</v>
      </c>
    </row>
    <row r="11" spans="1:7" ht="12" customHeight="1" x14ac:dyDescent="0.25">
      <c r="A11" s="211"/>
      <c r="B11" s="211"/>
      <c r="C11" s="211"/>
      <c r="D11" s="211"/>
      <c r="E11" s="211"/>
      <c r="F11" s="211"/>
      <c r="G11" s="212" t="s">
        <v>51</v>
      </c>
    </row>
    <row r="12" spans="1:7" ht="32.25" customHeight="1" x14ac:dyDescent="0.25">
      <c r="A12" s="29" t="s">
        <v>34</v>
      </c>
      <c r="B12" s="29" t="s">
        <v>33</v>
      </c>
      <c r="C12" s="29" t="s">
        <v>32</v>
      </c>
      <c r="D12" s="29" t="s">
        <v>3</v>
      </c>
      <c r="E12" s="29" t="s">
        <v>2</v>
      </c>
      <c r="F12" s="211"/>
      <c r="G12" s="212"/>
    </row>
    <row r="13" spans="1:7" ht="33.75" thickBot="1" x14ac:dyDescent="0.3">
      <c r="A13" s="30"/>
      <c r="B13" s="30"/>
      <c r="C13" s="30"/>
      <c r="D13" s="30"/>
      <c r="E13" s="30"/>
      <c r="F13" s="38" t="s">
        <v>69</v>
      </c>
      <c r="G13" s="180">
        <f>G14</f>
        <v>0</v>
      </c>
    </row>
    <row r="14" spans="1:7" x14ac:dyDescent="0.25">
      <c r="A14" s="67" t="s">
        <v>31</v>
      </c>
      <c r="B14" s="67"/>
      <c r="C14" s="67"/>
      <c r="D14" s="67"/>
      <c r="E14" s="67"/>
      <c r="F14" s="68" t="s">
        <v>30</v>
      </c>
      <c r="G14" s="181">
        <f>+G16</f>
        <v>0</v>
      </c>
    </row>
    <row r="15" spans="1:7" x14ac:dyDescent="0.25">
      <c r="A15" s="31"/>
      <c r="B15" s="31"/>
      <c r="C15" s="31"/>
      <c r="D15" s="31"/>
      <c r="E15" s="31"/>
      <c r="F15" s="32" t="s">
        <v>28</v>
      </c>
      <c r="G15" s="182"/>
    </row>
    <row r="16" spans="1:7" ht="18" customHeight="1" x14ac:dyDescent="0.25">
      <c r="A16" s="31"/>
      <c r="B16" s="31" t="s">
        <v>29</v>
      </c>
      <c r="C16" s="31"/>
      <c r="D16" s="31"/>
      <c r="E16" s="31"/>
      <c r="F16" s="32" t="s">
        <v>1</v>
      </c>
      <c r="G16" s="182">
        <f>+G18</f>
        <v>0</v>
      </c>
    </row>
    <row r="17" spans="1:7" x14ac:dyDescent="0.25">
      <c r="A17" s="31"/>
      <c r="B17" s="31"/>
      <c r="C17" s="31"/>
      <c r="D17" s="31"/>
      <c r="E17" s="31"/>
      <c r="F17" s="32" t="s">
        <v>28</v>
      </c>
      <c r="G17" s="182"/>
    </row>
    <row r="18" spans="1:7" ht="20.25" customHeight="1" x14ac:dyDescent="0.25">
      <c r="A18" s="31"/>
      <c r="B18" s="31"/>
      <c r="C18" s="31" t="s">
        <v>29</v>
      </c>
      <c r="D18" s="31"/>
      <c r="E18" s="31"/>
      <c r="F18" s="32" t="s">
        <v>1</v>
      </c>
      <c r="G18" s="182">
        <f>+G20</f>
        <v>0</v>
      </c>
    </row>
    <row r="19" spans="1:7" x14ac:dyDescent="0.25">
      <c r="A19" s="31"/>
      <c r="B19" s="31"/>
      <c r="C19" s="31"/>
      <c r="D19" s="31"/>
      <c r="E19" s="31"/>
      <c r="F19" s="32" t="s">
        <v>28</v>
      </c>
      <c r="G19" s="182"/>
    </row>
    <row r="20" spans="1:7" ht="33" x14ac:dyDescent="0.25">
      <c r="A20" s="31"/>
      <c r="B20" s="31"/>
      <c r="C20" s="31"/>
      <c r="D20" s="31"/>
      <c r="E20" s="32"/>
      <c r="F20" s="37" t="s">
        <v>24</v>
      </c>
      <c r="G20" s="183">
        <f t="shared" ref="G20" si="0">+G21</f>
        <v>0</v>
      </c>
    </row>
    <row r="21" spans="1:7" x14ac:dyDescent="0.25">
      <c r="A21" s="31"/>
      <c r="B21" s="31"/>
      <c r="C21" s="31"/>
      <c r="D21" s="31" t="s">
        <v>27</v>
      </c>
      <c r="E21" s="31"/>
      <c r="F21" s="32" t="s">
        <v>47</v>
      </c>
      <c r="G21" s="155">
        <f>+G22+G43</f>
        <v>0</v>
      </c>
    </row>
    <row r="22" spans="1:7" x14ac:dyDescent="0.25">
      <c r="A22" s="33"/>
      <c r="B22" s="33"/>
      <c r="C22" s="33"/>
      <c r="D22" s="33"/>
      <c r="E22" s="32">
        <v>11001</v>
      </c>
      <c r="F22" s="32" t="s">
        <v>65</v>
      </c>
      <c r="G22" s="35">
        <f>+G24</f>
        <v>507896.31099999999</v>
      </c>
    </row>
    <row r="23" spans="1:7" x14ac:dyDescent="0.25">
      <c r="A23" s="33"/>
      <c r="B23" s="33"/>
      <c r="C23" s="33"/>
      <c r="D23" s="33"/>
      <c r="E23" s="32"/>
      <c r="F23" s="32" t="s">
        <v>25</v>
      </c>
      <c r="G23" s="35"/>
    </row>
    <row r="24" spans="1:7" ht="33" x14ac:dyDescent="0.25">
      <c r="A24" s="33"/>
      <c r="B24" s="33"/>
      <c r="C24" s="33"/>
      <c r="D24" s="33"/>
      <c r="E24" s="32"/>
      <c r="F24" s="32" t="s">
        <v>24</v>
      </c>
      <c r="G24" s="35">
        <f>+G26</f>
        <v>507896.31099999999</v>
      </c>
    </row>
    <row r="25" spans="1:7" ht="49.5" x14ac:dyDescent="0.25">
      <c r="A25" s="33"/>
      <c r="B25" s="33"/>
      <c r="C25" s="33"/>
      <c r="D25" s="33"/>
      <c r="E25" s="32"/>
      <c r="F25" s="32" t="s">
        <v>23</v>
      </c>
      <c r="G25" s="35"/>
    </row>
    <row r="26" spans="1:7" x14ac:dyDescent="0.25">
      <c r="A26" s="33"/>
      <c r="B26" s="33"/>
      <c r="C26" s="33"/>
      <c r="D26" s="33"/>
      <c r="E26" s="32"/>
      <c r="F26" s="32" t="s">
        <v>26</v>
      </c>
      <c r="G26" s="35">
        <f>+G27</f>
        <v>507896.31099999999</v>
      </c>
    </row>
    <row r="27" spans="1:7" x14ac:dyDescent="0.25">
      <c r="A27" s="33"/>
      <c r="B27" s="33"/>
      <c r="C27" s="33"/>
      <c r="D27" s="33"/>
      <c r="E27" s="32"/>
      <c r="F27" s="32" t="s">
        <v>68</v>
      </c>
      <c r="G27" s="35">
        <f>+G28+G40</f>
        <v>507896.31099999999</v>
      </c>
    </row>
    <row r="28" spans="1:7" ht="33" x14ac:dyDescent="0.25">
      <c r="A28" s="33"/>
      <c r="B28" s="33"/>
      <c r="C28" s="33"/>
      <c r="D28" s="33"/>
      <c r="E28" s="32"/>
      <c r="F28" s="32" t="s">
        <v>122</v>
      </c>
      <c r="G28" s="34">
        <f>G29+G35+G38+G31+G33</f>
        <v>-270576.299</v>
      </c>
    </row>
    <row r="29" spans="1:7" x14ac:dyDescent="0.25">
      <c r="A29" s="33"/>
      <c r="B29" s="33"/>
      <c r="C29" s="33"/>
      <c r="D29" s="33"/>
      <c r="E29" s="32"/>
      <c r="F29" s="32" t="s">
        <v>123</v>
      </c>
      <c r="G29" s="34">
        <f>G30</f>
        <v>-48091.85</v>
      </c>
    </row>
    <row r="30" spans="1:7" x14ac:dyDescent="0.25">
      <c r="A30" s="33"/>
      <c r="B30" s="33"/>
      <c r="C30" s="33"/>
      <c r="D30" s="33"/>
      <c r="E30" s="32"/>
      <c r="F30" s="32" t="s">
        <v>363</v>
      </c>
      <c r="G30" s="34">
        <v>-48091.85</v>
      </c>
    </row>
    <row r="31" spans="1:7" ht="49.5" x14ac:dyDescent="0.25">
      <c r="A31" s="33"/>
      <c r="B31" s="33"/>
      <c r="C31" s="33"/>
      <c r="D31" s="33"/>
      <c r="E31" s="32"/>
      <c r="F31" s="32" t="s">
        <v>124</v>
      </c>
      <c r="G31" s="34">
        <f>G32</f>
        <v>-56046.866499999996</v>
      </c>
    </row>
    <row r="32" spans="1:7" ht="33" x14ac:dyDescent="0.25">
      <c r="A32" s="33"/>
      <c r="B32" s="33"/>
      <c r="C32" s="33"/>
      <c r="D32" s="33"/>
      <c r="E32" s="32"/>
      <c r="F32" s="32" t="s">
        <v>125</v>
      </c>
      <c r="G32" s="34">
        <v>-56046.866499999996</v>
      </c>
    </row>
    <row r="33" spans="1:7" ht="49.5" x14ac:dyDescent="0.25">
      <c r="A33" s="33"/>
      <c r="B33" s="33"/>
      <c r="C33" s="33"/>
      <c r="D33" s="33"/>
      <c r="E33" s="32"/>
      <c r="F33" s="32" t="s">
        <v>365</v>
      </c>
      <c r="G33" s="34">
        <f>G34</f>
        <v>-40000</v>
      </c>
    </row>
    <row r="34" spans="1:7" x14ac:dyDescent="0.25">
      <c r="A34" s="33"/>
      <c r="B34" s="33"/>
      <c r="C34" s="33"/>
      <c r="D34" s="33"/>
      <c r="E34" s="32"/>
      <c r="F34" s="32" t="s">
        <v>366</v>
      </c>
      <c r="G34" s="34">
        <v>-40000</v>
      </c>
    </row>
    <row r="35" spans="1:7" ht="49.5" x14ac:dyDescent="0.25">
      <c r="A35" s="33"/>
      <c r="B35" s="33"/>
      <c r="C35" s="33"/>
      <c r="D35" s="33"/>
      <c r="E35" s="32"/>
      <c r="F35" s="32" t="s">
        <v>126</v>
      </c>
      <c r="G35" s="34">
        <f>SUM(G36:G37)</f>
        <v>-48580.6</v>
      </c>
    </row>
    <row r="36" spans="1:7" ht="39.75" customHeight="1" x14ac:dyDescent="0.25">
      <c r="A36" s="33"/>
      <c r="B36" s="33"/>
      <c r="C36" s="33"/>
      <c r="D36" s="33"/>
      <c r="E36" s="32"/>
      <c r="F36" s="32" t="s">
        <v>364</v>
      </c>
      <c r="G36" s="34">
        <v>-40000</v>
      </c>
    </row>
    <row r="37" spans="1:7" ht="39.75" customHeight="1" x14ac:dyDescent="0.25">
      <c r="A37" s="33"/>
      <c r="B37" s="33"/>
      <c r="C37" s="33"/>
      <c r="D37" s="33"/>
      <c r="E37" s="32"/>
      <c r="F37" s="32" t="s">
        <v>127</v>
      </c>
      <c r="G37" s="34">
        <v>-8580.6</v>
      </c>
    </row>
    <row r="38" spans="1:7" x14ac:dyDescent="0.25">
      <c r="A38" s="33"/>
      <c r="B38" s="33"/>
      <c r="C38" s="33"/>
      <c r="D38" s="33"/>
      <c r="E38" s="32"/>
      <c r="F38" s="32" t="s">
        <v>128</v>
      </c>
      <c r="G38" s="34">
        <f>G39</f>
        <v>-77856.982499999998</v>
      </c>
    </row>
    <row r="39" spans="1:7" x14ac:dyDescent="0.25">
      <c r="A39" s="33"/>
      <c r="B39" s="33"/>
      <c r="C39" s="33"/>
      <c r="D39" s="33"/>
      <c r="E39" s="32"/>
      <c r="F39" s="32" t="s">
        <v>129</v>
      </c>
      <c r="G39" s="184">
        <v>-77856.982499999998</v>
      </c>
    </row>
    <row r="40" spans="1:7" x14ac:dyDescent="0.25">
      <c r="A40" s="33"/>
      <c r="B40" s="33"/>
      <c r="C40" s="33"/>
      <c r="D40" s="33"/>
      <c r="E40" s="32"/>
      <c r="F40" s="32" t="s">
        <v>133</v>
      </c>
      <c r="G40" s="34">
        <f>G41</f>
        <v>778472.61</v>
      </c>
    </row>
    <row r="41" spans="1:7" x14ac:dyDescent="0.25">
      <c r="A41" s="33"/>
      <c r="B41" s="33"/>
      <c r="C41" s="33"/>
      <c r="D41" s="33"/>
      <c r="E41" s="32"/>
      <c r="F41" s="32" t="s">
        <v>134</v>
      </c>
      <c r="G41" s="34">
        <v>778472.61</v>
      </c>
    </row>
    <row r="42" spans="1:7" x14ac:dyDescent="0.25">
      <c r="A42" s="33"/>
      <c r="B42" s="33"/>
      <c r="C42" s="33"/>
      <c r="D42" s="33"/>
      <c r="E42" s="32"/>
      <c r="F42" s="32"/>
      <c r="G42" s="36"/>
    </row>
    <row r="43" spans="1:7" ht="33" x14ac:dyDescent="0.25">
      <c r="A43" s="33"/>
      <c r="B43" s="33"/>
      <c r="C43" s="33"/>
      <c r="D43" s="33"/>
      <c r="E43" s="32">
        <v>31001</v>
      </c>
      <c r="F43" s="32" t="s">
        <v>73</v>
      </c>
      <c r="G43" s="35">
        <f>+G45</f>
        <v>-507896.31099999993</v>
      </c>
    </row>
    <row r="44" spans="1:7" x14ac:dyDescent="0.25">
      <c r="A44" s="33"/>
      <c r="B44" s="33"/>
      <c r="C44" s="33"/>
      <c r="D44" s="33"/>
      <c r="E44" s="32"/>
      <c r="F44" s="32" t="s">
        <v>25</v>
      </c>
      <c r="G44" s="35"/>
    </row>
    <row r="45" spans="1:7" ht="33" x14ac:dyDescent="0.25">
      <c r="A45" s="33"/>
      <c r="B45" s="33"/>
      <c r="C45" s="33"/>
      <c r="D45" s="33"/>
      <c r="E45" s="32"/>
      <c r="F45" s="32" t="s">
        <v>24</v>
      </c>
      <c r="G45" s="35">
        <f>+G47</f>
        <v>-507896.31099999993</v>
      </c>
    </row>
    <row r="46" spans="1:7" ht="49.5" x14ac:dyDescent="0.25">
      <c r="A46" s="33"/>
      <c r="B46" s="33"/>
      <c r="C46" s="33"/>
      <c r="D46" s="33"/>
      <c r="E46" s="32"/>
      <c r="F46" s="32" t="s">
        <v>23</v>
      </c>
      <c r="G46" s="35"/>
    </row>
    <row r="47" spans="1:7" x14ac:dyDescent="0.25">
      <c r="A47" s="33"/>
      <c r="B47" s="33"/>
      <c r="C47" s="33"/>
      <c r="D47" s="33"/>
      <c r="E47" s="32"/>
      <c r="F47" s="32" t="s">
        <v>26</v>
      </c>
      <c r="G47" s="35">
        <f t="shared" ref="G47:G48" si="1">+G48</f>
        <v>-507896.31099999993</v>
      </c>
    </row>
    <row r="48" spans="1:7" ht="33" x14ac:dyDescent="0.25">
      <c r="A48" s="33"/>
      <c r="B48" s="33"/>
      <c r="C48" s="33"/>
      <c r="D48" s="33"/>
      <c r="E48" s="32"/>
      <c r="F48" s="32" t="s">
        <v>74</v>
      </c>
      <c r="G48" s="34">
        <f t="shared" si="1"/>
        <v>-507896.31099999993</v>
      </c>
    </row>
    <row r="49" spans="1:7" x14ac:dyDescent="0.25">
      <c r="A49" s="33"/>
      <c r="B49" s="33"/>
      <c r="C49" s="33"/>
      <c r="D49" s="33"/>
      <c r="E49" s="66"/>
      <c r="F49" s="66" t="s">
        <v>75</v>
      </c>
      <c r="G49" s="72">
        <f>G52+G50</f>
        <v>-507896.31099999993</v>
      </c>
    </row>
    <row r="50" spans="1:7" x14ac:dyDescent="0.25">
      <c r="A50" s="33"/>
      <c r="B50" s="33"/>
      <c r="C50" s="33"/>
      <c r="D50" s="33"/>
      <c r="E50" s="66"/>
      <c r="F50" s="66" t="s">
        <v>135</v>
      </c>
      <c r="G50" s="72">
        <f>+G51</f>
        <v>-477496.51099999994</v>
      </c>
    </row>
    <row r="51" spans="1:7" ht="33" x14ac:dyDescent="0.25">
      <c r="A51" s="33"/>
      <c r="B51" s="33"/>
      <c r="C51" s="33"/>
      <c r="D51" s="33"/>
      <c r="E51" s="66"/>
      <c r="F51" s="66" t="s">
        <v>136</v>
      </c>
      <c r="G51" s="72">
        <v>-477496.51099999994</v>
      </c>
    </row>
    <row r="52" spans="1:7" x14ac:dyDescent="0.25">
      <c r="A52" s="33"/>
      <c r="B52" s="33"/>
      <c r="C52" s="33"/>
      <c r="D52" s="33"/>
      <c r="E52" s="66"/>
      <c r="F52" s="66" t="s">
        <v>130</v>
      </c>
      <c r="G52" s="72">
        <f>G54+G53</f>
        <v>-30399.8</v>
      </c>
    </row>
    <row r="53" spans="1:7" x14ac:dyDescent="0.25">
      <c r="A53" s="33"/>
      <c r="B53" s="33"/>
      <c r="C53" s="33"/>
      <c r="D53" s="33"/>
      <c r="E53" s="66"/>
      <c r="F53" s="66" t="s">
        <v>131</v>
      </c>
      <c r="G53" s="72">
        <v>-18917.2</v>
      </c>
    </row>
    <row r="54" spans="1:7" x14ac:dyDescent="0.25">
      <c r="A54" s="33"/>
      <c r="B54" s="33"/>
      <c r="C54" s="33"/>
      <c r="D54" s="33"/>
      <c r="E54" s="66"/>
      <c r="F54" s="66" t="s">
        <v>132</v>
      </c>
      <c r="G54" s="72">
        <v>-11482.599999999999</v>
      </c>
    </row>
    <row r="55" spans="1:7" x14ac:dyDescent="0.25">
      <c r="A55" s="33"/>
      <c r="B55" s="33"/>
      <c r="C55" s="33"/>
      <c r="D55" s="33"/>
      <c r="E55" s="32"/>
      <c r="F55" s="32"/>
      <c r="G55" s="36"/>
    </row>
  </sheetData>
  <mergeCells count="10">
    <mergeCell ref="A9:F9"/>
    <mergeCell ref="A10:C11"/>
    <mergeCell ref="G11:G12"/>
    <mergeCell ref="D10:E11"/>
    <mergeCell ref="F10:F12"/>
    <mergeCell ref="F2:G2"/>
    <mergeCell ref="F3:G3"/>
    <mergeCell ref="D5:F5"/>
    <mergeCell ref="D4:F4"/>
    <mergeCell ref="A7:G7"/>
  </mergeCells>
  <pageMargins left="0.41" right="0" top="0.37" bottom="0.4" header="0" footer="0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13" zoomScaleSheetLayoutView="115" workbookViewId="0">
      <selection activeCell="C10" sqref="C10"/>
    </sheetView>
  </sheetViews>
  <sheetFormatPr defaultColWidth="9.140625" defaultRowHeight="17.25" x14ac:dyDescent="0.25"/>
  <cols>
    <col min="1" max="1" width="7.42578125" style="90" customWidth="1"/>
    <col min="2" max="2" width="8.7109375" style="90" customWidth="1"/>
    <col min="3" max="3" width="56" style="75" customWidth="1"/>
    <col min="4" max="4" width="18" style="100" customWidth="1"/>
    <col min="5" max="5" width="9.5703125" style="75" customWidth="1"/>
    <col min="6" max="6" width="16.42578125" style="101" bestFit="1" customWidth="1"/>
    <col min="7" max="8" width="18.28515625" style="101" bestFit="1" customWidth="1"/>
    <col min="9" max="9" width="18.5703125" style="101" bestFit="1" customWidth="1"/>
    <col min="10" max="10" width="16.42578125" style="75" customWidth="1"/>
    <col min="11" max="16384" width="9.140625" style="75"/>
  </cols>
  <sheetData>
    <row r="1" spans="1:9" ht="17.25" customHeight="1" x14ac:dyDescent="0.25">
      <c r="A1" s="214" t="s">
        <v>61</v>
      </c>
      <c r="B1" s="214"/>
      <c r="C1" s="214"/>
      <c r="D1" s="214"/>
    </row>
    <row r="2" spans="1:9" x14ac:dyDescent="0.25">
      <c r="A2" s="214" t="s">
        <v>59</v>
      </c>
      <c r="B2" s="214"/>
      <c r="C2" s="214"/>
      <c r="D2" s="214"/>
    </row>
    <row r="3" spans="1:9" x14ac:dyDescent="0.25">
      <c r="A3" s="214" t="s">
        <v>4</v>
      </c>
      <c r="B3" s="214"/>
      <c r="C3" s="214"/>
      <c r="D3" s="214"/>
    </row>
    <row r="4" spans="1:9" x14ac:dyDescent="0.25">
      <c r="A4" s="215"/>
      <c r="B4" s="215"/>
      <c r="C4" s="215"/>
      <c r="D4" s="215"/>
    </row>
    <row r="5" spans="1:9" ht="44.25" customHeight="1" x14ac:dyDescent="0.25">
      <c r="A5" s="216" t="s">
        <v>94</v>
      </c>
      <c r="B5" s="216"/>
      <c r="C5" s="216"/>
      <c r="D5" s="216"/>
    </row>
    <row r="6" spans="1:9" x14ac:dyDescent="0.25">
      <c r="A6" s="78"/>
      <c r="B6" s="78"/>
      <c r="C6" s="79"/>
      <c r="D6" s="102" t="s">
        <v>54</v>
      </c>
    </row>
    <row r="7" spans="1:9" s="81" customFormat="1" ht="75.75" customHeight="1" x14ac:dyDescent="0.25">
      <c r="A7" s="217" t="s">
        <v>81</v>
      </c>
      <c r="B7" s="217"/>
      <c r="C7" s="218" t="s">
        <v>82</v>
      </c>
      <c r="D7" s="112" t="s">
        <v>137</v>
      </c>
      <c r="F7" s="103"/>
      <c r="G7" s="103"/>
      <c r="H7" s="103"/>
      <c r="I7" s="103"/>
    </row>
    <row r="8" spans="1:9" s="81" customFormat="1" ht="26.25" customHeight="1" x14ac:dyDescent="0.25">
      <c r="A8" s="219" t="s">
        <v>3</v>
      </c>
      <c r="B8" s="219" t="s">
        <v>2</v>
      </c>
      <c r="C8" s="218"/>
      <c r="D8" s="213" t="s">
        <v>51</v>
      </c>
      <c r="F8" s="103"/>
      <c r="G8" s="103"/>
      <c r="H8" s="103"/>
      <c r="I8" s="103"/>
    </row>
    <row r="9" spans="1:9" s="81" customFormat="1" ht="35.25" customHeight="1" x14ac:dyDescent="0.25">
      <c r="A9" s="219"/>
      <c r="B9" s="219"/>
      <c r="C9" s="218"/>
      <c r="D9" s="213"/>
      <c r="F9" s="103"/>
      <c r="G9" s="103"/>
      <c r="H9" s="103"/>
      <c r="I9" s="103"/>
    </row>
    <row r="10" spans="1:9" s="90" customFormat="1" ht="30.75" customHeight="1" x14ac:dyDescent="0.25">
      <c r="A10" s="86"/>
      <c r="B10" s="86"/>
      <c r="C10" s="87" t="s">
        <v>89</v>
      </c>
      <c r="D10" s="110">
        <f>+D12</f>
        <v>-507896.31099999993</v>
      </c>
      <c r="F10" s="104"/>
      <c r="G10" s="104"/>
      <c r="H10" s="104"/>
      <c r="I10" s="104"/>
    </row>
    <row r="11" spans="1:9" x14ac:dyDescent="0.25">
      <c r="A11" s="86"/>
      <c r="B11" s="86"/>
      <c r="C11" s="87" t="s">
        <v>90</v>
      </c>
      <c r="D11" s="111"/>
    </row>
    <row r="12" spans="1:9" s="90" customFormat="1" ht="22.5" customHeight="1" x14ac:dyDescent="0.25">
      <c r="A12" s="91"/>
      <c r="B12" s="92"/>
      <c r="C12" s="92" t="s">
        <v>91</v>
      </c>
      <c r="D12" s="110">
        <f>+D14</f>
        <v>-507896.31099999993</v>
      </c>
      <c r="F12" s="104"/>
      <c r="G12" s="104"/>
      <c r="H12" s="104"/>
      <c r="I12" s="104"/>
    </row>
    <row r="13" spans="1:9" s="90" customFormat="1" x14ac:dyDescent="0.25">
      <c r="A13" s="91"/>
      <c r="B13" s="91"/>
      <c r="C13" s="91" t="s">
        <v>92</v>
      </c>
      <c r="D13" s="110"/>
      <c r="F13" s="104"/>
      <c r="G13" s="104"/>
      <c r="H13" s="104"/>
      <c r="I13" s="104"/>
    </row>
    <row r="14" spans="1:9" s="99" customFormat="1" ht="42" customHeight="1" x14ac:dyDescent="0.25">
      <c r="A14" s="91">
        <v>1169</v>
      </c>
      <c r="B14" s="91">
        <v>31001</v>
      </c>
      <c r="C14" s="97" t="s">
        <v>76</v>
      </c>
      <c r="D14" s="110">
        <f>D16</f>
        <v>-507896.31099999993</v>
      </c>
      <c r="F14" s="105"/>
      <c r="G14" s="105"/>
      <c r="H14" s="105"/>
      <c r="I14" s="105"/>
    </row>
    <row r="15" spans="1:9" s="99" customFormat="1" ht="33.75" customHeight="1" x14ac:dyDescent="0.25">
      <c r="A15" s="91"/>
      <c r="B15" s="91"/>
      <c r="C15" s="91" t="s">
        <v>95</v>
      </c>
      <c r="D15" s="110"/>
      <c r="F15" s="105"/>
      <c r="G15" s="105"/>
      <c r="H15" s="105"/>
      <c r="I15" s="105"/>
    </row>
    <row r="16" spans="1:9" s="108" customFormat="1" ht="21" customHeight="1" x14ac:dyDescent="0.25">
      <c r="A16" s="106"/>
      <c r="B16" s="106"/>
      <c r="C16" s="107" t="s">
        <v>96</v>
      </c>
      <c r="D16" s="110">
        <f>+'2'!D12</f>
        <v>-507896.31099999993</v>
      </c>
      <c r="F16" s="109"/>
      <c r="G16" s="109"/>
      <c r="H16" s="109"/>
      <c r="I16" s="109"/>
    </row>
    <row r="17" spans="1:4" x14ac:dyDescent="0.25">
      <c r="A17" s="91"/>
      <c r="B17" s="91"/>
      <c r="C17" s="97"/>
      <c r="D17" s="95"/>
    </row>
  </sheetData>
  <mergeCells count="10">
    <mergeCell ref="D8:D9"/>
    <mergeCell ref="A1:D1"/>
    <mergeCell ref="A2:D2"/>
    <mergeCell ref="A3:D3"/>
    <mergeCell ref="A4:D4"/>
    <mergeCell ref="A5:D5"/>
    <mergeCell ref="A7:B7"/>
    <mergeCell ref="C7:C9"/>
    <mergeCell ref="A8:A9"/>
    <mergeCell ref="B8:B9"/>
  </mergeCells>
  <printOptions horizontalCentered="1"/>
  <pageMargins left="0.4" right="0.35433070866141703" top="0.69" bottom="0.39370078740157499" header="0.15748031496063" footer="0.15748031496063"/>
  <pageSetup paperSize="9" scale="95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opLeftCell="A20" zoomScale="55" zoomScaleNormal="55" workbookViewId="0">
      <selection activeCell="B17" sqref="B17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3" width="23.28515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25">
      <c r="C1" s="64" t="s">
        <v>368</v>
      </c>
    </row>
    <row r="2" spans="1:3" x14ac:dyDescent="0.25">
      <c r="B2" s="220" t="s">
        <v>59</v>
      </c>
      <c r="C2" s="220"/>
    </row>
    <row r="3" spans="1:3" x14ac:dyDescent="0.25">
      <c r="B3" s="220" t="s">
        <v>4</v>
      </c>
      <c r="C3" s="220"/>
    </row>
    <row r="4" spans="1:3" hidden="1" x14ac:dyDescent="0.25"/>
    <row r="6" spans="1:3" ht="56.25" customHeight="1" x14ac:dyDescent="0.25">
      <c r="A6" s="221" t="s">
        <v>60</v>
      </c>
      <c r="B6" s="221"/>
      <c r="C6" s="221"/>
    </row>
    <row r="7" spans="1:3" ht="17.25" customHeight="1" x14ac:dyDescent="0.25">
      <c r="A7" s="222" t="s">
        <v>22</v>
      </c>
      <c r="B7" s="222"/>
      <c r="C7" s="222"/>
    </row>
    <row r="9" spans="1:3" ht="19.5" customHeight="1" x14ac:dyDescent="0.3">
      <c r="A9" s="40" t="s">
        <v>21</v>
      </c>
      <c r="B9" s="40" t="s">
        <v>20</v>
      </c>
      <c r="C9" s="9"/>
    </row>
    <row r="10" spans="1:3" ht="18" customHeight="1" x14ac:dyDescent="0.3">
      <c r="A10" s="41" t="s">
        <v>16</v>
      </c>
      <c r="B10" s="42" t="s">
        <v>19</v>
      </c>
      <c r="C10" s="9"/>
    </row>
    <row r="11" spans="1:3" ht="16.5" x14ac:dyDescent="0.3">
      <c r="A11" s="43"/>
      <c r="B11" s="9"/>
      <c r="C11" s="9"/>
    </row>
    <row r="12" spans="1:3" ht="23.25" customHeight="1" x14ac:dyDescent="0.3">
      <c r="A12" s="44" t="s">
        <v>18</v>
      </c>
      <c r="B12" s="9"/>
      <c r="C12" s="9"/>
    </row>
    <row r="13" spans="1:3" ht="17.25" thickBot="1" x14ac:dyDescent="0.35">
      <c r="A13" s="9"/>
      <c r="B13" s="9"/>
      <c r="C13" s="16" t="s">
        <v>54</v>
      </c>
    </row>
    <row r="14" spans="1:3" ht="91.5" customHeight="1" x14ac:dyDescent="0.25">
      <c r="A14" s="45" t="s">
        <v>17</v>
      </c>
      <c r="B14" s="46" t="s">
        <v>16</v>
      </c>
      <c r="C14" s="69" t="s">
        <v>62</v>
      </c>
    </row>
    <row r="15" spans="1:3" ht="16.5" x14ac:dyDescent="0.25">
      <c r="A15" s="47" t="s">
        <v>15</v>
      </c>
      <c r="B15" s="48" t="s">
        <v>70</v>
      </c>
      <c r="C15" s="49" t="s">
        <v>14</v>
      </c>
    </row>
    <row r="16" spans="1:3" ht="16.5" x14ac:dyDescent="0.25">
      <c r="A16" s="47" t="s">
        <v>13</v>
      </c>
      <c r="B16" s="25" t="s">
        <v>71</v>
      </c>
      <c r="C16" s="50"/>
    </row>
    <row r="17" spans="1:3" ht="33" x14ac:dyDescent="0.25">
      <c r="A17" s="47" t="s">
        <v>12</v>
      </c>
      <c r="B17" s="51" t="s">
        <v>72</v>
      </c>
      <c r="C17" s="50"/>
    </row>
    <row r="18" spans="1:3" ht="31.5" customHeight="1" x14ac:dyDescent="0.25">
      <c r="A18" s="47" t="s">
        <v>11</v>
      </c>
      <c r="B18" s="39" t="s">
        <v>67</v>
      </c>
      <c r="C18" s="50"/>
    </row>
    <row r="19" spans="1:3" ht="49.5" x14ac:dyDescent="0.25">
      <c r="A19" s="52" t="s">
        <v>10</v>
      </c>
      <c r="B19" s="39" t="s">
        <v>9</v>
      </c>
      <c r="C19" s="50"/>
    </row>
    <row r="20" spans="1:3" ht="16.899999999999999" customHeight="1" x14ac:dyDescent="0.25">
      <c r="A20" s="53" t="s">
        <v>8</v>
      </c>
      <c r="B20" s="54"/>
      <c r="C20" s="55"/>
    </row>
    <row r="21" spans="1:3" ht="15" customHeight="1" x14ac:dyDescent="0.25">
      <c r="A21" s="56" t="s">
        <v>7</v>
      </c>
      <c r="B21" s="57"/>
      <c r="C21" s="4" t="s">
        <v>6</v>
      </c>
    </row>
    <row r="22" spans="1:3" ht="17.25" customHeight="1" thickBot="1" x14ac:dyDescent="0.35">
      <c r="A22" s="58" t="s">
        <v>5</v>
      </c>
      <c r="B22" s="59"/>
      <c r="C22" s="154">
        <f>+'3'!G22</f>
        <v>507896.31099999999</v>
      </c>
    </row>
    <row r="23" spans="1:3" ht="17.25" thickBot="1" x14ac:dyDescent="0.35">
      <c r="A23" s="9"/>
      <c r="B23" s="9"/>
      <c r="C23" s="9"/>
    </row>
    <row r="24" spans="1:3" ht="93.75" customHeight="1" thickBot="1" x14ac:dyDescent="0.3">
      <c r="A24" s="113" t="s">
        <v>17</v>
      </c>
      <c r="B24" s="115" t="s">
        <v>16</v>
      </c>
      <c r="C24" s="116" t="s">
        <v>138</v>
      </c>
    </row>
    <row r="25" spans="1:3" ht="16.5" x14ac:dyDescent="0.25">
      <c r="A25" s="47" t="s">
        <v>15</v>
      </c>
      <c r="B25" s="114">
        <v>31001</v>
      </c>
      <c r="C25" s="49" t="s">
        <v>14</v>
      </c>
    </row>
    <row r="26" spans="1:3" ht="34.5" customHeight="1" x14ac:dyDescent="0.25">
      <c r="A26" s="47" t="s">
        <v>13</v>
      </c>
      <c r="B26" s="25" t="s">
        <v>73</v>
      </c>
      <c r="C26" s="50"/>
    </row>
    <row r="27" spans="1:3" ht="49.5" x14ac:dyDescent="0.25">
      <c r="A27" s="47" t="s">
        <v>12</v>
      </c>
      <c r="B27" s="51" t="s">
        <v>77</v>
      </c>
      <c r="C27" s="50"/>
    </row>
    <row r="28" spans="1:3" ht="35.25" customHeight="1" x14ac:dyDescent="0.25">
      <c r="A28" s="47" t="s">
        <v>11</v>
      </c>
      <c r="B28" s="39" t="s">
        <v>97</v>
      </c>
      <c r="C28" s="50"/>
    </row>
    <row r="29" spans="1:3" ht="39.75" customHeight="1" x14ac:dyDescent="0.25">
      <c r="A29" s="52" t="s">
        <v>10</v>
      </c>
      <c r="B29" s="39" t="s">
        <v>9</v>
      </c>
      <c r="C29" s="50"/>
    </row>
    <row r="30" spans="1:3" ht="16.899999999999999" customHeight="1" x14ac:dyDescent="0.25">
      <c r="A30" s="53" t="s">
        <v>8</v>
      </c>
      <c r="B30" s="54"/>
      <c r="C30" s="55"/>
    </row>
    <row r="31" spans="1:3" ht="15" customHeight="1" x14ac:dyDescent="0.25">
      <c r="A31" s="56" t="s">
        <v>7</v>
      </c>
      <c r="B31" s="57"/>
      <c r="C31" s="4" t="s">
        <v>6</v>
      </c>
    </row>
    <row r="32" spans="1:3" ht="17.25" customHeight="1" thickBot="1" x14ac:dyDescent="0.35">
      <c r="A32" s="58" t="s">
        <v>5</v>
      </c>
      <c r="B32" s="59"/>
      <c r="C32" s="60">
        <f>+'3'!G43</f>
        <v>-507896.31099999993</v>
      </c>
    </row>
  </sheetData>
  <mergeCells count="4">
    <mergeCell ref="B2:C2"/>
    <mergeCell ref="B3:C3"/>
    <mergeCell ref="A6:C6"/>
    <mergeCell ref="A7:C7"/>
  </mergeCells>
  <pageMargins left="0.43307086614173229" right="0.23622047244094491" top="0.74803149606299213" bottom="0.43307086614173229" header="0.31496062992125984" footer="0.31496062992125984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3"/>
  <sheetViews>
    <sheetView showZeros="0" view="pageBreakPreview" zoomScaleSheetLayoutView="100" workbookViewId="0">
      <selection activeCell="G3" sqref="G3"/>
    </sheetView>
  </sheetViews>
  <sheetFormatPr defaultColWidth="9.140625" defaultRowHeight="16.5" outlineLevelCol="1" x14ac:dyDescent="0.25"/>
  <cols>
    <col min="1" max="1" width="15.42578125" style="117" customWidth="1" outlineLevel="1"/>
    <col min="2" max="2" width="33.85546875" style="117" customWidth="1" outlineLevel="1"/>
    <col min="3" max="3" width="8" style="124" bestFit="1" customWidth="1"/>
    <col min="4" max="4" width="11.140625" style="124" customWidth="1"/>
    <col min="5" max="5" width="17.28515625" style="125" customWidth="1"/>
    <col min="6" max="6" width="14.140625" style="117" customWidth="1"/>
    <col min="7" max="7" width="17.42578125" style="117" customWidth="1"/>
    <col min="8" max="8" width="13.28515625" style="117" customWidth="1"/>
    <col min="9" max="9" width="14.7109375" style="117" bestFit="1" customWidth="1"/>
    <col min="10" max="16384" width="9.140625" style="117"/>
  </cols>
  <sheetData>
    <row r="1" spans="1:9" ht="17.25" customHeight="1" x14ac:dyDescent="0.25">
      <c r="A1" s="175"/>
      <c r="B1" s="175"/>
      <c r="C1" s="175"/>
      <c r="D1" s="117"/>
      <c r="E1" s="118"/>
      <c r="F1" s="119"/>
      <c r="G1" s="169" t="s">
        <v>98</v>
      </c>
    </row>
    <row r="2" spans="1:9" ht="17.25" customHeight="1" x14ac:dyDescent="0.3">
      <c r="A2" s="175"/>
      <c r="B2" s="175"/>
      <c r="C2" s="175"/>
      <c r="D2" s="117"/>
      <c r="E2" s="120"/>
      <c r="F2" s="119"/>
      <c r="G2" s="121" t="s">
        <v>56</v>
      </c>
    </row>
    <row r="3" spans="1:9" ht="15.6" customHeight="1" x14ac:dyDescent="0.3">
      <c r="A3" s="175"/>
      <c r="B3" s="175"/>
      <c r="C3" s="175"/>
      <c r="D3" s="117"/>
      <c r="E3" s="120"/>
      <c r="F3" s="119"/>
      <c r="G3" s="170" t="s">
        <v>38</v>
      </c>
    </row>
    <row r="4" spans="1:9" ht="17.25" x14ac:dyDescent="0.25">
      <c r="A4" s="175"/>
      <c r="B4" s="175"/>
      <c r="C4" s="175"/>
      <c r="D4" s="175"/>
      <c r="E4" s="122"/>
      <c r="F4" s="123"/>
      <c r="G4" s="123"/>
    </row>
    <row r="5" spans="1:9" ht="53.25" customHeight="1" x14ac:dyDescent="0.25">
      <c r="A5" s="229" t="s">
        <v>99</v>
      </c>
      <c r="B5" s="229"/>
      <c r="C5" s="229"/>
      <c r="D5" s="229"/>
      <c r="E5" s="229"/>
      <c r="F5" s="229"/>
      <c r="G5" s="229"/>
    </row>
    <row r="6" spans="1:9" s="124" customFormat="1" ht="57.75" customHeight="1" x14ac:dyDescent="0.25">
      <c r="A6" s="176" t="s">
        <v>100</v>
      </c>
      <c r="B6" s="230" t="s">
        <v>101</v>
      </c>
      <c r="C6" s="232" t="s">
        <v>102</v>
      </c>
      <c r="D6" s="232" t="s">
        <v>103</v>
      </c>
      <c r="E6" s="234" t="s">
        <v>139</v>
      </c>
      <c r="F6" s="235"/>
      <c r="G6" s="236"/>
    </row>
    <row r="7" spans="1:9" s="124" customFormat="1" ht="53.25" customHeight="1" x14ac:dyDescent="0.25">
      <c r="A7" s="177"/>
      <c r="B7" s="231"/>
      <c r="C7" s="233"/>
      <c r="D7" s="233"/>
      <c r="E7" s="126" t="s">
        <v>104</v>
      </c>
      <c r="F7" s="126" t="s">
        <v>105</v>
      </c>
      <c r="G7" s="126" t="s">
        <v>106</v>
      </c>
    </row>
    <row r="8" spans="1:9" s="124" customFormat="1" ht="24.6" customHeight="1" x14ac:dyDescent="0.25">
      <c r="A8" s="127"/>
      <c r="B8" s="223" t="s">
        <v>0</v>
      </c>
      <c r="C8" s="224"/>
      <c r="D8" s="224"/>
      <c r="E8" s="224"/>
      <c r="F8" s="225"/>
      <c r="G8" s="128">
        <f>+G9</f>
        <v>-300976.08970000001</v>
      </c>
      <c r="H8" s="171">
        <v>-300976.10269999999</v>
      </c>
      <c r="I8" s="167" t="s">
        <v>362</v>
      </c>
    </row>
    <row r="9" spans="1:9" s="135" customFormat="1" ht="27" customHeight="1" x14ac:dyDescent="0.25">
      <c r="A9" s="127" t="s">
        <v>107</v>
      </c>
      <c r="B9" s="129" t="s">
        <v>108</v>
      </c>
      <c r="C9" s="130" t="s">
        <v>1</v>
      </c>
      <c r="D9" s="131"/>
      <c r="E9" s="132"/>
      <c r="F9" s="133"/>
      <c r="G9" s="128">
        <f>+G10+G91</f>
        <v>-300976.08970000001</v>
      </c>
      <c r="H9" s="134"/>
    </row>
    <row r="10" spans="1:9" s="143" customFormat="1" ht="15.75" customHeight="1" x14ac:dyDescent="0.25">
      <c r="A10" s="136" t="s">
        <v>109</v>
      </c>
      <c r="B10" s="137" t="s">
        <v>110</v>
      </c>
      <c r="C10" s="138"/>
      <c r="D10" s="138"/>
      <c r="E10" s="139"/>
      <c r="F10" s="140"/>
      <c r="G10" s="141">
        <f>+G11+G86+G84</f>
        <v>-270576.30249999999</v>
      </c>
      <c r="H10" s="142">
        <v>-270576.2108</v>
      </c>
    </row>
    <row r="11" spans="1:9" s="143" customFormat="1" x14ac:dyDescent="0.25">
      <c r="A11" s="144"/>
      <c r="B11" s="172" t="s">
        <v>111</v>
      </c>
      <c r="C11" s="173"/>
      <c r="D11" s="173"/>
      <c r="E11" s="145"/>
      <c r="F11" s="174"/>
      <c r="G11" s="146">
        <f>SUM(G12:G83)</f>
        <v>-109929.23599999999</v>
      </c>
      <c r="H11" s="142"/>
    </row>
    <row r="12" spans="1:9" s="1" customFormat="1" ht="33" x14ac:dyDescent="0.25">
      <c r="A12" s="156" t="s">
        <v>142</v>
      </c>
      <c r="B12" s="148" t="s">
        <v>143</v>
      </c>
      <c r="C12" s="157" t="s">
        <v>112</v>
      </c>
      <c r="D12" s="153" t="s">
        <v>144</v>
      </c>
      <c r="E12" s="165">
        <v>21600</v>
      </c>
      <c r="F12" s="165">
        <v>-350</v>
      </c>
      <c r="G12" s="152">
        <f>+E12*F12/1000</f>
        <v>-7560</v>
      </c>
      <c r="H12" s="124">
        <v>421223</v>
      </c>
      <c r="I12" s="1">
        <f>SUBTOTAL(9,G12:G87)</f>
        <v>-326595.90249999997</v>
      </c>
    </row>
    <row r="13" spans="1:9" s="1" customFormat="1" x14ac:dyDescent="0.25">
      <c r="A13" s="156" t="s">
        <v>145</v>
      </c>
      <c r="B13" s="148" t="s">
        <v>146</v>
      </c>
      <c r="C13" s="149" t="s">
        <v>115</v>
      </c>
      <c r="D13" s="153" t="s">
        <v>147</v>
      </c>
      <c r="E13" s="150"/>
      <c r="F13" s="151"/>
      <c r="G13" s="152">
        <v>-24512.25</v>
      </c>
      <c r="H13" s="124">
        <v>421223</v>
      </c>
    </row>
    <row r="14" spans="1:9" s="1" customFormat="1" ht="27" x14ac:dyDescent="0.25">
      <c r="A14" s="156" t="s">
        <v>157</v>
      </c>
      <c r="B14" s="158" t="s">
        <v>158</v>
      </c>
      <c r="C14" s="157" t="s">
        <v>112</v>
      </c>
      <c r="D14" s="157" t="s">
        <v>114</v>
      </c>
      <c r="E14" s="150"/>
      <c r="F14" s="151"/>
      <c r="G14" s="185">
        <v>-60</v>
      </c>
      <c r="H14" s="161">
        <v>426911</v>
      </c>
    </row>
    <row r="15" spans="1:9" s="1" customFormat="1" x14ac:dyDescent="0.25">
      <c r="A15" s="156" t="s">
        <v>159</v>
      </c>
      <c r="B15" s="158" t="s">
        <v>160</v>
      </c>
      <c r="C15" s="157" t="s">
        <v>112</v>
      </c>
      <c r="D15" s="157" t="s">
        <v>114</v>
      </c>
      <c r="E15" s="150"/>
      <c r="F15" s="151"/>
      <c r="G15" s="185">
        <v>-76</v>
      </c>
      <c r="H15" s="161">
        <v>426911</v>
      </c>
    </row>
    <row r="16" spans="1:9" s="1" customFormat="1" x14ac:dyDescent="0.25">
      <c r="A16" s="156" t="s">
        <v>161</v>
      </c>
      <c r="B16" s="158" t="s">
        <v>160</v>
      </c>
      <c r="C16" s="157" t="s">
        <v>112</v>
      </c>
      <c r="D16" s="157" t="s">
        <v>114</v>
      </c>
      <c r="E16" s="150"/>
      <c r="F16" s="151"/>
      <c r="G16" s="185">
        <v>-25</v>
      </c>
      <c r="H16" s="161">
        <v>426911</v>
      </c>
    </row>
    <row r="17" spans="1:8" s="1" customFormat="1" x14ac:dyDescent="0.25">
      <c r="A17" s="156" t="s">
        <v>162</v>
      </c>
      <c r="B17" s="158" t="s">
        <v>160</v>
      </c>
      <c r="C17" s="157" t="s">
        <v>112</v>
      </c>
      <c r="D17" s="157" t="s">
        <v>114</v>
      </c>
      <c r="E17" s="150"/>
      <c r="F17" s="151"/>
      <c r="G17" s="185">
        <v>-47</v>
      </c>
      <c r="H17" s="161">
        <v>426911</v>
      </c>
    </row>
    <row r="18" spans="1:8" s="1" customFormat="1" x14ac:dyDescent="0.25">
      <c r="A18" s="156" t="s">
        <v>163</v>
      </c>
      <c r="B18" s="158" t="s">
        <v>164</v>
      </c>
      <c r="C18" s="157" t="s">
        <v>112</v>
      </c>
      <c r="D18" s="157" t="s">
        <v>116</v>
      </c>
      <c r="E18" s="150"/>
      <c r="F18" s="151"/>
      <c r="G18" s="185">
        <v>-624</v>
      </c>
      <c r="H18" s="161">
        <v>426911</v>
      </c>
    </row>
    <row r="19" spans="1:8" s="1" customFormat="1" x14ac:dyDescent="0.25">
      <c r="A19" s="156" t="s">
        <v>165</v>
      </c>
      <c r="B19" s="158" t="s">
        <v>166</v>
      </c>
      <c r="C19" s="157" t="s">
        <v>112</v>
      </c>
      <c r="D19" s="157" t="s">
        <v>116</v>
      </c>
      <c r="E19" s="150"/>
      <c r="F19" s="151"/>
      <c r="G19" s="185">
        <v>-186</v>
      </c>
      <c r="H19" s="161">
        <v>426911</v>
      </c>
    </row>
    <row r="20" spans="1:8" s="1" customFormat="1" x14ac:dyDescent="0.25">
      <c r="A20" s="156" t="s">
        <v>167</v>
      </c>
      <c r="B20" s="158" t="s">
        <v>168</v>
      </c>
      <c r="C20" s="157" t="s">
        <v>112</v>
      </c>
      <c r="D20" s="157" t="s">
        <v>116</v>
      </c>
      <c r="E20" s="150"/>
      <c r="F20" s="151"/>
      <c r="G20" s="185">
        <v>-145.00200000000001</v>
      </c>
      <c r="H20" s="161">
        <v>426911</v>
      </c>
    </row>
    <row r="21" spans="1:8" s="1" customFormat="1" ht="28.5" x14ac:dyDescent="0.25">
      <c r="A21" s="156" t="s">
        <v>169</v>
      </c>
      <c r="B21" s="158" t="s">
        <v>170</v>
      </c>
      <c r="C21" s="157" t="s">
        <v>112</v>
      </c>
      <c r="D21" s="157" t="s">
        <v>116</v>
      </c>
      <c r="E21" s="150"/>
      <c r="F21" s="151"/>
      <c r="G21" s="185">
        <v>-200</v>
      </c>
      <c r="H21" s="161">
        <v>426911</v>
      </c>
    </row>
    <row r="22" spans="1:8" s="1" customFormat="1" ht="28.5" x14ac:dyDescent="0.25">
      <c r="A22" s="156" t="s">
        <v>171</v>
      </c>
      <c r="B22" s="158" t="s">
        <v>172</v>
      </c>
      <c r="C22" s="157" t="s">
        <v>112</v>
      </c>
      <c r="D22" s="157" t="s">
        <v>116</v>
      </c>
      <c r="E22" s="150"/>
      <c r="F22" s="151"/>
      <c r="G22" s="185">
        <v>-96</v>
      </c>
      <c r="H22" s="161">
        <v>426911</v>
      </c>
    </row>
    <row r="23" spans="1:8" s="1" customFormat="1" ht="28.5" x14ac:dyDescent="0.25">
      <c r="A23" s="156" t="s">
        <v>173</v>
      </c>
      <c r="B23" s="158" t="s">
        <v>174</v>
      </c>
      <c r="C23" s="157" t="s">
        <v>112</v>
      </c>
      <c r="D23" s="157" t="s">
        <v>116</v>
      </c>
      <c r="E23" s="150"/>
      <c r="F23" s="151"/>
      <c r="G23" s="185">
        <v>-254</v>
      </c>
      <c r="H23" s="161">
        <v>426911</v>
      </c>
    </row>
    <row r="24" spans="1:8" s="1" customFormat="1" x14ac:dyDescent="0.25">
      <c r="A24" s="156" t="s">
        <v>175</v>
      </c>
      <c r="B24" s="158" t="s">
        <v>176</v>
      </c>
      <c r="C24" s="157" t="s">
        <v>112</v>
      </c>
      <c r="D24" s="157" t="s">
        <v>116</v>
      </c>
      <c r="E24" s="150"/>
      <c r="F24" s="151"/>
      <c r="G24" s="185">
        <v>-328</v>
      </c>
      <c r="H24" s="161">
        <v>426911</v>
      </c>
    </row>
    <row r="25" spans="1:8" s="1" customFormat="1" ht="27" x14ac:dyDescent="0.25">
      <c r="A25" s="156" t="s">
        <v>177</v>
      </c>
      <c r="B25" s="158" t="s">
        <v>178</v>
      </c>
      <c r="C25" s="157" t="s">
        <v>112</v>
      </c>
      <c r="D25" s="157" t="s">
        <v>116</v>
      </c>
      <c r="E25" s="150"/>
      <c r="F25" s="151"/>
      <c r="G25" s="185">
        <v>-557</v>
      </c>
      <c r="H25" s="161">
        <v>426911</v>
      </c>
    </row>
    <row r="26" spans="1:8" s="1" customFormat="1" x14ac:dyDescent="0.25">
      <c r="A26" s="156" t="s">
        <v>179</v>
      </c>
      <c r="B26" s="158" t="s">
        <v>180</v>
      </c>
      <c r="C26" s="157" t="s">
        <v>112</v>
      </c>
      <c r="D26" s="157" t="s">
        <v>114</v>
      </c>
      <c r="E26" s="150"/>
      <c r="F26" s="151"/>
      <c r="G26" s="185">
        <v>-117</v>
      </c>
      <c r="H26" s="161">
        <v>426911</v>
      </c>
    </row>
    <row r="27" spans="1:8" s="1" customFormat="1" x14ac:dyDescent="0.25">
      <c r="A27" s="156" t="s">
        <v>181</v>
      </c>
      <c r="B27" s="158" t="s">
        <v>182</v>
      </c>
      <c r="C27" s="157" t="s">
        <v>112</v>
      </c>
      <c r="D27" s="157" t="s">
        <v>114</v>
      </c>
      <c r="E27" s="150"/>
      <c r="F27" s="151"/>
      <c r="G27" s="185">
        <v>-172</v>
      </c>
      <c r="H27" s="161">
        <v>426911</v>
      </c>
    </row>
    <row r="28" spans="1:8" s="1" customFormat="1" x14ac:dyDescent="0.25">
      <c r="A28" s="156" t="s">
        <v>184</v>
      </c>
      <c r="B28" s="158" t="s">
        <v>183</v>
      </c>
      <c r="C28" s="157" t="s">
        <v>112</v>
      </c>
      <c r="D28" s="157" t="s">
        <v>114</v>
      </c>
      <c r="E28" s="150"/>
      <c r="F28" s="151"/>
      <c r="G28" s="185">
        <v>-136</v>
      </c>
      <c r="H28" s="161">
        <v>426911</v>
      </c>
    </row>
    <row r="29" spans="1:8" s="1" customFormat="1" x14ac:dyDescent="0.25">
      <c r="A29" s="156" t="s">
        <v>185</v>
      </c>
      <c r="B29" s="158" t="s">
        <v>186</v>
      </c>
      <c r="C29" s="157" t="s">
        <v>112</v>
      </c>
      <c r="D29" s="157" t="s">
        <v>114</v>
      </c>
      <c r="E29" s="150"/>
      <c r="F29" s="151"/>
      <c r="G29" s="185">
        <v>-22</v>
      </c>
      <c r="H29" s="161">
        <v>426911</v>
      </c>
    </row>
    <row r="30" spans="1:8" s="1" customFormat="1" x14ac:dyDescent="0.25">
      <c r="A30" s="156" t="s">
        <v>187</v>
      </c>
      <c r="B30" s="158" t="s">
        <v>188</v>
      </c>
      <c r="C30" s="157" t="s">
        <v>112</v>
      </c>
      <c r="D30" s="157" t="s">
        <v>114</v>
      </c>
      <c r="E30" s="150"/>
      <c r="F30" s="151"/>
      <c r="G30" s="185">
        <v>-84</v>
      </c>
      <c r="H30" s="161">
        <v>426911</v>
      </c>
    </row>
    <row r="31" spans="1:8" s="1" customFormat="1" x14ac:dyDescent="0.25">
      <c r="A31" s="156" t="s">
        <v>189</v>
      </c>
      <c r="B31" s="158" t="s">
        <v>190</v>
      </c>
      <c r="C31" s="157" t="s">
        <v>112</v>
      </c>
      <c r="D31" s="157" t="s">
        <v>114</v>
      </c>
      <c r="E31" s="150"/>
      <c r="F31" s="151"/>
      <c r="G31" s="185">
        <v>-116</v>
      </c>
      <c r="H31" s="161">
        <v>426911</v>
      </c>
    </row>
    <row r="32" spans="1:8" s="1" customFormat="1" x14ac:dyDescent="0.25">
      <c r="A32" s="156" t="s">
        <v>191</v>
      </c>
      <c r="B32" s="158" t="s">
        <v>192</v>
      </c>
      <c r="C32" s="157" t="s">
        <v>112</v>
      </c>
      <c r="D32" s="157" t="s">
        <v>114</v>
      </c>
      <c r="E32" s="150"/>
      <c r="F32" s="151"/>
      <c r="G32" s="185">
        <v>-75</v>
      </c>
      <c r="H32" s="161">
        <v>426911</v>
      </c>
    </row>
    <row r="33" spans="1:8" s="1" customFormat="1" x14ac:dyDescent="0.25">
      <c r="A33" s="156" t="s">
        <v>193</v>
      </c>
      <c r="B33" s="158" t="s">
        <v>192</v>
      </c>
      <c r="C33" s="157" t="s">
        <v>112</v>
      </c>
      <c r="D33" s="157" t="s">
        <v>114</v>
      </c>
      <c r="E33" s="150"/>
      <c r="F33" s="151"/>
      <c r="G33" s="185">
        <v>-2760</v>
      </c>
      <c r="H33" s="161">
        <v>426911</v>
      </c>
    </row>
    <row r="34" spans="1:8" s="1" customFormat="1" x14ac:dyDescent="0.25">
      <c r="A34" s="156" t="s">
        <v>194</v>
      </c>
      <c r="B34" s="158" t="s">
        <v>192</v>
      </c>
      <c r="C34" s="157" t="s">
        <v>112</v>
      </c>
      <c r="D34" s="157" t="s">
        <v>114</v>
      </c>
      <c r="E34" s="150"/>
      <c r="F34" s="151"/>
      <c r="G34" s="185">
        <v>-3198</v>
      </c>
      <c r="H34" s="161">
        <v>426911</v>
      </c>
    </row>
    <row r="35" spans="1:8" s="1" customFormat="1" x14ac:dyDescent="0.25">
      <c r="A35" s="156" t="s">
        <v>195</v>
      </c>
      <c r="B35" s="158" t="s">
        <v>192</v>
      </c>
      <c r="C35" s="157" t="s">
        <v>112</v>
      </c>
      <c r="D35" s="157" t="s">
        <v>114</v>
      </c>
      <c r="E35" s="150"/>
      <c r="F35" s="151"/>
      <c r="G35" s="185">
        <v>-3600</v>
      </c>
      <c r="H35" s="161">
        <v>426911</v>
      </c>
    </row>
    <row r="36" spans="1:8" s="1" customFormat="1" ht="27" x14ac:dyDescent="0.25">
      <c r="A36" s="156" t="s">
        <v>196</v>
      </c>
      <c r="B36" s="158" t="s">
        <v>197</v>
      </c>
      <c r="C36" s="157" t="s">
        <v>112</v>
      </c>
      <c r="D36" s="157" t="s">
        <v>114</v>
      </c>
      <c r="E36" s="150"/>
      <c r="F36" s="151"/>
      <c r="G36" s="185">
        <v>-760</v>
      </c>
      <c r="H36" s="161">
        <v>426911</v>
      </c>
    </row>
    <row r="37" spans="1:8" s="1" customFormat="1" ht="27" x14ac:dyDescent="0.25">
      <c r="A37" s="156" t="s">
        <v>198</v>
      </c>
      <c r="B37" s="158" t="s">
        <v>199</v>
      </c>
      <c r="C37" s="157" t="s">
        <v>112</v>
      </c>
      <c r="D37" s="157" t="s">
        <v>114</v>
      </c>
      <c r="E37" s="150"/>
      <c r="F37" s="151"/>
      <c r="G37" s="185">
        <v>-752</v>
      </c>
      <c r="H37" s="161">
        <v>426911</v>
      </c>
    </row>
    <row r="38" spans="1:8" s="1" customFormat="1" ht="27" x14ac:dyDescent="0.25">
      <c r="A38" s="156" t="s">
        <v>200</v>
      </c>
      <c r="B38" s="158" t="s">
        <v>201</v>
      </c>
      <c r="C38" s="157" t="s">
        <v>112</v>
      </c>
      <c r="D38" s="157" t="s">
        <v>114</v>
      </c>
      <c r="E38" s="150"/>
      <c r="F38" s="151"/>
      <c r="G38" s="185">
        <v>-1350</v>
      </c>
      <c r="H38" s="161">
        <v>426911</v>
      </c>
    </row>
    <row r="39" spans="1:8" s="1" customFormat="1" ht="27" x14ac:dyDescent="0.25">
      <c r="A39" s="156" t="s">
        <v>202</v>
      </c>
      <c r="B39" s="158" t="s">
        <v>203</v>
      </c>
      <c r="C39" s="157" t="s">
        <v>112</v>
      </c>
      <c r="D39" s="157" t="s">
        <v>354</v>
      </c>
      <c r="E39" s="150"/>
      <c r="F39" s="151"/>
      <c r="G39" s="185">
        <v>-22</v>
      </c>
      <c r="H39" s="161">
        <v>426911</v>
      </c>
    </row>
    <row r="40" spans="1:8" s="1" customFormat="1" ht="27" x14ac:dyDescent="0.25">
      <c r="A40" s="156" t="s">
        <v>204</v>
      </c>
      <c r="B40" s="158" t="s">
        <v>205</v>
      </c>
      <c r="C40" s="157" t="s">
        <v>112</v>
      </c>
      <c r="D40" s="157" t="s">
        <v>354</v>
      </c>
      <c r="E40" s="150"/>
      <c r="F40" s="151"/>
      <c r="G40" s="185">
        <v>-10</v>
      </c>
      <c r="H40" s="161">
        <v>426911</v>
      </c>
    </row>
    <row r="41" spans="1:8" s="1" customFormat="1" ht="27" x14ac:dyDescent="0.25">
      <c r="A41" s="156" t="s">
        <v>206</v>
      </c>
      <c r="B41" s="158" t="s">
        <v>207</v>
      </c>
      <c r="C41" s="157" t="s">
        <v>112</v>
      </c>
      <c r="D41" s="157" t="s">
        <v>114</v>
      </c>
      <c r="E41" s="150"/>
      <c r="F41" s="151"/>
      <c r="G41" s="185">
        <v>-30</v>
      </c>
      <c r="H41" s="161">
        <v>426911</v>
      </c>
    </row>
    <row r="42" spans="1:8" s="1" customFormat="1" ht="27" x14ac:dyDescent="0.25">
      <c r="A42" s="156" t="s">
        <v>208</v>
      </c>
      <c r="B42" s="158" t="s">
        <v>207</v>
      </c>
      <c r="C42" s="157" t="s">
        <v>112</v>
      </c>
      <c r="D42" s="157" t="s">
        <v>114</v>
      </c>
      <c r="E42" s="150"/>
      <c r="F42" s="151"/>
      <c r="G42" s="185">
        <v>-64</v>
      </c>
      <c r="H42" s="161">
        <v>426911</v>
      </c>
    </row>
    <row r="43" spans="1:8" s="1" customFormat="1" ht="40.5" x14ac:dyDescent="0.25">
      <c r="A43" s="156" t="s">
        <v>209</v>
      </c>
      <c r="B43" s="158" t="s">
        <v>210</v>
      </c>
      <c r="C43" s="157" t="s">
        <v>112</v>
      </c>
      <c r="D43" s="157" t="s">
        <v>113</v>
      </c>
      <c r="E43" s="150"/>
      <c r="F43" s="151"/>
      <c r="G43" s="185">
        <v>-50</v>
      </c>
      <c r="H43" s="161">
        <v>426911</v>
      </c>
    </row>
    <row r="44" spans="1:8" s="1" customFormat="1" ht="27" x14ac:dyDescent="0.25">
      <c r="A44" s="156" t="s">
        <v>211</v>
      </c>
      <c r="B44" s="158" t="s">
        <v>212</v>
      </c>
      <c r="C44" s="157" t="s">
        <v>112</v>
      </c>
      <c r="D44" s="157" t="s">
        <v>114</v>
      </c>
      <c r="E44" s="150"/>
      <c r="F44" s="151"/>
      <c r="G44" s="185">
        <v>-185</v>
      </c>
      <c r="H44" s="161">
        <v>426911</v>
      </c>
    </row>
    <row r="45" spans="1:8" s="1" customFormat="1" ht="27" x14ac:dyDescent="0.25">
      <c r="A45" s="156" t="s">
        <v>213</v>
      </c>
      <c r="B45" s="158" t="s">
        <v>214</v>
      </c>
      <c r="C45" s="157" t="s">
        <v>112</v>
      </c>
      <c r="D45" s="157" t="s">
        <v>113</v>
      </c>
      <c r="E45" s="150"/>
      <c r="F45" s="151"/>
      <c r="G45" s="185">
        <v>-8000</v>
      </c>
      <c r="H45" s="161">
        <v>426911</v>
      </c>
    </row>
    <row r="46" spans="1:8" s="1" customFormat="1" ht="27" x14ac:dyDescent="0.25">
      <c r="A46" s="156" t="s">
        <v>215</v>
      </c>
      <c r="B46" s="158" t="s">
        <v>216</v>
      </c>
      <c r="C46" s="157" t="s">
        <v>112</v>
      </c>
      <c r="D46" s="157" t="s">
        <v>355</v>
      </c>
      <c r="E46" s="150"/>
      <c r="F46" s="151"/>
      <c r="G46" s="185">
        <v>-1600</v>
      </c>
      <c r="H46" s="161">
        <v>426911</v>
      </c>
    </row>
    <row r="47" spans="1:8" s="1" customFormat="1" ht="27" x14ac:dyDescent="0.25">
      <c r="A47" s="156" t="s">
        <v>218</v>
      </c>
      <c r="B47" s="158" t="s">
        <v>217</v>
      </c>
      <c r="C47" s="157" t="s">
        <v>112</v>
      </c>
      <c r="D47" s="157" t="s">
        <v>114</v>
      </c>
      <c r="E47" s="150"/>
      <c r="F47" s="151"/>
      <c r="G47" s="185">
        <v>-275</v>
      </c>
      <c r="H47" s="161">
        <v>426911</v>
      </c>
    </row>
    <row r="48" spans="1:8" s="1" customFormat="1" ht="27" x14ac:dyDescent="0.25">
      <c r="A48" s="156" t="s">
        <v>219</v>
      </c>
      <c r="B48" s="158" t="s">
        <v>220</v>
      </c>
      <c r="C48" s="157" t="s">
        <v>112</v>
      </c>
      <c r="D48" s="157" t="s">
        <v>113</v>
      </c>
      <c r="E48" s="150"/>
      <c r="F48" s="151"/>
      <c r="G48" s="185">
        <v>-495</v>
      </c>
      <c r="H48" s="161">
        <v>426911</v>
      </c>
    </row>
    <row r="49" spans="1:8" s="1" customFormat="1" ht="40.5" x14ac:dyDescent="0.25">
      <c r="A49" s="156" t="s">
        <v>221</v>
      </c>
      <c r="B49" s="158" t="s">
        <v>222</v>
      </c>
      <c r="C49" s="157" t="s">
        <v>112</v>
      </c>
      <c r="D49" s="157" t="s">
        <v>113</v>
      </c>
      <c r="E49" s="150"/>
      <c r="F49" s="151"/>
      <c r="G49" s="185">
        <v>-6</v>
      </c>
      <c r="H49" s="161">
        <v>426911</v>
      </c>
    </row>
    <row r="50" spans="1:8" s="1" customFormat="1" ht="27" x14ac:dyDescent="0.25">
      <c r="A50" s="156" t="s">
        <v>223</v>
      </c>
      <c r="B50" s="158" t="s">
        <v>224</v>
      </c>
      <c r="C50" s="157" t="s">
        <v>112</v>
      </c>
      <c r="D50" s="157" t="s">
        <v>114</v>
      </c>
      <c r="E50" s="150"/>
      <c r="F50" s="151"/>
      <c r="G50" s="185">
        <v>-350</v>
      </c>
      <c r="H50" s="161">
        <v>426911</v>
      </c>
    </row>
    <row r="51" spans="1:8" s="1" customFormat="1" ht="27" x14ac:dyDescent="0.25">
      <c r="A51" s="156" t="s">
        <v>225</v>
      </c>
      <c r="B51" s="158" t="s">
        <v>226</v>
      </c>
      <c r="C51" s="157" t="s">
        <v>112</v>
      </c>
      <c r="D51" s="157" t="s">
        <v>114</v>
      </c>
      <c r="E51" s="150"/>
      <c r="F51" s="151"/>
      <c r="G51" s="185">
        <v>-232</v>
      </c>
      <c r="H51" s="161">
        <v>426911</v>
      </c>
    </row>
    <row r="52" spans="1:8" s="1" customFormat="1" ht="27" x14ac:dyDescent="0.25">
      <c r="A52" s="156" t="s">
        <v>228</v>
      </c>
      <c r="B52" s="158" t="s">
        <v>229</v>
      </c>
      <c r="C52" s="157" t="s">
        <v>112</v>
      </c>
      <c r="D52" s="157" t="s">
        <v>355</v>
      </c>
      <c r="E52" s="150"/>
      <c r="F52" s="151"/>
      <c r="G52" s="185">
        <v>-436.45000000000005</v>
      </c>
      <c r="H52" s="161">
        <v>426911</v>
      </c>
    </row>
    <row r="53" spans="1:8" s="1" customFormat="1" ht="27" x14ac:dyDescent="0.25">
      <c r="A53" s="156" t="s">
        <v>230</v>
      </c>
      <c r="B53" s="158" t="s">
        <v>231</v>
      </c>
      <c r="C53" s="157" t="s">
        <v>112</v>
      </c>
      <c r="D53" s="157" t="s">
        <v>355</v>
      </c>
      <c r="E53" s="150"/>
      <c r="F53" s="151"/>
      <c r="G53" s="185">
        <v>-2240</v>
      </c>
      <c r="H53" s="161">
        <v>426911</v>
      </c>
    </row>
    <row r="54" spans="1:8" s="1" customFormat="1" ht="27" x14ac:dyDescent="0.25">
      <c r="A54" s="156" t="s">
        <v>234</v>
      </c>
      <c r="B54" s="158" t="s">
        <v>233</v>
      </c>
      <c r="C54" s="157" t="s">
        <v>112</v>
      </c>
      <c r="D54" s="157" t="s">
        <v>116</v>
      </c>
      <c r="E54" s="150"/>
      <c r="F54" s="151"/>
      <c r="G54" s="185">
        <v>-400</v>
      </c>
      <c r="H54" s="161">
        <v>426911</v>
      </c>
    </row>
    <row r="55" spans="1:8" s="1" customFormat="1" ht="27" x14ac:dyDescent="0.25">
      <c r="A55" s="156" t="s">
        <v>235</v>
      </c>
      <c r="B55" s="158" t="s">
        <v>233</v>
      </c>
      <c r="C55" s="157" t="s">
        <v>112</v>
      </c>
      <c r="D55" s="157" t="s">
        <v>116</v>
      </c>
      <c r="E55" s="150"/>
      <c r="F55" s="151"/>
      <c r="G55" s="185">
        <v>-165</v>
      </c>
      <c r="H55" s="161">
        <v>426911</v>
      </c>
    </row>
    <row r="56" spans="1:8" s="1" customFormat="1" ht="27" x14ac:dyDescent="0.25">
      <c r="A56" s="156" t="s">
        <v>236</v>
      </c>
      <c r="B56" s="158" t="s">
        <v>237</v>
      </c>
      <c r="C56" s="157" t="s">
        <v>112</v>
      </c>
      <c r="D56" s="157" t="s">
        <v>113</v>
      </c>
      <c r="E56" s="150"/>
      <c r="F56" s="151"/>
      <c r="G56" s="185">
        <v>-2421</v>
      </c>
      <c r="H56" s="161">
        <v>426911</v>
      </c>
    </row>
    <row r="57" spans="1:8" s="1" customFormat="1" ht="27" x14ac:dyDescent="0.25">
      <c r="A57" s="156" t="s">
        <v>238</v>
      </c>
      <c r="B57" s="158" t="s">
        <v>237</v>
      </c>
      <c r="C57" s="157" t="s">
        <v>112</v>
      </c>
      <c r="D57" s="157" t="s">
        <v>113</v>
      </c>
      <c r="E57" s="150"/>
      <c r="F57" s="151"/>
      <c r="G57" s="185">
        <v>-1325</v>
      </c>
      <c r="H57" s="161">
        <v>426911</v>
      </c>
    </row>
    <row r="58" spans="1:8" s="1" customFormat="1" ht="27" x14ac:dyDescent="0.25">
      <c r="A58" s="156" t="s">
        <v>239</v>
      </c>
      <c r="B58" s="158" t="s">
        <v>237</v>
      </c>
      <c r="C58" s="157" t="s">
        <v>112</v>
      </c>
      <c r="D58" s="157" t="s">
        <v>113</v>
      </c>
      <c r="E58" s="150"/>
      <c r="F58" s="151"/>
      <c r="G58" s="185">
        <v>-1860</v>
      </c>
      <c r="H58" s="161">
        <v>426911</v>
      </c>
    </row>
    <row r="59" spans="1:8" s="1" customFormat="1" ht="27" x14ac:dyDescent="0.25">
      <c r="A59" s="156" t="s">
        <v>240</v>
      </c>
      <c r="B59" s="158" t="s">
        <v>237</v>
      </c>
      <c r="C59" s="157" t="s">
        <v>112</v>
      </c>
      <c r="D59" s="157" t="s">
        <v>113</v>
      </c>
      <c r="E59" s="150"/>
      <c r="F59" s="151"/>
      <c r="G59" s="185">
        <v>-127.5</v>
      </c>
      <c r="H59" s="161">
        <v>426911</v>
      </c>
    </row>
    <row r="60" spans="1:8" s="1" customFormat="1" ht="27" x14ac:dyDescent="0.25">
      <c r="A60" s="156" t="s">
        <v>241</v>
      </c>
      <c r="B60" s="158" t="s">
        <v>237</v>
      </c>
      <c r="C60" s="157" t="s">
        <v>112</v>
      </c>
      <c r="D60" s="157" t="s">
        <v>113</v>
      </c>
      <c r="E60" s="150"/>
      <c r="F60" s="151"/>
      <c r="G60" s="185">
        <v>-129</v>
      </c>
      <c r="H60" s="161">
        <v>426911</v>
      </c>
    </row>
    <row r="61" spans="1:8" s="1" customFormat="1" ht="27" x14ac:dyDescent="0.25">
      <c r="A61" s="156" t="s">
        <v>242</v>
      </c>
      <c r="B61" s="158" t="s">
        <v>237</v>
      </c>
      <c r="C61" s="157" t="s">
        <v>112</v>
      </c>
      <c r="D61" s="157" t="s">
        <v>113</v>
      </c>
      <c r="E61" s="150"/>
      <c r="F61" s="151"/>
      <c r="G61" s="185">
        <v>-129.5</v>
      </c>
      <c r="H61" s="161">
        <v>426911</v>
      </c>
    </row>
    <row r="62" spans="1:8" s="1" customFormat="1" ht="27" x14ac:dyDescent="0.25">
      <c r="A62" s="156" t="s">
        <v>243</v>
      </c>
      <c r="B62" s="158" t="s">
        <v>237</v>
      </c>
      <c r="C62" s="157" t="s">
        <v>112</v>
      </c>
      <c r="D62" s="157" t="s">
        <v>113</v>
      </c>
      <c r="E62" s="150"/>
      <c r="F62" s="151"/>
      <c r="G62" s="185">
        <v>-238.00200000000001</v>
      </c>
      <c r="H62" s="161">
        <v>426911</v>
      </c>
    </row>
    <row r="63" spans="1:8" s="1" customFormat="1" x14ac:dyDescent="0.25">
      <c r="A63" s="156" t="s">
        <v>244</v>
      </c>
      <c r="B63" s="158" t="s">
        <v>245</v>
      </c>
      <c r="C63" s="157" t="s">
        <v>112</v>
      </c>
      <c r="D63" s="157" t="s">
        <v>113</v>
      </c>
      <c r="E63" s="150"/>
      <c r="F63" s="151"/>
      <c r="G63" s="185">
        <v>-158</v>
      </c>
      <c r="H63" s="161">
        <v>426911</v>
      </c>
    </row>
    <row r="64" spans="1:8" s="1" customFormat="1" ht="27" x14ac:dyDescent="0.25">
      <c r="A64" s="156" t="s">
        <v>246</v>
      </c>
      <c r="B64" s="158" t="s">
        <v>247</v>
      </c>
      <c r="C64" s="157" t="s">
        <v>112</v>
      </c>
      <c r="D64" s="157" t="s">
        <v>113</v>
      </c>
      <c r="E64" s="150"/>
      <c r="F64" s="151"/>
      <c r="G64" s="185">
        <v>-1600</v>
      </c>
      <c r="H64" s="161">
        <v>426911</v>
      </c>
    </row>
    <row r="65" spans="1:8" s="1" customFormat="1" ht="27" x14ac:dyDescent="0.25">
      <c r="A65" s="156" t="s">
        <v>248</v>
      </c>
      <c r="B65" s="158" t="s">
        <v>249</v>
      </c>
      <c r="C65" s="157" t="s">
        <v>112</v>
      </c>
      <c r="D65" s="157" t="s">
        <v>114</v>
      </c>
      <c r="E65" s="150"/>
      <c r="F65" s="151"/>
      <c r="G65" s="185">
        <v>-50</v>
      </c>
      <c r="H65" s="161">
        <v>426911</v>
      </c>
    </row>
    <row r="66" spans="1:8" s="1" customFormat="1" ht="40.5" x14ac:dyDescent="0.25">
      <c r="A66" s="156" t="s">
        <v>250</v>
      </c>
      <c r="B66" s="158" t="s">
        <v>251</v>
      </c>
      <c r="C66" s="157" t="s">
        <v>112</v>
      </c>
      <c r="D66" s="157" t="s">
        <v>114</v>
      </c>
      <c r="E66" s="150"/>
      <c r="F66" s="151"/>
      <c r="G66" s="185">
        <v>-247</v>
      </c>
      <c r="H66" s="161">
        <v>426911</v>
      </c>
    </row>
    <row r="67" spans="1:8" s="1" customFormat="1" x14ac:dyDescent="0.25">
      <c r="A67" s="156" t="s">
        <v>252</v>
      </c>
      <c r="B67" s="158" t="s">
        <v>253</v>
      </c>
      <c r="C67" s="157" t="s">
        <v>112</v>
      </c>
      <c r="D67" s="157" t="s">
        <v>114</v>
      </c>
      <c r="E67" s="150"/>
      <c r="F67" s="151"/>
      <c r="G67" s="185">
        <v>-400</v>
      </c>
      <c r="H67" s="161">
        <v>426911</v>
      </c>
    </row>
    <row r="68" spans="1:8" s="1" customFormat="1" ht="40.5" x14ac:dyDescent="0.25">
      <c r="A68" s="156" t="s">
        <v>254</v>
      </c>
      <c r="B68" s="158" t="s">
        <v>255</v>
      </c>
      <c r="C68" s="157" t="s">
        <v>112</v>
      </c>
      <c r="D68" s="157" t="s">
        <v>355</v>
      </c>
      <c r="E68" s="150"/>
      <c r="F68" s="151"/>
      <c r="G68" s="185">
        <v>-3490</v>
      </c>
      <c r="H68" s="161">
        <v>426911</v>
      </c>
    </row>
    <row r="69" spans="1:8" s="1" customFormat="1" ht="40.5" x14ac:dyDescent="0.25">
      <c r="A69" s="156" t="s">
        <v>256</v>
      </c>
      <c r="B69" s="158" t="s">
        <v>257</v>
      </c>
      <c r="C69" s="157" t="s">
        <v>112</v>
      </c>
      <c r="D69" s="157" t="s">
        <v>355</v>
      </c>
      <c r="E69" s="150"/>
      <c r="F69" s="151"/>
      <c r="G69" s="185">
        <v>-3610</v>
      </c>
      <c r="H69" s="161">
        <v>426911</v>
      </c>
    </row>
    <row r="70" spans="1:8" s="1" customFormat="1" ht="27" x14ac:dyDescent="0.25">
      <c r="A70" s="162" t="s">
        <v>258</v>
      </c>
      <c r="B70" s="163" t="s">
        <v>259</v>
      </c>
      <c r="C70" s="164" t="s">
        <v>112</v>
      </c>
      <c r="D70" s="164" t="s">
        <v>356</v>
      </c>
      <c r="E70" s="150"/>
      <c r="F70" s="151"/>
      <c r="G70" s="185">
        <v>-4400</v>
      </c>
      <c r="H70" s="161">
        <v>426911</v>
      </c>
    </row>
    <row r="71" spans="1:8" s="1" customFormat="1" ht="27" x14ac:dyDescent="0.25">
      <c r="A71" s="156" t="s">
        <v>260</v>
      </c>
      <c r="B71" s="158" t="s">
        <v>259</v>
      </c>
      <c r="C71" s="157" t="s">
        <v>112</v>
      </c>
      <c r="D71" s="157" t="s">
        <v>356</v>
      </c>
      <c r="E71" s="150"/>
      <c r="F71" s="151"/>
      <c r="G71" s="185">
        <v>-2750</v>
      </c>
      <c r="H71" s="161">
        <v>426911</v>
      </c>
    </row>
    <row r="72" spans="1:8" s="1" customFormat="1" x14ac:dyDescent="0.25">
      <c r="A72" s="156" t="s">
        <v>261</v>
      </c>
      <c r="B72" s="158" t="s">
        <v>262</v>
      </c>
      <c r="C72" s="157" t="s">
        <v>112</v>
      </c>
      <c r="D72" s="157" t="s">
        <v>113</v>
      </c>
      <c r="E72" s="150"/>
      <c r="F72" s="151"/>
      <c r="G72" s="185">
        <v>-2000</v>
      </c>
      <c r="H72" s="161">
        <v>426911</v>
      </c>
    </row>
    <row r="73" spans="1:8" s="1" customFormat="1" ht="27" x14ac:dyDescent="0.25">
      <c r="A73" s="156" t="s">
        <v>263</v>
      </c>
      <c r="B73" s="158" t="s">
        <v>264</v>
      </c>
      <c r="C73" s="157" t="s">
        <v>112</v>
      </c>
      <c r="D73" s="157" t="s">
        <v>355</v>
      </c>
      <c r="E73" s="150"/>
      <c r="F73" s="151"/>
      <c r="G73" s="185">
        <v>-9060</v>
      </c>
      <c r="H73" s="161">
        <v>426911</v>
      </c>
    </row>
    <row r="74" spans="1:8" s="1" customFormat="1" x14ac:dyDescent="0.25">
      <c r="A74" s="156" t="s">
        <v>265</v>
      </c>
      <c r="B74" s="158" t="s">
        <v>266</v>
      </c>
      <c r="C74" s="157" t="s">
        <v>112</v>
      </c>
      <c r="D74" s="157" t="s">
        <v>355</v>
      </c>
      <c r="E74" s="150"/>
      <c r="F74" s="151"/>
      <c r="G74" s="185">
        <v>-800</v>
      </c>
      <c r="H74" s="161">
        <v>426911</v>
      </c>
    </row>
    <row r="75" spans="1:8" s="1" customFormat="1" ht="27" x14ac:dyDescent="0.25">
      <c r="A75" s="156" t="s">
        <v>267</v>
      </c>
      <c r="B75" s="158" t="s">
        <v>268</v>
      </c>
      <c r="C75" s="157" t="s">
        <v>112</v>
      </c>
      <c r="D75" s="157" t="s">
        <v>355</v>
      </c>
      <c r="E75" s="150"/>
      <c r="F75" s="151"/>
      <c r="G75" s="185">
        <v>-7129.0120000000024</v>
      </c>
      <c r="H75" s="161">
        <v>426911</v>
      </c>
    </row>
    <row r="76" spans="1:8" s="1" customFormat="1" x14ac:dyDescent="0.25">
      <c r="A76" s="156" t="s">
        <v>269</v>
      </c>
      <c r="B76" s="158" t="s">
        <v>270</v>
      </c>
      <c r="C76" s="157" t="s">
        <v>112</v>
      </c>
      <c r="D76" s="157" t="s">
        <v>113</v>
      </c>
      <c r="E76" s="150"/>
      <c r="F76" s="151"/>
      <c r="G76" s="185">
        <v>-47.52000000000001</v>
      </c>
      <c r="H76" s="161">
        <v>426911</v>
      </c>
    </row>
    <row r="77" spans="1:8" s="1" customFormat="1" x14ac:dyDescent="0.25">
      <c r="A77" s="156" t="s">
        <v>271</v>
      </c>
      <c r="B77" s="158" t="s">
        <v>272</v>
      </c>
      <c r="C77" s="157" t="s">
        <v>112</v>
      </c>
      <c r="D77" s="157" t="s">
        <v>113</v>
      </c>
      <c r="E77" s="150"/>
      <c r="F77" s="151"/>
      <c r="G77" s="185">
        <v>-45</v>
      </c>
      <c r="H77" s="161">
        <v>426911</v>
      </c>
    </row>
    <row r="78" spans="1:8" s="1" customFormat="1" ht="27" x14ac:dyDescent="0.25">
      <c r="A78" s="156" t="s">
        <v>273</v>
      </c>
      <c r="B78" s="158" t="s">
        <v>227</v>
      </c>
      <c r="C78" s="157" t="s">
        <v>112</v>
      </c>
      <c r="D78" s="157" t="s">
        <v>116</v>
      </c>
      <c r="E78" s="150"/>
      <c r="F78" s="151"/>
      <c r="G78" s="185">
        <v>-510</v>
      </c>
      <c r="H78" s="161">
        <v>426911</v>
      </c>
    </row>
    <row r="79" spans="1:8" s="1" customFormat="1" ht="27" x14ac:dyDescent="0.25">
      <c r="A79" s="156" t="s">
        <v>274</v>
      </c>
      <c r="B79" s="158" t="s">
        <v>232</v>
      </c>
      <c r="C79" s="157" t="s">
        <v>112</v>
      </c>
      <c r="D79" s="157" t="s">
        <v>116</v>
      </c>
      <c r="E79" s="150"/>
      <c r="F79" s="151"/>
      <c r="G79" s="185">
        <v>-440</v>
      </c>
      <c r="H79" s="161">
        <v>426911</v>
      </c>
    </row>
    <row r="80" spans="1:8" s="1" customFormat="1" ht="27" x14ac:dyDescent="0.25">
      <c r="A80" s="156" t="s">
        <v>275</v>
      </c>
      <c r="B80" s="158" t="s">
        <v>232</v>
      </c>
      <c r="C80" s="157" t="s">
        <v>112</v>
      </c>
      <c r="D80" s="157" t="s">
        <v>116</v>
      </c>
      <c r="E80" s="150"/>
      <c r="F80" s="151"/>
      <c r="G80" s="185">
        <v>-1010</v>
      </c>
      <c r="H80" s="161">
        <v>426911</v>
      </c>
    </row>
    <row r="81" spans="1:9" s="1" customFormat="1" ht="27" x14ac:dyDescent="0.25">
      <c r="A81" s="156" t="s">
        <v>276</v>
      </c>
      <c r="B81" s="158" t="s">
        <v>227</v>
      </c>
      <c r="C81" s="157" t="s">
        <v>112</v>
      </c>
      <c r="D81" s="157" t="s">
        <v>116</v>
      </c>
      <c r="E81" s="150"/>
      <c r="F81" s="151"/>
      <c r="G81" s="185">
        <v>-1320</v>
      </c>
      <c r="H81" s="161">
        <v>426911</v>
      </c>
    </row>
    <row r="82" spans="1:9" s="1" customFormat="1" ht="27" x14ac:dyDescent="0.25">
      <c r="A82" s="156" t="s">
        <v>277</v>
      </c>
      <c r="B82" s="158" t="s">
        <v>227</v>
      </c>
      <c r="C82" s="157" t="s">
        <v>112</v>
      </c>
      <c r="D82" s="157" t="s">
        <v>116</v>
      </c>
      <c r="E82" s="150"/>
      <c r="F82" s="151"/>
      <c r="G82" s="185">
        <v>-1400</v>
      </c>
      <c r="H82" s="161">
        <v>426911</v>
      </c>
    </row>
    <row r="83" spans="1:9" s="1" customFormat="1" x14ac:dyDescent="0.25">
      <c r="A83" s="156" t="s">
        <v>278</v>
      </c>
      <c r="B83" s="158" t="s">
        <v>279</v>
      </c>
      <c r="C83" s="157" t="s">
        <v>112</v>
      </c>
      <c r="D83" s="157" t="s">
        <v>116</v>
      </c>
      <c r="E83" s="150"/>
      <c r="F83" s="151"/>
      <c r="G83" s="185">
        <v>-860</v>
      </c>
      <c r="H83" s="161">
        <v>426911</v>
      </c>
    </row>
    <row r="84" spans="1:9" s="1" customFormat="1" x14ac:dyDescent="0.25">
      <c r="A84" s="147"/>
      <c r="B84" s="226" t="s">
        <v>150</v>
      </c>
      <c r="C84" s="227"/>
      <c r="D84" s="227"/>
      <c r="E84" s="227"/>
      <c r="F84" s="228"/>
      <c r="G84" s="152">
        <f>SUM(G85:G85)</f>
        <v>-40000</v>
      </c>
      <c r="H84" s="159"/>
    </row>
    <row r="85" spans="1:9" s="1" customFormat="1" x14ac:dyDescent="0.25">
      <c r="A85" s="156" t="s">
        <v>151</v>
      </c>
      <c r="B85" s="158" t="s">
        <v>152</v>
      </c>
      <c r="C85" s="157" t="s">
        <v>112</v>
      </c>
      <c r="D85" s="149" t="s">
        <v>118</v>
      </c>
      <c r="E85" s="150">
        <v>40000000</v>
      </c>
      <c r="F85" s="151">
        <v>-1</v>
      </c>
      <c r="G85" s="152">
        <f t="shared" ref="G85" si="0">+E85*F85/1000</f>
        <v>-40000</v>
      </c>
      <c r="H85" s="160" t="s">
        <v>153</v>
      </c>
    </row>
    <row r="86" spans="1:9" s="1" customFormat="1" x14ac:dyDescent="0.25">
      <c r="A86" s="147"/>
      <c r="B86" s="226" t="s">
        <v>117</v>
      </c>
      <c r="C86" s="227"/>
      <c r="D86" s="227"/>
      <c r="E86" s="227"/>
      <c r="F86" s="228"/>
      <c r="G86" s="152">
        <f>SUM(G87:G90)</f>
        <v>-120647.0665</v>
      </c>
      <c r="H86" s="159"/>
    </row>
    <row r="87" spans="1:9" s="1" customFormat="1" x14ac:dyDescent="0.25">
      <c r="A87" s="156" t="s">
        <v>140</v>
      </c>
      <c r="B87" s="148" t="s">
        <v>141</v>
      </c>
      <c r="C87" s="157" t="s">
        <v>120</v>
      </c>
      <c r="D87" s="149" t="s">
        <v>118</v>
      </c>
      <c r="E87" s="150"/>
      <c r="F87" s="151"/>
      <c r="G87" s="152">
        <v>-16019.6</v>
      </c>
      <c r="H87" s="160">
        <v>421211</v>
      </c>
    </row>
    <row r="88" spans="1:9" s="1" customFormat="1" ht="48" customHeight="1" x14ac:dyDescent="0.25">
      <c r="A88" s="156" t="s">
        <v>359</v>
      </c>
      <c r="B88" s="158" t="s">
        <v>360</v>
      </c>
      <c r="C88" s="149" t="s">
        <v>112</v>
      </c>
      <c r="D88" s="149" t="s">
        <v>118</v>
      </c>
      <c r="E88" s="150"/>
      <c r="F88" s="151"/>
      <c r="G88" s="152">
        <v>-56046.866499999996</v>
      </c>
      <c r="H88" s="160" t="s">
        <v>361</v>
      </c>
      <c r="I88" s="1">
        <v>-56046.866499999996</v>
      </c>
    </row>
    <row r="89" spans="1:9" s="1" customFormat="1" x14ac:dyDescent="0.25">
      <c r="A89" s="156" t="s">
        <v>148</v>
      </c>
      <c r="B89" s="158" t="s">
        <v>149</v>
      </c>
      <c r="C89" s="157" t="s">
        <v>112</v>
      </c>
      <c r="D89" s="149" t="s">
        <v>118</v>
      </c>
      <c r="E89" s="150">
        <v>40000000</v>
      </c>
      <c r="F89" s="151">
        <v>-1</v>
      </c>
      <c r="G89" s="152">
        <f>+E89*F89/1000</f>
        <v>-40000</v>
      </c>
      <c r="H89" s="161" t="s">
        <v>156</v>
      </c>
    </row>
    <row r="90" spans="1:9" s="1" customFormat="1" ht="37.5" customHeight="1" x14ac:dyDescent="0.25">
      <c r="A90" s="156" t="s">
        <v>154</v>
      </c>
      <c r="B90" s="158" t="s">
        <v>155</v>
      </c>
      <c r="C90" s="149" t="s">
        <v>112</v>
      </c>
      <c r="D90" s="149" t="s">
        <v>118</v>
      </c>
      <c r="E90" s="150"/>
      <c r="F90" s="151"/>
      <c r="G90" s="152">
        <v>-8580.6</v>
      </c>
      <c r="H90" s="159">
        <v>425291</v>
      </c>
    </row>
    <row r="91" spans="1:9" s="143" customFormat="1" ht="27.75" customHeight="1" x14ac:dyDescent="0.25">
      <c r="A91" s="136" t="s">
        <v>119</v>
      </c>
      <c r="B91" s="137" t="s">
        <v>76</v>
      </c>
      <c r="C91" s="138"/>
      <c r="D91" s="138"/>
      <c r="E91" s="139"/>
      <c r="F91" s="140"/>
      <c r="G91" s="141">
        <f>SUM(G93:G133)</f>
        <v>-30399.787199999995</v>
      </c>
      <c r="H91" s="142"/>
    </row>
    <row r="92" spans="1:9" s="143" customFormat="1" x14ac:dyDescent="0.25">
      <c r="A92" s="144"/>
      <c r="B92" s="172" t="s">
        <v>111</v>
      </c>
      <c r="C92" s="173"/>
      <c r="D92" s="173"/>
      <c r="E92" s="145"/>
      <c r="F92" s="174"/>
      <c r="G92" s="146">
        <f>SUM(G93:G133)</f>
        <v>-30399.787199999995</v>
      </c>
      <c r="H92" s="142"/>
    </row>
    <row r="93" spans="1:9" s="1" customFormat="1" x14ac:dyDescent="0.25">
      <c r="A93" s="156" t="s">
        <v>280</v>
      </c>
      <c r="B93" s="158" t="s">
        <v>281</v>
      </c>
      <c r="C93" s="157" t="s">
        <v>112</v>
      </c>
      <c r="D93" s="157" t="s">
        <v>114</v>
      </c>
      <c r="E93" s="150"/>
      <c r="F93" s="151"/>
      <c r="G93" s="152">
        <v>-184.0029999999997</v>
      </c>
      <c r="H93" s="161" t="s">
        <v>358</v>
      </c>
      <c r="I93" s="1">
        <f>SUBTOTAL(9,G93:G126)</f>
        <v>-18917.187199999997</v>
      </c>
    </row>
    <row r="94" spans="1:9" s="1" customFormat="1" x14ac:dyDescent="0.25">
      <c r="A94" s="156" t="s">
        <v>282</v>
      </c>
      <c r="B94" s="158" t="s">
        <v>281</v>
      </c>
      <c r="C94" s="157" t="s">
        <v>112</v>
      </c>
      <c r="D94" s="157" t="s">
        <v>114</v>
      </c>
      <c r="E94" s="150"/>
      <c r="F94" s="151"/>
      <c r="G94" s="152">
        <v>-122.20000000000005</v>
      </c>
      <c r="H94" s="161" t="s">
        <v>358</v>
      </c>
    </row>
    <row r="95" spans="1:9" s="1" customFormat="1" x14ac:dyDescent="0.25">
      <c r="A95" s="156" t="s">
        <v>283</v>
      </c>
      <c r="B95" s="158" t="s">
        <v>284</v>
      </c>
      <c r="C95" s="157" t="s">
        <v>112</v>
      </c>
      <c r="D95" s="157" t="s">
        <v>114</v>
      </c>
      <c r="E95" s="150"/>
      <c r="F95" s="151"/>
      <c r="G95" s="152">
        <v>-2550</v>
      </c>
      <c r="H95" s="161" t="s">
        <v>358</v>
      </c>
    </row>
    <row r="96" spans="1:9" s="1" customFormat="1" x14ac:dyDescent="0.25">
      <c r="A96" s="156" t="s">
        <v>285</v>
      </c>
      <c r="B96" s="158" t="s">
        <v>286</v>
      </c>
      <c r="C96" s="157" t="s">
        <v>112</v>
      </c>
      <c r="D96" s="157" t="s">
        <v>114</v>
      </c>
      <c r="E96" s="150"/>
      <c r="F96" s="151"/>
      <c r="G96" s="152">
        <v>-81.5</v>
      </c>
      <c r="H96" s="161" t="s">
        <v>358</v>
      </c>
    </row>
    <row r="97" spans="1:8" s="1" customFormat="1" x14ac:dyDescent="0.25">
      <c r="A97" s="156" t="s">
        <v>287</v>
      </c>
      <c r="B97" s="158" t="s">
        <v>288</v>
      </c>
      <c r="C97" s="157" t="s">
        <v>112</v>
      </c>
      <c r="D97" s="157" t="s">
        <v>114</v>
      </c>
      <c r="E97" s="150"/>
      <c r="F97" s="151"/>
      <c r="G97" s="152">
        <v>-43.200000000000045</v>
      </c>
      <c r="H97" s="161" t="s">
        <v>358</v>
      </c>
    </row>
    <row r="98" spans="1:8" s="1" customFormat="1" x14ac:dyDescent="0.25">
      <c r="A98" s="156" t="s">
        <v>289</v>
      </c>
      <c r="B98" s="158" t="s">
        <v>290</v>
      </c>
      <c r="C98" s="157" t="s">
        <v>112</v>
      </c>
      <c r="D98" s="157" t="s">
        <v>114</v>
      </c>
      <c r="E98" s="150"/>
      <c r="F98" s="151"/>
      <c r="G98" s="152">
        <v>-921</v>
      </c>
      <c r="H98" s="161" t="s">
        <v>358</v>
      </c>
    </row>
    <row r="99" spans="1:8" s="1" customFormat="1" x14ac:dyDescent="0.25">
      <c r="A99" s="156" t="s">
        <v>291</v>
      </c>
      <c r="B99" s="158" t="s">
        <v>290</v>
      </c>
      <c r="C99" s="157" t="s">
        <v>112</v>
      </c>
      <c r="D99" s="157" t="s">
        <v>114</v>
      </c>
      <c r="E99" s="150"/>
      <c r="F99" s="151"/>
      <c r="G99" s="152">
        <v>-1120.2</v>
      </c>
      <c r="H99" s="161" t="s">
        <v>358</v>
      </c>
    </row>
    <row r="100" spans="1:8" s="1" customFormat="1" x14ac:dyDescent="0.25">
      <c r="A100" s="156" t="s">
        <v>292</v>
      </c>
      <c r="B100" s="158" t="s">
        <v>293</v>
      </c>
      <c r="C100" s="157" t="s">
        <v>112</v>
      </c>
      <c r="D100" s="157" t="s">
        <v>114</v>
      </c>
      <c r="E100" s="150"/>
      <c r="F100" s="151"/>
      <c r="G100" s="152">
        <v>-55.619999999999891</v>
      </c>
      <c r="H100" s="161" t="s">
        <v>358</v>
      </c>
    </row>
    <row r="101" spans="1:8" s="1" customFormat="1" x14ac:dyDescent="0.25">
      <c r="A101" s="156" t="s">
        <v>294</v>
      </c>
      <c r="B101" s="158" t="s">
        <v>295</v>
      </c>
      <c r="C101" s="157" t="s">
        <v>112</v>
      </c>
      <c r="D101" s="157" t="s">
        <v>114</v>
      </c>
      <c r="E101" s="150"/>
      <c r="F101" s="151"/>
      <c r="G101" s="152">
        <v>-477.15000000000009</v>
      </c>
      <c r="H101" s="161" t="s">
        <v>358</v>
      </c>
    </row>
    <row r="102" spans="1:8" s="1" customFormat="1" x14ac:dyDescent="0.25">
      <c r="A102" s="156" t="s">
        <v>296</v>
      </c>
      <c r="B102" s="158" t="s">
        <v>297</v>
      </c>
      <c r="C102" s="157" t="s">
        <v>112</v>
      </c>
      <c r="D102" s="157" t="s">
        <v>114</v>
      </c>
      <c r="E102" s="150"/>
      <c r="F102" s="151"/>
      <c r="G102" s="152">
        <v>-959.76000000000022</v>
      </c>
      <c r="H102" s="161" t="s">
        <v>358</v>
      </c>
    </row>
    <row r="103" spans="1:8" s="1" customFormat="1" x14ac:dyDescent="0.25">
      <c r="A103" s="156" t="s">
        <v>298</v>
      </c>
      <c r="B103" s="158" t="s">
        <v>299</v>
      </c>
      <c r="C103" s="157" t="s">
        <v>112</v>
      </c>
      <c r="D103" s="157" t="s">
        <v>114</v>
      </c>
      <c r="E103" s="150"/>
      <c r="F103" s="151"/>
      <c r="G103" s="152">
        <v>-403</v>
      </c>
      <c r="H103" s="161" t="s">
        <v>358</v>
      </c>
    </row>
    <row r="104" spans="1:8" s="1" customFormat="1" ht="27" x14ac:dyDescent="0.25">
      <c r="A104" s="156" t="s">
        <v>300</v>
      </c>
      <c r="B104" s="158" t="s">
        <v>301</v>
      </c>
      <c r="C104" s="157" t="s">
        <v>112</v>
      </c>
      <c r="D104" s="157" t="s">
        <v>114</v>
      </c>
      <c r="E104" s="150"/>
      <c r="F104" s="151"/>
      <c r="G104" s="152">
        <v>-680.39999999999986</v>
      </c>
      <c r="H104" s="161" t="s">
        <v>358</v>
      </c>
    </row>
    <row r="105" spans="1:8" s="1" customFormat="1" x14ac:dyDescent="0.25">
      <c r="A105" s="156" t="s">
        <v>302</v>
      </c>
      <c r="B105" s="158" t="s">
        <v>303</v>
      </c>
      <c r="C105" s="157" t="s">
        <v>112</v>
      </c>
      <c r="D105" s="157" t="s">
        <v>114</v>
      </c>
      <c r="E105" s="150"/>
      <c r="F105" s="151"/>
      <c r="G105" s="152">
        <v>-9.6000000000000227</v>
      </c>
      <c r="H105" s="161" t="s">
        <v>358</v>
      </c>
    </row>
    <row r="106" spans="1:8" s="1" customFormat="1" x14ac:dyDescent="0.25">
      <c r="A106" s="156" t="s">
        <v>304</v>
      </c>
      <c r="B106" s="158" t="s">
        <v>305</v>
      </c>
      <c r="C106" s="157" t="s">
        <v>112</v>
      </c>
      <c r="D106" s="157" t="s">
        <v>114</v>
      </c>
      <c r="E106" s="150"/>
      <c r="F106" s="151"/>
      <c r="G106" s="152">
        <v>-816.59999999999991</v>
      </c>
      <c r="H106" s="161" t="s">
        <v>358</v>
      </c>
    </row>
    <row r="107" spans="1:8" s="1" customFormat="1" x14ac:dyDescent="0.25">
      <c r="A107" s="156" t="s">
        <v>306</v>
      </c>
      <c r="B107" s="158" t="s">
        <v>307</v>
      </c>
      <c r="C107" s="157" t="s">
        <v>112</v>
      </c>
      <c r="D107" s="157" t="s">
        <v>114</v>
      </c>
      <c r="E107" s="150"/>
      <c r="F107" s="151"/>
      <c r="G107" s="152">
        <v>-84.240000000000009</v>
      </c>
      <c r="H107" s="161" t="s">
        <v>358</v>
      </c>
    </row>
    <row r="108" spans="1:8" s="1" customFormat="1" x14ac:dyDescent="0.25">
      <c r="A108" s="156" t="s">
        <v>308</v>
      </c>
      <c r="B108" s="158" t="s">
        <v>309</v>
      </c>
      <c r="C108" s="157" t="s">
        <v>112</v>
      </c>
      <c r="D108" s="157" t="s">
        <v>357</v>
      </c>
      <c r="E108" s="150"/>
      <c r="F108" s="151"/>
      <c r="G108" s="152">
        <v>-786.69399999999996</v>
      </c>
      <c r="H108" s="161" t="s">
        <v>358</v>
      </c>
    </row>
    <row r="109" spans="1:8" s="1" customFormat="1" x14ac:dyDescent="0.25">
      <c r="A109" s="156" t="s">
        <v>310</v>
      </c>
      <c r="B109" s="158" t="s">
        <v>311</v>
      </c>
      <c r="C109" s="157" t="s">
        <v>112</v>
      </c>
      <c r="D109" s="157" t="s">
        <v>114</v>
      </c>
      <c r="E109" s="150"/>
      <c r="F109" s="151"/>
      <c r="G109" s="152">
        <v>-234</v>
      </c>
      <c r="H109" s="161" t="s">
        <v>358</v>
      </c>
    </row>
    <row r="110" spans="1:8" s="1" customFormat="1" x14ac:dyDescent="0.25">
      <c r="A110" s="156" t="s">
        <v>312</v>
      </c>
      <c r="B110" s="158" t="s">
        <v>313</v>
      </c>
      <c r="C110" s="157" t="s">
        <v>112</v>
      </c>
      <c r="D110" s="157" t="s">
        <v>114</v>
      </c>
      <c r="E110" s="150"/>
      <c r="F110" s="151"/>
      <c r="G110" s="152">
        <v>-83</v>
      </c>
      <c r="H110" s="161" t="s">
        <v>358</v>
      </c>
    </row>
    <row r="111" spans="1:8" s="1" customFormat="1" x14ac:dyDescent="0.25">
      <c r="A111" s="156" t="s">
        <v>314</v>
      </c>
      <c r="B111" s="158" t="s">
        <v>315</v>
      </c>
      <c r="C111" s="157" t="s">
        <v>112</v>
      </c>
      <c r="D111" s="157" t="s">
        <v>357</v>
      </c>
      <c r="E111" s="150"/>
      <c r="F111" s="151"/>
      <c r="G111" s="152">
        <v>-1497.915</v>
      </c>
      <c r="H111" s="161" t="s">
        <v>358</v>
      </c>
    </row>
    <row r="112" spans="1:8" s="1" customFormat="1" x14ac:dyDescent="0.25">
      <c r="A112" s="156" t="s">
        <v>316</v>
      </c>
      <c r="B112" s="158" t="s">
        <v>317</v>
      </c>
      <c r="C112" s="157" t="s">
        <v>112</v>
      </c>
      <c r="D112" s="157" t="s">
        <v>114</v>
      </c>
      <c r="E112" s="150"/>
      <c r="F112" s="151"/>
      <c r="G112" s="152">
        <v>-439</v>
      </c>
      <c r="H112" s="161" t="s">
        <v>358</v>
      </c>
    </row>
    <row r="113" spans="1:9" s="1" customFormat="1" x14ac:dyDescent="0.25">
      <c r="A113" s="156" t="s">
        <v>318</v>
      </c>
      <c r="B113" s="158" t="s">
        <v>317</v>
      </c>
      <c r="C113" s="157" t="s">
        <v>112</v>
      </c>
      <c r="D113" s="157" t="s">
        <v>114</v>
      </c>
      <c r="E113" s="150"/>
      <c r="F113" s="151"/>
      <c r="G113" s="152">
        <v>-4103</v>
      </c>
      <c r="H113" s="161" t="s">
        <v>358</v>
      </c>
    </row>
    <row r="114" spans="1:9" s="1" customFormat="1" x14ac:dyDescent="0.25">
      <c r="A114" s="156" t="s">
        <v>319</v>
      </c>
      <c r="B114" s="158" t="s">
        <v>320</v>
      </c>
      <c r="C114" s="157" t="s">
        <v>112</v>
      </c>
      <c r="D114" s="157" t="s">
        <v>114</v>
      </c>
      <c r="E114" s="150"/>
      <c r="F114" s="151"/>
      <c r="G114" s="152">
        <v>-15</v>
      </c>
      <c r="H114" s="161" t="s">
        <v>358</v>
      </c>
    </row>
    <row r="115" spans="1:9" s="1" customFormat="1" x14ac:dyDescent="0.25">
      <c r="A115" s="156" t="s">
        <v>321</v>
      </c>
      <c r="B115" s="158" t="s">
        <v>322</v>
      </c>
      <c r="C115" s="157" t="s">
        <v>112</v>
      </c>
      <c r="D115" s="157" t="s">
        <v>114</v>
      </c>
      <c r="E115" s="150"/>
      <c r="F115" s="151"/>
      <c r="G115" s="152">
        <v>-56.099999999999909</v>
      </c>
      <c r="H115" s="161" t="s">
        <v>358</v>
      </c>
    </row>
    <row r="116" spans="1:9" s="1" customFormat="1" x14ac:dyDescent="0.25">
      <c r="A116" s="156" t="s">
        <v>323</v>
      </c>
      <c r="B116" s="158" t="s">
        <v>322</v>
      </c>
      <c r="C116" s="157" t="s">
        <v>112</v>
      </c>
      <c r="D116" s="157" t="s">
        <v>114</v>
      </c>
      <c r="E116" s="150"/>
      <c r="F116" s="151"/>
      <c r="G116" s="152">
        <v>-76.350000000000136</v>
      </c>
      <c r="H116" s="161" t="s">
        <v>358</v>
      </c>
    </row>
    <row r="117" spans="1:9" s="1" customFormat="1" x14ac:dyDescent="0.25">
      <c r="A117" s="156" t="s">
        <v>324</v>
      </c>
      <c r="B117" s="158" t="s">
        <v>325</v>
      </c>
      <c r="C117" s="157" t="s">
        <v>112</v>
      </c>
      <c r="D117" s="157" t="s">
        <v>114</v>
      </c>
      <c r="E117" s="150"/>
      <c r="F117" s="151"/>
      <c r="G117" s="152">
        <v>-258.60000000000036</v>
      </c>
      <c r="H117" s="161" t="s">
        <v>358</v>
      </c>
    </row>
    <row r="118" spans="1:9" s="1" customFormat="1" ht="27" x14ac:dyDescent="0.25">
      <c r="A118" s="156" t="s">
        <v>326</v>
      </c>
      <c r="B118" s="158" t="s">
        <v>327</v>
      </c>
      <c r="C118" s="157" t="s">
        <v>112</v>
      </c>
      <c r="D118" s="157" t="s">
        <v>114</v>
      </c>
      <c r="E118" s="150"/>
      <c r="F118" s="151"/>
      <c r="G118" s="152">
        <v>-282.5</v>
      </c>
      <c r="H118" s="161" t="s">
        <v>358</v>
      </c>
    </row>
    <row r="119" spans="1:9" s="1" customFormat="1" ht="27" x14ac:dyDescent="0.25">
      <c r="A119" s="156" t="s">
        <v>328</v>
      </c>
      <c r="B119" s="158" t="s">
        <v>329</v>
      </c>
      <c r="C119" s="157" t="s">
        <v>112</v>
      </c>
      <c r="D119" s="157" t="s">
        <v>114</v>
      </c>
      <c r="E119" s="150"/>
      <c r="F119" s="151"/>
      <c r="G119" s="152">
        <v>-176.2</v>
      </c>
      <c r="H119" s="161" t="s">
        <v>358</v>
      </c>
    </row>
    <row r="120" spans="1:9" s="1" customFormat="1" ht="27" x14ac:dyDescent="0.25">
      <c r="A120" s="156" t="s">
        <v>330</v>
      </c>
      <c r="B120" s="158" t="s">
        <v>329</v>
      </c>
      <c r="C120" s="157" t="s">
        <v>112</v>
      </c>
      <c r="D120" s="157" t="s">
        <v>114</v>
      </c>
      <c r="E120" s="150"/>
      <c r="F120" s="151"/>
      <c r="G120" s="152">
        <v>-198.8</v>
      </c>
      <c r="H120" s="161" t="s">
        <v>358</v>
      </c>
    </row>
    <row r="121" spans="1:9" s="1" customFormat="1" ht="27" x14ac:dyDescent="0.25">
      <c r="A121" s="156" t="s">
        <v>331</v>
      </c>
      <c r="B121" s="158" t="s">
        <v>329</v>
      </c>
      <c r="C121" s="157" t="s">
        <v>112</v>
      </c>
      <c r="D121" s="157" t="s">
        <v>114</v>
      </c>
      <c r="E121" s="150"/>
      <c r="F121" s="151"/>
      <c r="G121" s="152">
        <v>-95.5</v>
      </c>
      <c r="H121" s="161" t="s">
        <v>358</v>
      </c>
    </row>
    <row r="122" spans="1:9" s="1" customFormat="1" ht="27" x14ac:dyDescent="0.25">
      <c r="A122" s="156" t="s">
        <v>332</v>
      </c>
      <c r="B122" s="158" t="s">
        <v>329</v>
      </c>
      <c r="C122" s="157" t="s">
        <v>112</v>
      </c>
      <c r="D122" s="157" t="s">
        <v>114</v>
      </c>
      <c r="E122" s="150"/>
      <c r="F122" s="151"/>
      <c r="G122" s="152">
        <v>-27</v>
      </c>
      <c r="H122" s="161" t="s">
        <v>358</v>
      </c>
    </row>
    <row r="123" spans="1:9" s="1" customFormat="1" ht="27" x14ac:dyDescent="0.25">
      <c r="A123" s="156" t="s">
        <v>333</v>
      </c>
      <c r="B123" s="158" t="s">
        <v>329</v>
      </c>
      <c r="C123" s="157" t="s">
        <v>112</v>
      </c>
      <c r="D123" s="157" t="s">
        <v>114</v>
      </c>
      <c r="E123" s="150"/>
      <c r="F123" s="151"/>
      <c r="G123" s="152">
        <v>-196</v>
      </c>
      <c r="H123" s="161" t="s">
        <v>358</v>
      </c>
    </row>
    <row r="124" spans="1:9" s="1" customFormat="1" ht="27" x14ac:dyDescent="0.25">
      <c r="A124" s="156" t="s">
        <v>334</v>
      </c>
      <c r="B124" s="158" t="s">
        <v>335</v>
      </c>
      <c r="C124" s="157" t="s">
        <v>112</v>
      </c>
      <c r="D124" s="157" t="s">
        <v>114</v>
      </c>
      <c r="E124" s="150"/>
      <c r="F124" s="151"/>
      <c r="G124" s="152">
        <v>-64</v>
      </c>
      <c r="H124" s="161" t="s">
        <v>358</v>
      </c>
    </row>
    <row r="125" spans="1:9" s="1" customFormat="1" x14ac:dyDescent="0.25">
      <c r="A125" s="156" t="s">
        <v>336</v>
      </c>
      <c r="B125" s="158" t="s">
        <v>337</v>
      </c>
      <c r="C125" s="157" t="s">
        <v>112</v>
      </c>
      <c r="D125" s="157" t="s">
        <v>116</v>
      </c>
      <c r="E125" s="150">
        <v>1078</v>
      </c>
      <c r="F125" s="151">
        <v>-8.4</v>
      </c>
      <c r="G125" s="152">
        <v>-9.055200000000001</v>
      </c>
      <c r="H125" s="161" t="s">
        <v>358</v>
      </c>
    </row>
    <row r="126" spans="1:9" s="1" customFormat="1" x14ac:dyDescent="0.25">
      <c r="A126" s="156" t="s">
        <v>338</v>
      </c>
      <c r="B126" s="158" t="s">
        <v>339</v>
      </c>
      <c r="C126" s="157" t="s">
        <v>121</v>
      </c>
      <c r="D126" s="157" t="s">
        <v>114</v>
      </c>
      <c r="E126" s="150"/>
      <c r="F126" s="151"/>
      <c r="G126" s="152">
        <v>-1810</v>
      </c>
      <c r="H126" s="161" t="s">
        <v>358</v>
      </c>
    </row>
    <row r="127" spans="1:9" s="1" customFormat="1" x14ac:dyDescent="0.25">
      <c r="A127" s="156" t="s">
        <v>340</v>
      </c>
      <c r="B127" s="158" t="s">
        <v>341</v>
      </c>
      <c r="C127" s="157" t="s">
        <v>112</v>
      </c>
      <c r="D127" s="157" t="s">
        <v>114</v>
      </c>
      <c r="E127" s="150"/>
      <c r="F127" s="151"/>
      <c r="G127" s="152">
        <v>-5354.4</v>
      </c>
      <c r="H127" s="166">
        <v>512981</v>
      </c>
      <c r="I127" s="1">
        <f>SUBTOTAL(9,G127:G133)</f>
        <v>-11482.599999999999</v>
      </c>
    </row>
    <row r="128" spans="1:9" s="1" customFormat="1" x14ac:dyDescent="0.25">
      <c r="A128" s="156" t="s">
        <v>342</v>
      </c>
      <c r="B128" s="158" t="s">
        <v>343</v>
      </c>
      <c r="C128" s="157" t="s">
        <v>112</v>
      </c>
      <c r="D128" s="157" t="s">
        <v>114</v>
      </c>
      <c r="E128" s="150"/>
      <c r="F128" s="151"/>
      <c r="G128" s="152">
        <v>-483.19999999999982</v>
      </c>
      <c r="H128" s="166">
        <v>512981</v>
      </c>
    </row>
    <row r="129" spans="1:8" s="1" customFormat="1" x14ac:dyDescent="0.25">
      <c r="A129" s="156" t="s">
        <v>344</v>
      </c>
      <c r="B129" s="158" t="s">
        <v>345</v>
      </c>
      <c r="C129" s="157" t="s">
        <v>112</v>
      </c>
      <c r="D129" s="157" t="s">
        <v>114</v>
      </c>
      <c r="E129" s="150"/>
      <c r="F129" s="151"/>
      <c r="G129" s="152">
        <v>-734</v>
      </c>
      <c r="H129" s="166">
        <v>512981</v>
      </c>
    </row>
    <row r="130" spans="1:8" s="1" customFormat="1" ht="27" x14ac:dyDescent="0.25">
      <c r="A130" s="156" t="s">
        <v>346</v>
      </c>
      <c r="B130" s="158" t="s">
        <v>347</v>
      </c>
      <c r="C130" s="157" t="s">
        <v>112</v>
      </c>
      <c r="D130" s="157" t="s">
        <v>114</v>
      </c>
      <c r="E130" s="150"/>
      <c r="F130" s="151"/>
      <c r="G130" s="152">
        <v>-240</v>
      </c>
      <c r="H130" s="166">
        <v>512981</v>
      </c>
    </row>
    <row r="131" spans="1:8" s="1" customFormat="1" ht="40.5" x14ac:dyDescent="0.25">
      <c r="A131" s="156" t="s">
        <v>348</v>
      </c>
      <c r="B131" s="158" t="s">
        <v>349</v>
      </c>
      <c r="C131" s="157" t="s">
        <v>112</v>
      </c>
      <c r="D131" s="157" t="s">
        <v>114</v>
      </c>
      <c r="E131" s="150"/>
      <c r="F131" s="151"/>
      <c r="G131" s="152">
        <v>-291</v>
      </c>
      <c r="H131" s="166">
        <v>512981</v>
      </c>
    </row>
    <row r="132" spans="1:8" s="1" customFormat="1" x14ac:dyDescent="0.25">
      <c r="A132" s="156" t="s">
        <v>350</v>
      </c>
      <c r="B132" s="158" t="s">
        <v>351</v>
      </c>
      <c r="C132" s="157" t="s">
        <v>112</v>
      </c>
      <c r="D132" s="157" t="s">
        <v>114</v>
      </c>
      <c r="E132" s="150"/>
      <c r="F132" s="151"/>
      <c r="G132" s="152">
        <v>-930</v>
      </c>
      <c r="H132" s="166">
        <v>512981</v>
      </c>
    </row>
    <row r="133" spans="1:8" s="1" customFormat="1" x14ac:dyDescent="0.25">
      <c r="A133" s="168" t="s">
        <v>352</v>
      </c>
      <c r="B133" s="158" t="s">
        <v>353</v>
      </c>
      <c r="C133" s="157" t="s">
        <v>112</v>
      </c>
      <c r="D133" s="157" t="s">
        <v>114</v>
      </c>
      <c r="E133" s="150"/>
      <c r="F133" s="151"/>
      <c r="G133" s="152">
        <v>-3450</v>
      </c>
      <c r="H133" s="166">
        <v>512981</v>
      </c>
    </row>
  </sheetData>
  <mergeCells count="8">
    <mergeCell ref="B8:F8"/>
    <mergeCell ref="B86:F86"/>
    <mergeCell ref="A5:G5"/>
    <mergeCell ref="B6:B7"/>
    <mergeCell ref="C6:C7"/>
    <mergeCell ref="D6:D7"/>
    <mergeCell ref="E6:G6"/>
    <mergeCell ref="B84:F84"/>
  </mergeCells>
  <pageMargins left="0.4" right="0.16" top="0.5" bottom="0.35" header="0.3" footer="0.16"/>
  <pageSetup paperSize="9" scale="83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Sheet1</vt:lpstr>
      <vt:lpstr>'4'!Print_Area</vt:lpstr>
      <vt:lpstr>'6'!Print_Area</vt:lpstr>
      <vt:lpstr>'2'!Print_Titles</vt:lpstr>
      <vt:lpstr>'3'!Print_Titles</vt:lpstr>
      <vt:lpstr>'4'!Print_Titles</vt:lpstr>
      <vt:lpstr>'6'!Print_Titles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2021-11-09T07:16:31Z</cp:lastPrinted>
  <dcterms:created xsi:type="dcterms:W3CDTF">2019-11-26T09:27:58Z</dcterms:created>
  <dcterms:modified xsi:type="dcterms:W3CDTF">2021-11-09T07:16:35Z</dcterms:modified>
</cp:coreProperties>
</file>