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2" yWindow="27" windowWidth="14612" windowHeight="9214" tabRatio="907" activeTab="3"/>
  </bookViews>
  <sheets>
    <sheet name="Havelvats 1" sheetId="1" r:id="rId1"/>
    <sheet name="Havelvats 2" sheetId="2" r:id="rId2"/>
    <sheet name="Havelvats 3" sheetId="5" r:id="rId3"/>
    <sheet name="Havelvats 4" sheetId="13" r:id="rId4"/>
    <sheet name="Havelvats 5" sheetId="6" r:id="rId5"/>
    <sheet name="Havelvats 6" sheetId="16" r:id="rId6"/>
    <sheet name="Havelvats 7" sheetId="8" r:id="rId7"/>
  </sheets>
  <definedNames>
    <definedName name="AgencyCode" localSheetId="5">#REF!</definedName>
    <definedName name="AgencyCode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5">#REF!</definedName>
    <definedName name="PANature">#REF!</definedName>
    <definedName name="PAType" localSheetId="5">#REF!</definedName>
    <definedName name="PAType">#REF!</definedName>
    <definedName name="Performance2" localSheetId="5">#REF!</definedName>
    <definedName name="Performance2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E56" i="5"/>
  <c r="D56" s="1"/>
  <c r="E63" i="13" s="1"/>
  <c r="E57" i="5"/>
  <c r="F55"/>
  <c r="G55"/>
  <c r="H55"/>
  <c r="E55" l="1"/>
  <c r="I63" i="8" l="1"/>
  <c r="I70"/>
  <c r="I69"/>
  <c r="F51" i="5" l="1"/>
  <c r="G51"/>
  <c r="H51"/>
  <c r="I16" i="8" l="1"/>
  <c r="G22" i="5" s="1"/>
  <c r="I15" i="8"/>
  <c r="G20" i="5" s="1"/>
  <c r="H17"/>
  <c r="H15" s="1"/>
  <c r="F21"/>
  <c r="H21"/>
  <c r="E21"/>
  <c r="E17" s="1"/>
  <c r="E15" s="1"/>
  <c r="F19"/>
  <c r="F17" s="1"/>
  <c r="F15" s="1"/>
  <c r="H19"/>
  <c r="E19"/>
  <c r="G19" l="1"/>
  <c r="D19" s="1"/>
  <c r="D20"/>
  <c r="E19" i="13" s="1"/>
  <c r="E18" s="1"/>
  <c r="G21" i="5"/>
  <c r="D22"/>
  <c r="E21" i="13" s="1"/>
  <c r="E20" s="1"/>
  <c r="I14" i="8"/>
  <c r="I13" s="1"/>
  <c r="I12" s="1"/>
  <c r="I11" s="1"/>
  <c r="D21" i="5"/>
  <c r="G17" l="1"/>
  <c r="G15" s="1"/>
  <c r="D15" s="1"/>
  <c r="E16" i="13"/>
  <c r="E14" s="1"/>
  <c r="G30" i="2" s="1"/>
  <c r="G29" s="1"/>
  <c r="G28" s="1"/>
  <c r="G27" s="1"/>
  <c r="G26" s="1"/>
  <c r="G24" s="1"/>
  <c r="G22" s="1"/>
  <c r="E54" i="5"/>
  <c r="D22" i="16" l="1"/>
  <c r="G20" i="2"/>
  <c r="G18" s="1"/>
  <c r="D21" i="1"/>
  <c r="D17" i="5"/>
  <c r="D14" i="1" l="1"/>
  <c r="D22" i="6"/>
  <c r="I53" i="8"/>
  <c r="I51"/>
  <c r="I59"/>
  <c r="I50" l="1"/>
  <c r="E46" i="5" s="1"/>
  <c r="I57" i="8"/>
  <c r="I56" s="1"/>
  <c r="F50" i="5" s="1"/>
  <c r="G47" l="1"/>
  <c r="H47"/>
  <c r="E47"/>
  <c r="F43"/>
  <c r="G43"/>
  <c r="H43"/>
  <c r="F49"/>
  <c r="F47" s="1"/>
  <c r="D46"/>
  <c r="E49" i="13" s="1"/>
  <c r="E48" s="1"/>
  <c r="E46" s="1"/>
  <c r="E45" i="5"/>
  <c r="D45" s="1"/>
  <c r="E44" i="13" l="1"/>
  <c r="G60" i="2"/>
  <c r="G59" s="1"/>
  <c r="G58" s="1"/>
  <c r="G57" s="1"/>
  <c r="G56" s="1"/>
  <c r="G54" s="1"/>
  <c r="E43" i="5"/>
  <c r="D50"/>
  <c r="E55" i="13" s="1"/>
  <c r="E54" s="1"/>
  <c r="E52" s="1"/>
  <c r="G71" i="2" s="1"/>
  <c r="G70" s="1"/>
  <c r="G69" s="1"/>
  <c r="G68" s="1"/>
  <c r="G67" s="1"/>
  <c r="G65" s="1"/>
  <c r="D49" i="5"/>
  <c r="G52" i="2" l="1"/>
  <c r="D53" i="16"/>
  <c r="G63" i="2"/>
  <c r="D60" i="1" s="1"/>
  <c r="D65" i="16"/>
  <c r="D47" i="5"/>
  <c r="D43"/>
  <c r="E53"/>
  <c r="I67" i="8"/>
  <c r="D59" i="6" l="1"/>
  <c r="G50" i="2"/>
  <c r="D47" i="1"/>
  <c r="I31" i="8"/>
  <c r="D47" i="6" l="1"/>
  <c r="D40" i="1"/>
  <c r="I21" i="8"/>
  <c r="I20" s="1"/>
  <c r="E51" i="5" l="1"/>
  <c r="F41" l="1"/>
  <c r="G41"/>
  <c r="H41"/>
  <c r="F39"/>
  <c r="G39"/>
  <c r="H39"/>
  <c r="E41"/>
  <c r="E39"/>
  <c r="F37"/>
  <c r="G37"/>
  <c r="H37"/>
  <c r="E37"/>
  <c r="F35"/>
  <c r="G35"/>
  <c r="H35"/>
  <c r="E35"/>
  <c r="F29"/>
  <c r="G29"/>
  <c r="H29"/>
  <c r="E29"/>
  <c r="F27"/>
  <c r="G27"/>
  <c r="H27"/>
  <c r="E27"/>
  <c r="F25"/>
  <c r="G25"/>
  <c r="H25"/>
  <c r="E25"/>
  <c r="D42"/>
  <c r="E43" i="13" s="1"/>
  <c r="E42" s="1"/>
  <c r="D40" i="5"/>
  <c r="E41" i="13" s="1"/>
  <c r="E40" s="1"/>
  <c r="D38" i="5"/>
  <c r="E39" i="13" s="1"/>
  <c r="E38" s="1"/>
  <c r="D36" i="5"/>
  <c r="E37" i="13" s="1"/>
  <c r="E36" s="1"/>
  <c r="D34" i="5"/>
  <c r="E35" i="13" s="1"/>
  <c r="E34" s="1"/>
  <c r="D32" i="5"/>
  <c r="E33" i="13" s="1"/>
  <c r="E32" s="1"/>
  <c r="D30" i="5"/>
  <c r="E31" i="13" s="1"/>
  <c r="E30" s="1"/>
  <c r="D28" i="5"/>
  <c r="E29" i="13" s="1"/>
  <c r="E28" s="1"/>
  <c r="D26" i="5"/>
  <c r="H33"/>
  <c r="G33"/>
  <c r="F33"/>
  <c r="E33"/>
  <c r="H31"/>
  <c r="G31"/>
  <c r="F31"/>
  <c r="E31"/>
  <c r="E26" i="13" l="1"/>
  <c r="E24" s="1"/>
  <c r="G49" i="2" s="1"/>
  <c r="E27" i="13"/>
  <c r="E23" i="5"/>
  <c r="E13" s="1"/>
  <c r="F23"/>
  <c r="F13" s="1"/>
  <c r="G23"/>
  <c r="G13" s="1"/>
  <c r="H23"/>
  <c r="H13" s="1"/>
  <c r="D35"/>
  <c r="D33"/>
  <c r="D27"/>
  <c r="D31"/>
  <c r="D25"/>
  <c r="D39"/>
  <c r="D41"/>
  <c r="D37"/>
  <c r="D29"/>
  <c r="I62" i="8" l="1"/>
  <c r="I19" s="1"/>
  <c r="I18" l="1"/>
  <c r="D57" i="5"/>
  <c r="E64" i="13" s="1"/>
  <c r="E62" s="1"/>
  <c r="D54" i="5"/>
  <c r="E61" i="13" s="1"/>
  <c r="E60" s="1"/>
  <c r="E58" l="1"/>
  <c r="G80" i="2" s="1"/>
  <c r="D53" i="5"/>
  <c r="D55"/>
  <c r="E56" i="13" l="1"/>
  <c r="E50" l="1"/>
  <c r="D51" i="5"/>
  <c r="G79" i="2" l="1"/>
  <c r="G78" s="1"/>
  <c r="G77" s="1"/>
  <c r="G76" s="1"/>
  <c r="G74" s="1"/>
  <c r="D77" i="16" s="1"/>
  <c r="D23" i="5"/>
  <c r="H11"/>
  <c r="F11"/>
  <c r="E11"/>
  <c r="G72" i="2" l="1"/>
  <c r="G61" s="1"/>
  <c r="D66" i="1" l="1"/>
  <c r="G11" i="5"/>
  <c r="D11" s="1"/>
  <c r="D71" i="6" l="1"/>
  <c r="D53" i="1"/>
  <c r="E22" i="13"/>
  <c r="D13" i="5"/>
  <c r="E12" i="13" l="1"/>
  <c r="E10" s="1"/>
  <c r="G48" i="2"/>
  <c r="G47" l="1"/>
  <c r="G46" s="1"/>
  <c r="G45" s="1"/>
  <c r="G43" s="1"/>
  <c r="D41" i="16" s="1"/>
  <c r="G41" i="2" l="1"/>
  <c r="D34" i="1" s="1"/>
  <c r="D35" i="6" s="1"/>
  <c r="G39" i="2" l="1"/>
  <c r="D27" i="1"/>
  <c r="D12" s="1"/>
  <c r="G37" i="2" l="1"/>
  <c r="G35" s="1"/>
  <c r="G33" s="1"/>
  <c r="G31" s="1"/>
  <c r="G16" l="1"/>
  <c r="G14" s="1"/>
  <c r="G12" s="1"/>
  <c r="G11" s="1"/>
  <c r="G100" s="1"/>
  <c r="G99" s="1"/>
  <c r="G98" s="1"/>
  <c r="G97" s="1"/>
  <c r="G95" s="1"/>
  <c r="D96" i="16" s="1"/>
  <c r="G93" i="2" l="1"/>
  <c r="G91" l="1"/>
  <c r="G89" s="1"/>
  <c r="G87" s="1"/>
  <c r="G85" s="1"/>
  <c r="G83" s="1"/>
  <c r="G82" s="1"/>
  <c r="G9" s="1"/>
  <c r="D80" i="1"/>
  <c r="D89" i="6" s="1"/>
  <c r="D74" i="1" l="1"/>
  <c r="D72" s="1"/>
  <c r="D10" s="1"/>
</calcChain>
</file>

<file path=xl/sharedStrings.xml><?xml version="1.0" encoding="utf-8"?>
<sst xmlns="http://schemas.openxmlformats.org/spreadsheetml/2006/main" count="777" uniqueCount="280">
  <si>
    <t>Հավելված N 1</t>
  </si>
  <si>
    <t>______________ ի    ___Ն որոշման</t>
  </si>
  <si>
    <t>հազ. դրամներով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</si>
  <si>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</si>
  <si>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</si>
  <si>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</si>
  <si>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</si>
  <si>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Տարի</t>
  </si>
  <si>
    <t>Հավելված N 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</si>
  <si>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</si>
  <si>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</si>
  <si>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</si>
  <si>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</si>
  <si>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</si>
  <si>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</si>
  <si>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</si>
  <si>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</si>
  <si>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</si>
  <si>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09</t>
  </si>
  <si>
    <t>այդ թվում`</t>
  </si>
  <si>
    <t xml:space="preserve"> այդ թվում` ըստ կատարողների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</si>
  <si>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</si>
  <si>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</si>
  <si>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ԸՆԴԱՄԵՆԸ ԾԱԽՍԵՐ</t>
  </si>
  <si>
    <t xml:space="preserve"> այդ թվում`</t>
  </si>
  <si>
    <t>01</t>
  </si>
  <si>
    <t>06</t>
  </si>
  <si>
    <t xml:space="preserve"> ԿՐԹՈՒԹՅՈՒՆ</t>
  </si>
  <si>
    <t>Կրթությանը տրամադրվող օժանդակ ծառայություններ</t>
  </si>
  <si>
    <t xml:space="preserve"> ՈՉ ՖԻՆԱՆՍԱԿԱՆ ԱԿՏԻՎՆԵՐԻ ԳԾՈՎ ԾԱԽՍԵՐ</t>
  </si>
  <si>
    <t xml:space="preserve"> ՀԻՄՆԱԿԱՆ ՄԻՋՈՑՆԵՐ</t>
  </si>
  <si>
    <t>Հավելված N 3</t>
  </si>
  <si>
    <t xml:space="preserve"> ______________ ի    ___Ն որոշման</t>
  </si>
  <si>
    <t>Ծրագրային դասիչ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</si>
  <si>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</si>
  <si>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</si>
  <si>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</si>
  <si>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</si>
  <si>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</si>
  <si>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</si>
  <si>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</si>
  <si>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</si>
  <si>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ԿՐԹՈՒԹՅԱՆ, ԳԻՏՈՒԹՅԱՆ, ՄՇԱԿՈՒՅԹԻ ԵՎ ՍՊՈՐՏԻ ՆԱԽԱՐԱՐՈՒԹՅՈՒՆ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</si>
  <si>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</si>
  <si>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Տարի</t>
  </si>
  <si>
    <t>Հավելված N 5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</si>
  <si>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</si>
  <si>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</si>
  <si>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</si>
  <si>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</si>
  <si>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</si>
  <si>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</si>
  <si>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</si>
  <si>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Աղյուսակ  9․14</t>
  </si>
  <si>
    <t>ՄԱՍ 1. ՊԵՏԱԿԱՆ ՄԱՐՄՆԻ ԳԾՈՎ ԱՐԴՅՈՒՆՔԱՅԻՆ (ԿԱՏԱՐՈՂԱԿԱՆ) ՑՈՒՑԱՆԻՇՆԵՐԸ</t>
  </si>
  <si>
    <t xml:space="preserve">Հավելված N 7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</si>
  <si>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</si>
  <si>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</si>
  <si>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</si>
  <si>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</si>
  <si>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</si>
  <si>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</si>
  <si>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Ցուցանիշների փոփոխությունը (ավելացումները նշված են դրական նշանով, իսկ նվազեցումները` փակագծերում)</t>
  </si>
  <si>
    <t>Գումարը (հազար դրամ)</t>
  </si>
  <si>
    <t>Բաժին N 09</t>
  </si>
  <si>
    <t>Խումբ N 06</t>
  </si>
  <si>
    <t>Դաս N 01</t>
  </si>
  <si>
    <t xml:space="preserve"> Այլ պետական կազմակերպությունների կողմից օգտագործվող ոչ ֆինանսական ակտիվների հետ գործառնություններ</t>
  </si>
  <si>
    <t>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</si>
  <si>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
</t>
  </si>
  <si>
    <t xml:space="preserve"> Դպրոցական միջավայրի բարելավում
</t>
  </si>
  <si>
    <t xml:space="preserve"> Փոքրաքանակ երեխաներով համալրված հանրակրթական դպրոցների  մոդուլային շենքերի կառուցում</t>
  </si>
  <si>
    <t>Փոքրաքանակ երեխաներով համալրված հանրակրթական դպրոցների  մոդուլային շենքերի կառուցում</t>
  </si>
  <si>
    <t xml:space="preserve"> Կրթական հաստատությունների կառուցում  համայնքային կենտրոնների մոդելով
_x000D_
</t>
  </si>
  <si>
    <t>ՀՀ քաղաքաշինության կոմիտե</t>
  </si>
  <si>
    <t xml:space="preserve"> ՇԵՆՔԵՐ ԵՎ ՇԻՆՈՒԹՅՈՒՆՆԵՐ</t>
  </si>
  <si>
    <t>ՀՀ Լոռու մարզ</t>
  </si>
  <si>
    <t>ՀՀ Արարատի մարզ</t>
  </si>
  <si>
    <t>ՀՀ Կոտայքի մարզ</t>
  </si>
  <si>
    <t>ՀՀ Արագածոտնի մարզ</t>
  </si>
  <si>
    <t>ՀՀ Գեղարքունիքի մարզ</t>
  </si>
  <si>
    <t>ՀՀ Սյունիքի մարզ</t>
  </si>
  <si>
    <t>ՀՀ Վայոց Ձորի մարզ</t>
  </si>
  <si>
    <t>ՀՀ Շիրակի մարզ</t>
  </si>
  <si>
    <t>ՀՀ Տավուշի մարզ</t>
  </si>
  <si>
    <t>«Ջրառատի միջնակարգ դպրոց» ՊՈԱԿ</t>
  </si>
  <si>
    <t>-Շենքերի և շինությունների շինարարություն</t>
  </si>
  <si>
    <t>տեխնիկական հսկողության ծառայություններ</t>
  </si>
  <si>
    <t>հեղինակային հսկողության ծառայություններ</t>
  </si>
  <si>
    <t xml:space="preserve"> ՄԱՍ II.  ԱՇԽԱՏԱՆՔՆԵՐ</t>
  </si>
  <si>
    <t xml:space="preserve"> ՄԱՍ III. ԾԱՌԱՅՈՒԹՅՈՒՆՆԵՐ</t>
  </si>
  <si>
    <t>ՄԱ</t>
  </si>
  <si>
    <t>ԳՀ</t>
  </si>
  <si>
    <t>դրամ</t>
  </si>
  <si>
    <t>1183-32003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</si>
  <si>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</si>
  <si>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</si>
  <si>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</si>
  <si>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</si>
  <si>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Արդյունքի չափորոշիչներ </t>
  </si>
  <si>
    <t xml:space="preserve"> Փոքրաքանակ երեխաներով համալրված հանրակրթական դպրոցների  մոդուլային շենքերի կառուցում </t>
  </si>
  <si>
    <t xml:space="preserve"> Կրթական հաստատությունների կառուցում  համայնքային կենտրոնների մոդելով </t>
  </si>
  <si>
    <t xml:space="preserve"> Ակտիվն օգտագործող կազմակերպությունների անվանումները </t>
  </si>
  <si>
    <t xml:space="preserve"> Փոքրաքանակ երեխաներով համալրված հանրակրթական դպրոցներ </t>
  </si>
  <si>
    <t>Ընդամենը</t>
  </si>
  <si>
    <t xml:space="preserve"> այդ թվում`ըստ ուղղությունների</t>
  </si>
  <si>
    <t xml:space="preserve"> դրամ</t>
  </si>
  <si>
    <t>ՀԲՄ</t>
  </si>
  <si>
    <t xml:space="preserve"> Տրանսֆերտների տրամադրում</t>
  </si>
  <si>
    <t>98111140-1</t>
  </si>
  <si>
    <t>ՀՀ կառավարության  2021 թվականի</t>
  </si>
  <si>
    <t>«Մոդուլային» տիպի մանկապարտեզների շենքային ապահովում</t>
  </si>
  <si>
    <t>այդ  թվում՝</t>
  </si>
  <si>
    <t xml:space="preserve">ՀՀ կառավարության  2021 թվականի </t>
  </si>
  <si>
    <t>Հանրակրթության ծրագիր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</si>
  <si>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</si>
  <si>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</si>
  <si>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</si>
  <si>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Համայնքներում «Մոդուլային» տիպի մանկապարտեզների կառուցում և նախագծում
_x000D_
</t>
  </si>
  <si>
    <t xml:space="preserve"> Համայնքներում «Մոդուլային» տիպի մանկապարտեզների կառուցում և նախագծում</t>
  </si>
  <si>
    <t xml:space="preserve"> Տրանսֆերտների տրամադրում </t>
  </si>
  <si>
    <t xml:space="preserve"> Նախադպրոցական կրթություն իրականացնող ուսումնական հաստատություններ</t>
  </si>
  <si>
    <t xml:space="preserve">  Շահառուների ընտրության չափանիշները </t>
  </si>
  <si>
    <t xml:space="preserve">Կազմակերպությունների թիվը, որտեղ կատարվում են ներդրումները, հատ </t>
  </si>
  <si>
    <t>1146-12010</t>
  </si>
  <si>
    <t xml:space="preserve">  միջնակարգ դպրոցների կառուցման աշխատանքներ</t>
  </si>
  <si>
    <t xml:space="preserve"> ԲՄ</t>
  </si>
  <si>
    <t xml:space="preserve"> 45211231-14</t>
  </si>
  <si>
    <t>ընդհանուր շինարարական աշխատանքներ</t>
  </si>
  <si>
    <t>71351540-1</t>
  </si>
  <si>
    <t>71351540-8</t>
  </si>
  <si>
    <t>71351540-5</t>
  </si>
  <si>
    <t>Ցուցանիշների փոփոխությունը (ավելացումները նշված են դրական նշանով)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</si>
  <si>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</si>
  <si>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</si>
  <si>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</si>
  <si>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</si>
  <si>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</si>
  <si>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</si>
  <si>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</si>
  <si>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</si>
  <si>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</si>
  <si>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</si>
  <si>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</si>
  <si>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</si>
  <si>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</si>
  <si>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</si>
  <si>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</si>
  <si>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</si>
  <si>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</si>
  <si>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ԾԱԽՍԵՐ</t>
  </si>
  <si>
    <t xml:space="preserve"> Պահուստային միջոցներ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</si>
  <si>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</si>
  <si>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</si>
  <si>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</si>
  <si>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</si>
  <si>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</si>
  <si>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</si>
  <si>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</si>
  <si>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>այդ թվում</t>
  </si>
  <si>
    <t xml:space="preserve">ՀՀ Գեղարքունիքի մարզի Աստղաձոր համայնքում «Մոդուլային» տիպի 144 տեղ հզորությամբ մսուր-մանկապարտեզ </t>
  </si>
  <si>
    <t xml:space="preserve">ՀՀ Լոռու մարզի Սպիտակ համայնքում «Մոդուլային» տիպի 144 տեղ հզորությամբ մսուր-մանկապարտեզ </t>
  </si>
  <si>
    <t xml:space="preserve">ՀՀ Արարատի մարզի Արալեզ համայնքում «Մոդուլային» տիպի 144 տեղ հզորությամբ մսուր-մանկապարտեզ </t>
  </si>
  <si>
    <t xml:space="preserve">ՀՀ Կոտայքի մարզի Հրազդան համայնքում «Մոդուլային» տիպի 144 տեղ հզորությամբ մսուր-մանկապարտեզ </t>
  </si>
  <si>
    <t>ՀՀ Շիրակի մարզի Արթիկ համայնքում «Մոդուլային» տիպի 144 տեղ հզորությամբ մսուր-մանկապարտեզ</t>
  </si>
  <si>
    <t>ՀՀ Վայոց ձորի մարզի Եղեգիս համայնքի Շատին բնակավայրում «Մոդուլային» տիպի 144 տեղ հզորությամբ մսուր-մանկապարտեզ</t>
  </si>
  <si>
    <t>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</si>
  <si>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 xml:space="preserve"> - Նախագծահետազոտական ծախսեր</t>
  </si>
  <si>
    <t>Բաժին</t>
  </si>
  <si>
    <t xml:space="preserve">Ցուցանիշների փոփոխությունը (ավելացումները նշված են դրական նշանով, իսկ նվազեցումները՝ փակագծերում)  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</si>
  <si>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</si>
  <si>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 xml:space="preserve">Ցուցանիշների փոփոխությունը (ավելացումները նշված են դրական նշանով, իսկ նվազեցումները՝ փակագծերում) </t>
  </si>
  <si>
    <t>ԸՆԴԱՄԵՆԸ</t>
  </si>
  <si>
    <t>Ցուցանիշների փոփոխությունը (նվազեցումները նշված են փակագծերում)</t>
  </si>
  <si>
    <t xml:space="preserve"> ԱՅԼ ՀԻՄՆԱԿԱՆ ՄԻՋՈՑՆԵՐ</t>
  </si>
  <si>
    <t xml:space="preserve">ՀԱՅԱՍՏԱՆԻ ՀԱՆՐԱՊԵՏՈՒԹՅԱՆ ԿԱՌԱՎԱՐՈՒԹՅԱՆ 2020 ԹՎԱԿԱՆԻ ԴԵԿՏԵՄԲԵՐԻ 30-Ի 
N 2215-Ն ՈՐՈՇՄԱՆ N 10 ՀԱՎԵԼՎԱԾՈՒՄ ԿԱՏԱՐՎՈՂ  ՓՈՓՈԽՈՒԹՅՈՒՆՆԵՐԸ ԵՎ ԼՐԱՑՈՒՄՆԵՐԸ
</t>
  </si>
  <si>
    <t xml:space="preserve">ՀՀ Արագածոտնի մարզի  Ալագյազ համայնքում «Մոդուլային» տիպի 144 տեղ հզորությամբ մսուր-մանկապարտեզ </t>
  </si>
  <si>
    <t>ՀՀ Տավուշի մարզի Այրում համայնքի Բագրատաշեն բնակավայրում «Մոդուլային» տիպի 144 տեղ հզորությամբ մսուր-մանկապարտեզ</t>
  </si>
  <si>
    <t>ՀՀ Սյունիքի մարզի Սիսիան համայնքում «Մոդուլային» տիպի 144 տեղ հզորությամբ մսուր-մանկապարտեզ</t>
  </si>
  <si>
    <t>«Չիվայի միջնակարգ դպրոց» ՊՈԱԿ</t>
  </si>
  <si>
    <t>Կրթական օբյեկտների շենքային պայմանների բարելավում</t>
  </si>
  <si>
    <t>Երևան քաղաք</t>
  </si>
  <si>
    <t>«Երևանի թիվ 22 հիմնական դպրոց» ՊՈԱԿ</t>
  </si>
  <si>
    <t>Աջակցություն համայնքներին մարզական հաստատությունների շենքային պայմանների բարելավման համար</t>
  </si>
  <si>
    <t>«Արթուր Ալեքսանյանի անվան հունահռոմեական ըմբշամարտի մանկապատանեկան դպրոց» նոր սպորտային համալիր</t>
  </si>
  <si>
    <t>«ՀԱՅԱUՏԱՆԻ ՀԱՆՐԱՊԵՏՈՒԹՅԱՆ 2021 ԹՎԱԿԱՆԻ ՊԵՏԱԿԱՆ ԲՅՈՒՋԵԻ ՄԱUԻՆ» ՀԱՅԱUՏԱՆԻ ՀԱՆՐԱՊԵՏՈՒԹՅԱՆ OՐԵՆՔԻ N 1 ՀԱՎԵԼՎԱԾԻ N 3 ԱՂՅՈՒՍԱԿՈՒՄ  ԿԱՏԱՐՎՈՂ  ՓՈՓՈԽՈՒԹՅՈՒՆՆԵՐԸ ԵՎ ԼՐԱՑՈՒՄՆԵՐԸ</t>
  </si>
  <si>
    <t>Հավելված N 4</t>
  </si>
  <si>
    <t>ՀԱՅԱՍՏԱՆԻ ՀԱՆՐԱՊԵՏՈՒԹՅԱՆ ԿԱՌԱՎԱՐՈՒԹՅԱՆ 2020 ԹՎԱԿԱՆԻ ԴԵԿՏԵՄԲԵՐԻ 30-Ի N 2215-Ն ՈՐՈՇՄԱՆ N 5 ՀԱՎԵԼՎԱԾԻ N 2 ԱՂՅՈՒՍԱԿՈՒՄ ԿԱՏԱՐՎՈՂ ՓՈՓՈԽՈՒԹՅՈՒՆՆԵՐԸ ԵՎ ԼՐԱՑՈՒՄՆԵՐԸ</t>
  </si>
  <si>
    <t>45221142-7</t>
  </si>
  <si>
    <t>45221142-8</t>
  </si>
  <si>
    <t>45221142-9</t>
  </si>
  <si>
    <t>45221142-10</t>
  </si>
  <si>
    <t>45221142-11</t>
  </si>
  <si>
    <t>45221142-12</t>
  </si>
  <si>
    <t>45221142-13</t>
  </si>
  <si>
    <t>45221142-14</t>
  </si>
  <si>
    <t>45221142-15</t>
  </si>
  <si>
    <t>71351540-29</t>
  </si>
  <si>
    <t>71351540-30</t>
  </si>
  <si>
    <t>71351540-31</t>
  </si>
  <si>
    <t>71351540-32</t>
  </si>
  <si>
    <t>71351540-33</t>
  </si>
  <si>
    <t>71351540-34</t>
  </si>
  <si>
    <t>71351540-35</t>
  </si>
  <si>
    <t>71351540-36</t>
  </si>
  <si>
    <t>71351540-37</t>
  </si>
  <si>
    <t>98111140-29</t>
  </si>
  <si>
    <t>98111140-30</t>
  </si>
  <si>
    <t>98111140-31</t>
  </si>
  <si>
    <t>98111140-32</t>
  </si>
  <si>
    <t>98111140-33</t>
  </si>
  <si>
    <t>98111140-34</t>
  </si>
  <si>
    <t>98111140-35</t>
  </si>
  <si>
    <t>98111140-36</t>
  </si>
  <si>
    <t>98111140-37</t>
  </si>
  <si>
    <t xml:space="preserve"> 45211231-502</t>
  </si>
  <si>
    <t>1183-32001</t>
  </si>
  <si>
    <t xml:space="preserve"> Կրթական օբյեկտների շենքային պայմանների բարելավում</t>
  </si>
  <si>
    <t>45611100-1</t>
  </si>
  <si>
    <t xml:space="preserve"> կրթական օբյեկտների հիմնանորոգում</t>
  </si>
  <si>
    <t>1163-12001</t>
  </si>
  <si>
    <t xml:space="preserve"> Աջակցություն համայնքներին մարզական հաստատությունների շենքային պայմանների բարելավման համար</t>
  </si>
  <si>
    <t>45211131-504</t>
  </si>
  <si>
    <t xml:space="preserve"> մարզական օբյեկտների շինարարական աշխատանքներ</t>
  </si>
  <si>
    <t>71351540-26</t>
  </si>
  <si>
    <t>98111140-16</t>
  </si>
  <si>
    <t xml:space="preserve"> - Շենքերի և շինությունների կապիտալ վերանորոգում</t>
  </si>
  <si>
    <t>Մասսայական սպորտ</t>
  </si>
  <si>
    <t xml:space="preserve"> Մասսայական սպորտ</t>
  </si>
  <si>
    <t xml:space="preserve"> Կրթական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</t>
  </si>
  <si>
    <t xml:space="preserve"> Հուշարձանների ամրակայում, նորոգում և վերականգնում</t>
  </si>
  <si>
    <t>որից`</t>
  </si>
  <si>
    <t>2. Վավերագրման և ուսումնասիրման աշխատանքներ, (այդ թվում՝ հետախուզումև պեղում), գիտանախագծային փաստաթղթերի կազմում և փորձաքննում</t>
  </si>
  <si>
    <t>Ագարակ հնավայրի վաղ բրոնզի դարի կացարանների, միջնադարյան համալիրի և Պարսպապատի ամրակայում</t>
  </si>
  <si>
    <t>Շատիվանքի վանական համալիրի ամրակայում, մասնակի վերականգնում և տարածքի բարեկարգում</t>
  </si>
  <si>
    <t>Բաժին N 08</t>
  </si>
  <si>
    <t xml:space="preserve"> Խումբ N 02</t>
  </si>
  <si>
    <t xml:space="preserve"> Դաս N 07</t>
  </si>
  <si>
    <t xml:space="preserve"> Հուշարձանների և մշակութային արժեքների վերականգնում և պահպանում</t>
  </si>
  <si>
    <t>Հուշարձանների և մշակութային արժեքների վերականգնում և պահպանում</t>
  </si>
  <si>
    <t>1075-21001</t>
  </si>
  <si>
    <t>Հուշարձանների ամրակայում, նորոգում և վերականգնում</t>
  </si>
  <si>
    <t>փորձաքննության ծառայություններ</t>
  </si>
  <si>
    <t>50531140-1</t>
  </si>
  <si>
    <t>50531140-3</t>
  </si>
  <si>
    <t>այդ թվում` ըստ կատարողների</t>
  </si>
  <si>
    <t xml:space="preserve"> ՀԱՆԳԻՍՏ, ՄՇԱԿՈՒՅԹ ԵՎ ԿՐՈՆ</t>
  </si>
  <si>
    <t xml:space="preserve"> Մշակութային ծառայություններ</t>
  </si>
  <si>
    <t>08</t>
  </si>
  <si>
    <t>02</t>
  </si>
  <si>
    <t>07</t>
  </si>
  <si>
    <t xml:space="preserve"> 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</si>
  <si>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</si>
  <si>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</si>
  <si>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</si>
  <si>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 xml:space="preserve"> Հանրության կողմից անմիջականորեն օգտագործվող ակտիվների հետ կապված միջոցառումներ</t>
  </si>
  <si>
    <t xml:space="preserve"> Համայնքային ենթակայության մարզական հաստատությունների  վերանորոգում և կառուցում</t>
  </si>
  <si>
    <t xml:space="preserve"> 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</si>
  <si>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</si>
  <si>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>Խումբ</t>
  </si>
  <si>
    <t>Դաս</t>
  </si>
  <si>
    <t xml:space="preserve"> Մշակութային ժառանգության ծրագիր </t>
  </si>
  <si>
    <t xml:space="preserve"> Հուշարձանների ամրակայում, նորոգում և վերականգնում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</si>
  <si>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</si>
  <si>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</si>
  <si>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Մասնագիտացված կազմակերպություն </t>
  </si>
  <si>
    <t xml:space="preserve"> Միջոցառումն իրականացնողի անվանումը</t>
  </si>
  <si>
    <t xml:space="preserve"> Կրթական օբյեկտների շենքային պայմանների բարելավում </t>
  </si>
  <si>
    <t xml:space="preserve"> Կրթական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 </t>
  </si>
  <si>
    <t xml:space="preserve"> Հանրակրթական դպրոցներ </t>
  </si>
  <si>
    <t>Համայնքային ենթակայության մարզական հաստատություններ</t>
  </si>
  <si>
    <t xml:space="preserve">ՀԱՅԱՍՏԱՆԻ ՀԱՆՐԱՊԵՏՈՒԹՅԱՆ ԿԱՌԱՎԱՐՈՒԹՅԱՆ 2020 ԹՎԱԿԱՆԻ ԴԵԿՏԵՄԲԵՐԻ 30-Ի N 2215-Ն ՈՐՈՇՄԱՆ N 9 ՀԱՎԵԼՎԱԾԻ  NN 9.14 ԵՎ 9.47 ԱՂՅՈՒՍԱԿՆԵՐՈՒՄ ԿԱՏԱՐՎՈՂ ՓՈՓՈԽՈՒԹՅՈՒՆՆԵՐԸ ԵՎ ԼՐԱՑՈՒՄՆԵՐԸ </t>
  </si>
  <si>
    <t>Աղյուսակ 9․47</t>
  </si>
  <si>
    <t>Հավելված N 6</t>
  </si>
  <si>
    <t xml:space="preserve">ՀԱՅԱՍՏԱՆԻ ՀԱՆՐԱՊԵՏՈՒԹՅԱՆ ԿԱՌԱՎԱՐՈՒԹՅԱՆ 2020 ԹՎԱԿԱՆԻ ԴԵԿՏԵՄԲԵՐԻ 30-Ի N 2215-Ն ՈՐՈՇՄԱՆ N 9.1 ՀԱՎԵԼՎԱԾԻ  NN 9.1.14, 9.1.42 ԵՎ 9.1.58 ԱՂՅՈՒՍԱԿՆԵՐՈՒՄ ԿԱՏԱՐՎՈՂ ՓՈՓՈԽՈՒԹՅՈՒՆՆԵՐԸ ԵՎ ԼՐԱՑՈՒՄՆԵՐԸ </t>
  </si>
  <si>
    <t>Աղյուսակ  9․1.14</t>
  </si>
  <si>
    <t>Աղյուսակ  9․1.42</t>
  </si>
  <si>
    <t>Աղյուսակ 9.1.58</t>
  </si>
  <si>
    <t xml:space="preserve"> 45211231-12</t>
  </si>
  <si>
    <t>«Եղեգիսի միջնակարգ դպրոց» ՊՈԱԿ</t>
  </si>
</sst>
</file>

<file path=xl/styles.xml><?xml version="1.0" encoding="utf-8"?>
<styleSheet xmlns="http://schemas.openxmlformats.org/spreadsheetml/2006/main">
  <numFmts count="13">
    <numFmt numFmtId="43" formatCode="_(* #,##0.00_);_(* \(#,##0.00\);_(* &quot;-&quot;??_);_(@_)"/>
    <numFmt numFmtId="164" formatCode="_-* #,##0.00\ _р_._-;\-* #,##0.00\ _р_._-;_-* &quot;-&quot;??\ _р_.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0.0"/>
    <numFmt numFmtId="169" formatCode="#,##0.0"/>
    <numFmt numFmtId="170" formatCode="#,##0.0_);\(#,##0.0\)"/>
    <numFmt numFmtId="171" formatCode="_-* #,##0.00_р_._-;\-* #,##0.00_р_._-;_-* &quot;-&quot;??_р_._-;_-@_-"/>
    <numFmt numFmtId="172" formatCode="General_)"/>
    <numFmt numFmtId="173" formatCode="_-* #,##0.0\ _р_._-;\-* #,##0.0\ _р_._-;_-* &quot;-&quot;?\ _р_._-;_-@_-"/>
    <numFmt numFmtId="174" formatCode="0.000%"/>
    <numFmt numFmtId="175" formatCode="##,##0;\(##,##0\);\-"/>
  </numFmts>
  <fonts count="9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1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1"/>
      <scheme val="minor"/>
    </font>
    <font>
      <sz val="12"/>
      <color rgb="FF000000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u/>
      <sz val="12"/>
      <name val="GHEA Grapalat"/>
      <family val="3"/>
    </font>
    <font>
      <b/>
      <i/>
      <sz val="12"/>
      <color theme="1"/>
      <name val="GHEA Grapalat"/>
      <family val="3"/>
    </font>
    <font>
      <b/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name val="Calibri"/>
      <family val="2"/>
      <charset val="1"/>
      <scheme val="minor"/>
    </font>
    <font>
      <sz val="12"/>
      <name val="GHEA Grapalat"/>
      <family val="2"/>
    </font>
    <font>
      <b/>
      <i/>
      <sz val="12"/>
      <color indexed="8"/>
      <name val="GHEA Grapalat"/>
      <family val="3"/>
    </font>
    <font>
      <i/>
      <sz val="11"/>
      <name val="GHEA Grapalat"/>
      <family val="3"/>
    </font>
    <font>
      <b/>
      <sz val="12"/>
      <color indexed="8"/>
      <name val="GHEA Grapalat"/>
      <family val="3"/>
    </font>
    <font>
      <b/>
      <sz val="12"/>
      <color theme="1"/>
      <name val="Calibri"/>
      <family val="2"/>
      <charset val="1"/>
      <scheme val="minor"/>
    </font>
    <font>
      <b/>
      <sz val="12"/>
      <color theme="1"/>
      <name val="Calibri"/>
      <family val="2"/>
      <charset val="204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27"/>
        <bgColor indexed="64"/>
      </patternFill>
    </fill>
  </fills>
  <borders count="10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981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4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2" fillId="0" borderId="0"/>
    <xf numFmtId="166" fontId="8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15" fillId="2" borderId="0" applyNumberFormat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4" applyNumberFormat="0" applyAlignment="0" applyProtection="0"/>
    <xf numFmtId="0" fontId="19" fillId="6" borderId="5" applyNumberFormat="0" applyAlignment="0" applyProtection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13" borderId="0" applyNumberFormat="0" applyBorder="0" applyAlignment="0" applyProtection="0"/>
    <xf numFmtId="0" fontId="3" fillId="8" borderId="8" applyNumberFormat="0" applyFont="0" applyAlignment="0" applyProtection="0"/>
    <xf numFmtId="0" fontId="28" fillId="32" borderId="0" applyNumberFormat="0" applyBorder="0" applyAlignment="0" applyProtection="0"/>
    <xf numFmtId="0" fontId="28" fillId="20" borderId="0" applyNumberFormat="0" applyBorder="0" applyAlignment="0" applyProtection="0"/>
    <xf numFmtId="0" fontId="28" fillId="9" borderId="0" applyNumberFormat="0" applyBorder="0" applyAlignment="0" applyProtection="0"/>
    <xf numFmtId="0" fontId="2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8" fillId="16" borderId="0" applyNumberFormat="0" applyBorder="0" applyAlignment="0" applyProtection="0"/>
    <xf numFmtId="0" fontId="36" fillId="0" borderId="0" applyNumberFormat="0" applyFill="0" applyBorder="0" applyAlignment="0" applyProtection="0"/>
    <xf numFmtId="0" fontId="28" fillId="12" borderId="0" applyNumberFormat="0" applyBorder="0" applyAlignment="0" applyProtection="0"/>
    <xf numFmtId="0" fontId="34" fillId="0" borderId="1" applyNumberFormat="0" applyFill="0" applyAlignment="0" applyProtection="0"/>
    <xf numFmtId="0" fontId="28" fillId="24" borderId="0" applyNumberFormat="0" applyBorder="0" applyAlignment="0" applyProtection="0"/>
    <xf numFmtId="0" fontId="36" fillId="0" borderId="3" applyNumberFormat="0" applyFill="0" applyAlignment="0" applyProtection="0"/>
    <xf numFmtId="0" fontId="43" fillId="0" borderId="0" applyNumberFormat="0" applyFill="0" applyBorder="0" applyAlignment="0" applyProtection="0"/>
    <xf numFmtId="0" fontId="2" fillId="10" borderId="0" applyNumberFormat="0" applyBorder="0" applyAlignment="0" applyProtection="0"/>
    <xf numFmtId="0" fontId="38" fillId="0" borderId="6" applyNumberFormat="0" applyFill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8" fillId="28" borderId="0" applyNumberFormat="0" applyBorder="0" applyAlignment="0" applyProtection="0"/>
    <xf numFmtId="0" fontId="32" fillId="0" borderId="0" applyNumberFormat="0" applyFill="0" applyBorder="0" applyAlignment="0" applyProtection="0"/>
    <xf numFmtId="0" fontId="28" fillId="21" borderId="0" applyNumberFormat="0" applyBorder="0" applyAlignment="0" applyProtection="0"/>
    <xf numFmtId="0" fontId="39" fillId="4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30" fillId="6" borderId="4" applyNumberFormat="0" applyAlignment="0" applyProtection="0"/>
    <xf numFmtId="0" fontId="33" fillId="2" borderId="0" applyNumberFormat="0" applyBorder="0" applyAlignment="0" applyProtection="0"/>
    <xf numFmtId="0" fontId="40" fillId="6" borderId="5" applyNumberFormat="0" applyAlignment="0" applyProtection="0"/>
    <xf numFmtId="0" fontId="37" fillId="5" borderId="4" applyNumberFormat="0" applyAlignment="0" applyProtection="0"/>
    <xf numFmtId="0" fontId="35" fillId="0" borderId="2" applyNumberFormat="0" applyFill="0" applyAlignment="0" applyProtection="0"/>
    <xf numFmtId="0" fontId="41" fillId="0" borderId="0" applyNumberFormat="0" applyFill="0" applyBorder="0" applyAlignment="0" applyProtection="0"/>
    <xf numFmtId="0" fontId="28" fillId="25" borderId="0" applyNumberFormat="0" applyBorder="0" applyAlignment="0" applyProtection="0"/>
    <xf numFmtId="0" fontId="31" fillId="7" borderId="7" applyNumberFormat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42" fillId="0" borderId="9" applyNumberFormat="0" applyFill="0" applyAlignment="0" applyProtection="0"/>
    <xf numFmtId="0" fontId="28" fillId="17" borderId="0" applyNumberFormat="0" applyBorder="0" applyAlignment="0" applyProtection="0"/>
    <xf numFmtId="0" fontId="2" fillId="26" borderId="0" applyNumberFormat="0" applyBorder="0" applyAlignment="0" applyProtection="0"/>
    <xf numFmtId="0" fontId="29" fillId="3" borderId="0" applyNumberFormat="0" applyBorder="0" applyAlignment="0" applyProtection="0"/>
    <xf numFmtId="0" fontId="2" fillId="1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5" fillId="0" borderId="0"/>
    <xf numFmtId="0" fontId="46" fillId="4" borderId="0" applyNumberFormat="0" applyBorder="0" applyAlignment="0" applyProtection="0"/>
    <xf numFmtId="0" fontId="11" fillId="0" borderId="0"/>
    <xf numFmtId="0" fontId="5" fillId="0" borderId="0"/>
    <xf numFmtId="0" fontId="44" fillId="34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44" fillId="37" borderId="0" applyNumberFormat="0" applyBorder="0" applyAlignment="0" applyProtection="0"/>
    <xf numFmtId="0" fontId="44" fillId="41" borderId="0" applyNumberFormat="0" applyBorder="0" applyAlignment="0" applyProtection="0"/>
    <xf numFmtId="0" fontId="44" fillId="42" borderId="0" applyNumberFormat="0" applyBorder="0" applyAlignment="0" applyProtection="0"/>
    <xf numFmtId="0" fontId="44" fillId="43" borderId="0" applyNumberFormat="0" applyBorder="0" applyAlignment="0" applyProtection="0"/>
    <xf numFmtId="0" fontId="44" fillId="44" borderId="0" applyNumberFormat="0" applyBorder="0" applyAlignment="0" applyProtection="0"/>
    <xf numFmtId="0" fontId="44" fillId="38" borderId="0" applyNumberFormat="0" applyBorder="0" applyAlignment="0" applyProtection="0"/>
    <xf numFmtId="0" fontId="44" fillId="37" borderId="0" applyNumberFormat="0" applyBorder="0" applyAlignment="0" applyProtection="0"/>
    <xf numFmtId="0" fontId="44" fillId="43" borderId="0" applyNumberFormat="0" applyBorder="0" applyAlignment="0" applyProtection="0"/>
    <xf numFmtId="0" fontId="44" fillId="45" borderId="0" applyNumberFormat="0" applyBorder="0" applyAlignment="0" applyProtection="0"/>
    <xf numFmtId="0" fontId="47" fillId="46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9" borderId="0" applyNumberFormat="0" applyBorder="0" applyAlignment="0" applyProtection="0"/>
    <xf numFmtId="0" fontId="47" fillId="47" borderId="0" applyNumberFormat="0" applyBorder="0" applyAlignment="0" applyProtection="0"/>
    <xf numFmtId="0" fontId="47" fillId="40" borderId="0" applyNumberFormat="0" applyBorder="0" applyAlignment="0" applyProtection="0"/>
    <xf numFmtId="0" fontId="47" fillId="48" borderId="0" applyNumberFormat="0" applyBorder="0" applyAlignment="0" applyProtection="0"/>
    <xf numFmtId="0" fontId="47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39" borderId="0" applyNumberFormat="0" applyBorder="0" applyAlignment="0" applyProtection="0"/>
    <xf numFmtId="0" fontId="47" fillId="47" borderId="0" applyNumberFormat="0" applyBorder="0" applyAlignment="0" applyProtection="0"/>
    <xf numFmtId="0" fontId="47" fillId="51" borderId="0" applyNumberFormat="0" applyBorder="0" applyAlignment="0" applyProtection="0"/>
    <xf numFmtId="0" fontId="48" fillId="35" borderId="0" applyNumberFormat="0" applyBorder="0" applyAlignment="0" applyProtection="0"/>
    <xf numFmtId="0" fontId="49" fillId="52" borderId="14" applyNumberFormat="0" applyAlignment="0" applyProtection="0"/>
    <xf numFmtId="0" fontId="50" fillId="53" borderId="15" applyNumberFormat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36" borderId="0" applyNumberFormat="0" applyBorder="0" applyAlignment="0" applyProtection="0"/>
    <xf numFmtId="0" fontId="53" fillId="0" borderId="16" applyNumberFormat="0" applyFill="0" applyAlignment="0" applyProtection="0"/>
    <xf numFmtId="0" fontId="54" fillId="0" borderId="17" applyNumberFormat="0" applyFill="0" applyAlignment="0" applyProtection="0"/>
    <xf numFmtId="0" fontId="55" fillId="0" borderId="18" applyNumberFormat="0" applyFill="0" applyAlignment="0" applyProtection="0"/>
    <xf numFmtId="0" fontId="55" fillId="0" borderId="0" applyNumberFormat="0" applyFill="0" applyBorder="0" applyAlignment="0" applyProtection="0"/>
    <xf numFmtId="0" fontId="56" fillId="42" borderId="14" applyNumberFormat="0" applyAlignment="0" applyProtection="0"/>
    <xf numFmtId="0" fontId="57" fillId="0" borderId="19" applyNumberFormat="0" applyFill="0" applyAlignment="0" applyProtection="0"/>
    <xf numFmtId="0" fontId="58" fillId="54" borderId="0" applyNumberFormat="0" applyBorder="0" applyAlignment="0" applyProtection="0"/>
    <xf numFmtId="1" fontId="64" fillId="0" borderId="0"/>
    <xf numFmtId="1" fontId="64" fillId="0" borderId="0"/>
    <xf numFmtId="1" fontId="64" fillId="0" borderId="0"/>
    <xf numFmtId="0" fontId="3" fillId="0" borderId="0"/>
    <xf numFmtId="0" fontId="5" fillId="0" borderId="0"/>
    <xf numFmtId="0" fontId="5" fillId="0" borderId="0"/>
    <xf numFmtId="0" fontId="9" fillId="55" borderId="20" applyNumberFormat="0" applyFont="0" applyAlignment="0" applyProtection="0"/>
    <xf numFmtId="0" fontId="59" fillId="52" borderId="21" applyNumberFormat="0" applyAlignment="0" applyProtection="0"/>
    <xf numFmtId="0" fontId="63" fillId="0" borderId="0"/>
    <xf numFmtId="0" fontId="63" fillId="0" borderId="0"/>
    <xf numFmtId="0" fontId="63" fillId="0" borderId="0"/>
    <xf numFmtId="0" fontId="60" fillId="0" borderId="0" applyNumberFormat="0" applyFill="0" applyBorder="0" applyAlignment="0" applyProtection="0"/>
    <xf numFmtId="0" fontId="61" fillId="0" borderId="22" applyNumberFormat="0" applyFill="0" applyAlignment="0" applyProtection="0"/>
    <xf numFmtId="0" fontId="62" fillId="0" borderId="0" applyNumberFormat="0" applyFill="0" applyBorder="0" applyAlignment="0" applyProtection="0"/>
    <xf numFmtId="0" fontId="45" fillId="0" borderId="0"/>
    <xf numFmtId="1" fontId="64" fillId="0" borderId="0"/>
    <xf numFmtId="0" fontId="65" fillId="0" borderId="0"/>
    <xf numFmtId="0" fontId="5" fillId="0" borderId="0"/>
    <xf numFmtId="0" fontId="3" fillId="0" borderId="0"/>
    <xf numFmtId="0" fontId="8" fillId="0" borderId="0">
      <alignment horizontal="left" vertical="top" wrapText="1"/>
    </xf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1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45" fillId="0" borderId="0" applyFont="0" applyFill="0" applyBorder="0" applyAlignment="0" applyProtection="0"/>
    <xf numFmtId="0" fontId="2" fillId="0" borderId="0"/>
    <xf numFmtId="0" fontId="3" fillId="23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9" fillId="6" borderId="5" applyNumberFormat="0" applyAlignment="0" applyProtection="0"/>
    <xf numFmtId="0" fontId="26" fillId="12" borderId="0" applyNumberFormat="0" applyBorder="0" applyAlignment="0" applyProtection="0"/>
    <xf numFmtId="0" fontId="3" fillId="23" borderId="0" applyNumberFormat="0" applyBorder="0" applyAlignment="0" applyProtection="0"/>
    <xf numFmtId="0" fontId="11" fillId="0" borderId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15" fillId="2" borderId="0" applyNumberFormat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4" applyNumberFormat="0" applyAlignment="0" applyProtection="0"/>
    <xf numFmtId="0" fontId="19" fillId="6" borderId="5" applyNumberFormat="0" applyAlignment="0" applyProtection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12" fillId="0" borderId="1" applyNumberFormat="0" applyFill="0" applyAlignment="0" applyProtection="0"/>
    <xf numFmtId="0" fontId="59" fillId="52" borderId="40" applyNumberFormat="0" applyAlignment="0" applyProtection="0"/>
    <xf numFmtId="0" fontId="13" fillId="0" borderId="2" applyNumberFormat="0" applyFill="0" applyAlignment="0" applyProtection="0"/>
    <xf numFmtId="0" fontId="3" fillId="22" borderId="0" applyNumberFormat="0" applyBorder="0" applyAlignment="0" applyProtection="0"/>
    <xf numFmtId="0" fontId="61" fillId="0" borderId="37" applyNumberFormat="0" applyFill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3" fillId="0" borderId="2" applyNumberFormat="0" applyFill="0" applyAlignment="0" applyProtection="0"/>
    <xf numFmtId="0" fontId="26" fillId="24" borderId="0" applyNumberFormat="0" applyBorder="0" applyAlignment="0" applyProtection="0"/>
    <xf numFmtId="0" fontId="16" fillId="3" borderId="0" applyNumberFormat="0" applyBorder="0" applyAlignment="0" applyProtection="0"/>
    <xf numFmtId="0" fontId="3" fillId="18" borderId="0" applyNumberFormat="0" applyBorder="0" applyAlignment="0" applyProtection="0"/>
    <xf numFmtId="0" fontId="23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26" fillId="17" borderId="0" applyNumberFormat="0" applyBorder="0" applyAlignment="0" applyProtection="0"/>
    <xf numFmtId="0" fontId="26" fillId="28" borderId="0" applyNumberFormat="0" applyBorder="0" applyAlignment="0" applyProtection="0"/>
    <xf numFmtId="0" fontId="3" fillId="19" borderId="0" applyNumberFormat="0" applyBorder="0" applyAlignment="0" applyProtection="0"/>
    <xf numFmtId="0" fontId="2" fillId="0" borderId="0"/>
    <xf numFmtId="0" fontId="26" fillId="24" borderId="0" applyNumberFormat="0" applyBorder="0" applyAlignment="0" applyProtection="0"/>
    <xf numFmtId="0" fontId="3" fillId="18" borderId="0" applyNumberFormat="0" applyBorder="0" applyAlignment="0" applyProtection="0"/>
    <xf numFmtId="0" fontId="17" fillId="4" borderId="0" applyNumberFormat="0" applyBorder="0" applyAlignment="0" applyProtection="0"/>
    <xf numFmtId="0" fontId="3" fillId="19" borderId="0" applyNumberFormat="0" applyBorder="0" applyAlignment="0" applyProtection="0"/>
    <xf numFmtId="0" fontId="26" fillId="17" borderId="0" applyNumberFormat="0" applyBorder="0" applyAlignment="0" applyProtection="0"/>
    <xf numFmtId="0" fontId="26" fillId="28" borderId="0" applyNumberFormat="0" applyBorder="0" applyAlignment="0" applyProtection="0"/>
    <xf numFmtId="0" fontId="26" fillId="24" borderId="0" applyNumberFormat="0" applyBorder="0" applyAlignment="0" applyProtection="0"/>
    <xf numFmtId="1" fontId="64" fillId="0" borderId="0"/>
    <xf numFmtId="0" fontId="2" fillId="0" borderId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6" fillId="20" borderId="0" applyNumberFormat="0" applyBorder="0" applyAlignment="0" applyProtection="0"/>
    <xf numFmtId="0" fontId="26" fillId="9" borderId="0" applyNumberFormat="0" applyBorder="0" applyAlignment="0" applyProtection="0"/>
    <xf numFmtId="0" fontId="26" fillId="20" borderId="0" applyNumberFormat="0" applyBorder="0" applyAlignment="0" applyProtection="0"/>
    <xf numFmtId="0" fontId="3" fillId="27" borderId="0" applyNumberFormat="0" applyBorder="0" applyAlignment="0" applyProtection="0"/>
    <xf numFmtId="0" fontId="26" fillId="12" borderId="0" applyNumberFormat="0" applyBorder="0" applyAlignment="0" applyProtection="0"/>
    <xf numFmtId="0" fontId="15" fillId="2" borderId="0" applyNumberFormat="0" applyBorder="0" applyAlignment="0" applyProtection="0"/>
    <xf numFmtId="0" fontId="9" fillId="55" borderId="39" applyNumberFormat="0" applyFont="0" applyAlignment="0" applyProtection="0"/>
    <xf numFmtId="0" fontId="3" fillId="19" borderId="0" applyNumberFormat="0" applyBorder="0" applyAlignment="0" applyProtection="0"/>
    <xf numFmtId="0" fontId="2" fillId="8" borderId="8" applyNumberFormat="0" applyFont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14" fillId="0" borderId="3" applyNumberFormat="0" applyFill="0" applyAlignment="0" applyProtection="0"/>
    <xf numFmtId="0" fontId="26" fillId="17" borderId="0" applyNumberFormat="0" applyBorder="0" applyAlignment="0" applyProtection="0"/>
    <xf numFmtId="0" fontId="26" fillId="32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1" fontId="64" fillId="0" borderId="0"/>
    <xf numFmtId="0" fontId="13" fillId="0" borderId="2" applyNumberFormat="0" applyFill="0" applyAlignment="0" applyProtection="0"/>
    <xf numFmtId="0" fontId="3" fillId="14" borderId="0" applyNumberFormat="0" applyBorder="0" applyAlignment="0" applyProtection="0"/>
    <xf numFmtId="0" fontId="22" fillId="7" borderId="7" applyNumberFormat="0" applyAlignment="0" applyProtection="0"/>
    <xf numFmtId="0" fontId="3" fillId="11" borderId="0" applyNumberFormat="0" applyBorder="0" applyAlignment="0" applyProtection="0"/>
    <xf numFmtId="1" fontId="64" fillId="0" borderId="0"/>
    <xf numFmtId="0" fontId="26" fillId="16" borderId="0" applyNumberFormat="0" applyBorder="0" applyAlignment="0" applyProtection="0"/>
    <xf numFmtId="0" fontId="26" fillId="21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3" borderId="0" applyNumberFormat="0" applyBorder="0" applyAlignment="0" applyProtection="0"/>
    <xf numFmtId="0" fontId="3" fillId="27" borderId="0" applyNumberFormat="0" applyBorder="0" applyAlignment="0" applyProtection="0"/>
    <xf numFmtId="0" fontId="11" fillId="0" borderId="0"/>
    <xf numFmtId="0" fontId="23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49" fillId="52" borderId="43" applyNumberFormat="0" applyAlignment="0" applyProtection="0"/>
    <xf numFmtId="0" fontId="26" fillId="16" borderId="0" applyNumberFormat="0" applyBorder="0" applyAlignment="0" applyProtection="0"/>
    <xf numFmtId="0" fontId="14" fillId="0" borderId="3" applyNumberFormat="0" applyFill="0" applyAlignment="0" applyProtection="0"/>
    <xf numFmtId="0" fontId="11" fillId="0" borderId="0"/>
    <xf numFmtId="0" fontId="49" fillId="52" borderId="43" applyNumberFormat="0" applyAlignment="0" applyProtection="0"/>
    <xf numFmtId="0" fontId="56" fillId="42" borderId="34" applyNumberFormat="0" applyAlignment="0" applyProtection="0"/>
    <xf numFmtId="0" fontId="24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3" fillId="11" borderId="0" applyNumberFormat="0" applyBorder="0" applyAlignment="0" applyProtection="0"/>
    <xf numFmtId="0" fontId="26" fillId="25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31" applyNumberFormat="0" applyFont="0" applyAlignment="0" applyProtection="0"/>
    <xf numFmtId="0" fontId="59" fillId="52" borderId="32" applyNumberFormat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26" fillId="28" borderId="0" applyNumberFormat="0" applyBorder="0" applyAlignment="0" applyProtection="0"/>
    <xf numFmtId="0" fontId="61" fillId="0" borderId="33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2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16" fillId="3" borderId="0" applyNumberFormat="0" applyBorder="0" applyAlignment="0" applyProtection="0"/>
    <xf numFmtId="0" fontId="3" fillId="19" borderId="0" applyNumberFormat="0" applyBorder="0" applyAlignment="0" applyProtection="0"/>
    <xf numFmtId="0" fontId="26" fillId="21" borderId="0" applyNumberFormat="0" applyBorder="0" applyAlignment="0" applyProtection="0"/>
    <xf numFmtId="0" fontId="26" fillId="13" borderId="0" applyNumberFormat="0" applyBorder="0" applyAlignment="0" applyProtection="0"/>
    <xf numFmtId="0" fontId="13" fillId="0" borderId="2" applyNumberFormat="0" applyFill="0" applyAlignment="0" applyProtection="0"/>
    <xf numFmtId="0" fontId="17" fillId="4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6" fillId="25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49" fillId="52" borderId="38" applyNumberFormat="0" applyAlignment="0" applyProtection="0"/>
    <xf numFmtId="0" fontId="2" fillId="8" borderId="8" applyNumberFormat="0" applyFont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22" borderId="0" applyNumberFormat="0" applyBorder="0" applyAlignment="0" applyProtection="0"/>
    <xf numFmtId="0" fontId="26" fillId="25" borderId="0" applyNumberFormat="0" applyBorder="0" applyAlignment="0" applyProtection="0"/>
    <xf numFmtId="0" fontId="3" fillId="10" borderId="0" applyNumberFormat="0" applyBorder="0" applyAlignment="0" applyProtection="0"/>
    <xf numFmtId="0" fontId="25" fillId="0" borderId="9" applyNumberFormat="0" applyFill="0" applyAlignment="0" applyProtection="0"/>
    <xf numFmtId="0" fontId="49" fillId="52" borderId="50" applyNumberFormat="0" applyAlignment="0" applyProtection="0"/>
    <xf numFmtId="0" fontId="26" fillId="12" borderId="0" applyNumberFormat="0" applyBorder="0" applyAlignment="0" applyProtection="0"/>
    <xf numFmtId="0" fontId="11" fillId="0" borderId="0"/>
    <xf numFmtId="0" fontId="16" fillId="3" borderId="0" applyNumberFormat="0" applyBorder="0" applyAlignment="0" applyProtection="0"/>
    <xf numFmtId="0" fontId="3" fillId="23" borderId="0" applyNumberFormat="0" applyBorder="0" applyAlignment="0" applyProtection="0"/>
    <xf numFmtId="0" fontId="26" fillId="16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5" fillId="2" borderId="0" applyNumberFormat="0" applyBorder="0" applyAlignment="0" applyProtection="0"/>
    <xf numFmtId="0" fontId="26" fillId="29" borderId="0" applyNumberFormat="0" applyBorder="0" applyAlignment="0" applyProtection="0"/>
    <xf numFmtId="0" fontId="26" fillId="32" borderId="0" applyNumberFormat="0" applyBorder="0" applyAlignment="0" applyProtection="0"/>
    <xf numFmtId="1" fontId="64" fillId="0" borderId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49" fillId="52" borderId="34" applyNumberFormat="0" applyAlignment="0" applyProtection="0"/>
    <xf numFmtId="0" fontId="59" fillId="52" borderId="36" applyNumberFormat="0" applyAlignment="0" applyProtection="0"/>
    <xf numFmtId="0" fontId="26" fillId="9" borderId="0" applyNumberFormat="0" applyBorder="0" applyAlignment="0" applyProtection="0"/>
    <xf numFmtId="0" fontId="3" fillId="14" borderId="0" applyNumberFormat="0" applyBorder="0" applyAlignment="0" applyProtection="0"/>
    <xf numFmtId="0" fontId="25" fillId="0" borderId="9" applyNumberFormat="0" applyFill="0" applyAlignment="0" applyProtection="0"/>
    <xf numFmtId="0" fontId="26" fillId="24" borderId="0" applyNumberFormat="0" applyBorder="0" applyAlignment="0" applyProtection="0"/>
    <xf numFmtId="0" fontId="22" fillId="7" borderId="7" applyNumberFormat="0" applyAlignment="0" applyProtection="0"/>
    <xf numFmtId="0" fontId="21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0" fontId="3" fillId="31" borderId="0" applyNumberFormat="0" applyBorder="0" applyAlignment="0" applyProtection="0"/>
    <xf numFmtId="0" fontId="3" fillId="15" borderId="0" applyNumberFormat="0" applyBorder="0" applyAlignment="0" applyProtection="0"/>
    <xf numFmtId="0" fontId="26" fillId="13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26" fillId="17" borderId="0" applyNumberFormat="0" applyBorder="0" applyAlignment="0" applyProtection="0"/>
    <xf numFmtId="0" fontId="14" fillId="0" borderId="3" applyNumberFormat="0" applyFill="0" applyAlignment="0" applyProtection="0"/>
    <xf numFmtId="0" fontId="26" fillId="32" borderId="0" applyNumberFormat="0" applyBorder="0" applyAlignment="0" applyProtection="0"/>
    <xf numFmtId="0" fontId="9" fillId="55" borderId="35" applyNumberFormat="0" applyFont="0" applyAlignment="0" applyProtection="0"/>
    <xf numFmtId="0" fontId="26" fillId="16" borderId="0" applyNumberFormat="0" applyBorder="0" applyAlignment="0" applyProtection="0"/>
    <xf numFmtId="0" fontId="26" fillId="21" borderId="0" applyNumberFormat="0" applyBorder="0" applyAlignment="0" applyProtection="0"/>
    <xf numFmtId="0" fontId="59" fillId="52" borderId="40" applyNumberFormat="0" applyAlignment="0" applyProtection="0"/>
    <xf numFmtId="0" fontId="26" fillId="12" borderId="0" applyNumberFormat="0" applyBorder="0" applyAlignment="0" applyProtection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26" fillId="29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9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6" fillId="25" borderId="0" applyNumberFormat="0" applyBorder="0" applyAlignment="0" applyProtection="0"/>
    <xf numFmtId="0" fontId="14" fillId="0" borderId="3" applyNumberFormat="0" applyFill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56" fillId="42" borderId="38" applyNumberFormat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3" fillId="11" borderId="0" applyNumberFormat="0" applyBorder="0" applyAlignment="0" applyProtection="0"/>
    <xf numFmtId="0" fontId="2" fillId="8" borderId="8" applyNumberFormat="0" applyFont="0" applyAlignment="0" applyProtection="0"/>
    <xf numFmtId="0" fontId="19" fillId="6" borderId="5" applyNumberFormat="0" applyAlignment="0" applyProtection="0"/>
    <xf numFmtId="0" fontId="26" fillId="20" borderId="0" applyNumberFormat="0" applyBorder="0" applyAlignment="0" applyProtection="0"/>
    <xf numFmtId="0" fontId="3" fillId="31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61" fillId="0" borderId="41" applyNumberFormat="0" applyFill="0" applyAlignment="0" applyProtection="0"/>
    <xf numFmtId="0" fontId="26" fillId="9" borderId="0" applyNumberFormat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6" applyNumberFormat="0" applyFill="0" applyAlignment="0" applyProtection="0"/>
    <xf numFmtId="0" fontId="59" fillId="52" borderId="45" applyNumberFormat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2" fillId="0" borderId="1" applyNumberFormat="0" applyFill="0" applyAlignment="0" applyProtection="0"/>
    <xf numFmtId="0" fontId="9" fillId="55" borderId="39" applyNumberFormat="0" applyFont="0" applyAlignment="0" applyProtection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2" fillId="8" borderId="8" applyNumberFormat="0" applyFont="0" applyAlignment="0" applyProtection="0"/>
    <xf numFmtId="0" fontId="49" fillId="52" borderId="51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12" fillId="0" borderId="1" applyNumberFormat="0" applyFill="0" applyAlignment="0" applyProtection="0"/>
    <xf numFmtId="0" fontId="18" fillId="5" borderId="4" applyNumberFormat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3" fillId="26" borderId="0" applyNumberFormat="0" applyBorder="0" applyAlignment="0" applyProtection="0"/>
    <xf numFmtId="0" fontId="20" fillId="6" borderId="4" applyNumberFormat="0" applyAlignment="0" applyProtection="0"/>
    <xf numFmtId="0" fontId="3" fillId="18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56" fillId="42" borderId="43" applyNumberFormat="0" applyAlignment="0" applyProtection="0"/>
    <xf numFmtId="0" fontId="3" fillId="27" borderId="0" applyNumberFormat="0" applyBorder="0" applyAlignment="0" applyProtection="0"/>
    <xf numFmtId="0" fontId="13" fillId="0" borderId="2" applyNumberFormat="0" applyFill="0" applyAlignment="0" applyProtection="0"/>
    <xf numFmtId="0" fontId="19" fillId="6" borderId="5" applyNumberFormat="0" applyAlignment="0" applyProtection="0"/>
    <xf numFmtId="0" fontId="9" fillId="55" borderId="44" applyNumberFormat="0" applyFont="0" applyAlignment="0" applyProtection="0"/>
    <xf numFmtId="0" fontId="3" fillId="15" borderId="0" applyNumberFormat="0" applyBorder="0" applyAlignment="0" applyProtection="0"/>
    <xf numFmtId="0" fontId="11" fillId="0" borderId="0"/>
    <xf numFmtId="0" fontId="17" fillId="4" borderId="0" applyNumberFormat="0" applyBorder="0" applyAlignment="0" applyProtection="0"/>
    <xf numFmtId="0" fontId="2" fillId="8" borderId="8" applyNumberFormat="0" applyFont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26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7" fillId="4" borderId="0" applyNumberFormat="0" applyBorder="0" applyAlignment="0" applyProtection="0"/>
    <xf numFmtId="0" fontId="61" fillId="0" borderId="41" applyNumberFormat="0" applyFill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56" fillId="42" borderId="43" applyNumberFormat="0" applyAlignment="0" applyProtection="0"/>
    <xf numFmtId="0" fontId="3" fillId="31" borderId="0" applyNumberFormat="0" applyBorder="0" applyAlignment="0" applyProtection="0"/>
    <xf numFmtId="0" fontId="22" fillId="7" borderId="7" applyNumberFormat="0" applyAlignment="0" applyProtection="0"/>
    <xf numFmtId="0" fontId="3" fillId="11" borderId="0" applyNumberFormat="0" applyBorder="0" applyAlignment="0" applyProtection="0"/>
    <xf numFmtId="0" fontId="19" fillId="6" borderId="5" applyNumberFormat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61" fillId="0" borderId="46" applyNumberFormat="0" applyFill="0" applyAlignment="0" applyProtection="0"/>
    <xf numFmtId="0" fontId="18" fillId="5" borderId="4" applyNumberFormat="0" applyAlignment="0" applyProtection="0"/>
    <xf numFmtId="0" fontId="24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6" fillId="12" borderId="0" applyNumberFormat="0" applyBorder="0" applyAlignment="0" applyProtection="0"/>
    <xf numFmtId="0" fontId="26" fillId="21" borderId="0" applyNumberFormat="0" applyBorder="0" applyAlignment="0" applyProtection="0"/>
    <xf numFmtId="0" fontId="26" fillId="29" borderId="0" applyNumberFormat="0" applyBorder="0" applyAlignment="0" applyProtection="0"/>
    <xf numFmtId="0" fontId="26" fillId="17" borderId="0" applyNumberFormat="0" applyBorder="0" applyAlignment="0" applyProtection="0"/>
    <xf numFmtId="0" fontId="25" fillId="0" borderId="9" applyNumberFormat="0" applyFill="0" applyAlignment="0" applyProtection="0"/>
    <xf numFmtId="0" fontId="13" fillId="0" borderId="2" applyNumberFormat="0" applyFill="0" applyAlignment="0" applyProtection="0"/>
    <xf numFmtId="0" fontId="14" fillId="0" borderId="0" applyNumberFormat="0" applyFill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2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6" fillId="12" borderId="0" applyNumberFormat="0" applyBorder="0" applyAlignment="0" applyProtection="0"/>
    <xf numFmtId="0" fontId="3" fillId="19" borderId="0" applyNumberFormat="0" applyBorder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3" fillId="10" borderId="0" applyNumberFormat="0" applyBorder="0" applyAlignment="0" applyProtection="0"/>
    <xf numFmtId="0" fontId="49" fillId="52" borderId="51" applyNumberFormat="0" applyAlignment="0" applyProtection="0"/>
    <xf numFmtId="0" fontId="26" fillId="29" borderId="0" applyNumberFormat="0" applyBorder="0" applyAlignment="0" applyProtection="0"/>
    <xf numFmtId="0" fontId="26" fillId="17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3" applyNumberFormat="0" applyFill="0" applyAlignment="0" applyProtection="0"/>
    <xf numFmtId="0" fontId="11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1" fillId="0" borderId="0"/>
    <xf numFmtId="0" fontId="26" fillId="28" borderId="0" applyNumberFormat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27" borderId="0" applyNumberFormat="0" applyBorder="0" applyAlignment="0" applyProtection="0"/>
    <xf numFmtId="0" fontId="13" fillId="0" borderId="2" applyNumberFormat="0" applyFill="0" applyAlignment="0" applyProtection="0"/>
    <xf numFmtId="0" fontId="26" fillId="9" borderId="0" applyNumberFormat="0" applyBorder="0" applyAlignment="0" applyProtection="0"/>
    <xf numFmtId="0" fontId="59" fillId="52" borderId="56" applyNumberFormat="0" applyAlignment="0" applyProtection="0"/>
    <xf numFmtId="0" fontId="12" fillId="0" borderId="1" applyNumberFormat="0" applyFill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11" fillId="0" borderId="0"/>
    <xf numFmtId="0" fontId="26" fillId="21" borderId="0" applyNumberFormat="0" applyBorder="0" applyAlignment="0" applyProtection="0"/>
    <xf numFmtId="0" fontId="13" fillId="0" borderId="2" applyNumberFormat="0" applyFill="0" applyAlignment="0" applyProtection="0"/>
    <xf numFmtId="0" fontId="26" fillId="21" borderId="0" applyNumberFormat="0" applyBorder="0" applyAlignment="0" applyProtection="0"/>
    <xf numFmtId="0" fontId="26" fillId="32" borderId="0" applyNumberFormat="0" applyBorder="0" applyAlignment="0" applyProtection="0"/>
    <xf numFmtId="0" fontId="3" fillId="22" borderId="0" applyNumberFormat="0" applyBorder="0" applyAlignment="0" applyProtection="0"/>
    <xf numFmtId="0" fontId="49" fillId="52" borderId="50" applyNumberFormat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59" fillId="52" borderId="53" applyNumberFormat="0" applyAlignment="0" applyProtection="0"/>
    <xf numFmtId="0" fontId="23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1" fontId="64" fillId="0" borderId="0"/>
    <xf numFmtId="1" fontId="64" fillId="0" borderId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9" fillId="55" borderId="55" applyNumberFormat="0" applyFont="0" applyAlignment="0" applyProtection="0"/>
    <xf numFmtId="0" fontId="49" fillId="52" borderId="50" applyNumberFormat="0" applyAlignment="0" applyProtection="0"/>
    <xf numFmtId="0" fontId="26" fillId="25" borderId="0" applyNumberFormat="0" applyBorder="0" applyAlignment="0" applyProtection="0"/>
    <xf numFmtId="0" fontId="26" fillId="32" borderId="0" applyNumberFormat="0" applyBorder="0" applyAlignment="0" applyProtection="0"/>
    <xf numFmtId="0" fontId="3" fillId="15" borderId="0" applyNumberFormat="0" applyBorder="0" applyAlignment="0" applyProtection="0"/>
    <xf numFmtId="0" fontId="26" fillId="24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56" fillId="42" borderId="50" applyNumberFormat="0" applyAlignment="0" applyProtection="0"/>
    <xf numFmtId="0" fontId="3" fillId="11" borderId="0" applyNumberFormat="0" applyBorder="0" applyAlignment="0" applyProtection="0"/>
    <xf numFmtId="0" fontId="25" fillId="0" borderId="9" applyNumberFormat="0" applyFill="0" applyAlignment="0" applyProtection="0"/>
    <xf numFmtId="0" fontId="17" fillId="4" borderId="0" applyNumberFormat="0" applyBorder="0" applyAlignment="0" applyProtection="0"/>
    <xf numFmtId="0" fontId="15" fillId="2" borderId="0" applyNumberFormat="0" applyBorder="0" applyAlignment="0" applyProtection="0"/>
    <xf numFmtId="0" fontId="12" fillId="0" borderId="1" applyNumberFormat="0" applyFill="0" applyAlignment="0" applyProtection="0"/>
    <xf numFmtId="0" fontId="3" fillId="18" borderId="0" applyNumberFormat="0" applyBorder="0" applyAlignment="0" applyProtection="0"/>
    <xf numFmtId="0" fontId="9" fillId="55" borderId="44" applyNumberFormat="0" applyFont="0" applyAlignment="0" applyProtection="0"/>
    <xf numFmtId="0" fontId="59" fillId="52" borderId="45" applyNumberFormat="0" applyAlignment="0" applyProtection="0"/>
    <xf numFmtId="0" fontId="61" fillId="0" borderId="46" applyNumberFormat="0" applyFill="0" applyAlignment="0" applyProtection="0"/>
    <xf numFmtId="1" fontId="64" fillId="0" borderId="0"/>
    <xf numFmtId="0" fontId="16" fillId="3" borderId="0" applyNumberFormat="0" applyBorder="0" applyAlignment="0" applyProtection="0"/>
    <xf numFmtId="0" fontId="22" fillId="7" borderId="7" applyNumberFormat="0" applyAlignment="0" applyProtection="0"/>
    <xf numFmtId="0" fontId="19" fillId="6" borderId="5" applyNumberFormat="0" applyAlignment="0" applyProtection="0"/>
    <xf numFmtId="0" fontId="9" fillId="55" borderId="52" applyNumberFormat="0" applyFont="0" applyAlignment="0" applyProtection="0"/>
    <xf numFmtId="0" fontId="20" fillId="6" borderId="4" applyNumberFormat="0" applyAlignment="0" applyProtection="0"/>
    <xf numFmtId="0" fontId="3" fillId="15" borderId="0" applyNumberFormat="0" applyBorder="0" applyAlignment="0" applyProtection="0"/>
    <xf numFmtId="0" fontId="12" fillId="0" borderId="1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14" fillId="0" borderId="3" applyNumberFormat="0" applyFill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26" fillId="24" borderId="0" applyNumberFormat="0" applyBorder="0" applyAlignment="0" applyProtection="0"/>
    <xf numFmtId="0" fontId="14" fillId="0" borderId="3" applyNumberFormat="0" applyFill="0" applyAlignment="0" applyProtection="0"/>
    <xf numFmtId="0" fontId="26" fillId="24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26" fillId="20" borderId="0" applyNumberFormat="0" applyBorder="0" applyAlignment="0" applyProtection="0"/>
    <xf numFmtId="0" fontId="59" fillId="52" borderId="60" applyNumberFormat="0" applyAlignment="0" applyProtection="0"/>
    <xf numFmtId="0" fontId="20" fillId="6" borderId="4" applyNumberFormat="0" applyAlignment="0" applyProtection="0"/>
    <xf numFmtId="0" fontId="26" fillId="9" borderId="0" applyNumberFormat="0" applyBorder="0" applyAlignment="0" applyProtection="0"/>
    <xf numFmtId="0" fontId="26" fillId="16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28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6" borderId="0" applyNumberFormat="0" applyBorder="0" applyAlignment="0" applyProtection="0"/>
    <xf numFmtId="0" fontId="16" fillId="3" borderId="0" applyNumberFormat="0" applyBorder="0" applyAlignment="0" applyProtection="0"/>
    <xf numFmtId="0" fontId="3" fillId="23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18" borderId="0" applyNumberFormat="0" applyBorder="0" applyAlignment="0" applyProtection="0"/>
    <xf numFmtId="0" fontId="26" fillId="17" borderId="0" applyNumberFormat="0" applyBorder="0" applyAlignment="0" applyProtection="0"/>
    <xf numFmtId="0" fontId="26" fillId="20" borderId="0" applyNumberFormat="0" applyBorder="0" applyAlignment="0" applyProtection="0"/>
    <xf numFmtId="0" fontId="2" fillId="0" borderId="0"/>
    <xf numFmtId="0" fontId="56" fillId="42" borderId="51" applyNumberFormat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26" fillId="9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55" borderId="52" applyNumberFormat="0" applyFont="0" applyAlignment="0" applyProtection="0"/>
    <xf numFmtId="0" fontId="59" fillId="52" borderId="53" applyNumberFormat="0" applyAlignment="0" applyProtection="0"/>
    <xf numFmtId="0" fontId="11" fillId="0" borderId="0"/>
    <xf numFmtId="0" fontId="3" fillId="26" borderId="0" applyNumberFormat="0" applyBorder="0" applyAlignment="0" applyProtection="0"/>
    <xf numFmtId="0" fontId="2" fillId="8" borderId="8" applyNumberFormat="0" applyFont="0" applyAlignment="0" applyProtection="0"/>
    <xf numFmtId="0" fontId="12" fillId="0" borderId="1" applyNumberFormat="0" applyFill="0" applyAlignment="0" applyProtection="0"/>
    <xf numFmtId="0" fontId="61" fillId="0" borderId="54" applyNumberFormat="0" applyFill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3" fillId="30" borderId="0" applyNumberFormat="0" applyBorder="0" applyAlignment="0" applyProtection="0"/>
    <xf numFmtId="0" fontId="56" fillId="42" borderId="51" applyNumberFormat="0" applyAlignment="0" applyProtection="0"/>
    <xf numFmtId="43" fontId="2" fillId="0" borderId="0" applyFont="0" applyFill="0" applyBorder="0" applyAlignment="0" applyProtection="0"/>
    <xf numFmtId="0" fontId="22" fillId="7" borderId="7" applyNumberFormat="0" applyAlignment="0" applyProtection="0"/>
    <xf numFmtId="0" fontId="18" fillId="5" borderId="4" applyNumberFormat="0" applyAlignment="0" applyProtection="0"/>
    <xf numFmtId="0" fontId="26" fillId="29" borderId="0" applyNumberFormat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29" borderId="0" applyNumberFormat="0" applyBorder="0" applyAlignment="0" applyProtection="0"/>
    <xf numFmtId="0" fontId="3" fillId="31" borderId="0" applyNumberFormat="0" applyBorder="0" applyAlignment="0" applyProtection="0"/>
    <xf numFmtId="0" fontId="24" fillId="0" borderId="0" applyNumberFormat="0" applyFill="0" applyBorder="0" applyAlignment="0" applyProtection="0"/>
    <xf numFmtId="0" fontId="2" fillId="0" borderId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61" fillId="0" borderId="54" applyNumberFormat="0" applyFill="0" applyAlignment="0" applyProtection="0"/>
    <xf numFmtId="0" fontId="11" fillId="0" borderId="0"/>
    <xf numFmtId="0" fontId="26" fillId="13" borderId="0" applyNumberFormat="0" applyBorder="0" applyAlignment="0" applyProtection="0"/>
    <xf numFmtId="0" fontId="26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27" borderId="0" applyNumberFormat="0" applyBorder="0" applyAlignment="0" applyProtection="0"/>
    <xf numFmtId="0" fontId="19" fillId="6" borderId="5" applyNumberFormat="0" applyAlignment="0" applyProtection="0"/>
    <xf numFmtId="0" fontId="11" fillId="0" borderId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13" fillId="0" borderId="2" applyNumberFormat="0" applyFill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6" fillId="3" borderId="0" applyNumberFormat="0" applyBorder="0" applyAlignment="0" applyProtection="0"/>
    <xf numFmtId="0" fontId="3" fillId="15" borderId="0" applyNumberFormat="0" applyBorder="0" applyAlignment="0" applyProtection="0"/>
    <xf numFmtId="0" fontId="18" fillId="5" borderId="4" applyNumberFormat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30" borderId="0" applyNumberFormat="0" applyBorder="0" applyAlignment="0" applyProtection="0"/>
    <xf numFmtId="0" fontId="56" fillId="42" borderId="50" applyNumberFormat="0" applyAlignment="0" applyProtection="0"/>
    <xf numFmtId="0" fontId="61" fillId="0" borderId="46" applyNumberFormat="0" applyFill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56" fillId="42" borderId="50" applyNumberFormat="0" applyAlignment="0" applyProtection="0"/>
    <xf numFmtId="0" fontId="3" fillId="11" borderId="0" applyNumberFormat="0" applyBorder="0" applyAlignment="0" applyProtection="0"/>
    <xf numFmtId="0" fontId="2" fillId="8" borderId="8" applyNumberFormat="0" applyFont="0" applyAlignment="0" applyProtection="0"/>
    <xf numFmtId="0" fontId="19" fillId="6" borderId="5" applyNumberFormat="0" applyAlignment="0" applyProtection="0"/>
    <xf numFmtId="0" fontId="2" fillId="8" borderId="8" applyNumberFormat="0" applyFont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61" fillId="0" borderId="57" applyNumberFormat="0" applyFill="0" applyAlignment="0" applyProtection="0"/>
    <xf numFmtId="0" fontId="2" fillId="0" borderId="0"/>
    <xf numFmtId="0" fontId="16" fillId="3" borderId="0" applyNumberFormat="0" applyBorder="0" applyAlignment="0" applyProtection="0"/>
    <xf numFmtId="0" fontId="3" fillId="14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55" borderId="59" applyNumberFormat="0" applyFont="0" applyAlignment="0" applyProtection="0"/>
    <xf numFmtId="0" fontId="26" fillId="9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3" fillId="15" borderId="0" applyNumberFormat="0" applyBorder="0" applyAlignment="0" applyProtection="0"/>
    <xf numFmtId="0" fontId="26" fillId="32" borderId="0" applyNumberFormat="0" applyBorder="0" applyAlignment="0" applyProtection="0"/>
    <xf numFmtId="0" fontId="26" fillId="16" borderId="0" applyNumberFormat="0" applyBorder="0" applyAlignment="0" applyProtection="0"/>
    <xf numFmtId="0" fontId="13" fillId="0" borderId="2" applyNumberFormat="0" applyFill="0" applyAlignment="0" applyProtection="0"/>
    <xf numFmtId="0" fontId="12" fillId="0" borderId="1" applyNumberFormat="0" applyFill="0" applyAlignment="0" applyProtection="0"/>
    <xf numFmtId="0" fontId="26" fillId="24" borderId="0" applyNumberFormat="0" applyBorder="0" applyAlignment="0" applyProtection="0"/>
    <xf numFmtId="0" fontId="3" fillId="15" borderId="0" applyNumberFormat="0" applyBorder="0" applyAlignment="0" applyProtection="0"/>
    <xf numFmtId="0" fontId="18" fillId="5" borderId="4" applyNumberFormat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5" fillId="2" borderId="0" applyNumberFormat="0" applyBorder="0" applyAlignment="0" applyProtection="0"/>
    <xf numFmtId="0" fontId="20" fillId="6" borderId="4" applyNumberFormat="0" applyAlignment="0" applyProtection="0"/>
    <xf numFmtId="0" fontId="26" fillId="16" borderId="0" applyNumberFormat="0" applyBorder="0" applyAlignment="0" applyProtection="0"/>
    <xf numFmtId="0" fontId="23" fillId="0" borderId="0" applyNumberFormat="0" applyFill="0" applyBorder="0" applyAlignment="0" applyProtection="0"/>
    <xf numFmtId="0" fontId="13" fillId="0" borderId="2" applyNumberFormat="0" applyFill="0" applyAlignment="0" applyProtection="0"/>
    <xf numFmtId="0" fontId="3" fillId="23" borderId="0" applyNumberFormat="0" applyBorder="0" applyAlignment="0" applyProtection="0"/>
    <xf numFmtId="0" fontId="59" fillId="52" borderId="63" applyNumberFormat="0" applyAlignment="0" applyProtection="0"/>
    <xf numFmtId="0" fontId="56" fillId="42" borderId="50" applyNumberFormat="0" applyAlignment="0" applyProtection="0"/>
    <xf numFmtId="0" fontId="16" fillId="3" borderId="0" applyNumberFormat="0" applyBorder="0" applyAlignment="0" applyProtection="0"/>
    <xf numFmtId="0" fontId="15" fillId="2" borderId="0" applyNumberFormat="0" applyBorder="0" applyAlignment="0" applyProtection="0"/>
    <xf numFmtId="0" fontId="26" fillId="13" borderId="0" applyNumberFormat="0" applyBorder="0" applyAlignment="0" applyProtection="0"/>
    <xf numFmtId="0" fontId="11" fillId="0" borderId="0"/>
    <xf numFmtId="0" fontId="26" fillId="17" borderId="0" applyNumberFormat="0" applyBorder="0" applyAlignment="0" applyProtection="0"/>
    <xf numFmtId="0" fontId="17" fillId="4" borderId="0" applyNumberFormat="0" applyBorder="0" applyAlignment="0" applyProtection="0"/>
    <xf numFmtId="0" fontId="22" fillId="7" borderId="7" applyNumberFormat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49" fillId="52" borderId="43" applyNumberFormat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4" fillId="0" borderId="3" applyNumberFormat="0" applyFill="0" applyAlignment="0" applyProtection="0"/>
    <xf numFmtId="0" fontId="26" fillId="24" borderId="0" applyNumberFormat="0" applyBorder="0" applyAlignment="0" applyProtection="0"/>
    <xf numFmtId="0" fontId="61" fillId="0" borderId="61" applyNumberFormat="0" applyFill="0" applyAlignment="0" applyProtection="0"/>
    <xf numFmtId="0" fontId="2" fillId="0" borderId="0"/>
    <xf numFmtId="1" fontId="64" fillId="0" borderId="0"/>
    <xf numFmtId="0" fontId="21" fillId="0" borderId="6" applyNumberFormat="0" applyFill="0" applyAlignment="0" applyProtection="0"/>
    <xf numFmtId="0" fontId="26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14" fillId="0" borderId="0" applyNumberFormat="0" applyFill="0" applyBorder="0" applyAlignment="0" applyProtection="0"/>
    <xf numFmtId="1" fontId="64" fillId="0" borderId="0"/>
    <xf numFmtId="0" fontId="49" fillId="52" borderId="50" applyNumberFormat="0" applyAlignment="0" applyProtection="0"/>
    <xf numFmtId="0" fontId="59" fillId="52" borderId="45" applyNumberFormat="0" applyAlignment="0" applyProtection="0"/>
    <xf numFmtId="0" fontId="21" fillId="0" borderId="6" applyNumberFormat="0" applyFill="0" applyAlignment="0" applyProtection="0"/>
    <xf numFmtId="0" fontId="3" fillId="14" borderId="0" applyNumberFormat="0" applyBorder="0" applyAlignment="0" applyProtection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20" fillId="6" borderId="4" applyNumberFormat="0" applyAlignment="0" applyProtection="0"/>
    <xf numFmtId="0" fontId="26" fillId="9" borderId="0" applyNumberFormat="0" applyBorder="0" applyAlignment="0" applyProtection="0"/>
    <xf numFmtId="0" fontId="17" fillId="4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3" fillId="11" borderId="0" applyNumberFormat="0" applyBorder="0" applyAlignment="0" applyProtection="0"/>
    <xf numFmtId="0" fontId="14" fillId="0" borderId="3" applyNumberFormat="0" applyFill="0" applyAlignment="0" applyProtection="0"/>
    <xf numFmtId="0" fontId="9" fillId="55" borderId="44" applyNumberFormat="0" applyFont="0" applyAlignment="0" applyProtection="0"/>
    <xf numFmtId="0" fontId="3" fillId="10" borderId="0" applyNumberFormat="0" applyBorder="0" applyAlignment="0" applyProtection="0"/>
    <xf numFmtId="0" fontId="26" fillId="28" borderId="0" applyNumberFormat="0" applyBorder="0" applyAlignment="0" applyProtection="0"/>
    <xf numFmtId="0" fontId="12" fillId="0" borderId="1" applyNumberFormat="0" applyFill="0" applyAlignment="0" applyProtection="0"/>
    <xf numFmtId="0" fontId="19" fillId="6" borderId="5" applyNumberFormat="0" applyAlignment="0" applyProtection="0"/>
    <xf numFmtId="0" fontId="25" fillId="0" borderId="9" applyNumberFormat="0" applyFill="0" applyAlignment="0" applyProtection="0"/>
    <xf numFmtId="0" fontId="16" fillId="3" borderId="0" applyNumberFormat="0" applyBorder="0" applyAlignment="0" applyProtection="0"/>
    <xf numFmtId="0" fontId="3" fillId="31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2" fillId="8" borderId="8" applyNumberFormat="0" applyFont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9" fillId="55" borderId="62" applyNumberFormat="0" applyFont="0" applyAlignment="0" applyProtection="0"/>
    <xf numFmtId="0" fontId="14" fillId="0" borderId="3" applyNumberFormat="0" applyFill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20" fillId="6" borderId="4" applyNumberFormat="0" applyAlignment="0" applyProtection="0"/>
    <xf numFmtId="0" fontId="26" fillId="20" borderId="0" applyNumberFormat="0" applyBorder="0" applyAlignment="0" applyProtection="0"/>
    <xf numFmtId="0" fontId="26" fillId="29" borderId="0" applyNumberFormat="0" applyBorder="0" applyAlignment="0" applyProtection="0"/>
    <xf numFmtId="0" fontId="12" fillId="0" borderId="1" applyNumberFormat="0" applyFill="0" applyAlignment="0" applyProtection="0"/>
    <xf numFmtId="0" fontId="23" fillId="0" borderId="0" applyNumberFormat="0" applyFill="0" applyBorder="0" applyAlignment="0" applyProtection="0"/>
    <xf numFmtId="0" fontId="18" fillId="5" borderId="4" applyNumberFormat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2" fillId="0" borderId="0"/>
    <xf numFmtId="0" fontId="56" fillId="42" borderId="43" applyNumberFormat="0" applyAlignment="0" applyProtection="0"/>
    <xf numFmtId="0" fontId="22" fillId="7" borderId="7" applyNumberFormat="0" applyAlignment="0" applyProtection="0"/>
    <xf numFmtId="0" fontId="3" fillId="23" borderId="0" applyNumberFormat="0" applyBorder="0" applyAlignment="0" applyProtection="0"/>
    <xf numFmtId="0" fontId="26" fillId="13" borderId="0" applyNumberFormat="0" applyBorder="0" applyAlignment="0" applyProtection="0"/>
    <xf numFmtId="0" fontId="3" fillId="31" borderId="0" applyNumberFormat="0" applyBorder="0" applyAlignment="0" applyProtection="0"/>
    <xf numFmtId="0" fontId="11" fillId="0" borderId="0"/>
    <xf numFmtId="0" fontId="17" fillId="4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64" applyNumberFormat="0" applyFill="0" applyAlignment="0" applyProtection="0"/>
    <xf numFmtId="1" fontId="64" fillId="0" borderId="0"/>
    <xf numFmtId="0" fontId="16" fillId="3" borderId="0" applyNumberFormat="0" applyBorder="0" applyAlignment="0" applyProtection="0"/>
    <xf numFmtId="0" fontId="19" fillId="6" borderId="5" applyNumberFormat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3" fillId="11" borderId="0" applyNumberFormat="0" applyBorder="0" applyAlignment="0" applyProtection="0"/>
    <xf numFmtId="0" fontId="3" fillId="19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49" fillId="52" borderId="65" applyNumberFormat="0" applyAlignment="0" applyProtection="0"/>
    <xf numFmtId="0" fontId="56" fillId="42" borderId="65" applyNumberFormat="0" applyAlignment="0" applyProtection="0"/>
    <xf numFmtId="0" fontId="9" fillId="55" borderId="59" applyNumberFormat="0" applyFont="0" applyAlignment="0" applyProtection="0"/>
    <xf numFmtId="0" fontId="59" fillId="52" borderId="60" applyNumberFormat="0" applyAlignment="0" applyProtection="0"/>
    <xf numFmtId="0" fontId="61" fillId="0" borderId="61" applyNumberFormat="0" applyFill="0" applyAlignment="0" applyProtection="0"/>
    <xf numFmtId="1" fontId="64" fillId="0" borderId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0" fontId="22" fillId="7" borderId="7" applyNumberFormat="0" applyAlignment="0" applyProtection="0"/>
    <xf numFmtId="0" fontId="18" fillId="5" borderId="4" applyNumberFormat="0" applyAlignment="0" applyProtection="0"/>
    <xf numFmtId="0" fontId="14" fillId="0" borderId="0" applyNumberFormat="0" applyFill="0" applyBorder="0" applyAlignment="0" applyProtection="0"/>
    <xf numFmtId="0" fontId="11" fillId="0" borderId="0"/>
    <xf numFmtId="0" fontId="3" fillId="11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19" fillId="6" borderId="5" applyNumberFormat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1" borderId="0" applyNumberFormat="0" applyBorder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29" borderId="0" applyNumberFormat="0" applyBorder="0" applyAlignment="0" applyProtection="0"/>
    <xf numFmtId="0" fontId="11" fillId="0" borderId="0"/>
    <xf numFmtId="0" fontId="3" fillId="19" borderId="0" applyNumberFormat="0" applyBorder="0" applyAlignment="0" applyProtection="0"/>
    <xf numFmtId="0" fontId="23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" fillId="0" borderId="0"/>
    <xf numFmtId="0" fontId="26" fillId="17" borderId="0" applyNumberFormat="0" applyBorder="0" applyAlignment="0" applyProtection="0"/>
    <xf numFmtId="0" fontId="3" fillId="10" borderId="0" applyNumberFormat="0" applyBorder="0" applyAlignment="0" applyProtection="0"/>
    <xf numFmtId="0" fontId="13" fillId="0" borderId="2" applyNumberFormat="0" applyFill="0" applyAlignment="0" applyProtection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21" fillId="0" borderId="6" applyNumberFormat="0" applyFill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15" fillId="2" borderId="0" applyNumberFormat="0" applyBorder="0" applyAlignment="0" applyProtection="0"/>
    <xf numFmtId="0" fontId="22" fillId="7" borderId="7" applyNumberFormat="0" applyAlignment="0" applyProtection="0"/>
    <xf numFmtId="0" fontId="24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26" fillId="28" borderId="0" applyNumberFormat="0" applyBorder="0" applyAlignment="0" applyProtection="0"/>
    <xf numFmtId="0" fontId="26" fillId="21" borderId="0" applyNumberFormat="0" applyBorder="0" applyAlignment="0" applyProtection="0"/>
    <xf numFmtId="0" fontId="23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25" fillId="0" borderId="9" applyNumberFormat="0" applyFill="0" applyAlignment="0" applyProtection="0"/>
    <xf numFmtId="0" fontId="3" fillId="10" borderId="0" applyNumberFormat="0" applyBorder="0" applyAlignment="0" applyProtection="0"/>
    <xf numFmtId="0" fontId="2" fillId="8" borderId="8" applyNumberFormat="0" applyFont="0" applyAlignment="0" applyProtection="0"/>
    <xf numFmtId="0" fontId="25" fillId="0" borderId="9" applyNumberFormat="0" applyFill="0" applyAlignment="0" applyProtection="0"/>
    <xf numFmtId="0" fontId="2" fillId="8" borderId="8" applyNumberFormat="0" applyFont="0" applyAlignment="0" applyProtection="0"/>
    <xf numFmtId="0" fontId="3" fillId="15" borderId="0" applyNumberFormat="0" applyBorder="0" applyAlignment="0" applyProtection="0"/>
    <xf numFmtId="0" fontId="3" fillId="31" borderId="0" applyNumberFormat="0" applyBorder="0" applyAlignment="0" applyProtection="0"/>
    <xf numFmtId="0" fontId="9" fillId="55" borderId="72" applyNumberFormat="0" applyFont="0" applyAlignment="0" applyProtection="0"/>
    <xf numFmtId="0" fontId="26" fillId="32" borderId="0" applyNumberFormat="0" applyBorder="0" applyAlignment="0" applyProtection="0"/>
    <xf numFmtId="0" fontId="3" fillId="30" borderId="0" applyNumberFormat="0" applyBorder="0" applyAlignment="0" applyProtection="0"/>
    <xf numFmtId="0" fontId="26" fillId="28" borderId="0" applyNumberFormat="0" applyBorder="0" applyAlignment="0" applyProtection="0"/>
    <xf numFmtId="0" fontId="3" fillId="26" borderId="0" applyNumberFormat="0" applyBorder="0" applyAlignment="0" applyProtection="0"/>
    <xf numFmtId="0" fontId="26" fillId="24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26" fillId="12" borderId="0" applyNumberFormat="0" applyBorder="0" applyAlignment="0" applyProtection="0"/>
    <xf numFmtId="0" fontId="49" fillId="52" borderId="65" applyNumberFormat="0" applyAlignment="0" applyProtection="0"/>
    <xf numFmtId="0" fontId="26" fillId="9" borderId="0" applyNumberFormat="0" applyBorder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26" fillId="32" borderId="0" applyNumberFormat="0" applyBorder="0" applyAlignment="0" applyProtection="0"/>
    <xf numFmtId="0" fontId="16" fillId="3" borderId="0" applyNumberFormat="0" applyBorder="0" applyAlignment="0" applyProtection="0"/>
    <xf numFmtId="0" fontId="2" fillId="0" borderId="0"/>
    <xf numFmtId="0" fontId="56" fillId="42" borderId="65" applyNumberFormat="0" applyAlignment="0" applyProtection="0"/>
    <xf numFmtId="0" fontId="9" fillId="55" borderId="59" applyNumberFormat="0" applyFont="0" applyAlignment="0" applyProtection="0"/>
    <xf numFmtId="0" fontId="59" fillId="52" borderId="60" applyNumberFormat="0" applyAlignment="0" applyProtection="0"/>
    <xf numFmtId="0" fontId="61" fillId="0" borderId="61" applyNumberFormat="0" applyFill="0" applyAlignment="0" applyProtection="0"/>
    <xf numFmtId="1" fontId="64" fillId="0" borderId="0"/>
    <xf numFmtId="0" fontId="3" fillId="22" borderId="0" applyNumberFormat="0" applyBorder="0" applyAlignment="0" applyProtection="0"/>
    <xf numFmtId="0" fontId="26" fillId="9" borderId="0" applyNumberFormat="0" applyBorder="0" applyAlignment="0" applyProtection="0"/>
    <xf numFmtId="0" fontId="26" fillId="16" borderId="0" applyNumberFormat="0" applyBorder="0" applyAlignment="0" applyProtection="0"/>
    <xf numFmtId="0" fontId="21" fillId="0" borderId="6" applyNumberFormat="0" applyFill="0" applyAlignment="0" applyProtection="0"/>
    <xf numFmtId="0" fontId="11" fillId="0" borderId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22" fillId="7" borderId="7" applyNumberFormat="0" applyAlignment="0" applyProtection="0"/>
    <xf numFmtId="0" fontId="14" fillId="0" borderId="0" applyNumberFormat="0" applyFill="0" applyBorder="0" applyAlignment="0" applyProtection="0"/>
    <xf numFmtId="0" fontId="18" fillId="5" borderId="4" applyNumberFormat="0" applyAlignment="0" applyProtection="0"/>
    <xf numFmtId="0" fontId="13" fillId="0" borderId="2" applyNumberFormat="0" applyFill="0" applyAlignment="0" applyProtection="0"/>
    <xf numFmtId="0" fontId="20" fillId="6" borderId="4" applyNumberFormat="0" applyAlignment="0" applyProtection="0"/>
    <xf numFmtId="0" fontId="3" fillId="30" borderId="0" applyNumberFormat="0" applyBorder="0" applyAlignment="0" applyProtection="0"/>
    <xf numFmtId="0" fontId="9" fillId="55" borderId="72" applyNumberFormat="0" applyFont="0" applyAlignment="0" applyProtection="0"/>
    <xf numFmtId="0" fontId="26" fillId="13" borderId="0" applyNumberFormat="0" applyBorder="0" applyAlignment="0" applyProtection="0"/>
    <xf numFmtId="0" fontId="26" fillId="12" borderId="0" applyNumberFormat="0" applyBorder="0" applyAlignment="0" applyProtection="0"/>
    <xf numFmtId="0" fontId="3" fillId="30" borderId="0" applyNumberFormat="0" applyBorder="0" applyAlignment="0" applyProtection="0"/>
    <xf numFmtId="0" fontId="14" fillId="0" borderId="3" applyNumberFormat="0" applyFill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19" fillId="6" borderId="5" applyNumberFormat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8" fillId="5" borderId="4" applyNumberFormat="0" applyAlignment="0" applyProtection="0"/>
    <xf numFmtId="0" fontId="3" fillId="19" borderId="0" applyNumberFormat="0" applyBorder="0" applyAlignment="0" applyProtection="0"/>
    <xf numFmtId="0" fontId="24" fillId="0" borderId="0" applyNumberFormat="0" applyFill="0" applyBorder="0" applyAlignment="0" applyProtection="0"/>
    <xf numFmtId="0" fontId="56" fillId="42" borderId="71" applyNumberFormat="0" applyAlignment="0" applyProtection="0"/>
    <xf numFmtId="0" fontId="15" fillId="2" borderId="0" applyNumberFormat="0" applyBorder="0" applyAlignment="0" applyProtection="0"/>
    <xf numFmtId="0" fontId="56" fillId="42" borderId="71" applyNumberFormat="0" applyAlignment="0" applyProtection="0"/>
    <xf numFmtId="0" fontId="2" fillId="8" borderId="8" applyNumberFormat="0" applyFont="0" applyAlignment="0" applyProtection="0"/>
    <xf numFmtId="0" fontId="26" fillId="29" borderId="0" applyNumberFormat="0" applyBorder="0" applyAlignment="0" applyProtection="0"/>
    <xf numFmtId="0" fontId="26" fillId="32" borderId="0" applyNumberFormat="0" applyBorder="0" applyAlignment="0" applyProtection="0"/>
    <xf numFmtId="0" fontId="3" fillId="11" borderId="0" applyNumberFormat="0" applyBorder="0" applyAlignment="0" applyProtection="0"/>
    <xf numFmtId="0" fontId="26" fillId="32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26" fillId="12" borderId="0" applyNumberFormat="0" applyBorder="0" applyAlignment="0" applyProtection="0"/>
    <xf numFmtId="0" fontId="24" fillId="0" borderId="0" applyNumberFormat="0" applyFill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14" fillId="0" borderId="3" applyNumberFormat="0" applyFill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49" fillId="52" borderId="65" applyNumberFormat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15" borderId="0" applyNumberFormat="0" applyBorder="0" applyAlignment="0" applyProtection="0"/>
    <xf numFmtId="0" fontId="26" fillId="13" borderId="0" applyNumberFormat="0" applyBorder="0" applyAlignment="0" applyProtection="0"/>
    <xf numFmtId="0" fontId="3" fillId="11" borderId="0" applyNumberFormat="0" applyBorder="0" applyAlignment="0" applyProtection="0"/>
    <xf numFmtId="0" fontId="26" fillId="9" borderId="0" applyNumberFormat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56" fillId="42" borderId="65" applyNumberFormat="0" applyAlignment="0" applyProtection="0"/>
    <xf numFmtId="0" fontId="20" fillId="6" borderId="4" applyNumberFormat="0" applyAlignment="0" applyProtection="0"/>
    <xf numFmtId="0" fontId="17" fillId="4" borderId="0" applyNumberFormat="0" applyBorder="0" applyAlignment="0" applyProtection="0"/>
    <xf numFmtId="0" fontId="25" fillId="0" borderId="9" applyNumberFormat="0" applyFill="0" applyAlignment="0" applyProtection="0"/>
    <xf numFmtId="0" fontId="3" fillId="14" borderId="0" applyNumberFormat="0" applyBorder="0" applyAlignment="0" applyProtection="0"/>
    <xf numFmtId="0" fontId="9" fillId="55" borderId="59" applyNumberFormat="0" applyFont="0" applyAlignment="0" applyProtection="0"/>
    <xf numFmtId="0" fontId="59" fillId="52" borderId="60" applyNumberFormat="0" applyAlignment="0" applyProtection="0"/>
    <xf numFmtId="0" fontId="61" fillId="0" borderId="61" applyNumberFormat="0" applyFill="0" applyAlignment="0" applyProtection="0"/>
    <xf numFmtId="1" fontId="64" fillId="0" borderId="0"/>
    <xf numFmtId="0" fontId="15" fillId="2" borderId="0" applyNumberFormat="0" applyBorder="0" applyAlignment="0" applyProtection="0"/>
    <xf numFmtId="0" fontId="14" fillId="0" borderId="3" applyNumberFormat="0" applyFill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11" borderId="0" applyNumberFormat="0" applyBorder="0" applyAlignment="0" applyProtection="0"/>
    <xf numFmtId="0" fontId="12" fillId="0" borderId="1" applyNumberFormat="0" applyFill="0" applyAlignment="0" applyProtection="0"/>
    <xf numFmtId="0" fontId="26" fillId="16" borderId="0" applyNumberFormat="0" applyBorder="0" applyAlignment="0" applyProtection="0"/>
    <xf numFmtId="0" fontId="3" fillId="10" borderId="0" applyNumberFormat="0" applyBorder="0" applyAlignment="0" applyProtection="0"/>
    <xf numFmtId="0" fontId="26" fillId="32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0" fontId="3" fillId="22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8" borderId="0" applyNumberFormat="0" applyBorder="0" applyAlignment="0" applyProtection="0"/>
    <xf numFmtId="0" fontId="3" fillId="26" borderId="0" applyNumberFormat="0" applyBorder="0" applyAlignment="0" applyProtection="0"/>
    <xf numFmtId="0" fontId="26" fillId="12" borderId="0" applyNumberFormat="0" applyBorder="0" applyAlignment="0" applyProtection="0"/>
    <xf numFmtId="0" fontId="3" fillId="11" borderId="0" applyNumberFormat="0" applyBorder="0" applyAlignment="0" applyProtection="0"/>
    <xf numFmtId="0" fontId="56" fillId="42" borderId="71" applyNumberFormat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6" fillId="28" borderId="0" applyNumberFormat="0" applyBorder="0" applyAlignment="0" applyProtection="0"/>
    <xf numFmtId="0" fontId="3" fillId="10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1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6" fillId="17" borderId="0" applyNumberFormat="0" applyBorder="0" applyAlignment="0" applyProtection="0"/>
    <xf numFmtId="0" fontId="26" fillId="25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5" fillId="0" borderId="0" applyFont="0" applyFill="0" applyBorder="0" applyAlignment="0" applyProtection="0"/>
    <xf numFmtId="38" fontId="69" fillId="0" borderId="0"/>
    <xf numFmtId="38" fontId="70" fillId="0" borderId="0"/>
    <xf numFmtId="38" fontId="71" fillId="0" borderId="0"/>
    <xf numFmtId="38" fontId="72" fillId="0" borderId="0"/>
    <xf numFmtId="0" fontId="73" fillId="0" borderId="0"/>
    <xf numFmtId="0" fontId="73" fillId="0" borderId="0"/>
    <xf numFmtId="0" fontId="74" fillId="0" borderId="0"/>
    <xf numFmtId="0" fontId="4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45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75" fillId="0" borderId="0"/>
    <xf numFmtId="0" fontId="5" fillId="0" borderId="0"/>
    <xf numFmtId="0" fontId="2" fillId="0" borderId="0"/>
    <xf numFmtId="0" fontId="5" fillId="0" borderId="0"/>
    <xf numFmtId="0" fontId="9" fillId="0" borderId="0"/>
    <xf numFmtId="0" fontId="5" fillId="0" borderId="0"/>
    <xf numFmtId="0" fontId="11" fillId="0" borderId="0"/>
    <xf numFmtId="0" fontId="45" fillId="0" borderId="0"/>
    <xf numFmtId="0" fontId="75" fillId="0" borderId="0"/>
    <xf numFmtId="0" fontId="44" fillId="55" borderId="66" applyNumberFormat="0" applyFont="0" applyAlignment="0" applyProtection="0"/>
    <xf numFmtId="9" fontId="4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2" fontId="76" fillId="0" borderId="67">
      <protection locked="0"/>
    </xf>
    <xf numFmtId="172" fontId="77" fillId="57" borderId="67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44" fillId="0" borderId="0"/>
    <xf numFmtId="0" fontId="63" fillId="0" borderId="0"/>
    <xf numFmtId="43" fontId="5" fillId="0" borderId="0" applyFont="0" applyFill="0" applyBorder="0" applyAlignment="0" applyProtection="0"/>
    <xf numFmtId="0" fontId="8" fillId="0" borderId="0">
      <alignment horizontal="left" vertical="top" wrapText="1"/>
    </xf>
    <xf numFmtId="0" fontId="3" fillId="22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49" fillId="52" borderId="71" applyNumberFormat="0" applyAlignment="0" applyProtection="0"/>
    <xf numFmtId="0" fontId="2" fillId="0" borderId="0"/>
    <xf numFmtId="0" fontId="3" fillId="30" borderId="0" applyNumberFormat="0" applyBorder="0" applyAlignment="0" applyProtection="0"/>
    <xf numFmtId="0" fontId="2" fillId="8" borderId="8" applyNumberFormat="0" applyFont="0" applyAlignment="0" applyProtection="0"/>
    <xf numFmtId="0" fontId="3" fillId="31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56" fillId="42" borderId="71" applyNumberFormat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26" fillId="12" borderId="0" applyNumberFormat="0" applyBorder="0" applyAlignment="0" applyProtection="0"/>
    <xf numFmtId="0" fontId="23" fillId="0" borderId="0" applyNumberFormat="0" applyFill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9" fillId="55" borderId="72" applyNumberFormat="0" applyFont="0" applyAlignment="0" applyProtection="0"/>
    <xf numFmtId="0" fontId="59" fillId="52" borderId="73" applyNumberFormat="0" applyAlignment="0" applyProtection="0"/>
    <xf numFmtId="0" fontId="23" fillId="0" borderId="0" applyNumberFormat="0" applyFill="0" applyBorder="0" applyAlignment="0" applyProtection="0"/>
    <xf numFmtId="0" fontId="3" fillId="19" borderId="0" applyNumberFormat="0" applyBorder="0" applyAlignment="0" applyProtection="0"/>
    <xf numFmtId="0" fontId="61" fillId="0" borderId="74" applyNumberFormat="0" applyFill="0" applyAlignment="0" applyProtection="0"/>
    <xf numFmtId="1" fontId="64" fillId="0" borderId="0"/>
    <xf numFmtId="0" fontId="14" fillId="0" borderId="0" applyNumberFormat="0" applyFill="0" applyBorder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5" fillId="2" borderId="0" applyNumberFormat="0" applyBorder="0" applyAlignment="0" applyProtection="0"/>
    <xf numFmtId="0" fontId="11" fillId="0" borderId="0"/>
    <xf numFmtId="0" fontId="26" fillId="17" borderId="0" applyNumberFormat="0" applyBorder="0" applyAlignment="0" applyProtection="0"/>
    <xf numFmtId="0" fontId="18" fillId="5" borderId="4" applyNumberFormat="0" applyAlignment="0" applyProtection="0"/>
    <xf numFmtId="0" fontId="3" fillId="26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2" fillId="0" borderId="0"/>
    <xf numFmtId="0" fontId="26" fillId="12" borderId="0" applyNumberFormat="0" applyBorder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0" fontId="20" fillId="6" borderId="4" applyNumberFormat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16" fillId="3" borderId="0" applyNumberFormat="0" applyBorder="0" applyAlignment="0" applyProtection="0"/>
    <xf numFmtId="0" fontId="26" fillId="17" borderId="0" applyNumberFormat="0" applyBorder="0" applyAlignment="0" applyProtection="0"/>
    <xf numFmtId="0" fontId="22" fillId="7" borderId="7" applyNumberFormat="0" applyAlignment="0" applyProtection="0"/>
    <xf numFmtId="0" fontId="59" fillId="52" borderId="73" applyNumberFormat="0" applyAlignment="0" applyProtection="0"/>
    <xf numFmtId="0" fontId="23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26" fillId="21" borderId="0" applyNumberFormat="0" applyBorder="0" applyAlignment="0" applyProtection="0"/>
    <xf numFmtId="0" fontId="49" fillId="52" borderId="71" applyNumberFormat="0" applyAlignment="0" applyProtection="0"/>
    <xf numFmtId="0" fontId="13" fillId="0" borderId="2" applyNumberFormat="0" applyFill="0" applyAlignment="0" applyProtection="0"/>
    <xf numFmtId="0" fontId="13" fillId="0" borderId="2" applyNumberFormat="0" applyFill="0" applyAlignment="0" applyProtection="0"/>
    <xf numFmtId="0" fontId="26" fillId="13" borderId="0" applyNumberFormat="0" applyBorder="0" applyAlignment="0" applyProtection="0"/>
    <xf numFmtId="0" fontId="3" fillId="31" borderId="0" applyNumberFormat="0" applyBorder="0" applyAlignment="0" applyProtection="0"/>
    <xf numFmtId="0" fontId="19" fillId="6" borderId="5" applyNumberFormat="0" applyAlignment="0" applyProtection="0"/>
    <xf numFmtId="0" fontId="26" fillId="13" borderId="0" applyNumberFormat="0" applyBorder="0" applyAlignment="0" applyProtection="0"/>
    <xf numFmtId="0" fontId="26" fillId="24" borderId="0" applyNumberFormat="0" applyBorder="0" applyAlignment="0" applyProtection="0"/>
    <xf numFmtId="0" fontId="26" fillId="21" borderId="0" applyNumberFormat="0" applyBorder="0" applyAlignment="0" applyProtection="0"/>
    <xf numFmtId="0" fontId="9" fillId="55" borderId="72" applyNumberFormat="0" applyFont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74" applyNumberFormat="0" applyFill="0" applyAlignment="0" applyProtection="0"/>
    <xf numFmtId="1" fontId="64" fillId="0" borderId="0"/>
    <xf numFmtId="0" fontId="14" fillId="0" borderId="0" applyNumberFormat="0" applyFill="0" applyBorder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2" fillId="0" borderId="1" applyNumberFormat="0" applyFill="0" applyAlignment="0" applyProtection="0"/>
    <xf numFmtId="0" fontId="3" fillId="11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59" fillId="52" borderId="73" applyNumberFormat="0" applyAlignment="0" applyProtection="0"/>
    <xf numFmtId="0" fontId="3" fillId="18" borderId="0" applyNumberFormat="0" applyBorder="0" applyAlignment="0" applyProtection="0"/>
    <xf numFmtId="0" fontId="20" fillId="6" borderId="4" applyNumberFormat="0" applyAlignment="0" applyProtection="0"/>
    <xf numFmtId="0" fontId="56" fillId="42" borderId="71" applyNumberFormat="0" applyAlignment="0" applyProtection="0"/>
    <xf numFmtId="0" fontId="14" fillId="0" borderId="3" applyNumberFormat="0" applyFill="0" applyAlignment="0" applyProtection="0"/>
    <xf numFmtId="0" fontId="26" fillId="32" borderId="0" applyNumberFormat="0" applyBorder="0" applyAlignment="0" applyProtection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9" fillId="55" borderId="62" applyNumberFormat="0" applyFont="0" applyAlignment="0" applyProtection="0"/>
    <xf numFmtId="0" fontId="22" fillId="7" borderId="7" applyNumberFormat="0" applyAlignment="0" applyProtection="0"/>
    <xf numFmtId="0" fontId="59" fillId="52" borderId="73" applyNumberFormat="0" applyAlignment="0" applyProtection="0"/>
    <xf numFmtId="0" fontId="19" fillId="6" borderId="5" applyNumberFormat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3" fillId="31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49" fillId="52" borderId="71" applyNumberFormat="0" applyAlignment="0" applyProtection="0"/>
    <xf numFmtId="0" fontId="19" fillId="6" borderId="5" applyNumberFormat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7" borderId="0" applyNumberFormat="0" applyBorder="0" applyAlignment="0" applyProtection="0"/>
    <xf numFmtId="0" fontId="19" fillId="6" borderId="5" applyNumberFormat="0" applyAlignment="0" applyProtection="0"/>
    <xf numFmtId="0" fontId="13" fillId="0" borderId="2" applyNumberFormat="0" applyFill="0" applyAlignment="0" applyProtection="0"/>
    <xf numFmtId="0" fontId="26" fillId="24" borderId="0" applyNumberFormat="0" applyBorder="0" applyAlignment="0" applyProtection="0"/>
    <xf numFmtId="0" fontId="26" fillId="21" borderId="0" applyNumberFormat="0" applyBorder="0" applyAlignment="0" applyProtection="0"/>
    <xf numFmtId="0" fontId="26" fillId="13" borderId="0" applyNumberFormat="0" applyBorder="0" applyAlignment="0" applyProtection="0"/>
    <xf numFmtId="0" fontId="3" fillId="30" borderId="0" applyNumberFormat="0" applyBorder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74" applyNumberFormat="0" applyFill="0" applyAlignment="0" applyProtection="0"/>
    <xf numFmtId="1" fontId="64" fillId="0" borderId="0"/>
    <xf numFmtId="0" fontId="11" fillId="0" borderId="0"/>
    <xf numFmtId="0" fontId="26" fillId="13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17" fillId="4" borderId="0" applyNumberFormat="0" applyBorder="0" applyAlignment="0" applyProtection="0"/>
    <xf numFmtId="0" fontId="26" fillId="21" borderId="0" applyNumberFormat="0" applyBorder="0" applyAlignment="0" applyProtection="0"/>
    <xf numFmtId="0" fontId="2" fillId="8" borderId="8" applyNumberFormat="0" applyFont="0" applyAlignment="0" applyProtection="0"/>
    <xf numFmtId="0" fontId="26" fillId="20" borderId="0" applyNumberFormat="0" applyBorder="0" applyAlignment="0" applyProtection="0"/>
    <xf numFmtId="0" fontId="3" fillId="14" borderId="0" applyNumberFormat="0" applyBorder="0" applyAlignment="0" applyProtection="0"/>
    <xf numFmtId="0" fontId="26" fillId="17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13" fillId="0" borderId="2" applyNumberFormat="0" applyFill="0" applyAlignment="0" applyProtection="0"/>
    <xf numFmtId="0" fontId="24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3" fillId="11" borderId="0" applyNumberFormat="0" applyBorder="0" applyAlignment="0" applyProtection="0"/>
    <xf numFmtId="0" fontId="3" fillId="18" borderId="0" applyNumberFormat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18" fillId="5" borderId="4" applyNumberFormat="0" applyAlignment="0" applyProtection="0"/>
    <xf numFmtId="0" fontId="2" fillId="8" borderId="8" applyNumberFormat="0" applyFont="0" applyAlignment="0" applyProtection="0"/>
    <xf numFmtId="0" fontId="25" fillId="0" borderId="9" applyNumberFormat="0" applyFill="0" applyAlignment="0" applyProtection="0"/>
    <xf numFmtId="0" fontId="9" fillId="55" borderId="79" applyNumberFormat="0" applyFont="0" applyAlignment="0" applyProtection="0"/>
    <xf numFmtId="0" fontId="26" fillId="16" borderId="0" applyNumberFormat="0" applyBorder="0" applyAlignment="0" applyProtection="0"/>
    <xf numFmtId="0" fontId="18" fillId="5" borderId="4" applyNumberFormat="0" applyAlignment="0" applyProtection="0"/>
    <xf numFmtId="0" fontId="49" fillId="52" borderId="71" applyNumberFormat="0" applyAlignment="0" applyProtection="0"/>
    <xf numFmtId="0" fontId="19" fillId="6" borderId="5" applyNumberFormat="0" applyAlignment="0" applyProtection="0"/>
    <xf numFmtId="0" fontId="2" fillId="0" borderId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0" fontId="26" fillId="20" borderId="0" applyNumberFormat="0" applyBorder="0" applyAlignment="0" applyProtection="0"/>
    <xf numFmtId="0" fontId="26" fillId="17" borderId="0" applyNumberFormat="0" applyBorder="0" applyAlignment="0" applyProtection="0"/>
    <xf numFmtId="0" fontId="26" fillId="13" borderId="0" applyNumberFormat="0" applyBorder="0" applyAlignment="0" applyProtection="0"/>
    <xf numFmtId="0" fontId="17" fillId="4" borderId="0" applyNumberFormat="0" applyBorder="0" applyAlignment="0" applyProtection="0"/>
    <xf numFmtId="0" fontId="14" fillId="0" borderId="3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59" fillId="52" borderId="73" applyNumberFormat="0" applyAlignment="0" applyProtection="0"/>
    <xf numFmtId="0" fontId="61" fillId="0" borderId="74" applyNumberFormat="0" applyFill="0" applyAlignment="0" applyProtection="0"/>
    <xf numFmtId="1" fontId="64" fillId="0" borderId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2" fillId="0" borderId="1" applyNumberFormat="0" applyFill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49" fillId="52" borderId="71" applyNumberFormat="0" applyAlignment="0" applyProtection="0"/>
    <xf numFmtId="0" fontId="26" fillId="24" borderId="0" applyNumberFormat="0" applyBorder="0" applyAlignment="0" applyProtection="0"/>
    <xf numFmtId="0" fontId="26" fillId="32" borderId="0" applyNumberFormat="0" applyBorder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16" fillId="3" borderId="0" applyNumberFormat="0" applyBorder="0" applyAlignment="0" applyProtection="0"/>
    <xf numFmtId="0" fontId="14" fillId="0" borderId="3" applyNumberFormat="0" applyFill="0" applyAlignment="0" applyProtection="0"/>
    <xf numFmtId="0" fontId="3" fillId="19" borderId="0" applyNumberFormat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15" fillId="2" borderId="0" applyNumberFormat="0" applyBorder="0" applyAlignment="0" applyProtection="0"/>
    <xf numFmtId="0" fontId="3" fillId="23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2" fillId="0" borderId="1" applyNumberFormat="0" applyFill="0" applyAlignment="0" applyProtection="0"/>
    <xf numFmtId="0" fontId="14" fillId="0" borderId="3" applyNumberFormat="0" applyFill="0" applyAlignment="0" applyProtection="0"/>
    <xf numFmtId="0" fontId="15" fillId="2" borderId="0" applyNumberFormat="0" applyBorder="0" applyAlignment="0" applyProtection="0"/>
    <xf numFmtId="0" fontId="49" fillId="52" borderId="71" applyNumberFormat="0" applyAlignment="0" applyProtection="0"/>
    <xf numFmtId="0" fontId="24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3" fillId="11" borderId="0" applyNumberFormat="0" applyBorder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3" fillId="15" borderId="0" applyNumberFormat="0" applyBorder="0" applyAlignment="0" applyProtection="0"/>
    <xf numFmtId="0" fontId="56" fillId="42" borderId="71" applyNumberFormat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62" applyNumberFormat="0" applyFont="0" applyAlignment="0" applyProtection="0"/>
    <xf numFmtId="0" fontId="59" fillId="52" borderId="73" applyNumberFormat="0" applyAlignment="0" applyProtection="0"/>
    <xf numFmtId="0" fontId="11" fillId="0" borderId="0"/>
    <xf numFmtId="0" fontId="26" fillId="17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61" fillId="0" borderId="74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61" fillId="0" borderId="74" applyNumberFormat="0" applyFill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25" fillId="0" borderId="9" applyNumberFormat="0" applyFill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11" fillId="0" borderId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2" fillId="7" borderId="7" applyNumberFormat="0" applyAlignment="0" applyProtection="0"/>
    <xf numFmtId="0" fontId="25" fillId="0" borderId="9" applyNumberFormat="0" applyFill="0" applyAlignment="0" applyProtection="0"/>
    <xf numFmtId="0" fontId="11" fillId="0" borderId="0"/>
    <xf numFmtId="0" fontId="2" fillId="8" borderId="8" applyNumberFormat="0" applyFont="0" applyAlignment="0" applyProtection="0"/>
    <xf numFmtId="0" fontId="49" fillId="52" borderId="71" applyNumberFormat="0" applyAlignment="0" applyProtection="0"/>
    <xf numFmtId="0" fontId="59" fillId="52" borderId="73" applyNumberFormat="0" applyAlignment="0" applyProtection="0"/>
    <xf numFmtId="0" fontId="26" fillId="13" borderId="0" applyNumberFormat="0" applyBorder="0" applyAlignment="0" applyProtection="0"/>
    <xf numFmtId="0" fontId="26" fillId="9" borderId="0" applyNumberFormat="0" applyBorder="0" applyAlignment="0" applyProtection="0"/>
    <xf numFmtId="0" fontId="59" fillId="52" borderId="84" applyNumberFormat="0" applyAlignment="0" applyProtection="0"/>
    <xf numFmtId="0" fontId="26" fillId="24" borderId="0" applyNumberFormat="0" applyBorder="0" applyAlignment="0" applyProtection="0"/>
    <xf numFmtId="0" fontId="20" fillId="6" borderId="4" applyNumberFormat="0" applyAlignment="0" applyProtection="0"/>
    <xf numFmtId="0" fontId="26" fillId="12" borderId="0" applyNumberFormat="0" applyBorder="0" applyAlignment="0" applyProtection="0"/>
    <xf numFmtId="0" fontId="56" fillId="42" borderId="71" applyNumberFormat="0" applyAlignment="0" applyProtection="0"/>
    <xf numFmtId="0" fontId="16" fillId="3" borderId="0" applyNumberFormat="0" applyBorder="0" applyAlignment="0" applyProtection="0"/>
    <xf numFmtId="0" fontId="59" fillId="52" borderId="84" applyNumberFormat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" fontId="64" fillId="0" borderId="0"/>
    <xf numFmtId="0" fontId="22" fillId="7" borderId="7" applyNumberFormat="0" applyAlignment="0" applyProtection="0"/>
    <xf numFmtId="0" fontId="26" fillId="25" borderId="0" applyNumberFormat="0" applyBorder="0" applyAlignment="0" applyProtection="0"/>
    <xf numFmtId="0" fontId="3" fillId="31" borderId="0" applyNumberFormat="0" applyBorder="0" applyAlignment="0" applyProtection="0"/>
    <xf numFmtId="0" fontId="26" fillId="28" borderId="0" applyNumberFormat="0" applyBorder="0" applyAlignment="0" applyProtection="0"/>
    <xf numFmtId="0" fontId="15" fillId="2" borderId="0" applyNumberFormat="0" applyBorder="0" applyAlignment="0" applyProtection="0"/>
    <xf numFmtId="0" fontId="3" fillId="22" borderId="0" applyNumberFormat="0" applyBorder="0" applyAlignment="0" applyProtection="0"/>
    <xf numFmtId="0" fontId="61" fillId="0" borderId="81" applyNumberFormat="0" applyFill="0" applyAlignment="0" applyProtection="0"/>
    <xf numFmtId="0" fontId="3" fillId="15" borderId="0" applyNumberFormat="0" applyBorder="0" applyAlignment="0" applyProtection="0"/>
    <xf numFmtId="0" fontId="3" fillId="27" borderId="0" applyNumberFormat="0" applyBorder="0" applyAlignment="0" applyProtection="0"/>
    <xf numFmtId="0" fontId="17" fillId="4" borderId="0" applyNumberFormat="0" applyBorder="0" applyAlignment="0" applyProtection="0"/>
    <xf numFmtId="0" fontId="3" fillId="14" borderId="0" applyNumberFormat="0" applyBorder="0" applyAlignment="0" applyProtection="0"/>
    <xf numFmtId="0" fontId="26" fillId="13" borderId="0" applyNumberFormat="0" applyBorder="0" applyAlignment="0" applyProtection="0"/>
    <xf numFmtId="0" fontId="21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1" fontId="64" fillId="0" borderId="0"/>
    <xf numFmtId="0" fontId="26" fillId="24" borderId="0" applyNumberFormat="0" applyBorder="0" applyAlignment="0" applyProtection="0"/>
    <xf numFmtId="0" fontId="49" fillId="52" borderId="71" applyNumberFormat="0" applyAlignment="0" applyProtection="0"/>
    <xf numFmtId="0" fontId="59" fillId="52" borderId="80" applyNumberFormat="0" applyAlignment="0" applyProtection="0"/>
    <xf numFmtId="0" fontId="26" fillId="29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23" borderId="0" applyNumberFormat="0" applyBorder="0" applyAlignment="0" applyProtection="0"/>
    <xf numFmtId="0" fontId="25" fillId="0" borderId="9" applyNumberFormat="0" applyFill="0" applyAlignment="0" applyProtection="0"/>
    <xf numFmtId="0" fontId="26" fillId="28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0" fillId="6" borderId="4" applyNumberFormat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7" fillId="4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49" fillId="52" borderId="71" applyNumberFormat="0" applyAlignment="0" applyProtection="0"/>
    <xf numFmtId="0" fontId="3" fillId="23" borderId="0" applyNumberFormat="0" applyBorder="0" applyAlignment="0" applyProtection="0"/>
    <xf numFmtId="0" fontId="3" fillId="11" borderId="0" applyNumberFormat="0" applyBorder="0" applyAlignment="0" applyProtection="0"/>
    <xf numFmtId="0" fontId="24" fillId="0" borderId="0" applyNumberFormat="0" applyFill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9" fillId="6" borderId="5" applyNumberFormat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26" fillId="25" borderId="0" applyNumberFormat="0" applyBorder="0" applyAlignment="0" applyProtection="0"/>
    <xf numFmtId="0" fontId="22" fillId="7" borderId="7" applyNumberFormat="0" applyAlignment="0" applyProtection="0"/>
    <xf numFmtId="0" fontId="13" fillId="0" borderId="2" applyNumberFormat="0" applyFill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49" fillId="52" borderId="87" applyNumberFormat="0" applyAlignment="0" applyProtection="0"/>
    <xf numFmtId="0" fontId="3" fillId="26" borderId="0" applyNumberFormat="0" applyBorder="0" applyAlignment="0" applyProtection="0"/>
    <xf numFmtId="0" fontId="2" fillId="0" borderId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19" fillId="6" borderId="5" applyNumberFormat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20" fillId="6" borderId="4" applyNumberFormat="0" applyAlignment="0" applyProtection="0"/>
    <xf numFmtId="0" fontId="25" fillId="0" borderId="9" applyNumberFormat="0" applyFill="0" applyAlignment="0" applyProtection="0"/>
    <xf numFmtId="0" fontId="22" fillId="7" borderId="7" applyNumberFormat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26" fillId="9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17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6" borderId="0" applyNumberFormat="0" applyBorder="0" applyAlignment="0" applyProtection="0"/>
    <xf numFmtId="0" fontId="9" fillId="55" borderId="83" applyNumberFormat="0" applyFont="0" applyAlignment="0" applyProtection="0"/>
    <xf numFmtId="0" fontId="26" fillId="1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56" fillId="42" borderId="71" applyNumberFormat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21" fillId="0" borderId="6" applyNumberFormat="0" applyFill="0" applyAlignment="0" applyProtection="0"/>
    <xf numFmtId="0" fontId="16" fillId="3" borderId="0" applyNumberFormat="0" applyBorder="0" applyAlignment="0" applyProtection="0"/>
    <xf numFmtId="0" fontId="14" fillId="0" borderId="0" applyNumberFormat="0" applyFill="0" applyBorder="0" applyAlignment="0" applyProtection="0"/>
    <xf numFmtId="0" fontId="9" fillId="55" borderId="79" applyNumberFormat="0" applyFont="0" applyAlignment="0" applyProtection="0"/>
    <xf numFmtId="0" fontId="59" fillId="52" borderId="73" applyNumberFormat="0" applyAlignment="0" applyProtection="0"/>
    <xf numFmtId="0" fontId="2" fillId="0" borderId="0"/>
    <xf numFmtId="0" fontId="61" fillId="0" borderId="74" applyNumberFormat="0" applyFill="0" applyAlignment="0" applyProtection="0"/>
    <xf numFmtId="1" fontId="64" fillId="0" borderId="0"/>
    <xf numFmtId="0" fontId="13" fillId="0" borderId="2" applyNumberFormat="0" applyFill="0" applyAlignment="0" applyProtection="0"/>
    <xf numFmtId="0" fontId="3" fillId="15" borderId="0" applyNumberFormat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9" fillId="55" borderId="79" applyNumberFormat="0" applyFont="0" applyAlignment="0" applyProtection="0"/>
    <xf numFmtId="0" fontId="26" fillId="32" borderId="0" applyNumberFormat="0" applyBorder="0" applyAlignment="0" applyProtection="0"/>
    <xf numFmtId="0" fontId="17" fillId="4" borderId="0" applyNumberFormat="0" applyBorder="0" applyAlignment="0" applyProtection="0"/>
    <xf numFmtId="0" fontId="13" fillId="0" borderId="2" applyNumberFormat="0" applyFill="0" applyAlignment="0" applyProtection="0"/>
    <xf numFmtId="0" fontId="26" fillId="17" borderId="0" applyNumberFormat="0" applyBorder="0" applyAlignment="0" applyProtection="0"/>
    <xf numFmtId="0" fontId="15" fillId="2" borderId="0" applyNumberFormat="0" applyBorder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4" borderId="0" applyNumberFormat="0" applyBorder="0" applyAlignment="0" applyProtection="0"/>
    <xf numFmtId="0" fontId="3" fillId="18" borderId="0" applyNumberFormat="0" applyBorder="0" applyAlignment="0" applyProtection="0"/>
    <xf numFmtId="0" fontId="17" fillId="4" borderId="0" applyNumberFormat="0" applyBorder="0" applyAlignment="0" applyProtection="0"/>
    <xf numFmtId="0" fontId="19" fillId="6" borderId="5" applyNumberFormat="0" applyAlignment="0" applyProtection="0"/>
    <xf numFmtId="0" fontId="12" fillId="0" borderId="1" applyNumberFormat="0" applyFill="0" applyAlignment="0" applyProtection="0"/>
    <xf numFmtId="0" fontId="3" fillId="27" borderId="0" applyNumberFormat="0" applyBorder="0" applyAlignment="0" applyProtection="0"/>
    <xf numFmtId="0" fontId="56" fillId="42" borderId="71" applyNumberFormat="0" applyAlignment="0" applyProtection="0"/>
    <xf numFmtId="0" fontId="18" fillId="5" borderId="4" applyNumberFormat="0" applyAlignment="0" applyProtection="0"/>
    <xf numFmtId="0" fontId="14" fillId="0" borderId="3" applyNumberFormat="0" applyFill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14" fillId="0" borderId="0" applyNumberFormat="0" applyFill="0" applyBorder="0" applyAlignment="0" applyProtection="0"/>
    <xf numFmtId="0" fontId="20" fillId="6" borderId="4" applyNumberFormat="0" applyAlignment="0" applyProtection="0"/>
    <xf numFmtId="0" fontId="14" fillId="0" borderId="0" applyNumberFormat="0" applyFill="0" applyBorder="0" applyAlignment="0" applyProtection="0"/>
    <xf numFmtId="0" fontId="3" fillId="30" borderId="0" applyNumberFormat="0" applyBorder="0" applyAlignment="0" applyProtection="0"/>
    <xf numFmtId="0" fontId="3" fillId="23" borderId="0" applyNumberFormat="0" applyBorder="0" applyAlignment="0" applyProtection="0"/>
    <xf numFmtId="0" fontId="21" fillId="0" borderId="6" applyNumberFormat="0" applyFill="0" applyAlignment="0" applyProtection="0"/>
    <xf numFmtId="0" fontId="26" fillId="21" borderId="0" applyNumberFormat="0" applyBorder="0" applyAlignment="0" applyProtection="0"/>
    <xf numFmtId="0" fontId="56" fillId="42" borderId="71" applyNumberFormat="0" applyAlignment="0" applyProtection="0"/>
    <xf numFmtId="0" fontId="3" fillId="15" borderId="0" applyNumberFormat="0" applyBorder="0" applyAlignment="0" applyProtection="0"/>
    <xf numFmtId="0" fontId="3" fillId="26" borderId="0" applyNumberFormat="0" applyBorder="0" applyAlignment="0" applyProtection="0"/>
    <xf numFmtId="0" fontId="3" fillId="11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2" fillId="8" borderId="8" applyNumberFormat="0" applyFont="0" applyAlignment="0" applyProtection="0"/>
    <xf numFmtId="0" fontId="12" fillId="0" borderId="1" applyNumberFormat="0" applyFill="0" applyAlignment="0" applyProtection="0"/>
    <xf numFmtId="0" fontId="11" fillId="0" borderId="0"/>
    <xf numFmtId="1" fontId="64" fillId="0" borderId="0"/>
    <xf numFmtId="0" fontId="17" fillId="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74" applyNumberFormat="0" applyFill="0" applyAlignment="0" applyProtection="0"/>
    <xf numFmtId="1" fontId="64" fillId="0" borderId="0"/>
    <xf numFmtId="0" fontId="26" fillId="17" borderId="0" applyNumberFormat="0" applyBorder="0" applyAlignment="0" applyProtection="0"/>
    <xf numFmtId="0" fontId="22" fillId="7" borderId="7" applyNumberFormat="0" applyAlignment="0" applyProtection="0"/>
    <xf numFmtId="0" fontId="3" fillId="10" borderId="0" applyNumberFormat="0" applyBorder="0" applyAlignment="0" applyProtection="0"/>
    <xf numFmtId="0" fontId="24" fillId="0" borderId="0" applyNumberFormat="0" applyFill="0" applyBorder="0" applyAlignment="0" applyProtection="0"/>
    <xf numFmtId="0" fontId="19" fillId="6" borderId="5" applyNumberFormat="0" applyAlignment="0" applyProtection="0"/>
    <xf numFmtId="0" fontId="19" fillId="6" borderId="5" applyNumberFormat="0" applyAlignment="0" applyProtection="0"/>
    <xf numFmtId="0" fontId="9" fillId="55" borderId="83" applyNumberFormat="0" applyFont="0" applyAlignment="0" applyProtection="0"/>
    <xf numFmtId="0" fontId="3" fillId="31" borderId="0" applyNumberFormat="0" applyBorder="0" applyAlignment="0" applyProtection="0"/>
    <xf numFmtId="0" fontId="49" fillId="52" borderId="71" applyNumberFormat="0" applyAlignment="0" applyProtection="0"/>
    <xf numFmtId="0" fontId="59" fillId="52" borderId="89" applyNumberFormat="0" applyAlignment="0" applyProtection="0"/>
    <xf numFmtId="0" fontId="26" fillId="17" borderId="0" applyNumberFormat="0" applyBorder="0" applyAlignment="0" applyProtection="0"/>
    <xf numFmtId="0" fontId="26" fillId="32" borderId="0" applyNumberFormat="0" applyBorder="0" applyAlignment="0" applyProtection="0"/>
    <xf numFmtId="0" fontId="26" fillId="16" borderId="0" applyNumberFormat="0" applyBorder="0" applyAlignment="0" applyProtection="0"/>
    <xf numFmtId="0" fontId="3" fillId="11" borderId="0" applyNumberFormat="0" applyBorder="0" applyAlignment="0" applyProtection="0"/>
    <xf numFmtId="0" fontId="26" fillId="28" borderId="0" applyNumberFormat="0" applyBorder="0" applyAlignment="0" applyProtection="0"/>
    <xf numFmtId="0" fontId="2" fillId="8" borderId="8" applyNumberFormat="0" applyFont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26" fillId="16" borderId="0" applyNumberFormat="0" applyBorder="0" applyAlignment="0" applyProtection="0"/>
    <xf numFmtId="0" fontId="19" fillId="6" borderId="5" applyNumberFormat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14" fillId="0" borderId="3" applyNumberFormat="0" applyFill="0" applyAlignment="0" applyProtection="0"/>
    <xf numFmtId="0" fontId="9" fillId="55" borderId="88" applyNumberFormat="0" applyFont="0" applyAlignment="0" applyProtection="0"/>
    <xf numFmtId="0" fontId="11" fillId="0" borderId="0"/>
    <xf numFmtId="0" fontId="26" fillId="20" borderId="0" applyNumberFormat="0" applyBorder="0" applyAlignment="0" applyProtection="0"/>
    <xf numFmtId="0" fontId="56" fillId="42" borderId="71" applyNumberFormat="0" applyAlignment="0" applyProtection="0"/>
    <xf numFmtId="0" fontId="49" fillId="52" borderId="71" applyNumberFormat="0" applyAlignment="0" applyProtection="0"/>
    <xf numFmtId="0" fontId="14" fillId="0" borderId="3" applyNumberFormat="0" applyFill="0" applyAlignment="0" applyProtection="0"/>
    <xf numFmtId="0" fontId="3" fillId="14" borderId="0" applyNumberFormat="0" applyBorder="0" applyAlignment="0" applyProtection="0"/>
    <xf numFmtId="0" fontId="26" fillId="17" borderId="0" applyNumberFormat="0" applyBorder="0" applyAlignment="0" applyProtection="0"/>
    <xf numFmtId="0" fontId="13" fillId="0" borderId="2" applyNumberFormat="0" applyFill="0" applyAlignment="0" applyProtection="0"/>
    <xf numFmtId="0" fontId="9" fillId="55" borderId="83" applyNumberFormat="0" applyFont="0" applyAlignment="0" applyProtection="0"/>
    <xf numFmtId="0" fontId="3" fillId="19" borderId="0" applyNumberFormat="0" applyBorder="0" applyAlignment="0" applyProtection="0"/>
    <xf numFmtId="0" fontId="2" fillId="0" borderId="0"/>
    <xf numFmtId="0" fontId="26" fillId="20" borderId="0" applyNumberFormat="0" applyBorder="0" applyAlignment="0" applyProtection="0"/>
    <xf numFmtId="0" fontId="49" fillId="52" borderId="86" applyNumberFormat="0" applyAlignment="0" applyProtection="0"/>
    <xf numFmtId="0" fontId="3" fillId="11" borderId="0" applyNumberFormat="0" applyBorder="0" applyAlignment="0" applyProtection="0"/>
    <xf numFmtId="0" fontId="25" fillId="0" borderId="9" applyNumberFormat="0" applyFill="0" applyAlignment="0" applyProtection="0"/>
    <xf numFmtId="0" fontId="26" fillId="32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79" applyNumberFormat="0" applyFont="0" applyAlignment="0" applyProtection="0"/>
    <xf numFmtId="0" fontId="59" fillId="52" borderId="73" applyNumberFormat="0" applyAlignment="0" applyProtection="0"/>
    <xf numFmtId="0" fontId="12" fillId="0" borderId="1" applyNumberFormat="0" applyFill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26" fillId="28" borderId="0" applyNumberFormat="0" applyBorder="0" applyAlignment="0" applyProtection="0"/>
    <xf numFmtId="0" fontId="61" fillId="0" borderId="74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61" fillId="0" borderId="85" applyNumberFormat="0" applyFill="0" applyAlignment="0" applyProtection="0"/>
    <xf numFmtId="0" fontId="13" fillId="0" borderId="2" applyNumberFormat="0" applyFill="0" applyAlignment="0" applyProtection="0"/>
    <xf numFmtId="0" fontId="11" fillId="0" borderId="0"/>
    <xf numFmtId="0" fontId="26" fillId="24" borderId="0" applyNumberFormat="0" applyBorder="0" applyAlignment="0" applyProtection="0"/>
    <xf numFmtId="0" fontId="26" fillId="9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26" fillId="21" borderId="0" applyNumberFormat="0" applyBorder="0" applyAlignment="0" applyProtection="0"/>
    <xf numFmtId="0" fontId="9" fillId="55" borderId="92" applyNumberFormat="0" applyFont="0" applyAlignment="0" applyProtection="0"/>
    <xf numFmtId="0" fontId="3" fillId="27" borderId="0" applyNumberFormat="0" applyBorder="0" applyAlignment="0" applyProtection="0"/>
    <xf numFmtId="0" fontId="26" fillId="29" borderId="0" applyNumberFormat="0" applyBorder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26" fillId="13" borderId="0" applyNumberFormat="0" applyBorder="0" applyAlignment="0" applyProtection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6" fillId="29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12" fillId="0" borderId="1" applyNumberFormat="0" applyFill="0" applyAlignment="0" applyProtection="0"/>
    <xf numFmtId="0" fontId="49" fillId="52" borderId="71" applyNumberFormat="0" applyAlignment="0" applyProtection="0"/>
    <xf numFmtId="0" fontId="59" fillId="52" borderId="84" applyNumberFormat="0" applyAlignment="0" applyProtection="0"/>
    <xf numFmtId="0" fontId="26" fillId="20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5" borderId="0" applyNumberFormat="0" applyBorder="0" applyAlignment="0" applyProtection="0"/>
    <xf numFmtId="0" fontId="26" fillId="28" borderId="0" applyNumberFormat="0" applyBorder="0" applyAlignment="0" applyProtection="0"/>
    <xf numFmtId="0" fontId="16" fillId="3" borderId="0" applyNumberFormat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26" fillId="16" borderId="0" applyNumberFormat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49" fillId="52" borderId="91" applyNumberFormat="0" applyAlignment="0" applyProtection="0"/>
    <xf numFmtId="0" fontId="14" fillId="0" borderId="3" applyNumberFormat="0" applyFill="0" applyAlignment="0" applyProtection="0"/>
    <xf numFmtId="0" fontId="26" fillId="9" borderId="0" applyNumberFormat="0" applyBorder="0" applyAlignment="0" applyProtection="0"/>
    <xf numFmtId="0" fontId="2" fillId="8" borderId="8" applyNumberFormat="0" applyFont="0" applyAlignment="0" applyProtection="0"/>
    <xf numFmtId="0" fontId="20" fillId="6" borderId="4" applyNumberFormat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25" fillId="0" borderId="9" applyNumberFormat="0" applyFill="0" applyAlignment="0" applyProtection="0"/>
    <xf numFmtId="0" fontId="56" fillId="42" borderId="71" applyNumberFormat="0" applyAlignment="0" applyProtection="0"/>
    <xf numFmtId="0" fontId="22" fillId="7" borderId="7" applyNumberFormat="0" applyAlignment="0" applyProtection="0"/>
    <xf numFmtId="0" fontId="26" fillId="32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17" borderId="0" applyNumberFormat="0" applyBorder="0" applyAlignment="0" applyProtection="0"/>
    <xf numFmtId="0" fontId="3" fillId="31" borderId="0" applyNumberFormat="0" applyBorder="0" applyAlignment="0" applyProtection="0"/>
    <xf numFmtId="1" fontId="64" fillId="0" borderId="0"/>
    <xf numFmtId="0" fontId="26" fillId="9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4" borderId="0" applyNumberFormat="0" applyBorder="0" applyAlignment="0" applyProtection="0"/>
    <xf numFmtId="0" fontId="61" fillId="0" borderId="85" applyNumberFormat="0" applyFill="0" applyAlignment="0" applyProtection="0"/>
    <xf numFmtId="0" fontId="3" fillId="30" borderId="0" applyNumberFormat="0" applyBorder="0" applyAlignment="0" applyProtection="0"/>
    <xf numFmtId="0" fontId="11" fillId="0" borderId="0"/>
    <xf numFmtId="0" fontId="26" fillId="24" borderId="0" applyNumberFormat="0" applyBorder="0" applyAlignment="0" applyProtection="0"/>
    <xf numFmtId="0" fontId="26" fillId="9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26" fillId="16" borderId="0" applyNumberFormat="0" applyBorder="0" applyAlignment="0" applyProtection="0"/>
    <xf numFmtId="0" fontId="15" fillId="2" borderId="0" applyNumberFormat="0" applyBorder="0" applyAlignment="0" applyProtection="0"/>
    <xf numFmtId="0" fontId="21" fillId="0" borderId="6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0" fillId="6" borderId="4" applyNumberFormat="0" applyAlignment="0" applyProtection="0"/>
    <xf numFmtId="0" fontId="3" fillId="14" borderId="0" applyNumberFormat="0" applyBorder="0" applyAlignment="0" applyProtection="0"/>
    <xf numFmtId="0" fontId="26" fillId="32" borderId="0" applyNumberFormat="0" applyBorder="0" applyAlignment="0" applyProtection="0"/>
    <xf numFmtId="0" fontId="15" fillId="2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11" fillId="0" borderId="0"/>
    <xf numFmtId="0" fontId="56" fillId="42" borderId="86" applyNumberFormat="0" applyAlignment="0" applyProtection="0"/>
    <xf numFmtId="0" fontId="26" fillId="25" borderId="0" applyNumberFormat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9" borderId="0" applyNumberFormat="0" applyBorder="0" applyAlignment="0" applyProtection="0"/>
    <xf numFmtId="0" fontId="3" fillId="31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61" fillId="0" borderId="85" applyNumberFormat="0" applyFill="0" applyAlignment="0" applyProtection="0"/>
    <xf numFmtId="0" fontId="11" fillId="0" borderId="0"/>
    <xf numFmtId="0" fontId="3" fillId="19" borderId="0" applyNumberFormat="0" applyBorder="0" applyAlignment="0" applyProtection="0"/>
    <xf numFmtId="0" fontId="26" fillId="9" borderId="0" applyNumberFormat="0" applyBorder="0" applyAlignment="0" applyProtection="0"/>
    <xf numFmtId="0" fontId="26" fillId="17" borderId="0" applyNumberFormat="0" applyBorder="0" applyAlignment="0" applyProtection="0"/>
    <xf numFmtId="0" fontId="3" fillId="27" borderId="0" applyNumberFormat="0" applyBorder="0" applyAlignment="0" applyProtection="0"/>
    <xf numFmtId="0" fontId="56" fillId="42" borderId="91" applyNumberFormat="0" applyAlignment="0" applyProtection="0"/>
    <xf numFmtId="0" fontId="26" fillId="13" borderId="0" applyNumberFormat="0" applyBorder="0" applyAlignment="0" applyProtection="0"/>
    <xf numFmtId="0" fontId="21" fillId="0" borderId="6" applyNumberFormat="0" applyFill="0" applyAlignment="0" applyProtection="0"/>
    <xf numFmtId="0" fontId="3" fillId="11" borderId="0" applyNumberFormat="0" applyBorder="0" applyAlignment="0" applyProtection="0"/>
    <xf numFmtId="0" fontId="26" fillId="24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2" fillId="0" borderId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26" fillId="20" borderId="0" applyNumberFormat="0" applyBorder="0" applyAlignment="0" applyProtection="0"/>
    <xf numFmtId="0" fontId="3" fillId="22" borderId="0" applyNumberFormat="0" applyBorder="0" applyAlignment="0" applyProtection="0"/>
    <xf numFmtId="0" fontId="56" fillId="42" borderId="87" applyNumberFormat="0" applyAlignment="0" applyProtection="0"/>
    <xf numFmtId="0" fontId="22" fillId="7" borderId="7" applyNumberFormat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19" fillId="6" borderId="5" applyNumberFormat="0" applyAlignment="0" applyProtection="0"/>
    <xf numFmtId="0" fontId="23" fillId="0" borderId="0" applyNumberFormat="0" applyFill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8" fillId="5" borderId="4" applyNumberFormat="0" applyAlignment="0" applyProtection="0"/>
    <xf numFmtId="0" fontId="26" fillId="32" borderId="0" applyNumberFormat="0" applyBorder="0" applyAlignment="0" applyProtection="0"/>
    <xf numFmtId="0" fontId="61" fillId="0" borderId="90" applyNumberFormat="0" applyFill="0" applyAlignment="0" applyProtection="0"/>
    <xf numFmtId="0" fontId="22" fillId="7" borderId="7" applyNumberFormat="0" applyAlignment="0" applyProtection="0"/>
    <xf numFmtId="0" fontId="25" fillId="0" borderId="9" applyNumberFormat="0" applyFill="0" applyAlignment="0" applyProtection="0"/>
    <xf numFmtId="0" fontId="3" fillId="22" borderId="0" applyNumberFormat="0" applyBorder="0" applyAlignment="0" applyProtection="0"/>
    <xf numFmtId="0" fontId="18" fillId="5" borderId="4" applyNumberFormat="0" applyAlignment="0" applyProtection="0"/>
    <xf numFmtId="0" fontId="12" fillId="0" borderId="1" applyNumberFormat="0" applyFill="0" applyAlignment="0" applyProtection="0"/>
    <xf numFmtId="0" fontId="3" fillId="10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4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2" fillId="0" borderId="1" applyNumberFormat="0" applyFill="0" applyAlignment="0" applyProtection="0"/>
    <xf numFmtId="0" fontId="61" fillId="0" borderId="94" applyNumberFormat="0" applyFill="0" applyAlignment="0" applyProtection="0"/>
    <xf numFmtId="0" fontId="3" fillId="26" borderId="0" applyNumberFormat="0" applyBorder="0" applyAlignment="0" applyProtection="0"/>
    <xf numFmtId="0" fontId="13" fillId="0" borderId="2" applyNumberFormat="0" applyFill="0" applyAlignment="0" applyProtection="0"/>
    <xf numFmtId="0" fontId="26" fillId="12" borderId="0" applyNumberFormat="0" applyBorder="0" applyAlignment="0" applyProtection="0"/>
    <xf numFmtId="0" fontId="3" fillId="27" borderId="0" applyNumberFormat="0" applyBorder="0" applyAlignment="0" applyProtection="0"/>
    <xf numFmtId="0" fontId="49" fillId="52" borderId="91" applyNumberFormat="0" applyAlignment="0" applyProtection="0"/>
    <xf numFmtId="0" fontId="3" fillId="30" borderId="0" applyNumberFormat="0" applyBorder="0" applyAlignment="0" applyProtection="0"/>
    <xf numFmtId="0" fontId="17" fillId="4" borderId="0" applyNumberFormat="0" applyBorder="0" applyAlignment="0" applyProtection="0"/>
    <xf numFmtId="0" fontId="3" fillId="15" borderId="0" applyNumberFormat="0" applyBorder="0" applyAlignment="0" applyProtection="0"/>
    <xf numFmtId="0" fontId="2" fillId="8" borderId="8" applyNumberFormat="0" applyFont="0" applyAlignment="0" applyProtection="0"/>
    <xf numFmtId="0" fontId="26" fillId="2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49" fillId="52" borderId="91" applyNumberFormat="0" applyAlignment="0" applyProtection="0"/>
    <xf numFmtId="0" fontId="59" fillId="52" borderId="93" applyNumberFormat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26" fillId="21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" fontId="64" fillId="0" borderId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3" fillId="14" borderId="0" applyNumberFormat="0" applyBorder="0" applyAlignment="0" applyProtection="0"/>
    <xf numFmtId="0" fontId="13" fillId="0" borderId="2" applyNumberFormat="0" applyFill="0" applyAlignment="0" applyProtection="0"/>
    <xf numFmtId="0" fontId="26" fillId="12" borderId="0" applyNumberFormat="0" applyBorder="0" applyAlignment="0" applyProtection="0"/>
    <xf numFmtId="0" fontId="3" fillId="19" borderId="0" applyNumberFormat="0" applyBorder="0" applyAlignment="0" applyProtection="0"/>
    <xf numFmtId="0" fontId="14" fillId="0" borderId="3" applyNumberFormat="0" applyFill="0" applyAlignment="0" applyProtection="0"/>
    <xf numFmtId="0" fontId="2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14" fillId="0" borderId="3" applyNumberFormat="0" applyFill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3" fillId="18" borderId="0" applyNumberFormat="0" applyBorder="0" applyAlignment="0" applyProtection="0"/>
    <xf numFmtId="0" fontId="16" fillId="3" borderId="0" applyNumberFormat="0" applyBorder="0" applyAlignment="0" applyProtection="0"/>
    <xf numFmtId="0" fontId="19" fillId="6" borderId="5" applyNumberFormat="0" applyAlignment="0" applyProtection="0"/>
    <xf numFmtId="0" fontId="16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56" fillId="42" borderId="91" applyNumberFormat="0" applyAlignment="0" applyProtection="0"/>
    <xf numFmtId="0" fontId="26" fillId="21" borderId="0" applyNumberFormat="0" applyBorder="0" applyAlignment="0" applyProtection="0"/>
    <xf numFmtId="0" fontId="21" fillId="0" borderId="6" applyNumberFormat="0" applyFill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15" fillId="2" borderId="0" applyNumberFormat="0" applyBorder="0" applyAlignment="0" applyProtection="0"/>
    <xf numFmtId="0" fontId="12" fillId="0" borderId="1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55" borderId="92" applyNumberFormat="0" applyFont="0" applyAlignment="0" applyProtection="0"/>
    <xf numFmtId="0" fontId="59" fillId="52" borderId="93" applyNumberFormat="0" applyAlignment="0" applyProtection="0"/>
    <xf numFmtId="0" fontId="61" fillId="0" borderId="94" applyNumberFormat="0" applyFill="0" applyAlignment="0" applyProtection="0"/>
    <xf numFmtId="1" fontId="64" fillId="0" borderId="0"/>
    <xf numFmtId="0" fontId="17" fillId="4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3" fillId="30" borderId="0" applyNumberFormat="0" applyBorder="0" applyAlignment="0" applyProtection="0"/>
    <xf numFmtId="0" fontId="2" fillId="0" borderId="0"/>
    <xf numFmtId="0" fontId="24" fillId="0" borderId="0" applyNumberFormat="0" applyFill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6" fillId="24" borderId="0" applyNumberFormat="0" applyBorder="0" applyAlignment="0" applyProtection="0"/>
    <xf numFmtId="0" fontId="3" fillId="23" borderId="0" applyNumberFormat="0" applyBorder="0" applyAlignment="0" applyProtection="0"/>
    <xf numFmtId="0" fontId="26" fillId="16" borderId="0" applyNumberFormat="0" applyBorder="0" applyAlignment="0" applyProtection="0"/>
    <xf numFmtId="0" fontId="26" fillId="29" borderId="0" applyNumberFormat="0" applyBorder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12" fillId="0" borderId="1" applyNumberFormat="0" applyFill="0" applyAlignment="0" applyProtection="0"/>
    <xf numFmtId="0" fontId="2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8" borderId="8" applyNumberFormat="0" applyFont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18" fillId="5" borderId="4" applyNumberFormat="0" applyAlignment="0" applyProtection="0"/>
    <xf numFmtId="0" fontId="56" fillId="42" borderId="91" applyNumberFormat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9" fillId="55" borderId="99" applyNumberFormat="0" applyFont="0" applyAlignment="0" applyProtection="0"/>
    <xf numFmtId="0" fontId="59" fillId="52" borderId="100" applyNumberFormat="0" applyAlignment="0" applyProtection="0"/>
    <xf numFmtId="0" fontId="61" fillId="0" borderId="101" applyNumberFormat="0" applyFill="0" applyAlignment="0" applyProtection="0"/>
    <xf numFmtId="1" fontId="64" fillId="0" borderId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11" fillId="0" borderId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6" fillId="20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49" fillId="52" borderId="91" applyNumberFormat="0" applyAlignment="0" applyProtection="0"/>
    <xf numFmtId="0" fontId="56" fillId="42" borderId="91" applyNumberFormat="0" applyAlignment="0" applyProtection="0"/>
    <xf numFmtId="0" fontId="9" fillId="55" borderId="92" applyNumberFormat="0" applyFont="0" applyAlignment="0" applyProtection="0"/>
    <xf numFmtId="0" fontId="59" fillId="52" borderId="93" applyNumberFormat="0" applyAlignment="0" applyProtection="0"/>
    <xf numFmtId="0" fontId="61" fillId="0" borderId="94" applyNumberFormat="0" applyFill="0" applyAlignment="0" applyProtection="0"/>
    <xf numFmtId="1" fontId="64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44" fillId="0" borderId="0"/>
    <xf numFmtId="43" fontId="5" fillId="0" borderId="0" applyFont="0" applyFill="0" applyBorder="0" applyAlignment="0" applyProtection="0"/>
  </cellStyleXfs>
  <cellXfs count="466">
    <xf numFmtId="0" fontId="0" fillId="0" borderId="0" xfId="0"/>
    <xf numFmtId="0" fontId="7" fillId="0" borderId="0" xfId="772" applyFont="1" applyAlignment="1">
      <alignment horizontal="center" wrapText="1"/>
    </xf>
    <xf numFmtId="170" fontId="7" fillId="33" borderId="58" xfId="715" applyNumberFormat="1" applyFont="1" applyFill="1" applyBorder="1" applyAlignment="1">
      <alignment horizontal="center" vertical="center" wrapText="1"/>
    </xf>
    <xf numFmtId="0" fontId="78" fillId="0" borderId="0" xfId="0" applyFont="1"/>
    <xf numFmtId="0" fontId="10" fillId="0" borderId="70" xfId="97" applyNumberFormat="1" applyFont="1" applyFill="1" applyBorder="1" applyAlignment="1">
      <alignment horizontal="center" vertical="center" wrapText="1"/>
    </xf>
    <xf numFmtId="0" fontId="66" fillId="33" borderId="70" xfId="97" applyFont="1" applyFill="1" applyBorder="1" applyAlignment="1">
      <alignment horizontal="center" vertical="center" wrapText="1"/>
    </xf>
    <xf numFmtId="169" fontId="10" fillId="33" borderId="11" xfId="97" applyNumberFormat="1" applyFont="1" applyFill="1" applyBorder="1" applyAlignment="1">
      <alignment horizontal="center" vertical="center" wrapText="1"/>
    </xf>
    <xf numFmtId="170" fontId="10" fillId="0" borderId="70" xfId="97" applyNumberFormat="1" applyFont="1" applyBorder="1" applyAlignment="1">
      <alignment horizontal="center" vertical="center" wrapText="1"/>
    </xf>
    <xf numFmtId="166" fontId="10" fillId="33" borderId="70" xfId="8" applyNumberFormat="1" applyFont="1" applyFill="1" applyBorder="1" applyAlignment="1">
      <alignment horizontal="center" vertical="center"/>
    </xf>
    <xf numFmtId="169" fontId="66" fillId="33" borderId="70" xfId="97" applyNumberFormat="1" applyFont="1" applyFill="1" applyBorder="1" applyAlignment="1">
      <alignment horizontal="center" vertical="center" wrapText="1"/>
    </xf>
    <xf numFmtId="170" fontId="10" fillId="33" borderId="70" xfId="97" applyNumberFormat="1" applyFont="1" applyFill="1" applyBorder="1" applyAlignment="1">
      <alignment horizontal="center" vertical="center" wrapText="1"/>
    </xf>
    <xf numFmtId="0" fontId="68" fillId="0" borderId="0" xfId="0" applyFont="1"/>
    <xf numFmtId="0" fontId="66" fillId="0" borderId="102" xfId="0" applyFont="1" applyBorder="1" applyAlignment="1">
      <alignment horizontal="center" vertical="center" wrapText="1"/>
    </xf>
    <xf numFmtId="0" fontId="10" fillId="0" borderId="102" xfId="0" applyFont="1" applyBorder="1" applyAlignment="1">
      <alignment horizontal="left" vertical="center" wrapText="1"/>
    </xf>
    <xf numFmtId="0" fontId="7" fillId="0" borderId="0" xfId="772" applyFont="1" applyAlignment="1">
      <alignment horizontal="center" vertical="center" wrapText="1"/>
    </xf>
    <xf numFmtId="0" fontId="66" fillId="0" borderId="102" xfId="0" applyFont="1" applyBorder="1" applyAlignment="1">
      <alignment horizontal="left" vertical="top" wrapText="1"/>
    </xf>
    <xf numFmtId="0" fontId="10" fillId="0" borderId="102" xfId="0" applyFont="1" applyBorder="1" applyAlignment="1">
      <alignment horizontal="left" vertical="top" wrapText="1"/>
    </xf>
    <xf numFmtId="0" fontId="79" fillId="0" borderId="0" xfId="772" applyFont="1"/>
    <xf numFmtId="0" fontId="68" fillId="0" borderId="0" xfId="772" applyFont="1" applyAlignment="1">
      <alignment horizontal="center"/>
    </xf>
    <xf numFmtId="0" fontId="68" fillId="0" borderId="0" xfId="218" applyFont="1"/>
    <xf numFmtId="0" fontId="68" fillId="0" borderId="106" xfId="0" applyFont="1" applyBorder="1" applyAlignment="1">
      <alignment horizontal="center" vertical="center" wrapText="1"/>
    </xf>
    <xf numFmtId="0" fontId="68" fillId="0" borderId="102" xfId="0" applyFont="1" applyBorder="1" applyAlignment="1">
      <alignment horizontal="center" vertical="center" wrapText="1"/>
    </xf>
    <xf numFmtId="0" fontId="7" fillId="0" borderId="58" xfId="0" applyFont="1" applyBorder="1" applyAlignment="1">
      <alignment vertical="center"/>
    </xf>
    <xf numFmtId="167" fontId="7" fillId="0" borderId="58" xfId="0" applyNumberFormat="1" applyFont="1" applyBorder="1" applyAlignment="1">
      <alignment vertical="center"/>
    </xf>
    <xf numFmtId="0" fontId="68" fillId="0" borderId="58" xfId="0" applyFont="1" applyBorder="1"/>
    <xf numFmtId="0" fontId="7" fillId="0" borderId="58" xfId="0" applyFont="1" applyBorder="1" applyAlignment="1">
      <alignment vertical="center" wrapText="1"/>
    </xf>
    <xf numFmtId="0" fontId="80" fillId="0" borderId="0" xfId="0" applyFont="1"/>
    <xf numFmtId="0" fontId="7" fillId="0" borderId="58" xfId="0" applyFont="1" applyBorder="1"/>
    <xf numFmtId="0" fontId="78" fillId="0" borderId="0" xfId="0" applyFont="1" applyAlignment="1">
      <alignment vertical="center"/>
    </xf>
    <xf numFmtId="0" fontId="68" fillId="0" borderId="47" xfId="0" applyFont="1" applyBorder="1"/>
    <xf numFmtId="0" fontId="68" fillId="0" borderId="58" xfId="0" applyFont="1" applyBorder="1" applyAlignment="1">
      <alignment horizontal="left" vertical="center" wrapText="1"/>
    </xf>
    <xf numFmtId="43" fontId="68" fillId="0" borderId="58" xfId="0" applyNumberFormat="1" applyFont="1" applyBorder="1" applyAlignment="1">
      <alignment vertical="center"/>
    </xf>
    <xf numFmtId="167" fontId="7" fillId="0" borderId="58" xfId="0" applyNumberFormat="1" applyFont="1" applyBorder="1" applyAlignment="1">
      <alignment horizontal="center" vertical="center"/>
    </xf>
    <xf numFmtId="0" fontId="68" fillId="33" borderId="58" xfId="0" applyFont="1" applyFill="1" applyBorder="1" applyAlignment="1">
      <alignment horizontal="left" vertical="center" wrapText="1"/>
    </xf>
    <xf numFmtId="0" fontId="7" fillId="33" borderId="58" xfId="0" applyFont="1" applyFill="1" applyBorder="1" applyAlignment="1">
      <alignment wrapText="1"/>
    </xf>
    <xf numFmtId="0" fontId="68" fillId="0" borderId="105" xfId="881" applyFont="1" applyBorder="1" applyAlignment="1">
      <alignment horizontal="left" vertical="top" wrapText="1"/>
    </xf>
    <xf numFmtId="0" fontId="81" fillId="0" borderId="105" xfId="166" applyFont="1" applyBorder="1" applyAlignment="1">
      <alignment horizontal="left" vertical="top" wrapText="1"/>
    </xf>
    <xf numFmtId="167" fontId="82" fillId="0" borderId="58" xfId="0" applyNumberFormat="1" applyFont="1" applyBorder="1" applyAlignment="1">
      <alignment horizontal="center" vertical="center"/>
    </xf>
    <xf numFmtId="0" fontId="66" fillId="0" borderId="105" xfId="881" applyFont="1" applyBorder="1" applyAlignment="1">
      <alignment horizontal="left" vertical="top" wrapText="1"/>
    </xf>
    <xf numFmtId="0" fontId="66" fillId="0" borderId="105" xfId="881" applyFont="1" applyBorder="1" applyAlignment="1">
      <alignment horizontal="center" vertical="top" wrapText="1"/>
    </xf>
    <xf numFmtId="167" fontId="68" fillId="0" borderId="58" xfId="0" applyNumberFormat="1" applyFont="1" applyBorder="1" applyAlignment="1">
      <alignment horizontal="center" vertical="center"/>
    </xf>
    <xf numFmtId="0" fontId="68" fillId="0" borderId="103" xfId="0" applyFont="1" applyBorder="1" applyAlignment="1">
      <alignment horizontal="left" vertical="top" wrapText="1"/>
    </xf>
    <xf numFmtId="167" fontId="68" fillId="0" borderId="58" xfId="0" applyNumberFormat="1" applyFont="1" applyBorder="1"/>
    <xf numFmtId="0" fontId="68" fillId="0" borderId="27" xfId="0" applyFont="1" applyBorder="1" applyAlignment="1">
      <alignment horizontal="left" vertical="top" wrapText="1"/>
    </xf>
    <xf numFmtId="49" fontId="66" fillId="0" borderId="103" xfId="0" applyNumberFormat="1" applyFont="1" applyBorder="1" applyAlignment="1">
      <alignment horizontal="left" vertical="top" wrapText="1"/>
    </xf>
    <xf numFmtId="167" fontId="68" fillId="0" borderId="102" xfId="0" applyNumberFormat="1" applyFont="1" applyBorder="1"/>
    <xf numFmtId="0" fontId="7" fillId="33" borderId="103" xfId="0" applyFont="1" applyFill="1" applyBorder="1" applyAlignment="1">
      <alignment wrapText="1"/>
    </xf>
    <xf numFmtId="170" fontId="10" fillId="0" borderId="102" xfId="0" applyNumberFormat="1" applyFont="1" applyFill="1" applyBorder="1" applyAlignment="1">
      <alignment horizontal="center" vertical="center"/>
    </xf>
    <xf numFmtId="166" fontId="10" fillId="0" borderId="102" xfId="9" applyNumberFormat="1" applyFont="1" applyFill="1" applyBorder="1" applyAlignment="1">
      <alignment horizontal="center" vertical="center" wrapText="1"/>
    </xf>
    <xf numFmtId="170" fontId="66" fillId="0" borderId="102" xfId="0" applyNumberFormat="1" applyFont="1" applyFill="1" applyBorder="1" applyAlignment="1">
      <alignment horizontal="center" vertical="center"/>
    </xf>
    <xf numFmtId="166" fontId="66" fillId="0" borderId="102" xfId="9" applyNumberFormat="1" applyFont="1" applyFill="1" applyBorder="1" applyAlignment="1">
      <alignment horizontal="center" vertical="center" wrapText="1"/>
    </xf>
    <xf numFmtId="170" fontId="66" fillId="0" borderId="102" xfId="0" applyNumberFormat="1" applyFont="1" applyFill="1" applyBorder="1" applyAlignment="1">
      <alignment horizontal="right" vertical="center"/>
    </xf>
    <xf numFmtId="169" fontId="10" fillId="0" borderId="102" xfId="0" applyNumberFormat="1" applyFont="1" applyFill="1" applyBorder="1" applyAlignment="1">
      <alignment horizontal="center" vertical="center"/>
    </xf>
    <xf numFmtId="0" fontId="66" fillId="33" borderId="102" xfId="0" applyFont="1" applyFill="1" applyBorder="1" applyAlignment="1">
      <alignment horizontal="left" vertical="top" wrapText="1"/>
    </xf>
    <xf numFmtId="166" fontId="66" fillId="0" borderId="102" xfId="8" applyNumberFormat="1" applyFont="1" applyFill="1" applyBorder="1" applyAlignment="1">
      <alignment horizontal="center" vertical="center"/>
    </xf>
    <xf numFmtId="170" fontId="10" fillId="0" borderId="102" xfId="0" applyNumberFormat="1" applyFont="1" applyFill="1" applyBorder="1" applyAlignment="1">
      <alignment horizontal="right" vertical="center"/>
    </xf>
    <xf numFmtId="0" fontId="81" fillId="0" borderId="102" xfId="0" applyFont="1" applyBorder="1" applyAlignment="1">
      <alignment horizontal="left" vertical="top" wrapText="1"/>
    </xf>
    <xf numFmtId="170" fontId="81" fillId="0" borderId="102" xfId="0" applyNumberFormat="1" applyFont="1" applyFill="1" applyBorder="1" applyAlignment="1">
      <alignment horizontal="right" vertical="center"/>
    </xf>
    <xf numFmtId="0" fontId="66" fillId="0" borderId="102" xfId="0" applyFont="1" applyBorder="1" applyAlignment="1">
      <alignment horizontal="center" vertical="top" wrapText="1"/>
    </xf>
    <xf numFmtId="0" fontId="79" fillId="0" borderId="0" xfId="772" applyFont="1" applyAlignment="1">
      <alignment vertical="center"/>
    </xf>
    <xf numFmtId="0" fontId="68" fillId="0" borderId="70" xfId="829" applyFont="1" applyBorder="1" applyAlignment="1">
      <alignment horizontal="center" vertical="center" wrapText="1"/>
    </xf>
    <xf numFmtId="0" fontId="68" fillId="0" borderId="102" xfId="829" applyFont="1" applyBorder="1" applyAlignment="1">
      <alignment horizontal="center" vertical="center" wrapText="1"/>
    </xf>
    <xf numFmtId="0" fontId="7" fillId="33" borderId="25" xfId="0" applyFont="1" applyFill="1" applyBorder="1" applyAlignment="1">
      <alignment horizontal="center" vertical="center"/>
    </xf>
    <xf numFmtId="0" fontId="7" fillId="33" borderId="95" xfId="0" applyFont="1" applyFill="1" applyBorder="1" applyAlignment="1">
      <alignment horizontal="center" vertical="center"/>
    </xf>
    <xf numFmtId="0" fontId="10" fillId="0" borderId="102" xfId="0" applyFont="1" applyBorder="1" applyAlignment="1">
      <alignment vertical="center" wrapText="1"/>
    </xf>
    <xf numFmtId="0" fontId="10" fillId="0" borderId="102" xfId="0" applyFont="1" applyBorder="1" applyAlignment="1">
      <alignment horizontal="center" vertical="center" wrapText="1"/>
    </xf>
    <xf numFmtId="170" fontId="66" fillId="0" borderId="0" xfId="97" applyNumberFormat="1" applyFont="1" applyFill="1" applyAlignment="1">
      <alignment vertical="center" wrapText="1"/>
    </xf>
    <xf numFmtId="49" fontId="10" fillId="0" borderId="0" xfId="97" applyNumberFormat="1" applyFont="1" applyFill="1" applyAlignment="1">
      <alignment horizontal="center" vertical="center" wrapText="1"/>
    </xf>
    <xf numFmtId="0" fontId="10" fillId="0" borderId="0" xfId="97" applyNumberFormat="1" applyFont="1" applyFill="1" applyAlignment="1">
      <alignment horizontal="center" vertical="center" wrapText="1"/>
    </xf>
    <xf numFmtId="49" fontId="10" fillId="0" borderId="70" xfId="97" applyNumberFormat="1" applyFont="1" applyFill="1" applyBorder="1" applyAlignment="1">
      <alignment horizontal="center" vertical="center" textRotation="90" wrapText="1"/>
    </xf>
    <xf numFmtId="169" fontId="10" fillId="33" borderId="70" xfId="97" applyNumberFormat="1" applyFont="1" applyFill="1" applyBorder="1" applyAlignment="1">
      <alignment horizontal="center" vertical="center" wrapText="1"/>
    </xf>
    <xf numFmtId="169" fontId="10" fillId="0" borderId="70" xfId="97" applyNumberFormat="1" applyFont="1" applyFill="1" applyBorder="1" applyAlignment="1">
      <alignment horizontal="center" vertical="center" wrapText="1"/>
    </xf>
    <xf numFmtId="0" fontId="83" fillId="33" borderId="70" xfId="97" applyFont="1" applyFill="1" applyBorder="1" applyAlignment="1">
      <alignment horizontal="center" vertical="center" wrapText="1"/>
    </xf>
    <xf numFmtId="0" fontId="10" fillId="0" borderId="70" xfId="97" applyFont="1" applyBorder="1" applyAlignment="1">
      <alignment horizontal="center" vertical="center" wrapText="1"/>
    </xf>
    <xf numFmtId="0" fontId="10" fillId="0" borderId="70" xfId="97" applyFont="1" applyBorder="1" applyAlignment="1">
      <alignment horizontal="left" vertical="center" wrapText="1"/>
    </xf>
    <xf numFmtId="0" fontId="10" fillId="0" borderId="47" xfId="97" applyFont="1" applyBorder="1" applyAlignment="1">
      <alignment vertical="center" wrapText="1"/>
    </xf>
    <xf numFmtId="0" fontId="68" fillId="0" borderId="95" xfId="0" applyFont="1" applyBorder="1" applyAlignment="1">
      <alignment horizontal="center"/>
    </xf>
    <xf numFmtId="0" fontId="68" fillId="0" borderId="95" xfId="0" applyFont="1" applyBorder="1"/>
    <xf numFmtId="0" fontId="68" fillId="33" borderId="95" xfId="0" applyFont="1" applyFill="1" applyBorder="1"/>
    <xf numFmtId="167" fontId="84" fillId="0" borderId="95" xfId="715" applyNumberFormat="1" applyFont="1" applyBorder="1" applyAlignment="1">
      <alignment vertical="center"/>
    </xf>
    <xf numFmtId="0" fontId="85" fillId="0" borderId="95" xfId="97" applyFont="1" applyFill="1" applyBorder="1" applyAlignment="1">
      <alignment horizontal="left" vertical="center" wrapText="1"/>
    </xf>
    <xf numFmtId="167" fontId="84" fillId="33" borderId="95" xfId="715" applyNumberFormat="1" applyFont="1" applyFill="1" applyBorder="1"/>
    <xf numFmtId="0" fontId="82" fillId="33" borderId="103" xfId="0" applyFont="1" applyFill="1" applyBorder="1" applyAlignment="1">
      <alignment vertical="center" wrapText="1"/>
    </xf>
    <xf numFmtId="167" fontId="82" fillId="0" borderId="95" xfId="715" applyNumberFormat="1" applyFont="1" applyBorder="1" applyAlignment="1">
      <alignment vertical="center"/>
    </xf>
    <xf numFmtId="167" fontId="82" fillId="33" borderId="95" xfId="715" applyNumberFormat="1" applyFont="1" applyFill="1" applyBorder="1" applyAlignment="1">
      <alignment vertical="center"/>
    </xf>
    <xf numFmtId="167" fontId="82" fillId="0" borderId="102" xfId="715" applyNumberFormat="1" applyFont="1" applyBorder="1" applyAlignment="1">
      <alignment vertical="center"/>
    </xf>
    <xf numFmtId="167" fontId="82" fillId="33" borderId="102" xfId="715" applyNumberFormat="1" applyFont="1" applyFill="1" applyBorder="1" applyAlignment="1">
      <alignment vertical="center"/>
    </xf>
    <xf numFmtId="0" fontId="68" fillId="33" borderId="102" xfId="0" applyFont="1" applyFill="1" applyBorder="1"/>
    <xf numFmtId="0" fontId="68" fillId="0" borderId="102" xfId="0" applyFont="1" applyBorder="1"/>
    <xf numFmtId="0" fontId="10" fillId="33" borderId="70" xfId="97" applyFont="1" applyFill="1" applyBorder="1" applyAlignment="1">
      <alignment horizontal="center" vertical="center" wrapText="1"/>
    </xf>
    <xf numFmtId="0" fontId="10" fillId="33" borderId="70" xfId="97" applyFont="1" applyFill="1" applyBorder="1" applyAlignment="1">
      <alignment horizontal="left" vertical="center" wrapText="1"/>
    </xf>
    <xf numFmtId="174" fontId="68" fillId="33" borderId="95" xfId="1977" applyNumberFormat="1" applyFont="1" applyFill="1" applyBorder="1"/>
    <xf numFmtId="167" fontId="68" fillId="33" borderId="95" xfId="0" applyNumberFormat="1" applyFont="1" applyFill="1" applyBorder="1"/>
    <xf numFmtId="167" fontId="84" fillId="0" borderId="95" xfId="715" applyNumberFormat="1" applyFont="1" applyBorder="1"/>
    <xf numFmtId="0" fontId="82" fillId="0" borderId="95" xfId="0" applyFont="1" applyBorder="1" applyAlignment="1">
      <alignment vertical="center" wrapText="1"/>
    </xf>
    <xf numFmtId="43" fontId="68" fillId="33" borderId="95" xfId="1" applyNumberFormat="1" applyFont="1" applyFill="1" applyBorder="1" applyAlignment="1">
      <alignment horizontal="right" vertical="center" wrapText="1"/>
    </xf>
    <xf numFmtId="0" fontId="68" fillId="0" borderId="0" xfId="967" applyFont="1"/>
    <xf numFmtId="173" fontId="68" fillId="0" borderId="0" xfId="0" applyNumberFormat="1" applyFont="1"/>
    <xf numFmtId="43" fontId="68" fillId="0" borderId="0" xfId="0" applyNumberFormat="1" applyFont="1"/>
    <xf numFmtId="169" fontId="68" fillId="0" borderId="0" xfId="0" applyNumberFormat="1" applyFont="1"/>
    <xf numFmtId="0" fontId="7" fillId="0" borderId="0" xfId="0" applyFont="1"/>
    <xf numFmtId="0" fontId="68" fillId="33" borderId="0" xfId="0" applyFont="1" applyFill="1"/>
    <xf numFmtId="0" fontId="82" fillId="0" borderId="0" xfId="0" applyFont="1"/>
    <xf numFmtId="0" fontId="68" fillId="0" borderId="0" xfId="1149" applyFont="1"/>
    <xf numFmtId="0" fontId="68" fillId="0" borderId="0" xfId="1149" applyFont="1" applyAlignment="1">
      <alignment wrapText="1"/>
    </xf>
    <xf numFmtId="49" fontId="10" fillId="0" borderId="47" xfId="97" applyNumberFormat="1" applyFont="1" applyFill="1" applyBorder="1" applyAlignment="1">
      <alignment horizontal="center" vertical="center" textRotation="90" wrapText="1"/>
    </xf>
    <xf numFmtId="0" fontId="83" fillId="33" borderId="47" xfId="1149" applyFont="1" applyFill="1" applyBorder="1" applyAlignment="1">
      <alignment horizontal="center" vertical="center" wrapText="1"/>
    </xf>
    <xf numFmtId="0" fontId="81" fillId="33" borderId="47" xfId="1149" applyFont="1" applyFill="1" applyBorder="1" applyAlignment="1">
      <alignment horizontal="center" vertical="center" wrapText="1"/>
    </xf>
    <xf numFmtId="0" fontId="85" fillId="0" borderId="47" xfId="97" applyFont="1" applyBorder="1" applyAlignment="1">
      <alignment horizontal="center" vertical="center" wrapText="1"/>
    </xf>
    <xf numFmtId="0" fontId="66" fillId="0" borderId="47" xfId="97" applyFont="1" applyBorder="1" applyAlignment="1">
      <alignment horizontal="center" vertical="center" wrapText="1"/>
    </xf>
    <xf numFmtId="166" fontId="85" fillId="33" borderId="47" xfId="8" applyNumberFormat="1" applyFont="1" applyFill="1" applyBorder="1" applyAlignment="1">
      <alignment horizontal="center" vertical="top"/>
    </xf>
    <xf numFmtId="0" fontId="10" fillId="33" borderId="11" xfId="97" applyFont="1" applyFill="1" applyBorder="1" applyAlignment="1">
      <alignment horizontal="center" vertical="center" wrapText="1"/>
    </xf>
    <xf numFmtId="0" fontId="10" fillId="33" borderId="25" xfId="97" applyFont="1" applyFill="1" applyBorder="1" applyAlignment="1">
      <alignment horizontal="center" vertical="center" wrapText="1"/>
    </xf>
    <xf numFmtId="167" fontId="68" fillId="0" borderId="95" xfId="715" applyNumberFormat="1" applyFont="1" applyBorder="1" applyAlignment="1">
      <alignment vertical="center"/>
    </xf>
    <xf numFmtId="0" fontId="68" fillId="0" borderId="0" xfId="2" applyFont="1"/>
    <xf numFmtId="0" fontId="68" fillId="0" borderId="0" xfId="295" applyFont="1"/>
    <xf numFmtId="0" fontId="68" fillId="0" borderId="24" xfId="218" applyFont="1" applyBorder="1" applyAlignment="1">
      <alignment horizontal="center" vertical="center" wrapText="1"/>
    </xf>
    <xf numFmtId="0" fontId="68" fillId="0" borderId="29" xfId="218" applyFont="1" applyBorder="1" applyAlignment="1">
      <alignment horizontal="center" vertical="center" wrapText="1"/>
    </xf>
    <xf numFmtId="0" fontId="68" fillId="0" borderId="0" xfId="0" applyFont="1" applyAlignment="1">
      <alignment vertical="center"/>
    </xf>
    <xf numFmtId="0" fontId="68" fillId="0" borderId="102" xfId="218" applyFont="1" applyBorder="1" applyAlignment="1">
      <alignment horizontal="center" vertical="center" wrapText="1"/>
    </xf>
    <xf numFmtId="0" fontId="81" fillId="0" borderId="48" xfId="474" applyFont="1" applyBorder="1" applyAlignment="1">
      <alignment horizontal="left" vertical="top" wrapText="1"/>
    </xf>
    <xf numFmtId="0" fontId="10" fillId="0" borderId="48" xfId="474" applyFont="1" applyBorder="1" applyAlignment="1">
      <alignment horizontal="left" vertical="top" wrapText="1"/>
    </xf>
    <xf numFmtId="0" fontId="81" fillId="0" borderId="48" xfId="166" applyFont="1" applyBorder="1">
      <alignment horizontal="left" vertical="top" wrapText="1"/>
    </xf>
    <xf numFmtId="0" fontId="66" fillId="0" borderId="48" xfId="166" applyFont="1" applyBorder="1" applyAlignment="1">
      <alignment horizontal="left" vertical="top" wrapText="1"/>
    </xf>
    <xf numFmtId="0" fontId="66" fillId="0" borderId="48" xfId="166" applyFont="1" applyBorder="1" applyAlignment="1">
      <alignment horizontal="center" vertical="top"/>
    </xf>
    <xf numFmtId="0" fontId="81" fillId="33" borderId="42" xfId="166" applyFont="1" applyFill="1" applyBorder="1">
      <alignment horizontal="left" vertical="top" wrapText="1"/>
    </xf>
    <xf numFmtId="0" fontId="10" fillId="0" borderId="42" xfId="166" applyFont="1" applyBorder="1" applyAlignment="1">
      <alignment horizontal="left" vertical="top" wrapText="1"/>
    </xf>
    <xf numFmtId="0" fontId="66" fillId="0" borderId="42" xfId="166" applyFont="1" applyBorder="1" applyAlignment="1">
      <alignment horizontal="left" vertical="top" wrapText="1"/>
    </xf>
    <xf numFmtId="0" fontId="81" fillId="33" borderId="47" xfId="166" applyFont="1" applyFill="1" applyBorder="1">
      <alignment horizontal="left" vertical="top" wrapText="1"/>
    </xf>
    <xf numFmtId="0" fontId="66" fillId="33" borderId="47" xfId="166" applyFont="1" applyFill="1" applyBorder="1" applyAlignment="1">
      <alignment horizontal="left" vertical="top" wrapText="1"/>
    </xf>
    <xf numFmtId="0" fontId="87" fillId="0" borderId="104" xfId="0" applyFont="1" applyBorder="1" applyAlignment="1">
      <alignment vertical="top" wrapText="1"/>
    </xf>
    <xf numFmtId="0" fontId="81" fillId="0" borderId="11" xfId="0" applyFont="1" applyBorder="1" applyAlignment="1">
      <alignment horizontal="left" vertical="top" wrapText="1"/>
    </xf>
    <xf numFmtId="169" fontId="66" fillId="0" borderId="102" xfId="0" applyNumberFormat="1" applyFont="1" applyFill="1" applyBorder="1" applyAlignment="1">
      <alignment vertical="center"/>
    </xf>
    <xf numFmtId="0" fontId="88" fillId="0" borderId="102" xfId="9" applyFont="1" applyBorder="1" applyAlignment="1">
      <alignment horizontal="left" vertical="top" wrapText="1"/>
    </xf>
    <xf numFmtId="0" fontId="88" fillId="0" borderId="102" xfId="0" applyFont="1" applyBorder="1" applyAlignment="1">
      <alignment horizontal="left" vertical="top" wrapText="1"/>
    </xf>
    <xf numFmtId="0" fontId="88" fillId="0" borderId="25" xfId="9" applyFont="1" applyBorder="1" applyAlignment="1">
      <alignment horizontal="left" vertical="top" wrapText="1"/>
    </xf>
    <xf numFmtId="0" fontId="66" fillId="0" borderId="102" xfId="0" applyFont="1" applyBorder="1"/>
    <xf numFmtId="0" fontId="66" fillId="33" borderId="102" xfId="0" applyFont="1" applyFill="1" applyBorder="1"/>
    <xf numFmtId="0" fontId="10" fillId="0" borderId="102" xfId="9" applyFont="1" applyBorder="1" applyAlignment="1">
      <alignment horizontal="left" vertical="center" wrapText="1"/>
    </xf>
    <xf numFmtId="170" fontId="10" fillId="0" borderId="102" xfId="0" applyNumberFormat="1" applyFont="1" applyFill="1" applyBorder="1" applyAlignment="1">
      <alignment vertical="center"/>
    </xf>
    <xf numFmtId="170" fontId="66" fillId="0" borderId="102" xfId="0" applyNumberFormat="1" applyFont="1" applyFill="1" applyBorder="1" applyAlignment="1">
      <alignment vertical="center"/>
    </xf>
    <xf numFmtId="0" fontId="66" fillId="0" borderId="102" xfId="9" applyFont="1" applyBorder="1" applyAlignment="1">
      <alignment horizontal="left" vertical="top" wrapText="1"/>
    </xf>
    <xf numFmtId="0" fontId="68" fillId="0" borderId="0" xfId="1338" applyFont="1"/>
    <xf numFmtId="0" fontId="68" fillId="0" borderId="0" xfId="1192" applyFont="1"/>
    <xf numFmtId="0" fontId="84" fillId="0" borderId="0" xfId="1192" applyFont="1" applyBorder="1" applyAlignment="1">
      <alignment vertical="top" wrapText="1"/>
    </xf>
    <xf numFmtId="0" fontId="68" fillId="33" borderId="0" xfId="1226" applyFont="1" applyFill="1"/>
    <xf numFmtId="0" fontId="7" fillId="33" borderId="47" xfId="1226" applyFont="1" applyFill="1" applyBorder="1" applyAlignment="1">
      <alignment horizontal="center" vertical="top" wrapText="1"/>
    </xf>
    <xf numFmtId="0" fontId="10" fillId="33" borderId="77" xfId="1226" applyFont="1" applyFill="1" applyBorder="1" applyAlignment="1"/>
    <xf numFmtId="0" fontId="10" fillId="33" borderId="78" xfId="1226" applyFont="1" applyFill="1" applyBorder="1" applyAlignment="1"/>
    <xf numFmtId="0" fontId="10" fillId="33" borderId="82" xfId="1226" applyFont="1" applyFill="1" applyBorder="1" applyAlignment="1"/>
    <xf numFmtId="0" fontId="66" fillId="0" borderId="75" xfId="1226" applyFont="1" applyBorder="1"/>
    <xf numFmtId="168" fontId="68" fillId="0" borderId="82" xfId="1226" applyNumberFormat="1" applyFont="1" applyBorder="1"/>
    <xf numFmtId="0" fontId="68" fillId="0" borderId="82" xfId="1226" applyFont="1" applyBorder="1"/>
    <xf numFmtId="0" fontId="10" fillId="33" borderId="75" xfId="1226" applyFont="1" applyFill="1" applyBorder="1" applyAlignment="1">
      <alignment vertical="top" wrapText="1"/>
    </xf>
    <xf numFmtId="0" fontId="66" fillId="0" borderId="77" xfId="1226" applyFont="1" applyBorder="1" applyAlignment="1">
      <alignment horizontal="left" vertical="top" wrapText="1"/>
    </xf>
    <xf numFmtId="0" fontId="68" fillId="0" borderId="75" xfId="1226" applyFont="1" applyBorder="1" applyAlignment="1">
      <alignment vertical="top" wrapText="1"/>
    </xf>
    <xf numFmtId="0" fontId="7" fillId="0" borderId="82" xfId="1226" applyFont="1" applyBorder="1" applyAlignment="1">
      <alignment vertical="top" wrapText="1"/>
    </xf>
    <xf numFmtId="0" fontId="7" fillId="0" borderId="75" xfId="1226" applyFont="1" applyBorder="1" applyAlignment="1">
      <alignment vertical="top" wrapText="1"/>
    </xf>
    <xf numFmtId="0" fontId="66" fillId="33" borderId="75" xfId="1226" applyFont="1" applyFill="1" applyBorder="1" applyAlignment="1">
      <alignment horizontal="left" vertical="top" wrapText="1"/>
    </xf>
    <xf numFmtId="0" fontId="81" fillId="0" borderId="75" xfId="1226" applyFont="1" applyBorder="1" applyAlignment="1">
      <alignment horizontal="left" vertical="top" wrapText="1"/>
    </xf>
    <xf numFmtId="0" fontId="68" fillId="33" borderId="47" xfId="1226" applyFont="1" applyFill="1" applyBorder="1" applyAlignment="1">
      <alignment horizontal="left" vertical="center"/>
    </xf>
    <xf numFmtId="0" fontId="68" fillId="33" borderId="47" xfId="1226" applyFont="1" applyFill="1" applyBorder="1" applyAlignment="1">
      <alignment horizontal="left" vertical="top"/>
    </xf>
    <xf numFmtId="0" fontId="68" fillId="33" borderId="0" xfId="0" applyFont="1" applyFill="1" applyBorder="1"/>
    <xf numFmtId="0" fontId="10" fillId="33" borderId="47" xfId="1226" applyFont="1" applyFill="1" applyBorder="1" applyAlignment="1">
      <alignment vertical="top" wrapText="1"/>
    </xf>
    <xf numFmtId="0" fontId="68" fillId="33" borderId="47" xfId="1226" applyFont="1" applyFill="1" applyBorder="1"/>
    <xf numFmtId="0" fontId="66" fillId="0" borderId="13" xfId="1226" applyFont="1" applyBorder="1" applyAlignment="1">
      <alignment horizontal="left" vertical="top" wrapText="1"/>
    </xf>
    <xf numFmtId="0" fontId="68" fillId="0" borderId="11" xfId="1226" applyFont="1" applyBorder="1" applyAlignment="1">
      <alignment vertical="top" wrapText="1"/>
    </xf>
    <xf numFmtId="0" fontId="7" fillId="0" borderId="11" xfId="1226" applyFont="1" applyBorder="1" applyAlignment="1">
      <alignment vertical="top" wrapText="1"/>
    </xf>
    <xf numFmtId="0" fontId="66" fillId="33" borderId="75" xfId="1226" applyFont="1" applyFill="1" applyBorder="1" applyAlignment="1">
      <alignment vertical="top" wrapText="1"/>
    </xf>
    <xf numFmtId="0" fontId="68" fillId="33" borderId="75" xfId="1226" applyFont="1" applyFill="1" applyBorder="1" applyAlignment="1">
      <alignment horizontal="left" vertical="center"/>
    </xf>
    <xf numFmtId="0" fontId="68" fillId="33" borderId="75" xfId="1226" applyFont="1" applyFill="1" applyBorder="1" applyAlignment="1">
      <alignment horizontal="left" vertical="top"/>
    </xf>
    <xf numFmtId="0" fontId="68" fillId="0" borderId="0" xfId="0" applyFont="1" applyBorder="1"/>
    <xf numFmtId="0" fontId="68" fillId="33" borderId="0" xfId="0" applyFont="1" applyFill="1" applyBorder="1" applyAlignment="1">
      <alignment horizontal="center" vertical="top"/>
    </xf>
    <xf numFmtId="0" fontId="7" fillId="33" borderId="102" xfId="0" applyFont="1" applyFill="1" applyBorder="1" applyAlignment="1">
      <alignment horizontal="center" vertical="top" wrapText="1"/>
    </xf>
    <xf numFmtId="0" fontId="7" fillId="33" borderId="0" xfId="0" applyFont="1" applyFill="1" applyAlignment="1">
      <alignment horizontal="right"/>
    </xf>
    <xf numFmtId="0" fontId="10" fillId="33" borderId="105" xfId="0" applyFont="1" applyFill="1" applyBorder="1" applyAlignment="1"/>
    <xf numFmtId="0" fontId="10" fillId="33" borderId="103" xfId="0" applyFont="1" applyFill="1" applyBorder="1" applyAlignment="1"/>
    <xf numFmtId="168" fontId="68" fillId="0" borderId="102" xfId="0" applyNumberFormat="1" applyFont="1" applyBorder="1"/>
    <xf numFmtId="0" fontId="10" fillId="33" borderId="102" xfId="0" applyFont="1" applyFill="1" applyBorder="1" applyAlignment="1">
      <alignment vertical="top" wrapText="1"/>
    </xf>
    <xf numFmtId="0" fontId="66" fillId="0" borderId="104" xfId="0" applyFont="1" applyBorder="1" applyAlignment="1">
      <alignment horizontal="left" vertical="top" wrapText="1"/>
    </xf>
    <xf numFmtId="0" fontId="68" fillId="0" borderId="102" xfId="0" applyFont="1" applyBorder="1" applyAlignment="1">
      <alignment vertical="top" wrapText="1"/>
    </xf>
    <xf numFmtId="0" fontId="7" fillId="0" borderId="102" xfId="0" applyFont="1" applyBorder="1" applyAlignment="1">
      <alignment vertical="top" wrapText="1"/>
    </xf>
    <xf numFmtId="0" fontId="10" fillId="0" borderId="102" xfId="0" applyFont="1" applyFill="1" applyBorder="1" applyAlignment="1">
      <alignment vertical="top" wrapText="1"/>
    </xf>
    <xf numFmtId="0" fontId="66" fillId="0" borderId="0" xfId="0" applyFont="1"/>
    <xf numFmtId="0" fontId="66" fillId="33" borderId="102" xfId="0" applyFont="1" applyFill="1" applyBorder="1" applyAlignment="1">
      <alignment vertical="top" wrapText="1"/>
    </xf>
    <xf numFmtId="0" fontId="66" fillId="0" borderId="102" xfId="0" applyFont="1" applyFill="1" applyBorder="1" applyAlignment="1">
      <alignment vertical="center" wrapText="1"/>
    </xf>
    <xf numFmtId="0" fontId="81" fillId="0" borderId="102" xfId="0" applyFont="1" applyFill="1" applyBorder="1" applyAlignment="1">
      <alignment horizontal="left" vertical="center" wrapText="1"/>
    </xf>
    <xf numFmtId="0" fontId="66" fillId="0" borderId="102" xfId="9" applyFont="1" applyFill="1" applyBorder="1" applyAlignment="1">
      <alignment horizontal="center" vertical="top" wrapText="1"/>
    </xf>
    <xf numFmtId="0" fontId="66" fillId="0" borderId="102" xfId="0" applyFont="1" applyFill="1" applyBorder="1" applyAlignment="1">
      <alignment horizontal="left" vertical="center" wrapText="1"/>
    </xf>
    <xf numFmtId="0" fontId="66" fillId="0" borderId="104" xfId="0" applyFont="1" applyFill="1" applyBorder="1" applyAlignment="1">
      <alignment vertical="top" wrapText="1"/>
    </xf>
    <xf numFmtId="0" fontId="66" fillId="0" borderId="103" xfId="0" applyFont="1" applyFill="1" applyBorder="1" applyAlignment="1">
      <alignment vertical="top" wrapText="1"/>
    </xf>
    <xf numFmtId="166" fontId="66" fillId="0" borderId="47" xfId="8" applyNumberFormat="1" applyFont="1" applyBorder="1" applyAlignment="1">
      <alignment horizontal="center" vertical="center"/>
    </xf>
    <xf numFmtId="0" fontId="68" fillId="0" borderId="0" xfId="1851" applyFont="1"/>
    <xf numFmtId="0" fontId="68" fillId="0" borderId="0" xfId="1851" applyFont="1" applyAlignment="1">
      <alignment horizontal="center" vertical="center"/>
    </xf>
    <xf numFmtId="0" fontId="68" fillId="0" borderId="0" xfId="1851" applyFont="1" applyAlignment="1">
      <alignment horizontal="right"/>
    </xf>
    <xf numFmtId="0" fontId="68" fillId="56" borderId="25" xfId="1816" applyFont="1" applyFill="1" applyBorder="1" applyAlignment="1">
      <alignment horizontal="center" vertical="center" wrapText="1"/>
    </xf>
    <xf numFmtId="0" fontId="68" fillId="56" borderId="102" xfId="1944" applyFont="1" applyFill="1" applyBorder="1" applyAlignment="1">
      <alignment horizontal="center" vertical="center"/>
    </xf>
    <xf numFmtId="0" fontId="68" fillId="0" borderId="95" xfId="1816" applyFont="1" applyBorder="1"/>
    <xf numFmtId="0" fontId="68" fillId="0" borderId="95" xfId="1816" applyFont="1" applyBorder="1" applyAlignment="1">
      <alignment horizontal="center" vertical="center"/>
    </xf>
    <xf numFmtId="0" fontId="68" fillId="56" borderId="95" xfId="1816" applyFont="1" applyFill="1" applyBorder="1" applyAlignment="1">
      <alignment horizontal="center"/>
    </xf>
    <xf numFmtId="0" fontId="68" fillId="56" borderId="95" xfId="1816" applyFont="1" applyFill="1" applyBorder="1" applyAlignment="1">
      <alignment horizontal="center" wrapText="1"/>
    </xf>
    <xf numFmtId="0" fontId="68" fillId="56" borderId="95" xfId="1816" applyFont="1" applyFill="1" applyBorder="1" applyAlignment="1">
      <alignment horizontal="center" vertical="center" wrapText="1"/>
    </xf>
    <xf numFmtId="0" fontId="68" fillId="0" borderId="95" xfId="1816" applyFont="1" applyFill="1" applyBorder="1" applyAlignment="1">
      <alignment wrapText="1"/>
    </xf>
    <xf numFmtId="0" fontId="68" fillId="0" borderId="102" xfId="0" applyFont="1" applyBorder="1" applyAlignment="1">
      <alignment vertical="top"/>
    </xf>
    <xf numFmtId="170" fontId="66" fillId="0" borderId="103" xfId="0" applyNumberFormat="1" applyFont="1" applyFill="1" applyBorder="1" applyAlignment="1">
      <alignment horizontal="right" vertical="top" wrapText="1"/>
    </xf>
    <xf numFmtId="0" fontId="68" fillId="0" borderId="104" xfId="1931" applyFont="1" applyFill="1" applyBorder="1" applyAlignment="1">
      <alignment vertical="center"/>
    </xf>
    <xf numFmtId="0" fontId="68" fillId="0" borderId="105" xfId="1931" applyFont="1" applyFill="1" applyBorder="1" applyAlignment="1">
      <alignment vertical="center"/>
    </xf>
    <xf numFmtId="0" fontId="68" fillId="0" borderId="105" xfId="1931" applyFont="1" applyFill="1" applyBorder="1" applyAlignment="1">
      <alignment horizontal="center" vertical="center"/>
    </xf>
    <xf numFmtId="170" fontId="66" fillId="33" borderId="47" xfId="0" applyNumberFormat="1" applyFont="1" applyFill="1" applyBorder="1" applyAlignment="1">
      <alignment horizontal="right" vertical="top" wrapText="1"/>
    </xf>
    <xf numFmtId="0" fontId="68" fillId="33" borderId="95" xfId="0" applyFont="1" applyFill="1" applyBorder="1" applyAlignment="1">
      <alignment horizontal="left" vertical="top" wrapText="1"/>
    </xf>
    <xf numFmtId="0" fontId="68" fillId="33" borderId="95" xfId="0" applyFont="1" applyFill="1" applyBorder="1" applyAlignment="1">
      <alignment horizontal="center"/>
    </xf>
    <xf numFmtId="166" fontId="66" fillId="33" borderId="95" xfId="8" applyNumberFormat="1" applyFont="1" applyFill="1" applyBorder="1" applyAlignment="1">
      <alignment horizontal="right" vertical="center"/>
    </xf>
    <xf numFmtId="0" fontId="68" fillId="33" borderId="95" xfId="0" applyFont="1" applyFill="1" applyBorder="1" applyAlignment="1">
      <alignment horizontal="center" vertical="center"/>
    </xf>
    <xf numFmtId="2" fontId="68" fillId="33" borderId="0" xfId="0" applyNumberFormat="1" applyFont="1" applyFill="1"/>
    <xf numFmtId="0" fontId="68" fillId="33" borderId="104" xfId="1931" applyFont="1" applyFill="1" applyBorder="1" applyAlignment="1">
      <alignment vertical="center"/>
    </xf>
    <xf numFmtId="0" fontId="68" fillId="33" borderId="105" xfId="1931" applyFont="1" applyFill="1" applyBorder="1" applyAlignment="1">
      <alignment vertical="center"/>
    </xf>
    <xf numFmtId="0" fontId="68" fillId="33" borderId="105" xfId="1931" applyFont="1" applyFill="1" applyBorder="1" applyAlignment="1">
      <alignment horizontal="center" vertical="center"/>
    </xf>
    <xf numFmtId="168" fontId="68" fillId="33" borderId="0" xfId="0" applyNumberFormat="1" applyFont="1" applyFill="1"/>
    <xf numFmtId="166" fontId="66" fillId="33" borderId="95" xfId="8" applyNumberFormat="1" applyFont="1" applyFill="1" applyBorder="1" applyAlignment="1">
      <alignment horizontal="right" vertical="top"/>
    </xf>
    <xf numFmtId="0" fontId="68" fillId="0" borderId="95" xfId="0" applyFont="1" applyBorder="1" applyAlignment="1">
      <alignment horizontal="center" vertical="center"/>
    </xf>
    <xf numFmtId="166" fontId="68" fillId="0" borderId="95" xfId="8" applyNumberFormat="1" applyFont="1" applyFill="1" applyBorder="1" applyAlignment="1">
      <alignment horizontal="right" vertical="top"/>
    </xf>
    <xf numFmtId="167" fontId="68" fillId="0" borderId="0" xfId="1" applyNumberFormat="1" applyFont="1" applyFill="1" applyBorder="1" applyAlignment="1">
      <alignment horizontal="center" vertical="center" wrapText="1"/>
    </xf>
    <xf numFmtId="167" fontId="68" fillId="0" borderId="0" xfId="0" applyNumberFormat="1" applyFont="1"/>
    <xf numFmtId="0" fontId="66" fillId="33" borderId="95" xfId="0" applyFont="1" applyFill="1" applyBorder="1" applyAlignment="1">
      <alignment horizontal="left" vertical="top" wrapText="1"/>
    </xf>
    <xf numFmtId="0" fontId="66" fillId="0" borderId="95" xfId="0" applyFont="1" applyBorder="1" applyAlignment="1">
      <alignment horizontal="center" vertical="center"/>
    </xf>
    <xf numFmtId="0" fontId="66" fillId="0" borderId="95" xfId="0" applyFont="1" applyBorder="1" applyAlignment="1">
      <alignment horizontal="center"/>
    </xf>
    <xf numFmtId="0" fontId="66" fillId="33" borderId="95" xfId="0" applyFont="1" applyFill="1" applyBorder="1" applyAlignment="1">
      <alignment horizontal="center"/>
    </xf>
    <xf numFmtId="166" fontId="66" fillId="0" borderId="95" xfId="8" applyNumberFormat="1" applyFont="1" applyFill="1" applyBorder="1" applyAlignment="1">
      <alignment horizontal="right" vertical="top"/>
    </xf>
    <xf numFmtId="0" fontId="66" fillId="33" borderId="95" xfId="0" applyFont="1" applyFill="1" applyBorder="1" applyAlignment="1">
      <alignment horizontal="center" vertical="center"/>
    </xf>
    <xf numFmtId="0" fontId="66" fillId="33" borderId="0" xfId="0" applyFont="1" applyFill="1"/>
    <xf numFmtId="0" fontId="68" fillId="0" borderId="0" xfId="0" applyFont="1" applyAlignment="1">
      <alignment horizontal="center" vertical="center"/>
    </xf>
    <xf numFmtId="0" fontId="68" fillId="0" borderId="95" xfId="0" applyFont="1" applyBorder="1" applyAlignment="1">
      <alignment horizontal="center" vertical="center"/>
    </xf>
    <xf numFmtId="0" fontId="68" fillId="0" borderId="0" xfId="218" applyFont="1" applyAlignment="1">
      <alignment horizontal="center"/>
    </xf>
    <xf numFmtId="0" fontId="68" fillId="33" borderId="95" xfId="0" applyFont="1" applyFill="1" applyBorder="1" applyAlignment="1">
      <alignment horizontal="left" vertical="top" wrapText="1"/>
    </xf>
    <xf numFmtId="0" fontId="66" fillId="33" borderId="95" xfId="0" applyFont="1" applyFill="1" applyBorder="1" applyAlignment="1">
      <alignment horizontal="left" vertical="top" wrapText="1"/>
    </xf>
    <xf numFmtId="0" fontId="7" fillId="0" borderId="0" xfId="772" applyFont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top"/>
    </xf>
    <xf numFmtId="0" fontId="68" fillId="0" borderId="102" xfId="0" applyFont="1" applyBorder="1" applyAlignment="1">
      <alignment horizontal="center" vertical="center"/>
    </xf>
    <xf numFmtId="0" fontId="10" fillId="0" borderId="25" xfId="97" applyFont="1" applyBorder="1" applyAlignment="1">
      <alignment horizontal="center" vertical="center" wrapText="1"/>
    </xf>
    <xf numFmtId="0" fontId="68" fillId="0" borderId="0" xfId="218" applyFont="1" applyAlignment="1">
      <alignment horizontal="center"/>
    </xf>
    <xf numFmtId="0" fontId="68" fillId="0" borderId="103" xfId="0" applyFont="1" applyBorder="1" applyAlignment="1">
      <alignment horizontal="left" vertical="top" wrapText="1"/>
    </xf>
    <xf numFmtId="0" fontId="81" fillId="33" borderId="0" xfId="0" applyFont="1" applyFill="1" applyBorder="1" applyAlignment="1">
      <alignment horizontal="center" vertical="top" wrapText="1"/>
    </xf>
    <xf numFmtId="0" fontId="68" fillId="0" borderId="95" xfId="0" applyFont="1" applyBorder="1" applyAlignment="1">
      <alignment horizontal="left" vertical="top" wrapText="1"/>
    </xf>
    <xf numFmtId="0" fontId="68" fillId="33" borderId="95" xfId="0" applyFont="1" applyFill="1" applyBorder="1" applyAlignment="1">
      <alignment horizontal="left" vertical="top" wrapText="1"/>
    </xf>
    <xf numFmtId="0" fontId="7" fillId="33" borderId="25" xfId="0" applyFont="1" applyFill="1" applyBorder="1" applyAlignment="1">
      <alignment horizontal="center" vertical="center"/>
    </xf>
    <xf numFmtId="0" fontId="10" fillId="0" borderId="47" xfId="97" applyFont="1" applyBorder="1" applyAlignment="1">
      <alignment horizontal="left" vertical="center" wrapText="1"/>
    </xf>
    <xf numFmtId="0" fontId="66" fillId="0" borderId="47" xfId="0" applyFont="1" applyBorder="1" applyAlignment="1">
      <alignment horizontal="center"/>
    </xf>
    <xf numFmtId="0" fontId="85" fillId="0" borderId="47" xfId="97" applyFont="1" applyFill="1" applyBorder="1" applyAlignment="1">
      <alignment horizontal="left" vertical="center" wrapText="1"/>
    </xf>
    <xf numFmtId="0" fontId="81" fillId="33" borderId="47" xfId="0" applyFont="1" applyFill="1" applyBorder="1" applyAlignment="1">
      <alignment vertical="center" wrapText="1"/>
    </xf>
    <xf numFmtId="170" fontId="66" fillId="0" borderId="0" xfId="97" applyNumberFormat="1" applyFont="1" applyFill="1" applyAlignment="1">
      <alignment wrapText="1"/>
    </xf>
    <xf numFmtId="0" fontId="82" fillId="0" borderId="0" xfId="1149" applyFont="1" applyAlignment="1">
      <alignment wrapText="1"/>
    </xf>
    <xf numFmtId="169" fontId="89" fillId="33" borderId="47" xfId="97" applyNumberFormat="1" applyFont="1" applyFill="1" applyBorder="1" applyAlignment="1">
      <alignment horizontal="center" vertical="center" wrapText="1"/>
    </xf>
    <xf numFmtId="169" fontId="81" fillId="33" borderId="47" xfId="97" applyNumberFormat="1" applyFont="1" applyFill="1" applyBorder="1" applyAlignment="1">
      <alignment horizontal="center" vertical="center" wrapText="1"/>
    </xf>
    <xf numFmtId="0" fontId="82" fillId="0" borderId="0" xfId="1149" applyFont="1"/>
    <xf numFmtId="0" fontId="10" fillId="0" borderId="95" xfId="97" applyFont="1" applyFill="1" applyBorder="1" applyAlignment="1">
      <alignment horizontal="left" vertical="center" wrapText="1"/>
    </xf>
    <xf numFmtId="166" fontId="10" fillId="33" borderId="47" xfId="8" applyNumberFormat="1" applyFont="1" applyFill="1" applyBorder="1" applyAlignment="1">
      <alignment horizontal="center" vertical="top"/>
    </xf>
    <xf numFmtId="0" fontId="68" fillId="33" borderId="103" xfId="0" applyFont="1" applyFill="1" applyBorder="1" applyAlignment="1">
      <alignment vertical="center" wrapText="1"/>
    </xf>
    <xf numFmtId="0" fontId="68" fillId="0" borderId="95" xfId="0" applyFont="1" applyBorder="1" applyAlignment="1">
      <alignment vertical="center" wrapText="1"/>
    </xf>
    <xf numFmtId="166" fontId="10" fillId="33" borderId="47" xfId="8" applyNumberFormat="1" applyFont="1" applyFill="1" applyBorder="1" applyAlignment="1">
      <alignment horizontal="center" vertical="center"/>
    </xf>
    <xf numFmtId="0" fontId="66" fillId="33" borderId="47" xfId="0" applyFont="1" applyFill="1" applyBorder="1" applyAlignment="1">
      <alignment horizontal="left" vertical="top" wrapText="1"/>
    </xf>
    <xf numFmtId="0" fontId="66" fillId="33" borderId="47" xfId="0" applyFont="1" applyFill="1" applyBorder="1" applyAlignment="1">
      <alignment horizontal="left" vertical="center" wrapText="1"/>
    </xf>
    <xf numFmtId="0" fontId="66" fillId="33" borderId="47" xfId="0" applyFont="1" applyFill="1" applyBorder="1" applyAlignment="1">
      <alignment horizontal="center" vertical="top" wrapText="1"/>
    </xf>
    <xf numFmtId="170" fontId="66" fillId="33" borderId="70" xfId="97" applyNumberFormat="1" applyFont="1" applyFill="1" applyBorder="1" applyAlignment="1">
      <alignment horizontal="center" vertical="center" wrapText="1"/>
    </xf>
    <xf numFmtId="0" fontId="79" fillId="0" borderId="0" xfId="772" applyFont="1" applyAlignment="1">
      <alignment vertical="top"/>
    </xf>
    <xf numFmtId="0" fontId="68" fillId="0" borderId="0" xfId="772" applyFont="1" applyAlignment="1">
      <alignment horizontal="center" vertical="top"/>
    </xf>
    <xf numFmtId="0" fontId="78" fillId="0" borderId="0" xfId="0" applyFont="1" applyAlignment="1">
      <alignment vertical="top"/>
    </xf>
    <xf numFmtId="0" fontId="68" fillId="0" borderId="47" xfId="0" applyFont="1" applyBorder="1" applyAlignment="1">
      <alignment horizontal="center" vertical="center" wrapText="1"/>
    </xf>
    <xf numFmtId="0" fontId="7" fillId="33" borderId="103" xfId="0" applyFont="1" applyFill="1" applyBorder="1" applyAlignment="1">
      <alignment vertical="top" wrapText="1"/>
    </xf>
    <xf numFmtId="0" fontId="68" fillId="33" borderId="103" xfId="0" applyFont="1" applyFill="1" applyBorder="1" applyAlignment="1">
      <alignment horizontal="left" vertical="top" wrapText="1"/>
    </xf>
    <xf numFmtId="0" fontId="7" fillId="0" borderId="11" xfId="0" applyFont="1" applyBorder="1" applyAlignment="1">
      <alignment horizontal="center" vertical="top"/>
    </xf>
    <xf numFmtId="170" fontId="10" fillId="33" borderId="102" xfId="1119" applyNumberFormat="1" applyFont="1" applyFill="1" applyBorder="1" applyAlignment="1">
      <alignment horizontal="center" vertical="top" wrapText="1"/>
    </xf>
    <xf numFmtId="0" fontId="68" fillId="0" borderId="58" xfId="0" applyFont="1" applyBorder="1" applyAlignment="1">
      <alignment horizontal="center" vertical="top"/>
    </xf>
    <xf numFmtId="0" fontId="7" fillId="0" borderId="58" xfId="0" applyFont="1" applyBorder="1" applyAlignment="1">
      <alignment horizontal="left" vertical="top" wrapText="1"/>
    </xf>
    <xf numFmtId="170" fontId="7" fillId="33" borderId="58" xfId="715" applyNumberFormat="1" applyFont="1" applyFill="1" applyBorder="1" applyAlignment="1">
      <alignment horizontal="center" vertical="top" wrapText="1"/>
    </xf>
    <xf numFmtId="0" fontId="78" fillId="0" borderId="0" xfId="0" applyFont="1" applyAlignment="1">
      <alignment horizontal="center" vertical="top"/>
    </xf>
    <xf numFmtId="0" fontId="10" fillId="0" borderId="104" xfId="489" applyFont="1" applyBorder="1" applyAlignment="1">
      <alignment vertical="top" wrapText="1"/>
    </xf>
    <xf numFmtId="0" fontId="68" fillId="0" borderId="0" xfId="0" applyFont="1" applyAlignment="1">
      <alignment vertical="top"/>
    </xf>
    <xf numFmtId="0" fontId="68" fillId="0" borderId="102" xfId="218" applyFont="1" applyBorder="1" applyAlignment="1">
      <alignment horizontal="center" vertical="top" wrapText="1"/>
    </xf>
    <xf numFmtId="170" fontId="7" fillId="0" borderId="102" xfId="0" applyNumberFormat="1" applyFont="1" applyBorder="1" applyAlignment="1">
      <alignment horizontal="center" vertical="top" wrapText="1"/>
    </xf>
    <xf numFmtId="0" fontId="66" fillId="33" borderId="102" xfId="97" applyFont="1" applyFill="1" applyBorder="1" applyAlignment="1">
      <alignment horizontal="center" vertical="center" wrapText="1"/>
    </xf>
    <xf numFmtId="0" fontId="10" fillId="33" borderId="102" xfId="97" applyFont="1" applyFill="1" applyBorder="1" applyAlignment="1">
      <alignment horizontal="left" vertical="center" wrapText="1"/>
    </xf>
    <xf numFmtId="0" fontId="67" fillId="33" borderId="103" xfId="0" applyFont="1" applyFill="1" applyBorder="1" applyAlignment="1">
      <alignment horizontal="center"/>
    </xf>
    <xf numFmtId="0" fontId="85" fillId="33" borderId="102" xfId="0" applyFont="1" applyFill="1" applyBorder="1" applyAlignment="1">
      <alignment horizontal="center" vertical="center" wrapText="1"/>
    </xf>
    <xf numFmtId="0" fontId="66" fillId="33" borderId="102" xfId="0" applyFont="1" applyFill="1" applyBorder="1" applyAlignment="1">
      <alignment horizontal="center" vertical="center" wrapText="1"/>
    </xf>
    <xf numFmtId="0" fontId="85" fillId="33" borderId="103" xfId="97" applyFont="1" applyFill="1" applyBorder="1" applyAlignment="1">
      <alignment horizontal="left" vertical="center" wrapText="1"/>
    </xf>
    <xf numFmtId="0" fontId="90" fillId="33" borderId="103" xfId="0" applyFont="1" applyFill="1" applyBorder="1" applyAlignment="1">
      <alignment vertical="center" wrapText="1"/>
    </xf>
    <xf numFmtId="167" fontId="84" fillId="33" borderId="95" xfId="715" applyNumberFormat="1" applyFont="1" applyFill="1" applyBorder="1" applyAlignment="1">
      <alignment vertical="center"/>
    </xf>
    <xf numFmtId="167" fontId="68" fillId="33" borderId="95" xfId="715" applyNumberFormat="1" applyFont="1" applyFill="1" applyBorder="1" applyAlignment="1">
      <alignment vertical="center"/>
    </xf>
    <xf numFmtId="49" fontId="10" fillId="0" borderId="25" xfId="97" applyNumberFormat="1" applyFont="1" applyFill="1" applyBorder="1" applyAlignment="1">
      <alignment horizontal="center" vertical="center" textRotation="90" wrapText="1"/>
    </xf>
    <xf numFmtId="0" fontId="85" fillId="33" borderId="102" xfId="97" applyFont="1" applyFill="1" applyBorder="1" applyAlignment="1">
      <alignment horizontal="center" vertical="center" wrapText="1"/>
    </xf>
    <xf numFmtId="166" fontId="10" fillId="33" borderId="102" xfId="8" applyNumberFormat="1" applyFont="1" applyFill="1" applyBorder="1" applyAlignment="1">
      <alignment horizontal="center" vertical="top"/>
    </xf>
    <xf numFmtId="0" fontId="68" fillId="0" borderId="0" xfId="1149" applyFont="1" applyAlignment="1">
      <alignment horizontal="center"/>
    </xf>
    <xf numFmtId="169" fontId="86" fillId="33" borderId="103" xfId="97" applyNumberFormat="1" applyFont="1" applyFill="1" applyBorder="1" applyAlignment="1">
      <alignment horizontal="center" vertical="center" wrapText="1"/>
    </xf>
    <xf numFmtId="169" fontId="91" fillId="33" borderId="25" xfId="97" applyNumberFormat="1" applyFont="1" applyFill="1" applyBorder="1" applyAlignment="1">
      <alignment horizontal="center" vertical="center" wrapText="1"/>
    </xf>
    <xf numFmtId="0" fontId="92" fillId="0" borderId="0" xfId="772" applyFont="1" applyAlignment="1">
      <alignment vertical="top"/>
    </xf>
    <xf numFmtId="0" fontId="92" fillId="0" borderId="0" xfId="772" applyFont="1" applyAlignment="1">
      <alignment vertical="center"/>
    </xf>
    <xf numFmtId="0" fontId="7" fillId="0" borderId="70" xfId="829" applyFont="1" applyBorder="1" applyAlignment="1">
      <alignment horizontal="center" vertical="center" wrapText="1"/>
    </xf>
    <xf numFmtId="0" fontId="7" fillId="0" borderId="102" xfId="829" applyFont="1" applyBorder="1" applyAlignment="1">
      <alignment horizontal="center" vertical="center" wrapText="1"/>
    </xf>
    <xf numFmtId="0" fontId="7" fillId="0" borderId="58" xfId="0" applyFont="1" applyBorder="1" applyAlignment="1">
      <alignment horizontal="center" vertical="top"/>
    </xf>
    <xf numFmtId="0" fontId="93" fillId="0" borderId="0" xfId="0" applyFont="1" applyAlignment="1">
      <alignment vertical="center"/>
    </xf>
    <xf numFmtId="0" fontId="10" fillId="0" borderId="105" xfId="0" applyFont="1" applyBorder="1" applyAlignment="1">
      <alignment vertical="top" wrapText="1"/>
    </xf>
    <xf numFmtId="0" fontId="10" fillId="0" borderId="102" xfId="0" applyFont="1" applyBorder="1" applyAlignment="1">
      <alignment vertical="top" wrapText="1"/>
    </xf>
    <xf numFmtId="0" fontId="7" fillId="0" borderId="13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center"/>
    </xf>
    <xf numFmtId="0" fontId="66" fillId="33" borderId="105" xfId="166" applyFont="1" applyFill="1" applyBorder="1" applyAlignment="1">
      <alignment horizontal="left" vertical="top" wrapText="1"/>
    </xf>
    <xf numFmtId="170" fontId="10" fillId="0" borderId="102" xfId="0" applyNumberFormat="1" applyFont="1" applyFill="1" applyBorder="1" applyAlignment="1">
      <alignment horizontal="center" vertical="top"/>
    </xf>
    <xf numFmtId="0" fontId="7" fillId="0" borderId="102" xfId="829" applyFont="1" applyBorder="1" applyAlignment="1">
      <alignment horizontal="center" vertical="top" wrapText="1"/>
    </xf>
    <xf numFmtId="0" fontId="68" fillId="0" borderId="102" xfId="829" applyFont="1" applyBorder="1" applyAlignment="1">
      <alignment horizontal="center" vertical="top" wrapText="1"/>
    </xf>
    <xf numFmtId="175" fontId="81" fillId="0" borderId="47" xfId="8" applyNumberFormat="1" applyFont="1" applyBorder="1" applyAlignment="1">
      <alignment horizontal="right" vertical="center"/>
    </xf>
    <xf numFmtId="166" fontId="66" fillId="0" borderId="75" xfId="8" applyNumberFormat="1" applyFont="1" applyBorder="1" applyAlignment="1">
      <alignment horizontal="center" vertical="center"/>
    </xf>
    <xf numFmtId="0" fontId="81" fillId="0" borderId="95" xfId="0" applyFont="1" applyBorder="1" applyAlignment="1">
      <alignment horizontal="left" vertical="top" wrapText="1"/>
    </xf>
    <xf numFmtId="0" fontId="68" fillId="0" borderId="0" xfId="1851" applyFont="1" applyAlignment="1">
      <alignment vertical="top"/>
    </xf>
    <xf numFmtId="167" fontId="78" fillId="0" borderId="0" xfId="0" applyNumberFormat="1" applyFont="1"/>
    <xf numFmtId="0" fontId="66" fillId="33" borderId="95" xfId="0" applyFont="1" applyFill="1" applyBorder="1" applyAlignment="1">
      <alignment horizontal="left" vertical="top" wrapText="1"/>
    </xf>
    <xf numFmtId="0" fontId="66" fillId="33" borderId="47" xfId="0" applyFont="1" applyFill="1" applyBorder="1" applyAlignment="1">
      <alignment horizontal="left" vertical="center" wrapText="1"/>
    </xf>
    <xf numFmtId="0" fontId="68" fillId="0" borderId="95" xfId="0" applyFont="1" applyBorder="1" applyAlignment="1">
      <alignment horizontal="left" vertical="top" wrapText="1"/>
    </xf>
    <xf numFmtId="0" fontId="66" fillId="33" borderId="47" xfId="0" applyFont="1" applyFill="1" applyBorder="1" applyAlignment="1">
      <alignment horizontal="left" vertical="top" wrapText="1"/>
    </xf>
    <xf numFmtId="0" fontId="10" fillId="33" borderId="47" xfId="97" applyFont="1" applyFill="1" applyBorder="1" applyAlignment="1">
      <alignment horizontal="left" vertical="center" wrapText="1"/>
    </xf>
    <xf numFmtId="0" fontId="10" fillId="33" borderId="47" xfId="97" applyFont="1" applyFill="1" applyBorder="1" applyAlignment="1">
      <alignment vertical="center" wrapText="1"/>
    </xf>
    <xf numFmtId="0" fontId="10" fillId="33" borderId="25" xfId="97" applyFont="1" applyFill="1" applyBorder="1" applyAlignment="1">
      <alignment horizontal="center" vertical="center" wrapText="1"/>
    </xf>
    <xf numFmtId="0" fontId="85" fillId="33" borderId="95" xfId="97" applyFont="1" applyFill="1" applyBorder="1" applyAlignment="1">
      <alignment horizontal="left" vertical="center" wrapText="1"/>
    </xf>
    <xf numFmtId="0" fontId="82" fillId="33" borderId="0" xfId="0" applyFont="1" applyFill="1"/>
    <xf numFmtId="0" fontId="10" fillId="33" borderId="11" xfId="97" applyFont="1" applyFill="1" applyBorder="1" applyAlignment="1">
      <alignment horizontal="center" vertical="center" wrapText="1"/>
    </xf>
    <xf numFmtId="0" fontId="82" fillId="33" borderId="95" xfId="0" applyFont="1" applyFill="1" applyBorder="1" applyAlignment="1">
      <alignment vertical="center" wrapText="1"/>
    </xf>
    <xf numFmtId="0" fontId="68" fillId="33" borderId="95" xfId="0" applyFont="1" applyFill="1" applyBorder="1" applyAlignment="1">
      <alignment horizontal="left" vertical="top" wrapText="1"/>
    </xf>
    <xf numFmtId="167" fontId="68" fillId="33" borderId="95" xfId="1" applyNumberFormat="1" applyFont="1" applyFill="1" applyBorder="1"/>
    <xf numFmtId="166" fontId="68" fillId="33" borderId="95" xfId="8" applyNumberFormat="1" applyFont="1" applyFill="1" applyBorder="1" applyAlignment="1">
      <alignment horizontal="right" vertical="top"/>
    </xf>
    <xf numFmtId="167" fontId="66" fillId="33" borderId="95" xfId="1" applyNumberFormat="1" applyFont="1" applyFill="1" applyBorder="1"/>
    <xf numFmtId="0" fontId="68" fillId="33" borderId="0" xfId="1149" applyFont="1" applyFill="1"/>
    <xf numFmtId="0" fontId="85" fillId="33" borderId="47" xfId="97" applyFont="1" applyFill="1" applyBorder="1" applyAlignment="1">
      <alignment horizontal="center" vertical="center" wrapText="1"/>
    </xf>
    <xf numFmtId="0" fontId="66" fillId="33" borderId="47" xfId="97" applyFont="1" applyFill="1" applyBorder="1" applyAlignment="1">
      <alignment horizontal="center" vertical="center" wrapText="1"/>
    </xf>
    <xf numFmtId="0" fontId="10" fillId="33" borderId="95" xfId="97" applyFont="1" applyFill="1" applyBorder="1" applyAlignment="1">
      <alignment horizontal="left" vertical="center" wrapText="1"/>
    </xf>
    <xf numFmtId="0" fontId="68" fillId="33" borderId="95" xfId="0" applyFont="1" applyFill="1" applyBorder="1" applyAlignment="1">
      <alignment vertical="center" wrapText="1"/>
    </xf>
    <xf numFmtId="170" fontId="66" fillId="33" borderId="103" xfId="0" applyNumberFormat="1" applyFont="1" applyFill="1" applyBorder="1" applyAlignment="1">
      <alignment horizontal="right" vertical="top" wrapText="1"/>
    </xf>
    <xf numFmtId="170" fontId="68" fillId="0" borderId="0" xfId="0" applyNumberFormat="1" applyFont="1"/>
    <xf numFmtId="0" fontId="7" fillId="0" borderId="25" xfId="0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0" fontId="7" fillId="0" borderId="2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8" fillId="0" borderId="0" xfId="295" applyFont="1" applyAlignment="1">
      <alignment horizontal="right"/>
    </xf>
    <xf numFmtId="0" fontId="10" fillId="0" borderId="0" xfId="2" applyFont="1" applyAlignment="1">
      <alignment horizontal="center" vertical="center" wrapText="1"/>
    </xf>
    <xf numFmtId="0" fontId="68" fillId="0" borderId="25" xfId="218" applyFont="1" applyBorder="1" applyAlignment="1">
      <alignment horizontal="center" vertical="center" wrapText="1"/>
    </xf>
    <xf numFmtId="0" fontId="68" fillId="0" borderId="11" xfId="218" applyFont="1" applyBorder="1" applyAlignment="1">
      <alignment horizontal="center" vertical="center" wrapText="1"/>
    </xf>
    <xf numFmtId="0" fontId="68" fillId="0" borderId="29" xfId="218" applyFont="1" applyBorder="1" applyAlignment="1">
      <alignment horizontal="center" vertical="center" wrapText="1"/>
    </xf>
    <xf numFmtId="0" fontId="68" fillId="0" borderId="30" xfId="218" applyFont="1" applyBorder="1" applyAlignment="1">
      <alignment horizontal="center" vertical="center" wrapText="1"/>
    </xf>
    <xf numFmtId="0" fontId="10" fillId="0" borderId="102" xfId="0" applyFont="1" applyFill="1" applyBorder="1" applyAlignment="1">
      <alignment horizontal="center" vertical="top" wrapText="1"/>
    </xf>
    <xf numFmtId="0" fontId="10" fillId="0" borderId="25" xfId="0" applyFont="1" applyFill="1" applyBorder="1" applyAlignment="1">
      <alignment horizontal="center" vertical="top" wrapText="1"/>
    </xf>
    <xf numFmtId="0" fontId="10" fillId="0" borderId="10" xfId="0" applyFont="1" applyFill="1" applyBorder="1" applyAlignment="1">
      <alignment horizontal="center" vertical="top" wrapText="1"/>
    </xf>
    <xf numFmtId="0" fontId="10" fillId="0" borderId="11" xfId="0" applyFont="1" applyFill="1" applyBorder="1" applyAlignment="1">
      <alignment horizontal="center" vertical="top" wrapText="1"/>
    </xf>
    <xf numFmtId="0" fontId="7" fillId="0" borderId="104" xfId="0" applyFont="1" applyBorder="1" applyAlignment="1">
      <alignment horizontal="left" wrapText="1"/>
    </xf>
    <xf numFmtId="0" fontId="7" fillId="0" borderId="103" xfId="0" applyFont="1" applyBorder="1" applyAlignment="1">
      <alignment horizontal="left" wrapText="1"/>
    </xf>
    <xf numFmtId="0" fontId="68" fillId="0" borderId="102" xfId="0" applyFont="1" applyBorder="1" applyAlignment="1">
      <alignment horizontal="center" vertical="center"/>
    </xf>
    <xf numFmtId="49" fontId="7" fillId="0" borderId="27" xfId="0" applyNumberFormat="1" applyFont="1" applyBorder="1" applyAlignment="1">
      <alignment horizontal="center" vertical="center"/>
    </xf>
    <xf numFmtId="49" fontId="7" fillId="0" borderId="23" xfId="0" applyNumberFormat="1" applyFont="1" applyBorder="1" applyAlignment="1">
      <alignment horizontal="center" vertical="center"/>
    </xf>
    <xf numFmtId="49" fontId="7" fillId="0" borderId="25" xfId="0" applyNumberFormat="1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0" fontId="68" fillId="0" borderId="25" xfId="0" applyFont="1" applyBorder="1" applyAlignment="1">
      <alignment horizontal="center" vertical="center"/>
    </xf>
    <xf numFmtId="0" fontId="68" fillId="0" borderId="10" xfId="0" applyFont="1" applyBorder="1" applyAlignment="1">
      <alignment horizontal="center" vertical="center"/>
    </xf>
    <xf numFmtId="0" fontId="68" fillId="0" borderId="11" xfId="0" applyFont="1" applyBorder="1" applyAlignment="1">
      <alignment horizontal="center" vertical="center"/>
    </xf>
    <xf numFmtId="49" fontId="7" fillId="0" borderId="25" xfId="0" applyNumberFormat="1" applyFont="1" applyBorder="1" applyAlignment="1">
      <alignment horizontal="center" vertical="top"/>
    </xf>
    <xf numFmtId="49" fontId="7" fillId="0" borderId="10" xfId="0" applyNumberFormat="1" applyFont="1" applyBorder="1" applyAlignment="1">
      <alignment horizontal="center" vertical="top"/>
    </xf>
    <xf numFmtId="49" fontId="7" fillId="0" borderId="11" xfId="0" applyNumberFormat="1" applyFont="1" applyBorder="1" applyAlignment="1">
      <alignment horizontal="center" vertical="top"/>
    </xf>
    <xf numFmtId="0" fontId="10" fillId="0" borderId="102" xfId="9" applyFont="1" applyFill="1" applyBorder="1" applyAlignment="1">
      <alignment horizontal="center" vertical="top" wrapText="1"/>
    </xf>
    <xf numFmtId="0" fontId="10" fillId="0" borderId="102" xfId="9" applyFont="1" applyFill="1" applyBorder="1" applyAlignment="1">
      <alignment horizontal="center" vertical="center" wrapText="1"/>
    </xf>
    <xf numFmtId="0" fontId="10" fillId="0" borderId="25" xfId="9" applyFont="1" applyFill="1" applyBorder="1" applyAlignment="1">
      <alignment horizontal="center" vertical="top" wrapText="1"/>
    </xf>
    <xf numFmtId="0" fontId="10" fillId="0" borderId="10" xfId="9" applyFont="1" applyFill="1" applyBorder="1" applyAlignment="1">
      <alignment horizontal="center" vertical="top" wrapText="1"/>
    </xf>
    <xf numFmtId="0" fontId="10" fillId="0" borderId="11" xfId="9" applyFont="1" applyFill="1" applyBorder="1" applyAlignment="1">
      <alignment horizontal="center" vertical="top" wrapText="1"/>
    </xf>
    <xf numFmtId="0" fontId="10" fillId="0" borderId="102" xfId="0" applyFont="1" applyBorder="1" applyAlignment="1">
      <alignment horizontal="left" wrapText="1"/>
    </xf>
    <xf numFmtId="0" fontId="66" fillId="0" borderId="102" xfId="9" applyFont="1" applyFill="1" applyBorder="1" applyAlignment="1">
      <alignment horizontal="center" vertical="center" wrapText="1"/>
    </xf>
    <xf numFmtId="0" fontId="7" fillId="0" borderId="104" xfId="0" applyFont="1" applyBorder="1" applyAlignment="1">
      <alignment horizontal="left" vertical="center" wrapText="1"/>
    </xf>
    <xf numFmtId="0" fontId="7" fillId="0" borderId="103" xfId="0" applyFont="1" applyBorder="1" applyAlignment="1">
      <alignment horizontal="left" vertical="center" wrapText="1"/>
    </xf>
    <xf numFmtId="0" fontId="7" fillId="0" borderId="0" xfId="772" applyFont="1" applyAlignment="1">
      <alignment horizontal="center" vertical="center" wrapText="1"/>
    </xf>
    <xf numFmtId="0" fontId="68" fillId="0" borderId="70" xfId="829" applyFont="1" applyBorder="1" applyAlignment="1">
      <alignment horizontal="center" vertical="center" wrapText="1"/>
    </xf>
    <xf numFmtId="0" fontId="68" fillId="0" borderId="70" xfId="0" applyFont="1" applyBorder="1"/>
    <xf numFmtId="0" fontId="7" fillId="0" borderId="70" xfId="829" applyFont="1" applyBorder="1" applyAlignment="1">
      <alignment horizontal="center" vertical="center" wrapText="1"/>
    </xf>
    <xf numFmtId="0" fontId="68" fillId="0" borderId="95" xfId="0" applyFont="1" applyBorder="1" applyAlignment="1">
      <alignment horizontal="center" vertical="center"/>
    </xf>
    <xf numFmtId="0" fontId="68" fillId="0" borderId="0" xfId="772" applyFont="1" applyAlignment="1">
      <alignment horizontal="right" vertical="top"/>
    </xf>
    <xf numFmtId="0" fontId="10" fillId="0" borderId="47" xfId="97" applyFont="1" applyBorder="1" applyAlignment="1">
      <alignment horizontal="center" vertical="center" wrapText="1"/>
    </xf>
    <xf numFmtId="0" fontId="10" fillId="0" borderId="95" xfId="97" applyFont="1" applyBorder="1" applyAlignment="1">
      <alignment horizontal="center" vertical="center" wrapText="1"/>
    </xf>
    <xf numFmtId="0" fontId="10" fillId="0" borderId="25" xfId="97" applyNumberFormat="1" applyFont="1" applyFill="1" applyBorder="1" applyAlignment="1">
      <alignment horizontal="center" vertical="center" wrapText="1"/>
    </xf>
    <xf numFmtId="0" fontId="10" fillId="0" borderId="11" xfId="97" applyNumberFormat="1" applyFont="1" applyFill="1" applyBorder="1" applyAlignment="1">
      <alignment horizontal="center" vertical="center" wrapText="1"/>
    </xf>
    <xf numFmtId="0" fontId="10" fillId="0" borderId="10" xfId="97" applyFont="1" applyBorder="1" applyAlignment="1">
      <alignment horizontal="center" vertical="center" wrapText="1"/>
    </xf>
    <xf numFmtId="0" fontId="10" fillId="0" borderId="11" xfId="97" applyFont="1" applyBorder="1" applyAlignment="1">
      <alignment horizontal="center" vertical="center" wrapText="1"/>
    </xf>
    <xf numFmtId="0" fontId="10" fillId="33" borderId="25" xfId="97" applyFont="1" applyFill="1" applyBorder="1" applyAlignment="1">
      <alignment horizontal="center" vertical="center" wrapText="1"/>
    </xf>
    <xf numFmtId="0" fontId="10" fillId="33" borderId="11" xfId="97" applyFont="1" applyFill="1" applyBorder="1" applyAlignment="1">
      <alignment horizontal="center" vertical="center" wrapText="1"/>
    </xf>
    <xf numFmtId="0" fontId="10" fillId="0" borderId="25" xfId="97" applyFont="1" applyBorder="1" applyAlignment="1">
      <alignment horizontal="center" vertical="center" wrapText="1"/>
    </xf>
    <xf numFmtId="0" fontId="66" fillId="33" borderId="25" xfId="97" applyFont="1" applyFill="1" applyBorder="1" applyAlignment="1">
      <alignment horizontal="center" vertical="center" wrapText="1"/>
    </xf>
    <xf numFmtId="0" fontId="66" fillId="33" borderId="10" xfId="97" applyFont="1" applyFill="1" applyBorder="1" applyAlignment="1">
      <alignment horizontal="center" vertical="center" wrapText="1"/>
    </xf>
    <xf numFmtId="0" fontId="66" fillId="33" borderId="11" xfId="97" applyFont="1" applyFill="1" applyBorder="1" applyAlignment="1">
      <alignment horizontal="center" vertical="center" wrapText="1"/>
    </xf>
    <xf numFmtId="169" fontId="10" fillId="33" borderId="25" xfId="97" applyNumberFormat="1" applyFont="1" applyFill="1" applyBorder="1" applyAlignment="1">
      <alignment horizontal="center" vertical="center" wrapText="1"/>
    </xf>
    <xf numFmtId="169" fontId="10" fillId="33" borderId="11" xfId="97" applyNumberFormat="1" applyFont="1" applyFill="1" applyBorder="1" applyAlignment="1">
      <alignment horizontal="center" vertical="center" wrapText="1"/>
    </xf>
    <xf numFmtId="169" fontId="66" fillId="0" borderId="104" xfId="97" applyNumberFormat="1" applyFont="1" applyFill="1" applyBorder="1" applyAlignment="1">
      <alignment horizontal="center" vertical="center" wrapText="1"/>
    </xf>
    <xf numFmtId="169" fontId="66" fillId="0" borderId="105" xfId="97" applyNumberFormat="1" applyFont="1" applyFill="1" applyBorder="1" applyAlignment="1">
      <alignment horizontal="center" vertical="center" wrapText="1"/>
    </xf>
    <xf numFmtId="169" fontId="66" fillId="0" borderId="103" xfId="97" applyNumberFormat="1" applyFont="1" applyFill="1" applyBorder="1" applyAlignment="1">
      <alignment horizontal="center" vertical="center" wrapText="1"/>
    </xf>
    <xf numFmtId="170" fontId="66" fillId="0" borderId="0" xfId="97" applyNumberFormat="1" applyFont="1" applyFill="1" applyAlignment="1">
      <alignment horizontal="right" vertical="top" wrapText="1"/>
    </xf>
    <xf numFmtId="170" fontId="66" fillId="0" borderId="0" xfId="97" applyNumberFormat="1" applyFont="1" applyFill="1" applyAlignment="1">
      <alignment horizontal="right" vertical="center" wrapText="1"/>
    </xf>
    <xf numFmtId="49" fontId="10" fillId="0" borderId="0" xfId="97" applyNumberFormat="1" applyFont="1" applyFill="1" applyBorder="1" applyAlignment="1">
      <alignment horizontal="center" vertical="center" wrapText="1"/>
    </xf>
    <xf numFmtId="0" fontId="68" fillId="0" borderId="0" xfId="967" applyFont="1" applyBorder="1" applyAlignment="1">
      <alignment vertical="center" wrapText="1"/>
    </xf>
    <xf numFmtId="0" fontId="68" fillId="0" borderId="0" xfId="218" applyFont="1" applyAlignment="1">
      <alignment horizontal="center"/>
    </xf>
    <xf numFmtId="49" fontId="10" fillId="0" borderId="69" xfId="97" applyNumberFormat="1" applyFont="1" applyFill="1" applyBorder="1" applyAlignment="1">
      <alignment horizontal="center" vertical="center" wrapText="1"/>
    </xf>
    <xf numFmtId="49" fontId="10" fillId="0" borderId="68" xfId="97" applyNumberFormat="1" applyFont="1" applyFill="1" applyBorder="1" applyAlignment="1">
      <alignment horizontal="center" vertical="center" wrapText="1"/>
    </xf>
    <xf numFmtId="0" fontId="10" fillId="33" borderId="47" xfId="97" applyFont="1" applyFill="1" applyBorder="1" applyAlignment="1">
      <alignment horizontal="center" vertical="center" wrapText="1"/>
    </xf>
    <xf numFmtId="49" fontId="10" fillId="0" borderId="25" xfId="97" applyNumberFormat="1" applyFont="1" applyFill="1" applyBorder="1" applyAlignment="1">
      <alignment horizontal="center" vertical="center" textRotation="90" wrapText="1"/>
    </xf>
    <xf numFmtId="49" fontId="10" fillId="0" borderId="10" xfId="97" applyNumberFormat="1" applyFont="1" applyFill="1" applyBorder="1" applyAlignment="1">
      <alignment horizontal="center" vertical="center" textRotation="90" wrapText="1"/>
    </xf>
    <xf numFmtId="49" fontId="10" fillId="0" borderId="11" xfId="97" applyNumberFormat="1" applyFont="1" applyFill="1" applyBorder="1" applyAlignment="1">
      <alignment horizontal="center" vertical="center" textRotation="90" wrapText="1"/>
    </xf>
    <xf numFmtId="0" fontId="10" fillId="0" borderId="0" xfId="1149" applyFont="1" applyAlignment="1">
      <alignment horizontal="center" vertical="center" wrapText="1"/>
    </xf>
    <xf numFmtId="49" fontId="10" fillId="0" borderId="49" xfId="97" applyNumberFormat="1" applyFont="1" applyFill="1" applyBorder="1" applyAlignment="1">
      <alignment horizontal="center" vertical="center" wrapText="1"/>
    </xf>
    <xf numFmtId="49" fontId="10" fillId="0" borderId="103" xfId="97" applyNumberFormat="1" applyFont="1" applyFill="1" applyBorder="1" applyAlignment="1">
      <alignment horizontal="center" vertical="center" wrapText="1"/>
    </xf>
    <xf numFmtId="0" fontId="68" fillId="0" borderId="0" xfId="1338" applyFont="1" applyAlignment="1">
      <alignment horizontal="right" vertical="top"/>
    </xf>
    <xf numFmtId="0" fontId="10" fillId="0" borderId="77" xfId="1226" applyFont="1" applyBorder="1" applyAlignment="1">
      <alignment horizontal="left" vertical="center" wrapText="1"/>
    </xf>
    <xf numFmtId="0" fontId="7" fillId="0" borderId="76" xfId="1226" applyFont="1" applyBorder="1" applyAlignment="1">
      <alignment vertical="center" wrapText="1"/>
    </xf>
    <xf numFmtId="0" fontId="68" fillId="33" borderId="25" xfId="1226" applyFont="1" applyFill="1" applyBorder="1" applyAlignment="1">
      <alignment horizontal="center" vertical="top" wrapText="1"/>
    </xf>
    <xf numFmtId="0" fontId="68" fillId="33" borderId="10" xfId="1226" applyFont="1" applyFill="1" applyBorder="1" applyAlignment="1">
      <alignment horizontal="center" vertical="top" wrapText="1"/>
    </xf>
    <xf numFmtId="0" fontId="68" fillId="33" borderId="11" xfId="1226" applyFont="1" applyFill="1" applyBorder="1" applyAlignment="1">
      <alignment horizontal="center" vertical="top" wrapText="1"/>
    </xf>
    <xf numFmtId="0" fontId="68" fillId="0" borderId="95" xfId="0" applyFont="1" applyBorder="1" applyAlignment="1">
      <alignment horizontal="center" vertical="top" wrapText="1"/>
    </xf>
    <xf numFmtId="0" fontId="68" fillId="33" borderId="25" xfId="1226" applyFont="1" applyFill="1" applyBorder="1" applyAlignment="1">
      <alignment horizontal="right" vertical="top" wrapText="1"/>
    </xf>
    <xf numFmtId="0" fontId="68" fillId="33" borderId="10" xfId="1226" applyFont="1" applyFill="1" applyBorder="1" applyAlignment="1">
      <alignment horizontal="right" vertical="top" wrapText="1"/>
    </xf>
    <xf numFmtId="0" fontId="68" fillId="33" borderId="11" xfId="1226" applyFont="1" applyFill="1" applyBorder="1" applyAlignment="1">
      <alignment horizontal="right" vertical="top" wrapText="1"/>
    </xf>
    <xf numFmtId="0" fontId="7" fillId="0" borderId="0" xfId="1338" applyFont="1" applyAlignment="1">
      <alignment horizontal="center" vertical="center" wrapText="1"/>
    </xf>
    <xf numFmtId="0" fontId="84" fillId="0" borderId="0" xfId="1192" applyFont="1" applyBorder="1" applyAlignment="1">
      <alignment horizontal="right" vertical="top" wrapText="1"/>
    </xf>
    <xf numFmtId="0" fontId="68" fillId="0" borderId="49" xfId="0" applyFont="1" applyBorder="1" applyAlignment="1">
      <alignment horizontal="center" vertical="top" wrapText="1"/>
    </xf>
    <xf numFmtId="0" fontId="68" fillId="0" borderId="103" xfId="0" applyFont="1" applyBorder="1" applyAlignment="1">
      <alignment horizontal="center" vertical="top" wrapText="1"/>
    </xf>
    <xf numFmtId="0" fontId="81" fillId="33" borderId="0" xfId="0" applyFont="1" applyFill="1" applyBorder="1" applyAlignment="1">
      <alignment horizontal="center" vertical="top" wrapText="1"/>
    </xf>
    <xf numFmtId="0" fontId="66" fillId="0" borderId="25" xfId="0" applyFont="1" applyFill="1" applyBorder="1" applyAlignment="1">
      <alignment horizontal="center" vertical="top" wrapText="1"/>
    </xf>
    <xf numFmtId="0" fontId="66" fillId="0" borderId="10" xfId="0" applyFont="1" applyFill="1" applyBorder="1" applyAlignment="1">
      <alignment horizontal="center" vertical="top" wrapText="1"/>
    </xf>
    <xf numFmtId="0" fontId="66" fillId="0" borderId="11" xfId="0" applyFont="1" applyFill="1" applyBorder="1" applyAlignment="1">
      <alignment horizontal="center" vertical="top" wrapText="1"/>
    </xf>
    <xf numFmtId="0" fontId="66" fillId="0" borderId="102" xfId="0" applyFont="1" applyFill="1" applyBorder="1" applyAlignment="1">
      <alignment horizontal="left" vertical="center"/>
    </xf>
    <xf numFmtId="0" fontId="84" fillId="0" borderId="0" xfId="0" applyFont="1" applyBorder="1" applyAlignment="1">
      <alignment horizontal="right" vertical="top" wrapText="1"/>
    </xf>
    <xf numFmtId="0" fontId="81" fillId="0" borderId="49" xfId="0" applyFont="1" applyBorder="1" applyAlignment="1">
      <alignment horizontal="left" vertical="top" wrapText="1"/>
    </xf>
    <xf numFmtId="0" fontId="68" fillId="0" borderId="103" xfId="0" applyFont="1" applyBorder="1" applyAlignment="1">
      <alignment horizontal="left" vertical="top" wrapText="1"/>
    </xf>
    <xf numFmtId="0" fontId="68" fillId="0" borderId="95" xfId="0" applyFont="1" applyBorder="1" applyAlignment="1">
      <alignment horizontal="left" vertical="top" wrapText="1"/>
    </xf>
    <xf numFmtId="0" fontId="68" fillId="0" borderId="104" xfId="0" applyFont="1" applyBorder="1" applyAlignment="1">
      <alignment horizontal="center" vertical="top" wrapText="1"/>
    </xf>
    <xf numFmtId="0" fontId="68" fillId="0" borderId="105" xfId="0" applyFont="1" applyBorder="1" applyAlignment="1">
      <alignment horizontal="center" vertical="top" wrapText="1"/>
    </xf>
    <xf numFmtId="0" fontId="7" fillId="0" borderId="102" xfId="1816" applyFont="1" applyFill="1" applyBorder="1" applyAlignment="1">
      <alignment horizontal="left" wrapText="1"/>
    </xf>
    <xf numFmtId="0" fontId="68" fillId="0" borderId="102" xfId="0" applyFont="1" applyFill="1" applyBorder="1" applyAlignment="1">
      <alignment horizontal="left" vertical="center" wrapText="1"/>
    </xf>
    <xf numFmtId="0" fontId="68" fillId="0" borderId="104" xfId="0" applyFont="1" applyBorder="1" applyAlignment="1">
      <alignment horizontal="left" vertical="top" wrapText="1"/>
    </xf>
    <xf numFmtId="0" fontId="68" fillId="0" borderId="105" xfId="0" applyFont="1" applyBorder="1" applyAlignment="1">
      <alignment horizontal="left" vertical="top" wrapText="1"/>
    </xf>
    <xf numFmtId="0" fontId="68" fillId="33" borderId="95" xfId="0" applyFont="1" applyFill="1" applyBorder="1" applyAlignment="1">
      <alignment horizontal="left" vertical="top" wrapText="1"/>
    </xf>
    <xf numFmtId="0" fontId="66" fillId="33" borderId="47" xfId="0" applyFont="1" applyFill="1" applyBorder="1" applyAlignment="1">
      <alignment horizontal="left" vertical="top" wrapText="1"/>
    </xf>
    <xf numFmtId="0" fontId="68" fillId="0" borderId="0" xfId="1851" applyFont="1" applyAlignment="1">
      <alignment horizontal="right" vertical="top"/>
    </xf>
    <xf numFmtId="0" fontId="68" fillId="33" borderId="104" xfId="0" applyFont="1" applyFill="1" applyBorder="1" applyAlignment="1">
      <alignment horizontal="center" vertical="top" wrapText="1"/>
    </xf>
    <xf numFmtId="0" fontId="68" fillId="33" borderId="105" xfId="0" applyFont="1" applyFill="1" applyBorder="1" applyAlignment="1">
      <alignment horizontal="center" vertical="top" wrapText="1"/>
    </xf>
    <xf numFmtId="0" fontId="68" fillId="33" borderId="103" xfId="0" applyFont="1" applyFill="1" applyBorder="1" applyAlignment="1">
      <alignment horizontal="center" vertical="top" wrapText="1"/>
    </xf>
    <xf numFmtId="0" fontId="68" fillId="56" borderId="95" xfId="1816" applyFont="1" applyFill="1" applyBorder="1" applyAlignment="1">
      <alignment horizontal="center" vertical="center" wrapText="1"/>
    </xf>
    <xf numFmtId="0" fontId="7" fillId="0" borderId="0" xfId="1851" applyFont="1" applyAlignment="1">
      <alignment horizontal="center" vertical="center" wrapText="1"/>
    </xf>
    <xf numFmtId="0" fontId="7" fillId="0" borderId="0" xfId="1851" applyFont="1" applyBorder="1" applyAlignment="1">
      <alignment horizontal="center" vertical="center" wrapText="1"/>
    </xf>
    <xf numFmtId="0" fontId="68" fillId="0" borderId="0" xfId="1851" applyFont="1" applyAlignment="1">
      <alignment horizontal="right"/>
    </xf>
    <xf numFmtId="0" fontId="68" fillId="56" borderId="26" xfId="1816" applyFont="1" applyFill="1" applyBorder="1" applyAlignment="1">
      <alignment horizontal="center" vertical="center" wrapText="1"/>
    </xf>
    <xf numFmtId="0" fontId="68" fillId="56" borderId="28" xfId="1816" applyFont="1" applyFill="1" applyBorder="1" applyAlignment="1">
      <alignment horizontal="center" vertical="center" wrapText="1"/>
    </xf>
    <xf numFmtId="0" fontId="68" fillId="56" borderId="27" xfId="1816" applyFont="1" applyFill="1" applyBorder="1" applyAlignment="1">
      <alignment horizontal="center" vertical="center" wrapText="1"/>
    </xf>
    <xf numFmtId="0" fontId="68" fillId="56" borderId="13" xfId="1816" applyFont="1" applyFill="1" applyBorder="1" applyAlignment="1">
      <alignment horizontal="center" vertical="center" wrapText="1"/>
    </xf>
    <xf numFmtId="0" fontId="68" fillId="56" borderId="12" xfId="1816" applyFont="1" applyFill="1" applyBorder="1" applyAlignment="1">
      <alignment horizontal="center" vertical="center" wrapText="1"/>
    </xf>
    <xf numFmtId="0" fontId="68" fillId="56" borderId="23" xfId="1816" applyFont="1" applyFill="1" applyBorder="1" applyAlignment="1">
      <alignment horizontal="center" vertical="center" wrapText="1"/>
    </xf>
    <xf numFmtId="0" fontId="68" fillId="56" borderId="97" xfId="1816" applyFont="1" applyFill="1" applyBorder="1" applyAlignment="1">
      <alignment horizontal="center" wrapText="1"/>
    </xf>
    <xf numFmtId="0" fontId="68" fillId="56" borderId="98" xfId="1816" applyFont="1" applyFill="1" applyBorder="1" applyAlignment="1">
      <alignment horizontal="center" wrapText="1"/>
    </xf>
    <xf numFmtId="0" fontId="68" fillId="56" borderId="96" xfId="1816" applyFont="1" applyFill="1" applyBorder="1" applyAlignment="1">
      <alignment horizontal="center" wrapText="1"/>
    </xf>
    <xf numFmtId="0" fontId="68" fillId="0" borderId="104" xfId="1816" applyFont="1" applyFill="1" applyBorder="1" applyAlignment="1">
      <alignment horizontal="left" vertical="center" wrapText="1"/>
    </xf>
    <xf numFmtId="0" fontId="68" fillId="0" borderId="105" xfId="1816" applyFont="1" applyFill="1" applyBorder="1" applyAlignment="1">
      <alignment horizontal="left" vertical="center" wrapText="1"/>
    </xf>
    <xf numFmtId="0" fontId="66" fillId="33" borderId="104" xfId="9" applyFont="1" applyFill="1" applyBorder="1" applyAlignment="1">
      <alignment horizontal="center" vertical="center" wrapText="1"/>
    </xf>
    <xf numFmtId="0" fontId="66" fillId="33" borderId="103" xfId="9" applyFont="1" applyFill="1" applyBorder="1" applyAlignment="1">
      <alignment horizontal="center" vertical="center" wrapText="1"/>
    </xf>
    <xf numFmtId="0" fontId="66" fillId="33" borderId="95" xfId="0" applyFont="1" applyFill="1" applyBorder="1" applyAlignment="1">
      <alignment horizontal="left" vertical="top" wrapText="1"/>
    </xf>
    <xf numFmtId="0" fontId="66" fillId="33" borderId="47" xfId="0" applyFont="1" applyFill="1" applyBorder="1" applyAlignment="1">
      <alignment horizontal="left" vertical="center" wrapText="1"/>
    </xf>
    <xf numFmtId="0" fontId="66" fillId="0" borderId="95" xfId="0" applyFont="1" applyBorder="1" applyAlignment="1">
      <alignment horizontal="left" vertical="top" wrapText="1"/>
    </xf>
  </cellXfs>
  <cellStyles count="1981">
    <cellStyle name="20% - Accent1 2" xfId="70"/>
    <cellStyle name="20% - Accent1 2 2" xfId="109"/>
    <cellStyle name="20% - Accent1 3" xfId="168"/>
    <cellStyle name="20% - Accent1 4" xfId="192"/>
    <cellStyle name="20% - Accent2 2" xfId="73"/>
    <cellStyle name="20% - Accent2 2 2" xfId="110"/>
    <cellStyle name="20% - Accent2 3" xfId="170"/>
    <cellStyle name="20% - Accent2 4" xfId="194"/>
    <cellStyle name="20% - Accent3 2" xfId="72"/>
    <cellStyle name="20% - Accent3 2 2" xfId="111"/>
    <cellStyle name="20% - Accent3 3" xfId="172"/>
    <cellStyle name="20% - Accent3 4" xfId="196"/>
    <cellStyle name="20% - Accent4 2" xfId="89"/>
    <cellStyle name="20% - Accent4 2 2" xfId="112"/>
    <cellStyle name="20% - Accent4 3" xfId="174"/>
    <cellStyle name="20% - Accent4 4" xfId="198"/>
    <cellStyle name="20% - Accent5 2" xfId="92"/>
    <cellStyle name="20% - Accent5 2 2" xfId="113"/>
    <cellStyle name="20% - Accent5 3" xfId="176"/>
    <cellStyle name="20% - Accent5 4" xfId="200"/>
    <cellStyle name="20% - Accent6 2" xfId="60"/>
    <cellStyle name="20% - Accent6 2 2" xfId="114"/>
    <cellStyle name="20% - Accent6 3" xfId="178"/>
    <cellStyle name="20% - Accent6 4" xfId="202"/>
    <cellStyle name="20% - Акцент1 10" xfId="577"/>
    <cellStyle name="20% - Акцент1 11" xfId="741"/>
    <cellStyle name="20% - Акцент1 12" xfId="781"/>
    <cellStyle name="20% - Акцент1 13" xfId="663"/>
    <cellStyle name="20% - Акцент1 14" xfId="860"/>
    <cellStyle name="20% - Акцент1 15" xfId="851"/>
    <cellStyle name="20% - Акцент1 16" xfId="908"/>
    <cellStyle name="20% - Акцент1 17" xfId="868"/>
    <cellStyle name="20% - Акцент1 18" xfId="969"/>
    <cellStyle name="20% - Акцент1 19" xfId="986"/>
    <cellStyle name="20% - Акцент1 2" xfId="30"/>
    <cellStyle name="20% - Акцент1 20" xfId="1086"/>
    <cellStyle name="20% - Акцент1 21" xfId="988"/>
    <cellStyle name="20% - Акцент1 22" xfId="1104"/>
    <cellStyle name="20% - Акцент1 23" xfId="1189"/>
    <cellStyle name="20% - Акцент1 24" xfId="1361"/>
    <cellStyle name="20% - Акцент1 25" xfId="1474"/>
    <cellStyle name="20% - Акцент1 26" xfId="1225"/>
    <cellStyle name="20% - Акцент1 27" xfId="1550"/>
    <cellStyle name="20% - Акцент1 28" xfId="1614"/>
    <cellStyle name="20% - Акцент1 29" xfId="1522"/>
    <cellStyle name="20% - Акцент1 3" xfId="245"/>
    <cellStyle name="20% - Акцент1 30" xfId="1763"/>
    <cellStyle name="20% - Акцент1 31" xfId="1805"/>
    <cellStyle name="20% - Акцент1 32" xfId="1842"/>
    <cellStyle name="20% - Акцент1 33" xfId="1290"/>
    <cellStyle name="20% - Акцент1 34" xfId="1604"/>
    <cellStyle name="20% - Акцент1 35" xfId="1840"/>
    <cellStyle name="20% - Акцент1 36" xfId="1896"/>
    <cellStyle name="20% - Акцент1 4" xfId="315"/>
    <cellStyle name="20% - Акцент1 5" xfId="446"/>
    <cellStyle name="20% - Акцент1 6" xfId="481"/>
    <cellStyle name="20% - Акцент1 7" xfId="391"/>
    <cellStyle name="20% - Акцент1 8" xfId="553"/>
    <cellStyle name="20% - Акцент1 9" xfId="551"/>
    <cellStyle name="20% - Акцент2 10" xfId="626"/>
    <cellStyle name="20% - Акцент2 11" xfId="688"/>
    <cellStyle name="20% - Акцент2 12" xfId="649"/>
    <cellStyle name="20% - Акцент2 13" xfId="755"/>
    <cellStyle name="20% - Акцент2 14" xfId="776"/>
    <cellStyle name="20% - Акцент2 15" xfId="754"/>
    <cellStyle name="20% - Акцент2 16" xfId="840"/>
    <cellStyle name="20% - Акцент2 17" xfId="774"/>
    <cellStyle name="20% - Акцент2 18" xfId="1004"/>
    <cellStyle name="20% - Акцент2 19" xfId="975"/>
    <cellStyle name="20% - Акцент2 2" xfId="34"/>
    <cellStyle name="20% - Акцент2 20" xfId="1074"/>
    <cellStyle name="20% - Акцент2 21" xfId="960"/>
    <cellStyle name="20% - Акцент2 22" xfId="1268"/>
    <cellStyle name="20% - Акцент2 23" xfId="1316"/>
    <cellStyle name="20% - Акцент2 24" xfId="1377"/>
    <cellStyle name="20% - Акцент2 25" xfId="1370"/>
    <cellStyle name="20% - Акцент2 26" xfId="1469"/>
    <cellStyle name="20% - Акцент2 27" xfId="1549"/>
    <cellStyle name="20% - Акцент2 28" xfId="1523"/>
    <cellStyle name="20% - Акцент2 29" xfId="1289"/>
    <cellStyle name="20% - Акцент2 3" xfId="249"/>
    <cellStyle name="20% - Акцент2 30" xfId="1704"/>
    <cellStyle name="20% - Акцент2 31" xfId="1595"/>
    <cellStyle name="20% - Акцент2 32" xfId="1355"/>
    <cellStyle name="20% - Акцент2 33" xfId="1641"/>
    <cellStyle name="20% - Акцент2 34" xfId="1890"/>
    <cellStyle name="20% - Акцент2 35" xfId="1775"/>
    <cellStyle name="20% - Акцент2 36" xfId="1963"/>
    <cellStyle name="20% - Акцент2 4" xfId="314"/>
    <cellStyle name="20% - Акцент2 5" xfId="318"/>
    <cellStyle name="20% - Акцент2 6" xfId="421"/>
    <cellStyle name="20% - Акцент2 7" xfId="458"/>
    <cellStyle name="20% - Акцент2 8" xfId="310"/>
    <cellStyle name="20% - Акцент2 9" xfId="541"/>
    <cellStyle name="20% - Акцент3 10" xfId="624"/>
    <cellStyle name="20% - Акцент3 11" xfId="633"/>
    <cellStyle name="20% - Акцент3 12" xfId="609"/>
    <cellStyle name="20% - Акцент3 13" xfId="679"/>
    <cellStyle name="20% - Акцент3 14" xfId="784"/>
    <cellStyle name="20% - Акцент3 15" xfId="865"/>
    <cellStyle name="20% - Акцент3 16" xfId="909"/>
    <cellStyle name="20% - Акцент3 17" xfId="935"/>
    <cellStyle name="20% - Акцент3 18" xfId="1002"/>
    <cellStyle name="20% - Акцент3 19" xfId="1092"/>
    <cellStyle name="20% - Акцент3 2" xfId="38"/>
    <cellStyle name="20% - Акцент3 20" xfId="1201"/>
    <cellStyle name="20% - Акцент3 21" xfId="1222"/>
    <cellStyle name="20% - Акцент3 22" xfId="1325"/>
    <cellStyle name="20% - Акцент3 23" xfId="1383"/>
    <cellStyle name="20% - Акцент3 24" xfId="1294"/>
    <cellStyle name="20% - Акцент3 25" xfId="1272"/>
    <cellStyle name="20% - Акцент3 26" xfId="1327"/>
    <cellStyle name="20% - Акцент3 27" xfId="1562"/>
    <cellStyle name="20% - Акцент3 28" xfId="1605"/>
    <cellStyle name="20% - Акцент3 29" xfId="1601"/>
    <cellStyle name="20% - Акцент3 3" xfId="253"/>
    <cellStyle name="20% - Акцент3 30" xfId="1667"/>
    <cellStyle name="20% - Акцент3 31" xfId="1421"/>
    <cellStyle name="20% - Акцент3 32" xfId="1572"/>
    <cellStyle name="20% - Акцент3 33" xfId="1652"/>
    <cellStyle name="20% - Акцент3 34" xfId="1913"/>
    <cellStyle name="20% - Акцент3 35" xfId="1903"/>
    <cellStyle name="20% - Акцент3 36" xfId="1964"/>
    <cellStyle name="20% - Акцент3 4" xfId="221"/>
    <cellStyle name="20% - Акцент3 5" xfId="355"/>
    <cellStyle name="20% - Акцент3 6" xfId="288"/>
    <cellStyle name="20% - Акцент3 7" xfId="340"/>
    <cellStyle name="20% - Акцент3 8" xfId="505"/>
    <cellStyle name="20% - Акцент3 9" xfId="280"/>
    <cellStyle name="20% - Акцент4 10" xfId="622"/>
    <cellStyle name="20% - Акцент4 11" xfId="603"/>
    <cellStyle name="20% - Акцент4 12" xfId="661"/>
    <cellStyle name="20% - Акцент4 13" xfId="819"/>
    <cellStyle name="20% - Акцент4 14" xfId="589"/>
    <cellStyle name="20% - Акцент4 15" xfId="889"/>
    <cellStyle name="20% - Акцент4 16" xfId="842"/>
    <cellStyle name="20% - Акцент4 17" xfId="939"/>
    <cellStyle name="20% - Акцент4 18" xfId="1000"/>
    <cellStyle name="20% - Акцент4 19" xfId="1018"/>
    <cellStyle name="20% - Акцент4 2" xfId="42"/>
    <cellStyle name="20% - Акцент4 20" xfId="1233"/>
    <cellStyle name="20% - Акцент4 21" xfId="1281"/>
    <cellStyle name="20% - Акцент4 22" xfId="1094"/>
    <cellStyle name="20% - Акцент4 23" xfId="1188"/>
    <cellStyle name="20% - Акцент4 24" xfId="1400"/>
    <cellStyle name="20% - Акцент4 25" xfId="1410"/>
    <cellStyle name="20% - Акцент4 26" xfId="1464"/>
    <cellStyle name="20% - Акцент4 27" xfId="1602"/>
    <cellStyle name="20% - Акцент4 28" xfId="1506"/>
    <cellStyle name="20% - Акцент4 29" xfId="1658"/>
    <cellStyle name="20% - Акцент4 3" xfId="257"/>
    <cellStyle name="20% - Акцент4 30" xfId="1543"/>
    <cellStyle name="20% - Акцент4 31" xfId="1682"/>
    <cellStyle name="20% - Акцент4 32" xfId="1757"/>
    <cellStyle name="20% - Акцент4 33" xfId="1837"/>
    <cellStyle name="20% - Акцент4 34" xfId="1820"/>
    <cellStyle name="20% - Акцент4 35" xfId="1898"/>
    <cellStyle name="20% - Акцент4 36" xfId="1926"/>
    <cellStyle name="20% - Акцент4 4" xfId="346"/>
    <cellStyle name="20% - Акцент4 5" xfId="271"/>
    <cellStyle name="20% - Акцент4 6" xfId="389"/>
    <cellStyle name="20% - Акцент4 7" xfId="517"/>
    <cellStyle name="20% - Акцент4 8" xfId="341"/>
    <cellStyle name="20% - Акцент4 9" xfId="456"/>
    <cellStyle name="20% - Акцент5 10" xfId="674"/>
    <cellStyle name="20% - Акцент5 11" xfId="702"/>
    <cellStyle name="20% - Акцент5 12" xfId="706"/>
    <cellStyle name="20% - Акцент5 13" xfId="611"/>
    <cellStyle name="20% - Акцент5 14" xfId="519"/>
    <cellStyle name="20% - Акцент5 15" xfId="648"/>
    <cellStyle name="20% - Акцент5 16" xfId="694"/>
    <cellStyle name="20% - Акцент5 17" xfId="943"/>
    <cellStyle name="20% - Акцент5 18" xfId="998"/>
    <cellStyle name="20% - Акцент5 19" xfId="1093"/>
    <cellStyle name="20% - Акцент5 2" xfId="46"/>
    <cellStyle name="20% - Акцент5 20" xfId="959"/>
    <cellStyle name="20% - Акцент5 21" xfId="1097"/>
    <cellStyle name="20% - Акцент5 22" xfId="1102"/>
    <cellStyle name="20% - Акцент5 23" xfId="1384"/>
    <cellStyle name="20% - Акцент5 24" xfId="1433"/>
    <cellStyle name="20% - Акцент5 25" xfId="1424"/>
    <cellStyle name="20% - Акцент5 26" xfId="1538"/>
    <cellStyle name="20% - Акцент5 27" xfId="1221"/>
    <cellStyle name="20% - Акцент5 28" xfId="1592"/>
    <cellStyle name="20% - Акцент5 29" xfId="1695"/>
    <cellStyle name="20% - Акцент5 3" xfId="261"/>
    <cellStyle name="20% - Акцент5 30" xfId="1724"/>
    <cellStyle name="20% - Акцент5 31" xfId="1728"/>
    <cellStyle name="20% - Акцент5 32" xfId="1773"/>
    <cellStyle name="20% - Акцент5 33" xfId="1866"/>
    <cellStyle name="20% - Акцент5 34" xfId="1513"/>
    <cellStyle name="20% - Акцент5 35" xfId="1854"/>
    <cellStyle name="20% - Акцент5 36" xfId="1928"/>
    <cellStyle name="20% - Акцент5 4" xfId="380"/>
    <cellStyle name="20% - Акцент5 5" xfId="409"/>
    <cellStyle name="20% - Акцент5 6" xfId="374"/>
    <cellStyle name="20% - Акцент5 7" xfId="375"/>
    <cellStyle name="20% - Акцент5 8" xfId="528"/>
    <cellStyle name="20% - Акцент5 9" xfId="503"/>
    <cellStyle name="20% - Акцент6 10" xfId="273"/>
    <cellStyle name="20% - Акцент6 11" xfId="743"/>
    <cellStyle name="20% - Акцент6 12" xfId="783"/>
    <cellStyle name="20% - Акцент6 13" xfId="767"/>
    <cellStyle name="20% - Акцент6 14" xfId="833"/>
    <cellStyle name="20% - Акцент6 15" xfId="756"/>
    <cellStyle name="20% - Акцент6 16" xfId="713"/>
    <cellStyle name="20% - Акцент6 17" xfId="947"/>
    <cellStyle name="20% - Акцент6 18" xfId="996"/>
    <cellStyle name="20% - Акцент6 19" xfId="1062"/>
    <cellStyle name="20% - Акцент6 2" xfId="50"/>
    <cellStyle name="20% - Акцент6 20" xfId="1199"/>
    <cellStyle name="20% - Акцент6 21" xfId="1030"/>
    <cellStyle name="20% - Акцент6 22" xfId="1193"/>
    <cellStyle name="20% - Акцент6 23" xfId="1034"/>
    <cellStyle name="20% - Акцент6 24" xfId="1301"/>
    <cellStyle name="20% - Акцент6 25" xfId="1476"/>
    <cellStyle name="20% - Акцент6 26" xfId="1422"/>
    <cellStyle name="20% - Акцент6 27" xfId="1425"/>
    <cellStyle name="20% - Акцент6 28" xfId="1394"/>
    <cellStyle name="20% - Акцент6 29" xfId="1586"/>
    <cellStyle name="20% - Акцент6 3" xfId="265"/>
    <cellStyle name="20% - Акцент6 30" xfId="1765"/>
    <cellStyle name="20% - Акцент6 31" xfId="1807"/>
    <cellStyle name="20% - Акцент6 32" xfId="1844"/>
    <cellStyle name="20% - Акцент6 33" xfId="1753"/>
    <cellStyle name="20% - Акцент6 34" xfId="1829"/>
    <cellStyle name="20% - Акцент6 35" xfId="1930"/>
    <cellStyle name="20% - Акцент6 36" xfId="1859"/>
    <cellStyle name="20% - Акцент6 4" xfId="222"/>
    <cellStyle name="20% - Акцент6 5" xfId="448"/>
    <cellStyle name="20% - Акцент6 6" xfId="483"/>
    <cellStyle name="20% - Акцент6 7" xfId="468"/>
    <cellStyle name="20% - Акцент6 8" xfId="555"/>
    <cellStyle name="20% - Акцент6 9" xfId="568"/>
    <cellStyle name="40% - Accent1 2" xfId="94"/>
    <cellStyle name="40% - Accent1 2 2" xfId="115"/>
    <cellStyle name="40% - Accent1 3" xfId="169"/>
    <cellStyle name="40% - Accent1 4" xfId="193"/>
    <cellStyle name="40% - Accent2 2" xfId="62"/>
    <cellStyle name="40% - Accent2 2 2" xfId="116"/>
    <cellStyle name="40% - Accent2 3" xfId="171"/>
    <cellStyle name="40% - Accent2 4" xfId="195"/>
    <cellStyle name="40% - Accent3 2" xfId="88"/>
    <cellStyle name="40% - Accent3 2 2" xfId="117"/>
    <cellStyle name="40% - Accent3 3" xfId="173"/>
    <cellStyle name="40% - Accent3 4" xfId="197"/>
    <cellStyle name="40% - Accent4 2" xfId="79"/>
    <cellStyle name="40% - Accent4 2 2" xfId="118"/>
    <cellStyle name="40% - Accent4 3" xfId="175"/>
    <cellStyle name="40% - Accent4 4" xfId="199"/>
    <cellStyle name="40% - Accent5 2" xfId="78"/>
    <cellStyle name="40% - Accent5 2 2" xfId="119"/>
    <cellStyle name="40% - Accent5 3" xfId="177"/>
    <cellStyle name="40% - Accent5 4" xfId="201"/>
    <cellStyle name="40% - Accent6 2" xfId="61"/>
    <cellStyle name="40% - Accent6 2 2" xfId="120"/>
    <cellStyle name="40% - Accent6 3" xfId="179"/>
    <cellStyle name="40% - Accent6 4" xfId="203"/>
    <cellStyle name="40% - Акцент1 10" xfId="628"/>
    <cellStyle name="40% - Акцент1 11" xfId="719"/>
    <cellStyle name="40% - Акцент1 12" xfId="762"/>
    <cellStyle name="40% - Акцент1 13" xfId="734"/>
    <cellStyle name="40% - Акцент1 14" xfId="848"/>
    <cellStyle name="40% - Акцент1 15" xfId="338"/>
    <cellStyle name="40% - Акцент1 16" xfId="903"/>
    <cellStyle name="40% - Акцент1 17" xfId="924"/>
    <cellStyle name="40% - Акцент1 18" xfId="966"/>
    <cellStyle name="40% - Акцент1 19" xfId="1066"/>
    <cellStyle name="40% - Акцент1 2" xfId="31"/>
    <cellStyle name="40% - Акцент1 20" xfId="1083"/>
    <cellStyle name="40% - Акцент1 21" xfId="1060"/>
    <cellStyle name="40% - Акцент1 22" xfId="1050"/>
    <cellStyle name="40% - Акцент1 23" xfId="1265"/>
    <cellStyle name="40% - Акцент1 24" xfId="1326"/>
    <cellStyle name="40% - Акцент1 25" xfId="1500"/>
    <cellStyle name="40% - Акцент1 26" xfId="1099"/>
    <cellStyle name="40% - Акцент1 27" xfId="1393"/>
    <cellStyle name="40% - Акцент1 28" xfId="1649"/>
    <cellStyle name="40% - Акцент1 29" xfId="1625"/>
    <cellStyle name="40% - Акцент1 3" xfId="246"/>
    <cellStyle name="40% - Акцент1 30" xfId="1741"/>
    <cellStyle name="40% - Акцент1 31" xfId="1786"/>
    <cellStyle name="40% - Акцент1 32" xfId="1824"/>
    <cellStyle name="40% - Акцент1 33" xfId="1593"/>
    <cellStyle name="40% - Акцент1 34" xfId="1888"/>
    <cellStyle name="40% - Акцент1 35" xfId="1803"/>
    <cellStyle name="40% - Акцент1 36" xfId="1267"/>
    <cellStyle name="40% - Акцент1 4" xfId="309"/>
    <cellStyle name="40% - Акцент1 5" xfId="427"/>
    <cellStyle name="40% - Акцент1 6" xfId="462"/>
    <cellStyle name="40% - Акцент1 7" xfId="274"/>
    <cellStyle name="40% - Акцент1 8" xfId="539"/>
    <cellStyle name="40% - Акцент1 9" xfId="320"/>
    <cellStyle name="40% - Акцент2 10" xfId="431"/>
    <cellStyle name="40% - Акцент2 11" xfId="643"/>
    <cellStyle name="40% - Акцент2 12" xfId="620"/>
    <cellStyle name="40% - Акцент2 13" xfId="751"/>
    <cellStyle name="40% - Акцент2 14" xfId="801"/>
    <cellStyle name="40% - Акцент2 15" xfId="799"/>
    <cellStyle name="40% - Акцент2 16" xfId="793"/>
    <cellStyle name="40% - Акцент2 17" xfId="932"/>
    <cellStyle name="40% - Акцент2 18" xfId="953"/>
    <cellStyle name="40% - Акцент2 19" xfId="1064"/>
    <cellStyle name="40% - Акцент2 2" xfId="35"/>
    <cellStyle name="40% - Акцент2 20" xfId="985"/>
    <cellStyle name="40% - Акцент2 21" xfId="1059"/>
    <cellStyle name="40% - Акцент2 22" xfId="992"/>
    <cellStyle name="40% - Акцент2 23" xfId="1052"/>
    <cellStyle name="40% - Акцент2 24" xfId="1371"/>
    <cellStyle name="40% - Акцент2 25" xfId="1223"/>
    <cellStyle name="40% - Акцент2 26" xfId="1224"/>
    <cellStyle name="40% - Акцент2 27" xfId="1560"/>
    <cellStyle name="40% - Акцент2 28" xfId="1396"/>
    <cellStyle name="40% - Акцент2 29" xfId="1591"/>
    <cellStyle name="40% - Акцент2 3" xfId="250"/>
    <cellStyle name="40% - Акцент2 30" xfId="1530"/>
    <cellStyle name="40% - Акцент2 31" xfId="1466"/>
    <cellStyle name="40% - Акцент2 32" xfId="1706"/>
    <cellStyle name="40% - Акцент2 33" xfId="1420"/>
    <cellStyle name="40% - Акцент2 34" xfId="1914"/>
    <cellStyle name="40% - Акцент2 35" xfId="1861"/>
    <cellStyle name="40% - Акцент2 36" xfId="1958"/>
    <cellStyle name="40% - Акцент2 4" xfId="307"/>
    <cellStyle name="40% - Акцент2 5" xfId="329"/>
    <cellStyle name="40% - Акцент2 6" xfId="344"/>
    <cellStyle name="40% - Акцент2 7" xfId="403"/>
    <cellStyle name="40% - Акцент2 8" xfId="513"/>
    <cellStyle name="40% - Акцент2 9" xfId="548"/>
    <cellStyle name="40% - Акцент3 10" xfId="382"/>
    <cellStyle name="40% - Акцент3 11" xfId="660"/>
    <cellStyle name="40% - Акцент3 12" xfId="573"/>
    <cellStyle name="40% - Акцент3 13" xfId="820"/>
    <cellStyle name="40% - Акцент3 14" xfId="791"/>
    <cellStyle name="40% - Акцент3 15" xfId="890"/>
    <cellStyle name="40% - Акцент3 16" xfId="904"/>
    <cellStyle name="40% - Акцент3 17" xfId="936"/>
    <cellStyle name="40% - Акцент3 18" xfId="964"/>
    <cellStyle name="40% - Акцент3 19" xfId="1105"/>
    <cellStyle name="40% - Акцент3 2" xfId="39"/>
    <cellStyle name="40% - Акцент3 20" xfId="1042"/>
    <cellStyle name="40% - Акцент3 21" xfId="1210"/>
    <cellStyle name="40% - Акцент3 22" xfId="1310"/>
    <cellStyle name="40% - Акцент3 23" xfId="1367"/>
    <cellStyle name="40% - Акцент3 24" xfId="1053"/>
    <cellStyle name="40% - Акцент3 25" xfId="1318"/>
    <cellStyle name="40% - Акцент3 26" xfId="1369"/>
    <cellStyle name="40% - Акцент3 27" xfId="1603"/>
    <cellStyle name="40% - Акцент3 28" xfId="1372"/>
    <cellStyle name="40% - Акцент3 29" xfId="1645"/>
    <cellStyle name="40% - Акцент3 3" xfId="254"/>
    <cellStyle name="40% - Акцент3 30" xfId="1531"/>
    <cellStyle name="40% - Акцент3 31" xfId="1705"/>
    <cellStyle name="40% - Акцент3 32" xfId="1697"/>
    <cellStyle name="40% - Акцент3 33" xfId="1796"/>
    <cellStyle name="40% - Акцент3 34" xfId="1901"/>
    <cellStyle name="40% - Акцент3 35" xfId="1893"/>
    <cellStyle name="40% - Акцент3 36" xfId="1959"/>
    <cellStyle name="40% - Акцент3 4" xfId="305"/>
    <cellStyle name="40% - Акцент3 5" xfId="285"/>
    <cellStyle name="40% - Акцент3 6" xfId="290"/>
    <cellStyle name="40% - Акцент3 7" xfId="518"/>
    <cellStyle name="40% - Акцент3 8" xfId="308"/>
    <cellStyle name="40% - Акцент3 9" xfId="369"/>
    <cellStyle name="40% - Акцент4 10" xfId="575"/>
    <cellStyle name="40% - Акцент4 11" xfId="676"/>
    <cellStyle name="40% - Акцент4 12" xfId="615"/>
    <cellStyle name="40% - Акцент4 13" xfId="802"/>
    <cellStyle name="40% - Акцент4 14" xfId="809"/>
    <cellStyle name="40% - Акцент4 15" xfId="876"/>
    <cellStyle name="40% - Акцент4 16" xfId="884"/>
    <cellStyle name="40% - Акцент4 17" xfId="940"/>
    <cellStyle name="40% - Акцент4 18" xfId="950"/>
    <cellStyle name="40% - Акцент4 19" xfId="1106"/>
    <cellStyle name="40% - Акцент4 2" xfId="43"/>
    <cellStyle name="40% - Акцент4 20" xfId="1215"/>
    <cellStyle name="40% - Акцент4 21" xfId="1262"/>
    <cellStyle name="40% - Акцент4 22" xfId="1287"/>
    <cellStyle name="40% - Акцент4 23" xfId="1242"/>
    <cellStyle name="40% - Акцент4 24" xfId="1241"/>
    <cellStyle name="40% - Акцент4 25" xfId="1374"/>
    <cellStyle name="40% - Акцент4 26" xfId="1499"/>
    <cellStyle name="40% - Акцент4 27" xfId="1580"/>
    <cellStyle name="40% - Акцент4 28" xfId="1527"/>
    <cellStyle name="40% - Акцент4 29" xfId="1628"/>
    <cellStyle name="40% - Акцент4 3" xfId="258"/>
    <cellStyle name="40% - Акцент4 30" xfId="1668"/>
    <cellStyle name="40% - Акцент4 31" xfId="1717"/>
    <cellStyle name="40% - Акцент4 32" xfId="1587"/>
    <cellStyle name="40% - Акцент4 33" xfId="1486"/>
    <cellStyle name="40% - Акцент4 34" xfId="1882"/>
    <cellStyle name="40% - Акцент4 35" xfId="1505"/>
    <cellStyle name="40% - Акцент4 36" xfId="1937"/>
    <cellStyle name="40% - Акцент4 4" xfId="219"/>
    <cellStyle name="40% - Акцент4 5" xfId="356"/>
    <cellStyle name="40% - Акцент4 6" xfId="226"/>
    <cellStyle name="40% - Акцент4 7" xfId="501"/>
    <cellStyle name="40% - Акцент4 8" xfId="397"/>
    <cellStyle name="40% - Акцент4 9" xfId="549"/>
    <cellStyle name="40% - Акцент5 10" xfId="654"/>
    <cellStyle name="40% - Акцент5 11" xfId="685"/>
    <cellStyle name="40% - Акцент5 12" xfId="735"/>
    <cellStyle name="40% - Акцент5 13" xfId="760"/>
    <cellStyle name="40% - Акцент5 14" xfId="834"/>
    <cellStyle name="40% - Акцент5 15" xfId="591"/>
    <cellStyle name="40% - Акцент5 16" xfId="596"/>
    <cellStyle name="40% - Акцент5 17" xfId="944"/>
    <cellStyle name="40% - Акцент5 18" xfId="951"/>
    <cellStyle name="40% - Акцент5 19" xfId="1063"/>
    <cellStyle name="40% - Акцент5 2" xfId="47"/>
    <cellStyle name="40% - Акцент5 20" xfId="1200"/>
    <cellStyle name="40% - Акцент5 21" xfId="1239"/>
    <cellStyle name="40% - Акцент5 22" xfId="1295"/>
    <cellStyle name="40% - Акцент5 23" xfId="1368"/>
    <cellStyle name="40% - Акцент5 24" xfId="1416"/>
    <cellStyle name="40% - Акцент5 25" xfId="1411"/>
    <cellStyle name="40% - Акцент5 26" xfId="1520"/>
    <cellStyle name="40% - Акцент5 27" xfId="1467"/>
    <cellStyle name="40% - Акцент5 28" xfId="1576"/>
    <cellStyle name="40% - Акцент5 29" xfId="1674"/>
    <cellStyle name="40% - Акцент5 3" xfId="262"/>
    <cellStyle name="40% - Акцент5 30" xfId="1683"/>
    <cellStyle name="40% - Акцент5 31" xfId="1758"/>
    <cellStyle name="40% - Акцент5 32" xfId="1799"/>
    <cellStyle name="40% - Акцент5 33" xfId="1686"/>
    <cellStyle name="40% - Акцент5 34" xfId="1857"/>
    <cellStyle name="40% - Акцент5 35" xfId="1942"/>
    <cellStyle name="40% - Акцент5 36" xfId="1900"/>
    <cellStyle name="40% - Акцент5 4" xfId="362"/>
    <cellStyle name="40% - Акцент5 5" xfId="301"/>
    <cellStyle name="40% - Акцент5 6" xfId="326"/>
    <cellStyle name="40% - Акцент5 7" xfId="461"/>
    <cellStyle name="40% - Акцент5 8" xfId="416"/>
    <cellStyle name="40% - Акцент5 9" xfId="509"/>
    <cellStyle name="40% - Акцент6 10" xfId="590"/>
    <cellStyle name="40% - Акцент6 11" xfId="723"/>
    <cellStyle name="40% - Акцент6 12" xfId="766"/>
    <cellStyle name="40% - Акцент6 13" xfId="777"/>
    <cellStyle name="40% - Акцент6 14" xfId="857"/>
    <cellStyle name="40% - Акцент6 15" xfId="778"/>
    <cellStyle name="40% - Акцент6 16" xfId="886"/>
    <cellStyle name="40% - Акцент6 17" xfId="948"/>
    <cellStyle name="40% - Акцент6 18" xfId="957"/>
    <cellStyle name="40% - Акцент6 19" xfId="961"/>
    <cellStyle name="40% - Акцент6 2" xfId="51"/>
    <cellStyle name="40% - Акцент6 20" xfId="993"/>
    <cellStyle name="40% - Акцент6 21" xfId="1248"/>
    <cellStyle name="40% - Акцент6 22" xfId="1288"/>
    <cellStyle name="40% - Акцент6 23" xfId="1195"/>
    <cellStyle name="40% - Акцент6 24" xfId="1399"/>
    <cellStyle name="40% - Акцент6 25" xfId="1461"/>
    <cellStyle name="40% - Акцент6 26" xfId="1398"/>
    <cellStyle name="40% - Акцент6 27" xfId="1544"/>
    <cellStyle name="40% - Акцент6 28" xfId="1510"/>
    <cellStyle name="40% - Акцент6 29" xfId="1657"/>
    <cellStyle name="40% - Акцент6 3" xfId="266"/>
    <cellStyle name="40% - Акцент6 30" xfId="1745"/>
    <cellStyle name="40% - Акцент6 31" xfId="1790"/>
    <cellStyle name="40% - Акцент6 32" xfId="1828"/>
    <cellStyle name="40% - Акцент6 33" xfId="1378"/>
    <cellStyle name="40% - Акцент6 34" xfId="1740"/>
    <cellStyle name="40% - Акцент6 35" xfId="1619"/>
    <cellStyle name="40% - Акцент6 36" xfId="1927"/>
    <cellStyle name="40% - Акцент6 4" xfId="345"/>
    <cellStyle name="40% - Акцент6 5" xfId="430"/>
    <cellStyle name="40% - Акцент6 6" xfId="466"/>
    <cellStyle name="40% - Акцент6 7" xfId="478"/>
    <cellStyle name="40% - Акцент6 8" xfId="542"/>
    <cellStyle name="40% - Акцент6 9" xfId="537"/>
    <cellStyle name="60% - Accent1 2" xfId="65"/>
    <cellStyle name="60% - Accent1 2 2" xfId="121"/>
    <cellStyle name="60% - Accent2 2" xfId="63"/>
    <cellStyle name="60% - Accent2 2 2" xfId="122"/>
    <cellStyle name="60% - Accent3 2" xfId="57"/>
    <cellStyle name="60% - Accent3 2 2" xfId="123"/>
    <cellStyle name="60% - Accent4 2" xfId="67"/>
    <cellStyle name="60% - Accent4 2 2" xfId="124"/>
    <cellStyle name="60% - Accent5 2" xfId="74"/>
    <cellStyle name="60% - Accent5 2 2" xfId="125"/>
    <cellStyle name="60% - Accent6 2" xfId="56"/>
    <cellStyle name="60% - Accent6 2 2" xfId="126"/>
    <cellStyle name="60% - Акцент1 10" xfId="442"/>
    <cellStyle name="60% - Акцент1 11" xfId="746"/>
    <cellStyle name="60% - Акцент1 12" xfId="785"/>
    <cellStyle name="60% - Акцент1 13" xfId="572"/>
    <cellStyle name="60% - Акцент1 14" xfId="744"/>
    <cellStyle name="60% - Акцент1 15" xfId="561"/>
    <cellStyle name="60% - Акцент1 16" xfId="906"/>
    <cellStyle name="60% - Акцент1 17" xfId="918"/>
    <cellStyle name="60% - Акцент1 18" xfId="1005"/>
    <cellStyle name="60% - Акцент1 19" xfId="1033"/>
    <cellStyle name="60% - Акцент1 2" xfId="32"/>
    <cellStyle name="60% - Акцент1 20" xfId="1203"/>
    <cellStyle name="60% - Акцент1 21" xfId="1054"/>
    <cellStyle name="60% - Акцент1 22" xfId="1227"/>
    <cellStyle name="60% - Акцент1 23" xfId="1098"/>
    <cellStyle name="60% - Акцент1 24" xfId="1351"/>
    <cellStyle name="60% - Акцент1 25" xfId="1478"/>
    <cellStyle name="60% - Акцент1 26" xfId="1445"/>
    <cellStyle name="60% - Акцент1 27" xfId="1540"/>
    <cellStyle name="60% - Акцент1 28" xfId="1632"/>
    <cellStyle name="60% - Акцент1 29" xfId="1653"/>
    <cellStyle name="60% - Акцент1 3" xfId="247"/>
    <cellStyle name="60% - Акцент1 30" xfId="1767"/>
    <cellStyle name="60% - Акцент1 31" xfId="1809"/>
    <cellStyle name="60% - Акцент1 32" xfId="1847"/>
    <cellStyle name="60% - Акцент1 33" xfId="1825"/>
    <cellStyle name="60% - Акцент1 34" xfId="1856"/>
    <cellStyle name="60% - Акцент1 35" xfId="1892"/>
    <cellStyle name="60% - Акцент1 36" xfId="1965"/>
    <cellStyle name="60% - Акцент1 4" xfId="225"/>
    <cellStyle name="60% - Акцент1 5" xfId="450"/>
    <cellStyle name="60% - Акцент1 6" xfId="485"/>
    <cellStyle name="60% - Акцент1 7" xfId="394"/>
    <cellStyle name="60% - Акцент1 8" xfId="557"/>
    <cellStyle name="60% - Акцент1 9" xfId="302"/>
    <cellStyle name="60% - Акцент2 10" xfId="625"/>
    <cellStyle name="60% - Акцент2 11" xfId="322"/>
    <cellStyle name="60% - Акцент2 12" xfId="668"/>
    <cellStyle name="60% - Акцент2 13" xfId="775"/>
    <cellStyle name="60% - Акцент2 14" xfId="806"/>
    <cellStyle name="60% - Акцент2 15" xfId="795"/>
    <cellStyle name="60% - Акцент2 16" xfId="907"/>
    <cellStyle name="60% - Акцент2 17" xfId="933"/>
    <cellStyle name="60% - Акцент2 18" xfId="1003"/>
    <cellStyle name="60% - Акцент2 19" xfId="1020"/>
    <cellStyle name="60% - Акцент2 2" xfId="36"/>
    <cellStyle name="60% - Акцент2 20" xfId="1202"/>
    <cellStyle name="60% - Акцент2 21" xfId="1085"/>
    <cellStyle name="60% - Акцент2 22" xfId="1311"/>
    <cellStyle name="60% - Акцент2 23" xfId="1334"/>
    <cellStyle name="60% - Акцент2 24" xfId="1402"/>
    <cellStyle name="60% - Акцент2 25" xfId="1319"/>
    <cellStyle name="60% - Акцент2 26" xfId="1489"/>
    <cellStyle name="60% - Акцент2 27" xfId="1548"/>
    <cellStyle name="60% - Акцент2 28" xfId="1490"/>
    <cellStyle name="60% - Акцент2 29" xfId="1660"/>
    <cellStyle name="60% - Акцент2 3" xfId="251"/>
    <cellStyle name="60% - Акцент2 30" xfId="1624"/>
    <cellStyle name="60% - Акцент2 31" xfId="1630"/>
    <cellStyle name="60% - Акцент2 32" xfId="1532"/>
    <cellStyle name="60% - Акцент2 33" xfId="1759"/>
    <cellStyle name="60% - Акцент2 34" xfId="1902"/>
    <cellStyle name="60% - Акцент2 35" xfId="1711"/>
    <cellStyle name="60% - Акцент2 36" xfId="1938"/>
    <cellStyle name="60% - Акцент2 4" xfId="348"/>
    <cellStyle name="60% - Акцент2 5" xfId="331"/>
    <cellStyle name="60% - Акцент2 6" xfId="398"/>
    <cellStyle name="60% - Акцент2 7" xfId="476"/>
    <cellStyle name="60% - Акцент2 8" xfId="477"/>
    <cellStyle name="60% - Акцент2 9" xfId="439"/>
    <cellStyle name="60% - Акцент3 10" xfId="623"/>
    <cellStyle name="60% - Акцент3 11" xfId="664"/>
    <cellStyle name="60% - Акцент3 12" xfId="465"/>
    <cellStyle name="60% - Акцент3 13" xfId="803"/>
    <cellStyle name="60% - Акцент3 14" xfId="681"/>
    <cellStyle name="60% - Акцент3 15" xfId="877"/>
    <cellStyle name="60% - Акцент3 16" xfId="871"/>
    <cellStyle name="60% - Акцент3 17" xfId="937"/>
    <cellStyle name="60% - Акцент3 18" xfId="1001"/>
    <cellStyle name="60% - Акцент3 19" xfId="1088"/>
    <cellStyle name="60% - Акцент3 2" xfId="40"/>
    <cellStyle name="60% - Акцент3 20" xfId="1216"/>
    <cellStyle name="60% - Акцент3 21" xfId="1263"/>
    <cellStyle name="60% - Акцент3 22" xfId="1341"/>
    <cellStyle name="60% - Акцент3 23" xfId="1379"/>
    <cellStyle name="60% - Акцент3 24" xfId="1401"/>
    <cellStyle name="60% - Акцент3 25" xfId="1315"/>
    <cellStyle name="60% - Акцент3 26" xfId="1426"/>
    <cellStyle name="60% - Акцент3 27" xfId="1581"/>
    <cellStyle name="60% - Акцент3 28" xfId="1395"/>
    <cellStyle name="60% - Акцент3 29" xfId="1659"/>
    <cellStyle name="60% - Акцент3 3" xfId="255"/>
    <cellStyle name="60% - Акцент3 30" xfId="1647"/>
    <cellStyle name="60% - Акцент3 31" xfId="1703"/>
    <cellStyle name="60% - Акцент3 32" xfId="1637"/>
    <cellStyle name="60% - Акцент3 33" xfId="1819"/>
    <cellStyle name="60% - Акцент3 34" xfId="1863"/>
    <cellStyle name="60% - Акцент3 35" xfId="1871"/>
    <cellStyle name="60% - Акцент3 36" xfId="1966"/>
    <cellStyle name="60% - Акцент3 4" xfId="347"/>
    <cellStyle name="60% - Акцент3 5" xfId="300"/>
    <cellStyle name="60% - Акцент3 6" xfId="298"/>
    <cellStyle name="60% - Акцент3 7" xfId="502"/>
    <cellStyle name="60% - Акцент3 8" xfId="484"/>
    <cellStyle name="60% - Акцент3 9" xfId="556"/>
    <cellStyle name="60% - Акцент4 10" xfId="621"/>
    <cellStyle name="60% - Акцент4 11" xfId="605"/>
    <cellStyle name="60% - Акцент4 12" xfId="659"/>
    <cellStyle name="60% - Акцент4 13" xfId="657"/>
    <cellStyle name="60% - Акцент4 14" xfId="832"/>
    <cellStyle name="60% - Акцент4 15" xfId="827"/>
    <cellStyle name="60% - Акцент4 16" xfId="798"/>
    <cellStyle name="60% - Акцент4 17" xfId="941"/>
    <cellStyle name="60% - Акцент4 18" xfId="999"/>
    <cellStyle name="60% - Акцент4 19" xfId="1089"/>
    <cellStyle name="60% - Акцент4 2" xfId="44"/>
    <cellStyle name="60% - Акцент4 20" xfId="1251"/>
    <cellStyle name="60% - Акцент4 21" xfId="1298"/>
    <cellStyle name="60% - Акцент4 22" xfId="1240"/>
    <cellStyle name="60% - Акцент4 23" xfId="1380"/>
    <cellStyle name="60% - Акцент4 24" xfId="1417"/>
    <cellStyle name="60% - Акцент4 25" xfId="1359"/>
    <cellStyle name="60% - Акцент4 26" xfId="1481"/>
    <cellStyle name="60% - Акцент4 27" xfId="1521"/>
    <cellStyle name="60% - Акцент4 28" xfId="1569"/>
    <cellStyle name="60% - Акцент4 29" xfId="1675"/>
    <cellStyle name="60% - Акцент4 3" xfId="259"/>
    <cellStyle name="60% - Акцент4 30" xfId="1443"/>
    <cellStyle name="60% - Акцент4 31" xfId="1680"/>
    <cellStyle name="60% - Акцент4 32" xfId="1755"/>
    <cellStyle name="60% - Акцент4 33" xfId="1751"/>
    <cellStyle name="60% - Акцент4 34" xfId="1804"/>
    <cellStyle name="60% - Акцент4 35" xfId="1571"/>
    <cellStyle name="60% - Акцент4 36" xfId="1936"/>
    <cellStyle name="60% - Акцент4 4" xfId="363"/>
    <cellStyle name="60% - Акцент4 5" xfId="287"/>
    <cellStyle name="60% - Акцент4 6" xfId="387"/>
    <cellStyle name="60% - Акцент4 7" xfId="293"/>
    <cellStyle name="60% - Акцент4 8" xfId="423"/>
    <cellStyle name="60% - Акцент4 9" xfId="278"/>
    <cellStyle name="60% - Акцент5 10" xfId="669"/>
    <cellStyle name="60% - Акцент5 11" xfId="671"/>
    <cellStyle name="60% - Акцент5 12" xfId="699"/>
    <cellStyle name="60% - Акцент5 13" xfId="588"/>
    <cellStyle name="60% - Акцент5 14" xfId="858"/>
    <cellStyle name="60% - Акцент5 15" xfId="852"/>
    <cellStyle name="60% - Акцент5 16" xfId="710"/>
    <cellStyle name="60% - Акцент5 17" xfId="945"/>
    <cellStyle name="60% - Акцент5 18" xfId="997"/>
    <cellStyle name="60% - Акцент5 19" xfId="982"/>
    <cellStyle name="60% - Акцент5 2" xfId="48"/>
    <cellStyle name="60% - Акцент5 20" xfId="1103"/>
    <cellStyle name="60% - Акцент5 21" xfId="1096"/>
    <cellStyle name="60% - Акцент5 22" xfId="955"/>
    <cellStyle name="60% - Акцент5 23" xfId="1057"/>
    <cellStyle name="60% - Акцент5 24" xfId="1452"/>
    <cellStyle name="60% - Акцент5 25" xfId="1462"/>
    <cellStyle name="60% - Акцент5 26" xfId="1533"/>
    <cellStyle name="60% - Акцент5 27" xfId="1546"/>
    <cellStyle name="60% - Акцент5 28" xfId="1515"/>
    <cellStyle name="60% - Акцент5 29" xfId="1715"/>
    <cellStyle name="60% - Акцент5 3" xfId="263"/>
    <cellStyle name="60% - Акцент5 30" xfId="1669"/>
    <cellStyle name="60% - Акцент5 31" xfId="1488"/>
    <cellStyle name="60% - Акцент5 32" xfId="1626"/>
    <cellStyle name="60% - Акцент5 33" xfId="1880"/>
    <cellStyle name="60% - Акцент5 34" xfId="1707"/>
    <cellStyle name="60% - Акцент5 35" xfId="1934"/>
    <cellStyle name="60% - Акцент5 36" xfId="1784"/>
    <cellStyle name="60% - Акцент5 4" xfId="401"/>
    <cellStyle name="60% - Акцент5 5" xfId="357"/>
    <cellStyle name="60% - Акцент5 6" xfId="284"/>
    <cellStyle name="60% - Акцент5 7" xfId="292"/>
    <cellStyle name="60% - Акцент5 8" xfId="417"/>
    <cellStyle name="60% - Акцент5 9" xfId="404"/>
    <cellStyle name="60% - Акцент6 10" xfId="670"/>
    <cellStyle name="60% - Акцент6 11" xfId="703"/>
    <cellStyle name="60% - Акцент6 12" xfId="602"/>
    <cellStyle name="60% - Акцент6 13" xfId="574"/>
    <cellStyle name="60% - Акцент6 14" xfId="846"/>
    <cellStyle name="60% - Акцент6 15" xfId="794"/>
    <cellStyle name="60% - Акцент6 16" xfId="619"/>
    <cellStyle name="60% - Акцент6 17" xfId="949"/>
    <cellStyle name="60% - Акцент6 18" xfId="995"/>
    <cellStyle name="60% - Акцент6 19" xfId="1010"/>
    <cellStyle name="60% - Акцент6 2" xfId="52"/>
    <cellStyle name="60% - Акцент6 20" xfId="1087"/>
    <cellStyle name="60% - Акцент6 21" xfId="1051"/>
    <cellStyle name="60% - Акцент6 22" xfId="1276"/>
    <cellStyle name="60% - Акцент6 23" xfId="1049"/>
    <cellStyle name="60% - Акцент6 24" xfId="1286"/>
    <cellStyle name="60% - Акцент6 25" xfId="1496"/>
    <cellStyle name="60% - Акцент6 26" xfId="1534"/>
    <cellStyle name="60% - Акцент6 27" xfId="1473"/>
    <cellStyle name="60% - Акцент6 28" xfId="1651"/>
    <cellStyle name="60% - Акцент6 29" xfId="1623"/>
    <cellStyle name="60% - Акцент6 3" xfId="267"/>
    <cellStyle name="60% - Акцент6 30" xfId="1725"/>
    <cellStyle name="60% - Акцент6 31" xfId="1360"/>
    <cellStyle name="60% - Акцент6 32" xfId="1564"/>
    <cellStyle name="60% - Акцент6 33" xfId="1739"/>
    <cellStyle name="60% - Акцент6 34" xfId="1776"/>
    <cellStyle name="60% - Акцент6 35" xfId="1833"/>
    <cellStyle name="60% - Акцент6 36" xfId="1929"/>
    <cellStyle name="60% - Акцент6 4" xfId="313"/>
    <cellStyle name="60% - Акцент6 5" xfId="410"/>
    <cellStyle name="60% - Акцент6 6" xfId="434"/>
    <cellStyle name="60% - Акцент6 7" xfId="414"/>
    <cellStyle name="60% - Акцент6 8" xfId="529"/>
    <cellStyle name="60% - Акцент6 9" xfId="437"/>
    <cellStyle name="Accent1 2" xfId="58"/>
    <cellStyle name="Accent1 2 2" xfId="127"/>
    <cellStyle name="Accent2 2" xfId="54"/>
    <cellStyle name="Accent2 2 2" xfId="128"/>
    <cellStyle name="Accent3 2" xfId="91"/>
    <cellStyle name="Accent3 2 2" xfId="129"/>
    <cellStyle name="Accent4 2" xfId="76"/>
    <cellStyle name="Accent4 2 2" xfId="130"/>
    <cellStyle name="Accent5 2" xfId="86"/>
    <cellStyle name="Accent5 2 2" xfId="131"/>
    <cellStyle name="Accent6 2" xfId="59"/>
    <cellStyle name="Accent6 2 2" xfId="132"/>
    <cellStyle name="Bad 2" xfId="93"/>
    <cellStyle name="Bad 2 2" xfId="133"/>
    <cellStyle name="Calculation 2" xfId="80"/>
    <cellStyle name="Calculation 2 2" xfId="134"/>
    <cellStyle name="Calculation 2 2 10" xfId="393"/>
    <cellStyle name="Calculation 2 2 11" xfId="837"/>
    <cellStyle name="Calculation 2 2 12" xfId="821"/>
    <cellStyle name="Calculation 2 2 13" xfId="912"/>
    <cellStyle name="Calculation 2 2 14" xfId="1006"/>
    <cellStyle name="Calculation 2 2 15" xfId="1061"/>
    <cellStyle name="Calculation 2 2 16" xfId="1191"/>
    <cellStyle name="Calculation 2 2 17" xfId="1244"/>
    <cellStyle name="Calculation 2 2 18" xfId="1291"/>
    <cellStyle name="Calculation 2 2 19" xfId="1336"/>
    <cellStyle name="Calculation 2 2 2" xfId="418"/>
    <cellStyle name="Calculation 2 2 20" xfId="1390"/>
    <cellStyle name="Calculation 2 2 21" xfId="1438"/>
    <cellStyle name="Calculation 2 2 22" xfId="1482"/>
    <cellStyle name="Calculation 2 2 23" xfId="1498"/>
    <cellStyle name="Calculation 2 2 24" xfId="1358"/>
    <cellStyle name="Calculation 2 2 25" xfId="1620"/>
    <cellStyle name="Calculation 2 2 26" xfId="1701"/>
    <cellStyle name="Calculation 2 2 27" xfId="1639"/>
    <cellStyle name="Calculation 2 2 28" xfId="1648"/>
    <cellStyle name="Calculation 2 2 29" xfId="1512"/>
    <cellStyle name="Calculation 2 2 3" xfId="385"/>
    <cellStyle name="Calculation 2 2 30" xfId="1869"/>
    <cellStyle name="Calculation 2 2 31" xfId="1729"/>
    <cellStyle name="Calculation 2 2 32" xfId="1858"/>
    <cellStyle name="Calculation 2 2 33" xfId="1969"/>
    <cellStyle name="Calculation 2 2 4" xfId="330"/>
    <cellStyle name="Calculation 2 2 5" xfId="334"/>
    <cellStyle name="Calculation 2 2 6" xfId="617"/>
    <cellStyle name="Calculation 2 2 7" xfId="578"/>
    <cellStyle name="Calculation 2 2 8" xfId="495"/>
    <cellStyle name="Calculation 2 2 9" xfId="604"/>
    <cellStyle name="Check Cell 2" xfId="87"/>
    <cellStyle name="Check Cell 2 2" xfId="135"/>
    <cellStyle name="Comma" xfId="1" builtinId="3"/>
    <cellStyle name="Comma 10" xfId="1113"/>
    <cellStyle name="Comma 2" xfId="11"/>
    <cellStyle name="Comma 2 2" xfId="101"/>
    <cellStyle name="Comma 2 2 2" xfId="136"/>
    <cellStyle name="Comma 2 2 2 2" xfId="1114"/>
    <cellStyle name="Comma 2 2 3" xfId="1115"/>
    <cellStyle name="Comma 2 3" xfId="104"/>
    <cellStyle name="Comma 2 3 2" xfId="1116"/>
    <cellStyle name="Comma 2 3 3" xfId="1117"/>
    <cellStyle name="Comma 2 4" xfId="1118"/>
    <cellStyle name="Comma 2 5" xfId="1119"/>
    <cellStyle name="Comma 3" xfId="100"/>
    <cellStyle name="Comma 3 2" xfId="137"/>
    <cellStyle name="Comma 3 2 2" xfId="189"/>
    <cellStyle name="Comma 3 2 2 2" xfId="212"/>
    <cellStyle name="Comma 3 2 3" xfId="182"/>
    <cellStyle name="Comma 3 2 4" xfId="206"/>
    <cellStyle name="Comma 3 3" xfId="1120"/>
    <cellStyle name="Comma 4" xfId="103"/>
    <cellStyle name="Comma 4 2" xfId="1121"/>
    <cellStyle name="Comma 4 3" xfId="1122"/>
    <cellStyle name="Comma 5" xfId="96"/>
    <cellStyle name="Comma 5 2" xfId="181"/>
    <cellStyle name="Comma 5 3" xfId="205"/>
    <cellStyle name="Comma 6" xfId="188"/>
    <cellStyle name="Comma 6 2" xfId="211"/>
    <cellStyle name="Comma 6 3" xfId="1123"/>
    <cellStyle name="Comma 7" xfId="1124"/>
    <cellStyle name="Comma 7 2" xfId="1125"/>
    <cellStyle name="Comma 7 2 2" xfId="1126"/>
    <cellStyle name="Comma 7 3" xfId="1127"/>
    <cellStyle name="Comma 8" xfId="1128"/>
    <cellStyle name="Comma 9" xfId="1129"/>
    <cellStyle name="Explanatory Text 2" xfId="75"/>
    <cellStyle name="Explanatory Text 2 2" xfId="138"/>
    <cellStyle name="Good 2" xfId="81"/>
    <cellStyle name="Good 2 2" xfId="139"/>
    <cellStyle name="Heading 1 2" xfId="66"/>
    <cellStyle name="Heading 1 2 2" xfId="140"/>
    <cellStyle name="Heading 2 2" xfId="84"/>
    <cellStyle name="Heading 2 2 2" xfId="141"/>
    <cellStyle name="Heading 3 2" xfId="68"/>
    <cellStyle name="Heading 3 2 2" xfId="142"/>
    <cellStyle name="Heading 4 2" xfId="64"/>
    <cellStyle name="Heading 4 2 2" xfId="143"/>
    <cellStyle name="Input 2" xfId="83"/>
    <cellStyle name="Input 2 2" xfId="144"/>
    <cellStyle name="Input 2 2 10" xfId="811"/>
    <cellStyle name="Input 2 2 11" xfId="761"/>
    <cellStyle name="Input 2 2 12" xfId="882"/>
    <cellStyle name="Input 2 2 13" xfId="913"/>
    <cellStyle name="Input 2 2 14" xfId="1013"/>
    <cellStyle name="Input 2 2 15" xfId="1070"/>
    <cellStyle name="Input 2 2 16" xfId="1198"/>
    <cellStyle name="Input 2 2 17" xfId="1046"/>
    <cellStyle name="Input 2 2 18" xfId="1044"/>
    <cellStyle name="Input 2 2 19" xfId="1274"/>
    <cellStyle name="Input 2 2 2" xfId="335"/>
    <cellStyle name="Input 2 2 20" xfId="1397"/>
    <cellStyle name="Input 2 2 21" xfId="1100"/>
    <cellStyle name="Input 2 2 22" xfId="1446"/>
    <cellStyle name="Input 2 2 23" xfId="1545"/>
    <cellStyle name="Input 2 2 24" xfId="1590"/>
    <cellStyle name="Input 2 2 25" xfId="1577"/>
    <cellStyle name="Input 2 2 26" xfId="1638"/>
    <cellStyle name="Input 2 2 27" xfId="1737"/>
    <cellStyle name="Input 2 2 28" xfId="1781"/>
    <cellStyle name="Input 2 2 29" xfId="1821"/>
    <cellStyle name="Input 2 2 3" xfId="459"/>
    <cellStyle name="Input 2 2 30" xfId="1800"/>
    <cellStyle name="Input 2 2 31" xfId="1908"/>
    <cellStyle name="Input 2 2 32" xfId="1951"/>
    <cellStyle name="Input 2 2 33" xfId="1970"/>
    <cellStyle name="Input 2 2 4" xfId="508"/>
    <cellStyle name="Input 2 2 5" xfId="536"/>
    <cellStyle name="Input 2 2 6" xfId="627"/>
    <cellStyle name="Input 2 2 7" xfId="683"/>
    <cellStyle name="Input 2 2 8" xfId="714"/>
    <cellStyle name="Input 2 2 9" xfId="757"/>
    <cellStyle name="KPMG Heading 1" xfId="1130"/>
    <cellStyle name="KPMG Heading 2" xfId="1131"/>
    <cellStyle name="KPMG Heading 3" xfId="1132"/>
    <cellStyle name="KPMG Heading 4" xfId="1133"/>
    <cellStyle name="KPMG Normal" xfId="1134"/>
    <cellStyle name="KPMG Normal Text" xfId="1135"/>
    <cellStyle name="KPMG Normal_123" xfId="1136"/>
    <cellStyle name="Linked Cell 2" xfId="71"/>
    <cellStyle name="Linked Cell 2 2" xfId="145"/>
    <cellStyle name="Neutral 2" xfId="77"/>
    <cellStyle name="Neutral 2 2" xfId="106"/>
    <cellStyle name="Neutral 3" xfId="146"/>
    <cellStyle name="Normal" xfId="0" builtinId="0"/>
    <cellStyle name="Normal 10" xfId="6"/>
    <cellStyle name="Normal 10 2" xfId="186"/>
    <cellStyle name="Normal 10 3" xfId="209"/>
    <cellStyle name="Normal 11" xfId="165"/>
    <cellStyle name="Normal 11 2" xfId="187"/>
    <cellStyle name="Normal 11 3" xfId="210"/>
    <cellStyle name="Normal 12" xfId="166"/>
    <cellStyle name="Normal 12 2" xfId="1137"/>
    <cellStyle name="Normal 13" xfId="1138"/>
    <cellStyle name="Normal 14" xfId="1139"/>
    <cellStyle name="Normal 14 2" xfId="1140"/>
    <cellStyle name="Normal 15" xfId="1141"/>
    <cellStyle name="Normal 16" xfId="1142"/>
    <cellStyle name="Normal 17" xfId="1143"/>
    <cellStyle name="Normal 2" xfId="3"/>
    <cellStyle name="Normal 2 2" xfId="147"/>
    <cellStyle name="Normal 2 2 2" xfId="164"/>
    <cellStyle name="Normal 2 2 3" xfId="1144"/>
    <cellStyle name="Normal 2 3" xfId="148"/>
    <cellStyle name="Normal 2 3 2" xfId="1145"/>
    <cellStyle name="Normal 2 3 3" xfId="1146"/>
    <cellStyle name="Normal 2 4" xfId="97"/>
    <cellStyle name="Normal 2 4 2" xfId="1147"/>
    <cellStyle name="Normal 2 5" xfId="1148"/>
    <cellStyle name="Normal 2 6" xfId="1149"/>
    <cellStyle name="Normal 3" xfId="5"/>
    <cellStyle name="Normal 3 2" xfId="105"/>
    <cellStyle name="Normal 3 2 2" xfId="149"/>
    <cellStyle name="Normal 3 2 3" xfId="1150"/>
    <cellStyle name="Normal 3 3" xfId="99"/>
    <cellStyle name="Normal 3 4" xfId="1151"/>
    <cellStyle name="Normal 3 5" xfId="1152"/>
    <cellStyle name="Normal 3_HavelvacN2axjusakN3" xfId="107"/>
    <cellStyle name="Normal 4" xfId="7"/>
    <cellStyle name="Normal 4 2" xfId="10"/>
    <cellStyle name="Normal 4 3" xfId="102"/>
    <cellStyle name="Normal 5" xfId="108"/>
    <cellStyle name="Normal 5 2" xfId="150"/>
    <cellStyle name="Normal 5 2 2" xfId="190"/>
    <cellStyle name="Normal 5 2 2 2" xfId="213"/>
    <cellStyle name="Normal 5 2 3" xfId="183"/>
    <cellStyle name="Normal 5 2 4" xfId="207"/>
    <cellStyle name="Normal 5 3" xfId="1153"/>
    <cellStyle name="Normal 6" xfId="151"/>
    <cellStyle name="Normal 6 2" xfId="214"/>
    <cellStyle name="Normal 6 3" xfId="1154"/>
    <cellStyle name="Normal 7" xfId="152"/>
    <cellStyle name="Normal 7 2" xfId="1155"/>
    <cellStyle name="Normal 8" xfId="9"/>
    <cellStyle name="Normal 8 2" xfId="163"/>
    <cellStyle name="Normal 8 3" xfId="180"/>
    <cellStyle name="Normal 8 4" xfId="204"/>
    <cellStyle name="Normal 9" xfId="95"/>
    <cellStyle name="Normal 9 2" xfId="185"/>
    <cellStyle name="Normal 9 3" xfId="208"/>
    <cellStyle name="Note 2" xfId="55"/>
    <cellStyle name="Note 2 2" xfId="153"/>
    <cellStyle name="Note 2 2 10" xfId="616"/>
    <cellStyle name="Note 2 2 11" xfId="789"/>
    <cellStyle name="Note 2 2 12" xfId="850"/>
    <cellStyle name="Note 2 2 13" xfId="866"/>
    <cellStyle name="Note 2 2 14" xfId="914"/>
    <cellStyle name="Note 2 2 15" xfId="1014"/>
    <cellStyle name="Note 2 2 16" xfId="1075"/>
    <cellStyle name="Note 2 2 17" xfId="1207"/>
    <cellStyle name="Note 2 2 18" xfId="1031"/>
    <cellStyle name="Note 2 2 19" xfId="1253"/>
    <cellStyle name="Note 2 2 2" xfId="352"/>
    <cellStyle name="Note 2 2 20" xfId="994"/>
    <cellStyle name="Note 2 2 21" xfId="1406"/>
    <cellStyle name="Note 2 2 22" xfId="1282"/>
    <cellStyle name="Note 2 2 23" xfId="1333"/>
    <cellStyle name="Note 2 2 24" xfId="1554"/>
    <cellStyle name="Note 2 2 25" xfId="1563"/>
    <cellStyle name="Note 2 2 26" xfId="1664"/>
    <cellStyle name="Note 2 2 27" xfId="1539"/>
    <cellStyle name="Note 2 2 28" xfId="1644"/>
    <cellStyle name="Note 2 2 29" xfId="1618"/>
    <cellStyle name="Note 2 2 3" xfId="438"/>
    <cellStyle name="Note 2 2 30" xfId="1635"/>
    <cellStyle name="Note 2 2 31" xfId="1685"/>
    <cellStyle name="Note 2 2 32" xfId="1919"/>
    <cellStyle name="Note 2 2 33" xfId="1954"/>
    <cellStyle name="Note 2 2 34" xfId="1971"/>
    <cellStyle name="Note 2 2 4" xfId="304"/>
    <cellStyle name="Note 2 2 5" xfId="491"/>
    <cellStyle name="Note 2 2 6" xfId="512"/>
    <cellStyle name="Note 2 2 7" xfId="634"/>
    <cellStyle name="Note 2 2 8" xfId="691"/>
    <cellStyle name="Note 2 2 9" xfId="641"/>
    <cellStyle name="Note 2 3" xfId="1156"/>
    <cellStyle name="Note 3" xfId="167"/>
    <cellStyle name="Note 4" xfId="191"/>
    <cellStyle name="Output 2" xfId="82"/>
    <cellStyle name="Output 2 2" xfId="154"/>
    <cellStyle name="Output 2 2 10" xfId="594"/>
    <cellStyle name="Output 2 2 11" xfId="665"/>
    <cellStyle name="Output 2 2 12" xfId="838"/>
    <cellStyle name="Output 2 2 13" xfId="810"/>
    <cellStyle name="Output 2 2 14" xfId="915"/>
    <cellStyle name="Output 2 2 15" xfId="1015"/>
    <cellStyle name="Output 2 2 16" xfId="1076"/>
    <cellStyle name="Output 2 2 17" xfId="1208"/>
    <cellStyle name="Output 2 2 18" xfId="1237"/>
    <cellStyle name="Output 2 2 19" xfId="1284"/>
    <cellStyle name="Output 2 2 2" xfId="353"/>
    <cellStyle name="Output 2 2 20" xfId="1348"/>
    <cellStyle name="Output 2 2 21" xfId="1407"/>
    <cellStyle name="Output 2 2 22" xfId="1439"/>
    <cellStyle name="Output 2 2 23" xfId="1483"/>
    <cellStyle name="Output 2 2 24" xfId="1555"/>
    <cellStyle name="Output 2 2 25" xfId="1271"/>
    <cellStyle name="Output 2 2 26" xfId="1665"/>
    <cellStyle name="Output 2 2 27" xfId="1702"/>
    <cellStyle name="Output 2 2 28" xfId="1442"/>
    <cellStyle name="Output 2 2 29" xfId="1448"/>
    <cellStyle name="Output 2 2 3" xfId="419"/>
    <cellStyle name="Output 2 2 30" xfId="1621"/>
    <cellStyle name="Output 2 2 31" xfId="1870"/>
    <cellStyle name="Output 2 2 32" xfId="1920"/>
    <cellStyle name="Output 2 2 33" xfId="1955"/>
    <cellStyle name="Output 2 2 34" xfId="1972"/>
    <cellStyle name="Output 2 2 4" xfId="269"/>
    <cellStyle name="Output 2 2 5" xfId="441"/>
    <cellStyle name="Output 2 2 6" xfId="480"/>
    <cellStyle name="Output 2 2 7" xfId="635"/>
    <cellStyle name="Output 2 2 8" xfId="692"/>
    <cellStyle name="Output 2 2 9" xfId="607"/>
    <cellStyle name="Percent" xfId="1977" builtinId="5"/>
    <cellStyle name="Percent 2" xfId="4"/>
    <cellStyle name="Percent 2 2" xfId="98"/>
    <cellStyle name="Percent 2 2 2" xfId="1157"/>
    <cellStyle name="Percent 2 3" xfId="1158"/>
    <cellStyle name="Percent 2 4" xfId="1159"/>
    <cellStyle name="Percent 3" xfId="1160"/>
    <cellStyle name="Percent 3 2" xfId="1161"/>
    <cellStyle name="Percent 4" xfId="1162"/>
    <cellStyle name="Percent 4 2" xfId="1163"/>
    <cellStyle name="Percent 5" xfId="1164"/>
    <cellStyle name="Percent 5 2" xfId="1165"/>
    <cellStyle name="Percent 5 2 2" xfId="1166"/>
    <cellStyle name="Percent 5 3" xfId="1167"/>
    <cellStyle name="SN_241" xfId="8"/>
    <cellStyle name="Style 1" xfId="155"/>
    <cellStyle name="Style 1 2" xfId="156"/>
    <cellStyle name="Style 1 2 2" xfId="184"/>
    <cellStyle name="Style 1_verchnakan_ax21-25_2018" xfId="157"/>
    <cellStyle name="Title 2" xfId="53"/>
    <cellStyle name="Title 2 2" xfId="158"/>
    <cellStyle name="Title 3" xfId="85"/>
    <cellStyle name="Total 2" xfId="90"/>
    <cellStyle name="Total 2 2" xfId="159"/>
    <cellStyle name="Total 2 2 10" xfId="771"/>
    <cellStyle name="Total 2 2 11" xfId="828"/>
    <cellStyle name="Total 2 2 12" xfId="758"/>
    <cellStyle name="Total 2 2 13" xfId="897"/>
    <cellStyle name="Total 2 2 14" xfId="916"/>
    <cellStyle name="Total 2 2 15" xfId="1016"/>
    <cellStyle name="Total 2 2 16" xfId="1077"/>
    <cellStyle name="Total 2 2 17" xfId="1211"/>
    <cellStyle name="Total 2 2 18" xfId="1258"/>
    <cellStyle name="Total 2 2 19" xfId="1306"/>
    <cellStyle name="Total 2 2 2" xfId="358"/>
    <cellStyle name="Total 2 2 20" xfId="1349"/>
    <cellStyle name="Total 2 2 21" xfId="1412"/>
    <cellStyle name="Total 2 2 22" xfId="1419"/>
    <cellStyle name="Total 2 2 23" xfId="1465"/>
    <cellStyle name="Total 2 2 24" xfId="1557"/>
    <cellStyle name="Total 2 2 25" xfId="1610"/>
    <cellStyle name="Total 2 2 26" xfId="1670"/>
    <cellStyle name="Total 2 2 27" xfId="1677"/>
    <cellStyle name="Total 2 2 28" xfId="1752"/>
    <cellStyle name="Total 2 2 29" xfId="1794"/>
    <cellStyle name="Total 2 2 3" xfId="272"/>
    <cellStyle name="Total 2 2 30" xfId="1834"/>
    <cellStyle name="Total 2 2 31" xfId="1853"/>
    <cellStyle name="Total 2 2 32" xfId="1921"/>
    <cellStyle name="Total 2 2 33" xfId="1956"/>
    <cellStyle name="Total 2 2 34" xfId="1973"/>
    <cellStyle name="Total 2 2 4" xfId="472"/>
    <cellStyle name="Total 2 2 5" xfId="525"/>
    <cellStyle name="Total 2 2 6" xfId="545"/>
    <cellStyle name="Total 2 2 7" xfId="636"/>
    <cellStyle name="Total 2 2 8" xfId="697"/>
    <cellStyle name="Total 2 2 9" xfId="730"/>
    <cellStyle name="Warning Text 2" xfId="69"/>
    <cellStyle name="Warning Text 2 2" xfId="160"/>
    <cellStyle name="Акцент1 10" xfId="593"/>
    <cellStyle name="Акцент1 11" xfId="689"/>
    <cellStyle name="Акцент1 12" xfId="733"/>
    <cellStyle name="Акцент1 13" xfId="610"/>
    <cellStyle name="Акцент1 14" xfId="844"/>
    <cellStyle name="Акцент1 15" xfId="790"/>
    <cellStyle name="Акцент1 16" xfId="667"/>
    <cellStyle name="Акцент1 17" xfId="647"/>
    <cellStyle name="Акцент1 18" xfId="1007"/>
    <cellStyle name="Акцент1 19" xfId="1067"/>
    <cellStyle name="Акцент1 2" xfId="29"/>
    <cellStyle name="Акцент1 20" xfId="958"/>
    <cellStyle name="Акцент1 21" xfId="1019"/>
    <cellStyle name="Акцент1 22" xfId="1196"/>
    <cellStyle name="Акцент1 23" xfId="1322"/>
    <cellStyle name="Акцент1 24" xfId="1403"/>
    <cellStyle name="Акцент1 25" xfId="1494"/>
    <cellStyle name="Акцент1 26" xfId="1441"/>
    <cellStyle name="Акцент1 27" xfId="1529"/>
    <cellStyle name="Акцент1 28" xfId="1633"/>
    <cellStyle name="Акцент1 29" xfId="1661"/>
    <cellStyle name="Акцент1 3" xfId="244"/>
    <cellStyle name="Акцент1 30" xfId="1681"/>
    <cellStyle name="Акцент1 31" xfId="1756"/>
    <cellStyle name="Акцент1 32" xfId="1797"/>
    <cellStyle name="Акцент1 33" xfId="1762"/>
    <cellStyle name="Акцент1 34" xfId="1731"/>
    <cellStyle name="Акцент1 35" xfId="1747"/>
    <cellStyle name="Акцент1 36" xfId="1789"/>
    <cellStyle name="Акцент1 4" xfId="349"/>
    <cellStyle name="Акцент1 5" xfId="299"/>
    <cellStyle name="Акцент1 6" xfId="276"/>
    <cellStyle name="Акцент1 7" xfId="420"/>
    <cellStyle name="Акцент1 8" xfId="449"/>
    <cellStyle name="Акцент1 9" xfId="473"/>
    <cellStyle name="Акцент2 10" xfId="371"/>
    <cellStyle name="Акцент2 11" xfId="726"/>
    <cellStyle name="Акцент2 12" xfId="768"/>
    <cellStyle name="Акцент2 13" xfId="732"/>
    <cellStyle name="Акцент2 14" xfId="814"/>
    <cellStyle name="Акцент2 15" xfId="569"/>
    <cellStyle name="Акцент2 16" xfId="901"/>
    <cellStyle name="Акцент2 17" xfId="885"/>
    <cellStyle name="Акцент2 18" xfId="974"/>
    <cellStyle name="Акцент2 19" xfId="1065"/>
    <cellStyle name="Акцент2 2" xfId="33"/>
    <cellStyle name="Акцент2 20" xfId="1032"/>
    <cellStyle name="Акцент2 21" xfId="971"/>
    <cellStyle name="Акцент2 22" xfId="1309"/>
    <cellStyle name="Акцент2 23" xfId="1247"/>
    <cellStyle name="Акцент2 24" xfId="1300"/>
    <cellStyle name="Акцент2 25" xfId="1440"/>
    <cellStyle name="Акцент2 26" xfId="1250"/>
    <cellStyle name="Акцент2 27" xfId="1470"/>
    <cellStyle name="Акцент2 28" xfId="1477"/>
    <cellStyle name="Акцент2 29" xfId="1654"/>
    <cellStyle name="Акцент2 3" xfId="248"/>
    <cellStyle name="Акцент2 30" xfId="1748"/>
    <cellStyle name="Акцент2 31" xfId="1791"/>
    <cellStyle name="Акцент2 32" xfId="1830"/>
    <cellStyle name="Акцент2 33" xfId="1690"/>
    <cellStyle name="Акцент2 34" xfId="1343"/>
    <cellStyle name="Акцент2 35" xfId="1801"/>
    <cellStyle name="Акцент2 36" xfId="1961"/>
    <cellStyle name="Акцент2 4" xfId="223"/>
    <cellStyle name="Акцент2 5" xfId="432"/>
    <cellStyle name="Акцент2 6" xfId="469"/>
    <cellStyle name="Акцент2 7" xfId="325"/>
    <cellStyle name="Акцент2 8" xfId="543"/>
    <cellStyle name="Акцент2 9" xfId="534"/>
    <cellStyle name="Акцент3 10" xfId="354"/>
    <cellStyle name="Акцент3 11" xfId="580"/>
    <cellStyle name="Акцент3 12" xfId="720"/>
    <cellStyle name="Акцент3 13" xfId="564"/>
    <cellStyle name="Акцент3 14" xfId="680"/>
    <cellStyle name="Акцент3 15" xfId="816"/>
    <cellStyle name="Акцент3 16" xfId="902"/>
    <cellStyle name="Акцент3 17" xfId="934"/>
    <cellStyle name="Акцент3 18" xfId="968"/>
    <cellStyle name="Акцент3 19" xfId="1109"/>
    <cellStyle name="Акцент3 2" xfId="37"/>
    <cellStyle name="Акцент3 20" xfId="1214"/>
    <cellStyle name="Акцент3 21" xfId="1261"/>
    <cellStyle name="Акцент3 22" xfId="1342"/>
    <cellStyle name="Акцент3 23" xfId="1235"/>
    <cellStyle name="Акцент3 24" xfId="1317"/>
    <cellStyle name="Акцент3 25" xfId="1409"/>
    <cellStyle name="Акцент3 26" xfId="1219"/>
    <cellStyle name="Акцент3 27" xfId="1535"/>
    <cellStyle name="Акцент3 28" xfId="1567"/>
    <cellStyle name="Акцент3 29" xfId="1642"/>
    <cellStyle name="Акцент3 3" xfId="252"/>
    <cellStyle name="Акцент3 30" xfId="1612"/>
    <cellStyle name="Акцент3 31" xfId="1742"/>
    <cellStyle name="Акцент3 32" xfId="1787"/>
    <cellStyle name="Акцент3 33" xfId="1798"/>
    <cellStyle name="Акцент3 34" xfId="1889"/>
    <cellStyle name="Акцент3 35" xfId="1622"/>
    <cellStyle name="Акцент3 36" xfId="1744"/>
    <cellStyle name="Акцент3 4" xfId="312"/>
    <cellStyle name="Акцент3 5" xfId="220"/>
    <cellStyle name="Акцент3 6" xfId="283"/>
    <cellStyle name="Акцент3 7" xfId="435"/>
    <cellStyle name="Акцент3 8" xfId="500"/>
    <cellStyle name="Акцент3 9" xfId="291"/>
    <cellStyle name="Акцент4 10" xfId="562"/>
    <cellStyle name="Акцент4 11" xfId="687"/>
    <cellStyle name="Акцент4 12" xfId="601"/>
    <cellStyle name="Акцент4 13" xfId="599"/>
    <cellStyle name="Акцент4 14" xfId="708"/>
    <cellStyle name="Акцент4 15" xfId="864"/>
    <cellStyle name="Акцент4 16" xfId="709"/>
    <cellStyle name="Акцент4 17" xfId="938"/>
    <cellStyle name="Акцент4 18" xfId="972"/>
    <cellStyle name="Акцент4 19" xfId="983"/>
    <cellStyle name="Акцент4 2" xfId="41"/>
    <cellStyle name="Акцент4 20" xfId="1252"/>
    <cellStyle name="Акцент4 21" xfId="1299"/>
    <cellStyle name="Акцент4 22" xfId="1324"/>
    <cellStyle name="Акцент4 23" xfId="1363"/>
    <cellStyle name="Акцент4 24" xfId="1415"/>
    <cellStyle name="Акцент4 25" xfId="1243"/>
    <cellStyle name="Акцент4 26" xfId="1313"/>
    <cellStyle name="Акцент4 27" xfId="1561"/>
    <cellStyle name="Акцент4 28" xfId="1582"/>
    <cellStyle name="Акцент4 29" xfId="1673"/>
    <cellStyle name="Акцент4 3" xfId="256"/>
    <cellStyle name="Акцент4 30" xfId="1589"/>
    <cellStyle name="Акцент4 31" xfId="1594"/>
    <cellStyle name="Акцент4 32" xfId="1684"/>
    <cellStyle name="Акцент4 33" xfId="1815"/>
    <cellStyle name="Акцент4 34" xfId="1873"/>
    <cellStyle name="Акцент4 35" xfId="1909"/>
    <cellStyle name="Акцент4 36" xfId="1962"/>
    <cellStyle name="Акцент4 4" xfId="361"/>
    <cellStyle name="Акцент4 5" xfId="370"/>
    <cellStyle name="Акцент4 6" xfId="440"/>
    <cellStyle name="Акцент4 7" xfId="323"/>
    <cellStyle name="Акцент4 8" xfId="493"/>
    <cellStyle name="Акцент4 9" xfId="535"/>
    <cellStyle name="Акцент5 10" xfId="454"/>
    <cellStyle name="Акцент5 11" xfId="686"/>
    <cellStyle name="Акцент5 12" xfId="712"/>
    <cellStyle name="Акцент5 13" xfId="614"/>
    <cellStyle name="Акцент5 14" xfId="618"/>
    <cellStyle name="Акцент5 15" xfId="841"/>
    <cellStyle name="Акцент5 16" xfId="597"/>
    <cellStyle name="Акцент5 17" xfId="942"/>
    <cellStyle name="Акцент5 18" xfId="952"/>
    <cellStyle name="Акцент5 19" xfId="1110"/>
    <cellStyle name="Акцент5 2" xfId="45"/>
    <cellStyle name="Акцент5 20" xfId="1232"/>
    <cellStyle name="Акцент5 21" xfId="1280"/>
    <cellStyle name="Акцент5 22" xfId="1082"/>
    <cellStyle name="Акцент5 23" xfId="1364"/>
    <cellStyle name="Акцент5 24" xfId="1453"/>
    <cellStyle name="Акцент5 25" xfId="1460"/>
    <cellStyle name="Акцент5 26" xfId="1492"/>
    <cellStyle name="Акцент5 27" xfId="1547"/>
    <cellStyle name="Акцент5 28" xfId="1507"/>
    <cellStyle name="Акцент5 29" xfId="1716"/>
    <cellStyle name="Акцент5 3" xfId="260"/>
    <cellStyle name="Акцент5 30" xfId="1449"/>
    <cellStyle name="Акцент5 31" xfId="1735"/>
    <cellStyle name="Акцент5 32" xfId="1779"/>
    <cellStyle name="Акцент5 33" xfId="1881"/>
    <cellStyle name="Акцент5 34" xfId="1877"/>
    <cellStyle name="Акцент5 35" xfId="1782"/>
    <cellStyle name="Акцент5 36" xfId="1935"/>
    <cellStyle name="Акцент5 4" xfId="402"/>
    <cellStyle name="Акцент5 5" xfId="390"/>
    <cellStyle name="Акцент5 6" xfId="343"/>
    <cellStyle name="Акцент5 7" xfId="381"/>
    <cellStyle name="Акцент5 8" xfId="507"/>
    <cellStyle name="Акцент5 9" xfId="339"/>
    <cellStyle name="Акцент6 10" xfId="650"/>
    <cellStyle name="Акцент6 11" xfId="704"/>
    <cellStyle name="Акцент6 12" xfId="563"/>
    <cellStyle name="Акцент6 13" xfId="718"/>
    <cellStyle name="Акцент6 14" xfId="847"/>
    <cellStyle name="Акцент6 15" xfId="722"/>
    <cellStyle name="Акцент6 16" xfId="872"/>
    <cellStyle name="Акцент6 17" xfId="946"/>
    <cellStyle name="Акцент6 18" xfId="962"/>
    <cellStyle name="Акцент6 19" xfId="981"/>
    <cellStyle name="Акцент6 2" xfId="49"/>
    <cellStyle name="Акцент6 20" xfId="956"/>
    <cellStyle name="Акцент6 21" xfId="1048"/>
    <cellStyle name="Акцент6 22" xfId="1270"/>
    <cellStyle name="Акцент6 23" xfId="1269"/>
    <cellStyle name="Акцент6 24" xfId="1432"/>
    <cellStyle name="Акцент6 25" xfId="1497"/>
    <cellStyle name="Акцент6 26" xfId="1516"/>
    <cellStyle name="Акцент6 27" xfId="1484"/>
    <cellStyle name="Акцент6 28" xfId="1356"/>
    <cellStyle name="Акцент6 29" xfId="1694"/>
    <cellStyle name="Акцент6 3" xfId="264"/>
    <cellStyle name="Акцент6 30" xfId="1726"/>
    <cellStyle name="Акцент6 31" xfId="1696"/>
    <cellStyle name="Акцент6 32" xfId="1687"/>
    <cellStyle name="Акцент6 33" xfId="1865"/>
    <cellStyle name="Акцент6 34" xfId="1874"/>
    <cellStyle name="Акцент6 35" xfId="1939"/>
    <cellStyle name="Акцент6 36" xfId="1875"/>
    <cellStyle name="Акцент6 4" xfId="379"/>
    <cellStyle name="Акцент6 5" xfId="411"/>
    <cellStyle name="Акцент6 6" xfId="413"/>
    <cellStyle name="Акцент6 7" xfId="445"/>
    <cellStyle name="Акцент6 8" xfId="530"/>
    <cellStyle name="Акцент6 9" xfId="579"/>
    <cellStyle name="Беззащитный" xfId="1168"/>
    <cellStyle name="Ввод  10" xfId="467"/>
    <cellStyle name="Ввод  11" xfId="742"/>
    <cellStyle name="Ввод  12" xfId="782"/>
    <cellStyle name="Ввод  13" xfId="800"/>
    <cellStyle name="Ввод  14" xfId="717"/>
    <cellStyle name="Ввод  15" xfId="875"/>
    <cellStyle name="Ввод  16" xfId="752"/>
    <cellStyle name="Ввод  17" xfId="921"/>
    <cellStyle name="Ввод  18" xfId="1027"/>
    <cellStyle name="Ввод  19" xfId="1041"/>
    <cellStyle name="Ввод  2" xfId="20"/>
    <cellStyle name="Ввод  20" xfId="1205"/>
    <cellStyle name="Ввод  21" xfId="1220"/>
    <cellStyle name="Ввод  22" xfId="1328"/>
    <cellStyle name="Ввод  23" xfId="1330"/>
    <cellStyle name="Ввод  24" xfId="1414"/>
    <cellStyle name="Ввод  25" xfId="1475"/>
    <cellStyle name="Ввод  26" xfId="1335"/>
    <cellStyle name="Ввод  27" xfId="1578"/>
    <cellStyle name="Ввод  28" xfId="1190"/>
    <cellStyle name="Ввод  29" xfId="1672"/>
    <cellStyle name="Ввод  3" xfId="235"/>
    <cellStyle name="Ввод  30" xfId="1764"/>
    <cellStyle name="Ввод  31" xfId="1806"/>
    <cellStyle name="Ввод  32" xfId="1843"/>
    <cellStyle name="Ввод  33" xfId="1832"/>
    <cellStyle name="Ввод  34" xfId="1838"/>
    <cellStyle name="Ввод  35" xfId="1709"/>
    <cellStyle name="Ввод  36" xfId="1950"/>
    <cellStyle name="Ввод  4" xfId="360"/>
    <cellStyle name="Ввод  5" xfId="447"/>
    <cellStyle name="Ввод  6" xfId="482"/>
    <cellStyle name="Ввод  7" xfId="499"/>
    <cellStyle name="Ввод  8" xfId="554"/>
    <cellStyle name="Ввод  9" xfId="546"/>
    <cellStyle name="Вывод 10" xfId="640"/>
    <cellStyle name="Вывод 11" xfId="721"/>
    <cellStyle name="Вывод 12" xfId="764"/>
    <cellStyle name="Вывод 13" xfId="822"/>
    <cellStyle name="Вывод 14" xfId="854"/>
    <cellStyle name="Вывод 15" xfId="893"/>
    <cellStyle name="Вывод 16" xfId="736"/>
    <cellStyle name="Вывод 17" xfId="900"/>
    <cellStyle name="Вывод 18" xfId="1038"/>
    <cellStyle name="Вывод 19" xfId="954"/>
    <cellStyle name="Вывод 2" xfId="21"/>
    <cellStyle name="Вывод 20" xfId="1249"/>
    <cellStyle name="Вывод 21" xfId="1296"/>
    <cellStyle name="Вывод 22" xfId="1285"/>
    <cellStyle name="Вывод 23" xfId="1337"/>
    <cellStyle name="Вывод 24" xfId="1292"/>
    <cellStyle name="Вывод 25" xfId="1339"/>
    <cellStyle name="Вывод 26" xfId="1504"/>
    <cellStyle name="Вывод 27" xfId="1606"/>
    <cellStyle name="Вывод 28" xfId="1517"/>
    <cellStyle name="Вывод 29" xfId="1631"/>
    <cellStyle name="Вывод 3" xfId="236"/>
    <cellStyle name="Вывод 30" xfId="1743"/>
    <cellStyle name="Вывод 31" xfId="1788"/>
    <cellStyle name="Вывод 32" xfId="1826"/>
    <cellStyle name="Вывод 33" xfId="1617"/>
    <cellStyle name="Вывод 34" xfId="1616"/>
    <cellStyle name="Вывод 35" xfId="1905"/>
    <cellStyle name="Вывод 36" xfId="1574"/>
    <cellStyle name="Вывод 4" xfId="224"/>
    <cellStyle name="Вывод 5" xfId="428"/>
    <cellStyle name="Вывод 6" xfId="464"/>
    <cellStyle name="Вывод 7" xfId="520"/>
    <cellStyle name="Вывод 8" xfId="540"/>
    <cellStyle name="Вывод 9" xfId="511"/>
    <cellStyle name="Вычисление 10" xfId="673"/>
    <cellStyle name="Вычисление 11" xfId="666"/>
    <cellStyle name="Вычисление 12" xfId="642"/>
    <cellStyle name="Вычисление 13" xfId="805"/>
    <cellStyle name="Вычисление 14" xfId="843"/>
    <cellStyle name="Вычисление 15" xfId="880"/>
    <cellStyle name="Вычисление 16" xfId="869"/>
    <cellStyle name="Вычисление 17" xfId="870"/>
    <cellStyle name="Вычисление 18" xfId="1029"/>
    <cellStyle name="Вычисление 19" xfId="1071"/>
    <cellStyle name="Вычисление 2" xfId="22"/>
    <cellStyle name="Вычисление 20" xfId="1230"/>
    <cellStyle name="Вычисление 21" xfId="1278"/>
    <cellStyle name="Вычисление 22" xfId="1024"/>
    <cellStyle name="Вычисление 23" xfId="1273"/>
    <cellStyle name="Вычисление 24" xfId="1405"/>
    <cellStyle name="Вычисление 25" xfId="1491"/>
    <cellStyle name="Вычисление 26" xfId="1537"/>
    <cellStyle name="Вычисление 27" xfId="1584"/>
    <cellStyle name="Вычисление 28" xfId="1362"/>
    <cellStyle name="Вычисление 29" xfId="1663"/>
    <cellStyle name="Вычисление 3" xfId="237"/>
    <cellStyle name="Вычисление 30" xfId="1524"/>
    <cellStyle name="Вычисление 31" xfId="1444"/>
    <cellStyle name="Вычисление 32" xfId="1733"/>
    <cellStyle name="Вычисление 33" xfId="1818"/>
    <cellStyle name="Вычисление 34" xfId="1774"/>
    <cellStyle name="Вычисление 35" xfId="1925"/>
    <cellStyle name="Вычисление 36" xfId="1949"/>
    <cellStyle name="Вычисление 4" xfId="351"/>
    <cellStyle name="Вычисление 5" xfId="296"/>
    <cellStyle name="Вычисление 6" xfId="367"/>
    <cellStyle name="Вычисление 7" xfId="504"/>
    <cellStyle name="Вычисление 8" xfId="444"/>
    <cellStyle name="Вычисление 9" xfId="552"/>
    <cellStyle name="Заголовок 1 10" xfId="632"/>
    <cellStyle name="Заголовок 1 11" xfId="595"/>
    <cellStyle name="Заголовок 1 12" xfId="696"/>
    <cellStyle name="Заголовок 1 13" xfId="797"/>
    <cellStyle name="Заголовок 1 14" xfId="644"/>
    <cellStyle name="Заголовок 1 15" xfId="873"/>
    <cellStyle name="Заголовок 1 16" xfId="853"/>
    <cellStyle name="Заголовок 1 17" xfId="879"/>
    <cellStyle name="Заголовок 1 18" xfId="1037"/>
    <cellStyle name="Заголовок 1 19" xfId="1108"/>
    <cellStyle name="Заголовок 1 2" xfId="13"/>
    <cellStyle name="Заголовок 1 20" xfId="1084"/>
    <cellStyle name="Заголовок 1 21" xfId="1023"/>
    <cellStyle name="Заголовок 1 22" xfId="1264"/>
    <cellStyle name="Заголовок 1 23" xfId="1353"/>
    <cellStyle name="Заголовок 1 24" xfId="1418"/>
    <cellStyle name="Заголовок 1 25" xfId="1354"/>
    <cellStyle name="Заголовок 1 26" xfId="1387"/>
    <cellStyle name="Заголовок 1 27" xfId="1575"/>
    <cellStyle name="Заголовок 1 28" xfId="1597"/>
    <cellStyle name="Заголовок 1 29" xfId="1676"/>
    <cellStyle name="Заголовок 1 3" xfId="228"/>
    <cellStyle name="Заголовок 1 30" xfId="1666"/>
    <cellStyle name="Заголовок 1 31" xfId="1700"/>
    <cellStyle name="Заголовок 1 32" xfId="1689"/>
    <cellStyle name="Заголовок 1 33" xfId="1852"/>
    <cellStyle name="Заголовок 1 34" xfId="1916"/>
    <cellStyle name="Заголовок 1 35" xfId="1839"/>
    <cellStyle name="Заголовок 1 36" xfId="1943"/>
    <cellStyle name="Заголовок 1 4" xfId="364"/>
    <cellStyle name="Заголовок 1 5" xfId="268"/>
    <cellStyle name="Заголовок 1 6" xfId="366"/>
    <cellStyle name="Заголовок 1 7" xfId="498"/>
    <cellStyle name="Заголовок 1 8" xfId="490"/>
    <cellStyle name="Заголовок 1 9" xfId="571"/>
    <cellStyle name="Заголовок 2 10" xfId="592"/>
    <cellStyle name="Заголовок 2 11" xfId="566"/>
    <cellStyle name="Заголовок 2 12" xfId="576"/>
    <cellStyle name="Заголовок 2 13" xfId="770"/>
    <cellStyle name="Заголовок 2 14" xfId="600"/>
    <cellStyle name="Заголовок 2 15" xfId="796"/>
    <cellStyle name="Заголовок 2 16" xfId="808"/>
    <cellStyle name="Заголовок 2 17" xfId="740"/>
    <cellStyle name="Заголовок 2 18" xfId="1028"/>
    <cellStyle name="Заголовок 2 19" xfId="1091"/>
    <cellStyle name="Заголовок 2 2" xfId="14"/>
    <cellStyle name="Заголовок 2 20" xfId="1246"/>
    <cellStyle name="Заголовок 2 21" xfId="1293"/>
    <cellStyle name="Заголовок 2 22" xfId="1245"/>
    <cellStyle name="Заголовок 2 23" xfId="1382"/>
    <cellStyle name="Заголовок 2 24" xfId="970"/>
    <cellStyle name="Заголовок 2 25" xfId="1320"/>
    <cellStyle name="Заголовок 2 26" xfId="1297"/>
    <cellStyle name="Заголовок 2 27" xfId="1559"/>
    <cellStyle name="Заголовок 2 28" xfId="1528"/>
    <cellStyle name="Заголовок 2 29" xfId="1629"/>
    <cellStyle name="Заголовок 2 3" xfId="229"/>
    <cellStyle name="Заголовок 2 30" xfId="1509"/>
    <cellStyle name="Заголовок 2 31" xfId="1566"/>
    <cellStyle name="Заголовок 2 32" xfId="1643"/>
    <cellStyle name="Заголовок 2 33" xfId="1678"/>
    <cellStyle name="Заголовок 2 34" xfId="1855"/>
    <cellStyle name="Заголовок 2 35" xfId="1891"/>
    <cellStyle name="Заголовок 2 36" xfId="1953"/>
    <cellStyle name="Заголовок 2 4" xfId="270"/>
    <cellStyle name="Заголовок 2 5" xfId="317"/>
    <cellStyle name="Заголовок 2 6" xfId="277"/>
    <cellStyle name="Заголовок 2 7" xfId="471"/>
    <cellStyle name="Заголовок 2 8" xfId="372"/>
    <cellStyle name="Заголовок 2 9" xfId="510"/>
    <cellStyle name="Заголовок 3 10" xfId="582"/>
    <cellStyle name="Заголовок 3 11" xfId="651"/>
    <cellStyle name="Заголовок 3 12" xfId="698"/>
    <cellStyle name="Заголовок 3 13" xfId="658"/>
    <cellStyle name="Заголовок 3 14" xfId="849"/>
    <cellStyle name="Заголовок 3 15" xfId="826"/>
    <cellStyle name="Заголовок 3 16" xfId="867"/>
    <cellStyle name="Заголовок 3 17" xfId="928"/>
    <cellStyle name="Заголовок 3 18" xfId="1035"/>
    <cellStyle name="Заголовок 3 19" xfId="1080"/>
    <cellStyle name="Заголовок 3 2" xfId="15"/>
    <cellStyle name="Заголовок 3 20" xfId="1228"/>
    <cellStyle name="Заголовок 3 21" xfId="1275"/>
    <cellStyle name="Заголовок 3 22" xfId="1345"/>
    <cellStyle name="Заголовок 3 23" xfId="1366"/>
    <cellStyle name="Заголовок 3 24" xfId="1451"/>
    <cellStyle name="Заголовок 3 25" xfId="1392"/>
    <cellStyle name="Заголовок 3 26" xfId="1388"/>
    <cellStyle name="Заголовок 3 27" xfId="1058"/>
    <cellStyle name="Заголовок 3 28" xfId="1579"/>
    <cellStyle name="Заголовок 3 29" xfId="1714"/>
    <cellStyle name="Заголовок 3 3" xfId="230"/>
    <cellStyle name="Заголовок 3 30" xfId="1634"/>
    <cellStyle name="Заголовок 3 31" xfId="1640"/>
    <cellStyle name="Заголовок 3 32" xfId="1730"/>
    <cellStyle name="Заголовок 3 33" xfId="1879"/>
    <cellStyle name="Заголовок 3 34" xfId="1911"/>
    <cellStyle name="Заголовок 3 35" xfId="1897"/>
    <cellStyle name="Заголовок 3 36" xfId="1894"/>
    <cellStyle name="Заголовок 3 4" xfId="400"/>
    <cellStyle name="Заголовок 3 5" xfId="311"/>
    <cellStyle name="Заголовок 3 6" xfId="337"/>
    <cellStyle name="Заголовок 3 7" xfId="436"/>
    <cellStyle name="Заголовок 3 8" xfId="332"/>
    <cellStyle name="Заголовок 3 9" xfId="455"/>
    <cellStyle name="Заголовок 4 10" xfId="586"/>
    <cellStyle name="Заголовок 4 11" xfId="567"/>
    <cellStyle name="Заголовок 4 12" xfId="745"/>
    <cellStyle name="Заголовок 4 13" xfId="753"/>
    <cellStyle name="Заголовок 4 14" xfId="835"/>
    <cellStyle name="Заголовок 4 15" xfId="780"/>
    <cellStyle name="Заголовок 4 16" xfId="892"/>
    <cellStyle name="Заголовок 4 17" xfId="922"/>
    <cellStyle name="Заголовок 4 18" xfId="1026"/>
    <cellStyle name="Заголовок 4 19" xfId="1107"/>
    <cellStyle name="Заголовок 4 2" xfId="16"/>
    <cellStyle name="Заголовок 4 20" xfId="1213"/>
    <cellStyle name="Заголовок 4 21" xfId="1260"/>
    <cellStyle name="Заголовок 4 22" xfId="1266"/>
    <cellStyle name="Заголовок 4 23" xfId="1352"/>
    <cellStyle name="Заголовок 4 24" xfId="1431"/>
    <cellStyle name="Заголовок 4 25" xfId="1479"/>
    <cellStyle name="Заголовок 4 26" xfId="1376"/>
    <cellStyle name="Заголовок 4 27" xfId="1553"/>
    <cellStyle name="Заголовок 4 28" xfId="1585"/>
    <cellStyle name="Заголовок 4 29" xfId="1693"/>
    <cellStyle name="Заголовок 4 3" xfId="231"/>
    <cellStyle name="Заголовок 4 30" xfId="1583"/>
    <cellStyle name="Заголовок 4 31" xfId="1766"/>
    <cellStyle name="Заголовок 4 32" xfId="1808"/>
    <cellStyle name="Заголовок 4 33" xfId="1864"/>
    <cellStyle name="Заголовок 4 34" xfId="1899"/>
    <cellStyle name="Заголовок 4 35" xfId="1785"/>
    <cellStyle name="Заголовок 4 36" xfId="1823"/>
    <cellStyle name="Заголовок 4 4" xfId="378"/>
    <cellStyle name="Заголовок 4 5" xfId="433"/>
    <cellStyle name="Заголовок 4 6" xfId="426"/>
    <cellStyle name="Заголовок 4 7" xfId="457"/>
    <cellStyle name="Заголовок 4 8" xfId="324"/>
    <cellStyle name="Заголовок 4 9" xfId="342"/>
    <cellStyle name="Защитный" xfId="1169"/>
    <cellStyle name="Итог 10" xfId="629"/>
    <cellStyle name="Итог 11" xfId="747"/>
    <cellStyle name="Итог 12" xfId="786"/>
    <cellStyle name="Итог 13" xfId="565"/>
    <cellStyle name="Итог 14" xfId="855"/>
    <cellStyle name="Итог 15" xfId="792"/>
    <cellStyle name="Итог 16" xfId="646"/>
    <cellStyle name="Итог 17" xfId="919"/>
    <cellStyle name="Итог 18" xfId="929"/>
    <cellStyle name="Итог 19" xfId="990"/>
    <cellStyle name="Итог 2" xfId="28"/>
    <cellStyle name="Итог 20" xfId="1073"/>
    <cellStyle name="Итог 21" xfId="987"/>
    <cellStyle name="Итог 22" xfId="1229"/>
    <cellStyle name="Итог 23" xfId="1332"/>
    <cellStyle name="Итог 24" xfId="1435"/>
    <cellStyle name="Итог 25" xfId="1423"/>
    <cellStyle name="Итог 26" xfId="1487"/>
    <cellStyle name="Итог 27" xfId="1525"/>
    <cellStyle name="Итог 28" xfId="1650"/>
    <cellStyle name="Итог 29" xfId="1698"/>
    <cellStyle name="Итог 3" xfId="243"/>
    <cellStyle name="Итог 30" xfId="1768"/>
    <cellStyle name="Итог 31" xfId="1810"/>
    <cellStyle name="Итог 32" xfId="1848"/>
    <cellStyle name="Итог 33" xfId="1867"/>
    <cellStyle name="Итог 34" xfId="1736"/>
    <cellStyle name="Итог 35" xfId="1912"/>
    <cellStyle name="Итог 36" xfId="1836"/>
    <cellStyle name="Итог 4" xfId="383"/>
    <cellStyle name="Итог 5" xfId="451"/>
    <cellStyle name="Итог 6" xfId="486"/>
    <cellStyle name="Итог 7" xfId="422"/>
    <cellStyle name="Итог 8" xfId="558"/>
    <cellStyle name="Итог 9" xfId="392"/>
    <cellStyle name="Контрольная ячейка 10" xfId="639"/>
    <cellStyle name="Контрольная ячейка 11" xfId="716"/>
    <cellStyle name="Контрольная ячейка 12" xfId="759"/>
    <cellStyle name="Контрольная ячейка 13" xfId="684"/>
    <cellStyle name="Контрольная ячейка 14" xfId="818"/>
    <cellStyle name="Контрольная ячейка 15" xfId="739"/>
    <cellStyle name="Контрольная ячейка 16" xfId="883"/>
    <cellStyle name="Контрольная ячейка 17" xfId="920"/>
    <cellStyle name="Контрольная ячейка 18" xfId="977"/>
    <cellStyle name="Контрольная ячейка 19" xfId="1025"/>
    <cellStyle name="Контрольная ячейка 2" xfId="24"/>
    <cellStyle name="Контрольная ячейка 20" xfId="1236"/>
    <cellStyle name="Контрольная ячейка 21" xfId="1283"/>
    <cellStyle name="Контрольная ячейка 22" xfId="1197"/>
    <cellStyle name="Контрольная ячейка 23" xfId="1056"/>
    <cellStyle name="Контрольная ячейка 24" xfId="1404"/>
    <cellStyle name="Контрольная ячейка 25" xfId="1459"/>
    <cellStyle name="Контрольная ячейка 26" xfId="1434"/>
    <cellStyle name="Контрольная ячейка 27" xfId="1508"/>
    <cellStyle name="Контрольная ячейка 28" xfId="1613"/>
    <cellStyle name="Контрольная ячейка 29" xfId="1662"/>
    <cellStyle name="Контрольная ячейка 3" xfId="239"/>
    <cellStyle name="Контрольная ячейка 30" xfId="1738"/>
    <cellStyle name="Контрольная ячейка 31" xfId="1783"/>
    <cellStyle name="Контрольная ячейка 32" xfId="1822"/>
    <cellStyle name="Контрольная ячейка 33" xfId="1835"/>
    <cellStyle name="Контрольная ячейка 34" xfId="1526"/>
    <cellStyle name="Контрольная ячейка 35" xfId="1933"/>
    <cellStyle name="Контрольная ячейка 36" xfId="1948"/>
    <cellStyle name="Контрольная ячейка 4" xfId="350"/>
    <cellStyle name="Контрольная ячейка 5" xfId="424"/>
    <cellStyle name="Контрольная ячейка 6" xfId="460"/>
    <cellStyle name="Контрольная ячейка 7" xfId="319"/>
    <cellStyle name="Контрольная ячейка 8" xfId="538"/>
    <cellStyle name="Контрольная ячейка 9" xfId="497"/>
    <cellStyle name="Нейтральный 10" xfId="630"/>
    <cellStyle name="Нейтральный 11" xfId="655"/>
    <cellStyle name="Нейтральный 12" xfId="656"/>
    <cellStyle name="Нейтральный 13" xfId="817"/>
    <cellStyle name="Нейтральный 14" xfId="845"/>
    <cellStyle name="Нейтральный 15" xfId="888"/>
    <cellStyle name="Нейтральный 16" xfId="878"/>
    <cellStyle name="Нейтральный 17" xfId="927"/>
    <cellStyle name="Нейтральный 18" xfId="1036"/>
    <cellStyle name="Нейтральный 19" xfId="1072"/>
    <cellStyle name="Нейтральный 2" xfId="19"/>
    <cellStyle name="Нейтральный 20" xfId="1255"/>
    <cellStyle name="Нейтральный 21" xfId="1303"/>
    <cellStyle name="Нейтральный 22" xfId="1344"/>
    <cellStyle name="Нейтральный 23" xfId="1312"/>
    <cellStyle name="Нейтральный 24" xfId="1427"/>
    <cellStyle name="Нейтральный 25" xfId="1495"/>
    <cellStyle name="Нейтральный 26" xfId="1468"/>
    <cellStyle name="Нейтральный 27" xfId="1600"/>
    <cellStyle name="Нейтральный 28" xfId="1565"/>
    <cellStyle name="Нейтральный 29" xfId="1688"/>
    <cellStyle name="Нейтральный 3" xfId="234"/>
    <cellStyle name="Нейтральный 30" xfId="1573"/>
    <cellStyle name="Нейтральный 31" xfId="1692"/>
    <cellStyle name="Нейтральный 32" xfId="1430"/>
    <cellStyle name="Нейтральный 33" xfId="1860"/>
    <cellStyle name="Нейтральный 34" xfId="1872"/>
    <cellStyle name="Нейтральный 35" xfId="1923"/>
    <cellStyle name="Нейтральный 36" xfId="1846"/>
    <cellStyle name="Нейтральный 4" xfId="373"/>
    <cellStyle name="Нейтральный 5" xfId="282"/>
    <cellStyle name="Нейтральный 6" xfId="377"/>
    <cellStyle name="Нейтральный 7" xfId="515"/>
    <cellStyle name="Нейтральный 8" xfId="289"/>
    <cellStyle name="Нейтральный 9" xfId="524"/>
    <cellStyle name="Обычный 13" xfId="772"/>
    <cellStyle name="Обычный 14" xfId="829"/>
    <cellStyle name="Обычный 15" xfId="725"/>
    <cellStyle name="Обычный 16" xfId="881"/>
    <cellStyle name="Обычный 17" xfId="682"/>
    <cellStyle name="Обычный 18" xfId="1012"/>
    <cellStyle name="Обычный 19" xfId="967"/>
    <cellStyle name="Обычный 2" xfId="2"/>
    <cellStyle name="Обычный 2 10" xfId="583"/>
    <cellStyle name="Обычный 2 10 2" xfId="1170"/>
    <cellStyle name="Обычный 2 11" xfId="587"/>
    <cellStyle name="Обычный 2 11 2" xfId="1171"/>
    <cellStyle name="Обычный 2 12" xfId="693"/>
    <cellStyle name="Обычный 2 12 2" xfId="1172"/>
    <cellStyle name="Обычный 2 13" xfId="731"/>
    <cellStyle name="Обычный 2 13 2" xfId="1173"/>
    <cellStyle name="Обычный 2 14" xfId="815"/>
    <cellStyle name="Обычный 2 14 2" xfId="1174"/>
    <cellStyle name="Обычный 2 15" xfId="737"/>
    <cellStyle name="Обычный 2 16" xfId="887"/>
    <cellStyle name="Обычный 2 17" xfId="598"/>
    <cellStyle name="Обычный 2 18" xfId="923"/>
    <cellStyle name="Обычный 2 19" xfId="963"/>
    <cellStyle name="Обычный 2 2" xfId="12"/>
    <cellStyle name="Обычный 2 2 10" xfId="700"/>
    <cellStyle name="Обычный 2 2 11" xfId="613"/>
    <cellStyle name="Обычный 2 2 12" xfId="612"/>
    <cellStyle name="Обычный 2 2 13" xfId="830"/>
    <cellStyle name="Обычный 2 2 14" xfId="836"/>
    <cellStyle name="Обычный 2 2 15" xfId="898"/>
    <cellStyle name="Обычный 2 2 16" xfId="917"/>
    <cellStyle name="Обычный 2 2 17" xfId="1017"/>
    <cellStyle name="Обычный 2 2 18" xfId="1078"/>
    <cellStyle name="Обычный 2 2 19" xfId="1212"/>
    <cellStyle name="Обычный 2 2 2" xfId="162"/>
    <cellStyle name="Обычный 2 2 2 2" xfId="1175"/>
    <cellStyle name="Обычный 2 2 20" xfId="1259"/>
    <cellStyle name="Обычный 2 2 21" xfId="1307"/>
    <cellStyle name="Обычный 2 2 22" xfId="1350"/>
    <cellStyle name="Обычный 2 2 23" xfId="1413"/>
    <cellStyle name="Обычный 2 2 24" xfId="1458"/>
    <cellStyle name="Обычный 2 2 25" xfId="1480"/>
    <cellStyle name="Обычный 2 2 26" xfId="1558"/>
    <cellStyle name="Обычный 2 2 27" xfId="1611"/>
    <cellStyle name="Обычный 2 2 28" xfId="1671"/>
    <cellStyle name="Обычный 2 2 29" xfId="1722"/>
    <cellStyle name="Обычный 2 2 3" xfId="359"/>
    <cellStyle name="Обычный 2 2 3 2" xfId="1176"/>
    <cellStyle name="Обычный 2 2 30" xfId="1599"/>
    <cellStyle name="Обычный 2 2 31" xfId="1712"/>
    <cellStyle name="Обычный 2 2 32" xfId="1746"/>
    <cellStyle name="Обычный 2 2 33" xfId="1887"/>
    <cellStyle name="Обычный 2 2 34" xfId="1922"/>
    <cellStyle name="Обычный 2 2 35" xfId="1957"/>
    <cellStyle name="Обычный 2 2 36" xfId="1974"/>
    <cellStyle name="Обычный 2 2 4" xfId="316"/>
    <cellStyle name="Обычный 2 2 5" xfId="415"/>
    <cellStyle name="Обычный 2 2 6" xfId="321"/>
    <cellStyle name="Обычный 2 2 7" xfId="526"/>
    <cellStyle name="Обычный 2 2 8" xfId="294"/>
    <cellStyle name="Обычный 2 2 9" xfId="637"/>
    <cellStyle name="Обычный 2 20" xfId="1081"/>
    <cellStyle name="Обычный 2 21" xfId="1231"/>
    <cellStyle name="Обычный 2 22" xfId="1279"/>
    <cellStyle name="Обычный 2 23" xfId="1308"/>
    <cellStyle name="Обычный 2 24" xfId="1218"/>
    <cellStyle name="Обычный 2 25" xfId="1436"/>
    <cellStyle name="Обычный 2 26" xfId="1408"/>
    <cellStyle name="Обычный 2 27" xfId="1428"/>
    <cellStyle name="Обычный 2 28" xfId="1598"/>
    <cellStyle name="Обычный 2 29" xfId="1022"/>
    <cellStyle name="Обычный 2 3" xfId="161"/>
    <cellStyle name="Обычный 2 30" xfId="1699"/>
    <cellStyle name="Обычный 2 31" xfId="1679"/>
    <cellStyle name="Обычный 2 32" xfId="1754"/>
    <cellStyle name="Обычный 2 33" xfId="1795"/>
    <cellStyle name="Обычный 2 34" xfId="1868"/>
    <cellStyle name="Обычный 2 35" xfId="1780"/>
    <cellStyle name="Обычный 2 36" xfId="1636"/>
    <cellStyle name="Обычный 2 37" xfId="1960"/>
    <cellStyle name="Обычный 2 4" xfId="227"/>
    <cellStyle name="Обычный 2 4 2" xfId="1177"/>
    <cellStyle name="Обычный 2 5" xfId="384"/>
    <cellStyle name="Обычный 2 5 2" xfId="1178"/>
    <cellStyle name="Обычный 2 6" xfId="333"/>
    <cellStyle name="Обычный 2 6 2" xfId="1179"/>
    <cellStyle name="Обычный 2 7" xfId="327"/>
    <cellStyle name="Обычный 2 7 2" xfId="1180"/>
    <cellStyle name="Обычный 2 8" xfId="514"/>
    <cellStyle name="Обычный 2 8 2" xfId="1181"/>
    <cellStyle name="Обычный 2 9" xfId="395"/>
    <cellStyle name="Обычный 2 9 2" xfId="1182"/>
    <cellStyle name="Обычный 2_900005052015" xfId="1979"/>
    <cellStyle name="Обычный 23" xfId="1338"/>
    <cellStyle name="Обычный 24" xfId="1192"/>
    <cellStyle name="Обычный 25" xfId="1226"/>
    <cellStyle name="Обычный 27" xfId="1556"/>
    <cellStyle name="Обычный 28" xfId="1646"/>
    <cellStyle name="Обычный 29" xfId="1514"/>
    <cellStyle name="Обычный 3" xfId="218"/>
    <cellStyle name="Обычный 3 2" xfId="1183"/>
    <cellStyle name="Обычный 3 2 2" xfId="1184"/>
    <cellStyle name="Обычный 30" xfId="1771"/>
    <cellStyle name="Обычный 31" xfId="1813"/>
    <cellStyle name="Обычный 32" xfId="1851"/>
    <cellStyle name="Обычный 34" xfId="1816"/>
    <cellStyle name="Обычный 35" xfId="1944"/>
    <cellStyle name="Обычный 36" xfId="1931"/>
    <cellStyle name="Обычный 4" xfId="295"/>
    <cellStyle name="Обычный 4 2" xfId="1187"/>
    <cellStyle name="Обычный 5" xfId="286"/>
    <cellStyle name="Обычный 6" xfId="489"/>
    <cellStyle name="Обычный 7" xfId="474"/>
    <cellStyle name="Плохой 10" xfId="638"/>
    <cellStyle name="Плохой 11" xfId="705"/>
    <cellStyle name="Плохой 12" xfId="750"/>
    <cellStyle name="Плохой 13" xfId="773"/>
    <cellStyle name="Плохой 14" xfId="856"/>
    <cellStyle name="Плохой 15" xfId="812"/>
    <cellStyle name="Плохой 16" xfId="675"/>
    <cellStyle name="Плохой 17" xfId="899"/>
    <cellStyle name="Плохой 18" xfId="979"/>
    <cellStyle name="Плохой 19" xfId="1011"/>
    <cellStyle name="Плохой 2" xfId="18"/>
    <cellStyle name="Плохой 20" xfId="1206"/>
    <cellStyle name="Плохой 21" xfId="1101"/>
    <cellStyle name="Плохой 22" xfId="1323"/>
    <cellStyle name="Плохой 23" xfId="1365"/>
    <cellStyle name="Плохой 24" xfId="1447"/>
    <cellStyle name="Плохой 25" xfId="1329"/>
    <cellStyle name="Плохой 26" xfId="1234"/>
    <cellStyle name="Плохой 27" xfId="1552"/>
    <cellStyle name="Плохой 28" xfId="1357"/>
    <cellStyle name="Плохой 29" xfId="1710"/>
    <cellStyle name="Плохой 3" xfId="233"/>
    <cellStyle name="Плохой 30" xfId="1727"/>
    <cellStyle name="Плохой 31" xfId="1772"/>
    <cellStyle name="Плохой 32" xfId="1814"/>
    <cellStyle name="Плохой 33" xfId="1876"/>
    <cellStyle name="Плохой 34" xfId="1904"/>
    <cellStyle name="Плохой 35" xfId="1906"/>
    <cellStyle name="Плохой 36" xfId="1708"/>
    <cellStyle name="Плохой 4" xfId="396"/>
    <cellStyle name="Плохой 5" xfId="368"/>
    <cellStyle name="Плохой 6" xfId="279"/>
    <cellStyle name="Плохой 7" xfId="475"/>
    <cellStyle name="Плохой 8" xfId="531"/>
    <cellStyle name="Плохой 9" xfId="492"/>
    <cellStyle name="Пояснение 10" xfId="570"/>
    <cellStyle name="Пояснение 11" xfId="690"/>
    <cellStyle name="Пояснение 12" xfId="711"/>
    <cellStyle name="Пояснение 13" xfId="645"/>
    <cellStyle name="Пояснение 14" xfId="724"/>
    <cellStyle name="Пояснение 15" xfId="606"/>
    <cellStyle name="Пояснение 16" xfId="859"/>
    <cellStyle name="Пояснение 17" xfId="925"/>
    <cellStyle name="Пояснение 18" xfId="978"/>
    <cellStyle name="Пояснение 19" xfId="1068"/>
    <cellStyle name="Пояснение 2" xfId="27"/>
    <cellStyle name="Пояснение 20" xfId="1095"/>
    <cellStyle name="Пояснение 21" xfId="1043"/>
    <cellStyle name="Пояснение 22" xfId="1055"/>
    <cellStyle name="Пояснение 23" xfId="1321"/>
    <cellStyle name="Пояснение 24" xfId="1454"/>
    <cellStyle name="Пояснение 25" xfId="1501"/>
    <cellStyle name="Пояснение 26" xfId="1391"/>
    <cellStyle name="Пояснение 27" xfId="1485"/>
    <cellStyle name="Пояснение 28" xfId="1615"/>
    <cellStyle name="Пояснение 29" xfId="1718"/>
    <cellStyle name="Пояснение 3" xfId="242"/>
    <cellStyle name="Пояснение 30" xfId="1570"/>
    <cellStyle name="Пояснение 31" xfId="1734"/>
    <cellStyle name="Пояснение 32" xfId="1778"/>
    <cellStyle name="Пояснение 33" xfId="1883"/>
    <cellStyle name="Пояснение 34" xfId="1845"/>
    <cellStyle name="Пояснение 35" xfId="1932"/>
    <cellStyle name="Пояснение 36" xfId="1895"/>
    <cellStyle name="Пояснение 4" xfId="405"/>
    <cellStyle name="Пояснение 5" xfId="388"/>
    <cellStyle name="Пояснение 6" xfId="336"/>
    <cellStyle name="Пояснение 7" xfId="365"/>
    <cellStyle name="Пояснение 8" xfId="506"/>
    <cellStyle name="Пояснение 9" xfId="547"/>
    <cellStyle name="Примечание 10" xfId="652"/>
    <cellStyle name="Примечание 11" xfId="581"/>
    <cellStyle name="Примечание 12" xfId="695"/>
    <cellStyle name="Примечание 13" xfId="763"/>
    <cellStyle name="Примечание 14" xfId="861"/>
    <cellStyle name="Примечание 15" xfId="729"/>
    <cellStyle name="Примечание 16" xfId="765"/>
    <cellStyle name="Примечание 17" xfId="891"/>
    <cellStyle name="Примечание 18" xfId="1008"/>
    <cellStyle name="Примечание 19" xfId="991"/>
    <cellStyle name="Примечание 2" xfId="26"/>
    <cellStyle name="Примечание 20" xfId="1047"/>
    <cellStyle name="Примечание 21" xfId="989"/>
    <cellStyle name="Примечание 22" xfId="1194"/>
    <cellStyle name="Примечание 23" xfId="1314"/>
    <cellStyle name="Примечание 24" xfId="1429"/>
    <cellStyle name="Примечание 25" xfId="1375"/>
    <cellStyle name="Примечание 26" xfId="1518"/>
    <cellStyle name="Примечание 27" xfId="1437"/>
    <cellStyle name="Примечание 28" xfId="1331"/>
    <cellStyle name="Примечание 29" xfId="1691"/>
    <cellStyle name="Примечание 3" xfId="241"/>
    <cellStyle name="Примечание 30" xfId="1627"/>
    <cellStyle name="Примечание 31" xfId="1596"/>
    <cellStyle name="Примечание 32" xfId="1511"/>
    <cellStyle name="Примечание 33" xfId="1862"/>
    <cellStyle name="Примечание 34" xfId="1732"/>
    <cellStyle name="Примечание 35" xfId="1940"/>
    <cellStyle name="Примечание 36" xfId="1947"/>
    <cellStyle name="Примечание 4" xfId="376"/>
    <cellStyle name="Примечание 5" xfId="306"/>
    <cellStyle name="Примечание 6" xfId="386"/>
    <cellStyle name="Примечание 7" xfId="463"/>
    <cellStyle name="Примечание 8" xfId="516"/>
    <cellStyle name="Примечание 9" xfId="494"/>
    <cellStyle name="Связанная ячейка 10" xfId="653"/>
    <cellStyle name="Связанная ячейка 11" xfId="738"/>
    <cellStyle name="Связанная ячейка 12" xfId="779"/>
    <cellStyle name="Связанная ячейка 13" xfId="425"/>
    <cellStyle name="Связанная ячейка 14" xfId="831"/>
    <cellStyle name="Связанная ячейка 15" xfId="839"/>
    <cellStyle name="Связанная ячейка 16" xfId="662"/>
    <cellStyle name="Связанная ячейка 17" xfId="926"/>
    <cellStyle name="Связанная ячейка 18" xfId="1009"/>
    <cellStyle name="Связанная ячейка 19" xfId="1021"/>
    <cellStyle name="Связанная ячейка 2" xfId="23"/>
    <cellStyle name="Связанная ячейка 20" xfId="1254"/>
    <cellStyle name="Связанная ячейка 21" xfId="1302"/>
    <cellStyle name="Связанная ячейка 22" xfId="973"/>
    <cellStyle name="Связанная ячейка 23" xfId="1277"/>
    <cellStyle name="Связанная ячейка 24" xfId="1455"/>
    <cellStyle name="Связанная ячейка 25" xfId="1471"/>
    <cellStyle name="Связанная ячейка 26" xfId="1519"/>
    <cellStyle name="Связанная ячейка 27" xfId="1551"/>
    <cellStyle name="Связанная ячейка 28" xfId="1588"/>
    <cellStyle name="Связанная ячейка 29" xfId="1719"/>
    <cellStyle name="Связанная ячейка 3" xfId="238"/>
    <cellStyle name="Связанная ячейка 30" xfId="1761"/>
    <cellStyle name="Связанная ячейка 31" xfId="1802"/>
    <cellStyle name="Связанная ячейка 32" xfId="1841"/>
    <cellStyle name="Связанная ячейка 33" xfId="1884"/>
    <cellStyle name="Связанная ячейка 34" xfId="1817"/>
    <cellStyle name="Связанная ячейка 35" xfId="1941"/>
    <cellStyle name="Связанная ячейка 36" xfId="1910"/>
    <cellStyle name="Связанная ячейка 4" xfId="406"/>
    <cellStyle name="Связанная ячейка 5" xfId="443"/>
    <cellStyle name="Связанная ячейка 6" xfId="479"/>
    <cellStyle name="Связанная ячейка 7" xfId="297"/>
    <cellStyle name="Связанная ячейка 8" xfId="550"/>
    <cellStyle name="Связанная ячейка 9" xfId="496"/>
    <cellStyle name="Стиль 1" xfId="1185"/>
    <cellStyle name="Текст предупреждения 10" xfId="672"/>
    <cellStyle name="Текст предупреждения 11" xfId="701"/>
    <cellStyle name="Текст предупреждения 12" xfId="728"/>
    <cellStyle name="Текст предупреждения 13" xfId="608"/>
    <cellStyle name="Текст предупреждения 14" xfId="807"/>
    <cellStyle name="Текст предупреждения 15" xfId="707"/>
    <cellStyle name="Текст предупреждения 16" xfId="874"/>
    <cellStyle name="Текст предупреждения 17" xfId="905"/>
    <cellStyle name="Текст предупреждения 18" xfId="980"/>
    <cellStyle name="Текст предупреждения 19" xfId="1069"/>
    <cellStyle name="Текст предупреждения 2" xfId="25"/>
    <cellStyle name="Текст предупреждения 20" xfId="1204"/>
    <cellStyle name="Текст предупреждения 21" xfId="1238"/>
    <cellStyle name="Текст предупреждения 22" xfId="1209"/>
    <cellStyle name="Текст предупреждения 23" xfId="984"/>
    <cellStyle name="Текст предупреждения 24" xfId="1450"/>
    <cellStyle name="Текст предупреждения 25" xfId="965"/>
    <cellStyle name="Текст предупреждения 26" xfId="1536"/>
    <cellStyle name="Текст предупреждения 27" xfId="1493"/>
    <cellStyle name="Текст предупреждения 28" xfId="1472"/>
    <cellStyle name="Текст предупреждения 29" xfId="1713"/>
    <cellStyle name="Текст предупреждения 3" xfId="240"/>
    <cellStyle name="Текст предупреждения 30" xfId="1723"/>
    <cellStyle name="Текст предупреждения 31" xfId="1750"/>
    <cellStyle name="Текст предупреждения 32" xfId="1793"/>
    <cellStyle name="Текст предупреждения 33" xfId="1878"/>
    <cellStyle name="Текст предупреждения 34" xfId="1827"/>
    <cellStyle name="Текст предупреждения 35" xfId="1924"/>
    <cellStyle name="Текст предупреждения 36" xfId="1907"/>
    <cellStyle name="Текст предупреждения 4" xfId="399"/>
    <cellStyle name="Текст предупреждения 5" xfId="281"/>
    <cellStyle name="Текст предупреждения 6" xfId="328"/>
    <cellStyle name="Текст предупреждения 7" xfId="275"/>
    <cellStyle name="Текст предупреждения 8" xfId="527"/>
    <cellStyle name="Текст предупреждения 9" xfId="533"/>
    <cellStyle name="Финансовый 16" xfId="715"/>
    <cellStyle name="Финансовый 2" xfId="1978"/>
    <cellStyle name="Финансовый 2 10" xfId="748"/>
    <cellStyle name="Финансовый 2 11" xfId="787"/>
    <cellStyle name="Финансовый 2 12" xfId="824"/>
    <cellStyle name="Финансовый 2 13" xfId="862"/>
    <cellStyle name="Финансовый 2 14" xfId="895"/>
    <cellStyle name="Финансовый 2 15" xfId="910"/>
    <cellStyle name="Финансовый 2 16" xfId="930"/>
    <cellStyle name="Финансовый 2 17" xfId="1039"/>
    <cellStyle name="Финансовый 2 18" xfId="1111"/>
    <cellStyle name="Финансовый 2 19" xfId="1256"/>
    <cellStyle name="Финансовый 2 2" xfId="215"/>
    <cellStyle name="Финансовый 2 2 10" xfId="749"/>
    <cellStyle name="Финансовый 2 2 11" xfId="788"/>
    <cellStyle name="Финансовый 2 2 12" xfId="825"/>
    <cellStyle name="Финансовый 2 2 13" xfId="863"/>
    <cellStyle name="Финансовый 2 2 14" xfId="896"/>
    <cellStyle name="Финансовый 2 2 15" xfId="911"/>
    <cellStyle name="Финансовый 2 2 16" xfId="931"/>
    <cellStyle name="Финансовый 2 2 17" xfId="1040"/>
    <cellStyle name="Финансовый 2 2 18" xfId="1112"/>
    <cellStyle name="Финансовый 2 2 19" xfId="1257"/>
    <cellStyle name="Финансовый 2 2 2" xfId="216"/>
    <cellStyle name="Финансовый 2 2 20" xfId="1305"/>
    <cellStyle name="Финансовый 2 2 21" xfId="1347"/>
    <cellStyle name="Финансовый 2 2 22" xfId="1386"/>
    <cellStyle name="Финансовый 2 2 23" xfId="1457"/>
    <cellStyle name="Финансовый 2 2 24" xfId="1503"/>
    <cellStyle name="Финансовый 2 2 25" xfId="1542"/>
    <cellStyle name="Финансовый 2 2 26" xfId="1609"/>
    <cellStyle name="Финансовый 2 2 27" xfId="1656"/>
    <cellStyle name="Финансовый 2 2 28" xfId="1721"/>
    <cellStyle name="Финансовый 2 2 29" xfId="1770"/>
    <cellStyle name="Финансовый 2 2 3" xfId="408"/>
    <cellStyle name="Финансовый 2 2 30" xfId="1812"/>
    <cellStyle name="Финансовый 2 2 31" xfId="1850"/>
    <cellStyle name="Финансовый 2 2 32" xfId="1886"/>
    <cellStyle name="Финансовый 2 2 33" xfId="1918"/>
    <cellStyle name="Финансовый 2 2 34" xfId="1946"/>
    <cellStyle name="Финансовый 2 2 35" xfId="1968"/>
    <cellStyle name="Финансовый 2 2 36" xfId="1976"/>
    <cellStyle name="Финансовый 2 2 4" xfId="453"/>
    <cellStyle name="Финансовый 2 2 5" xfId="488"/>
    <cellStyle name="Финансовый 2 2 6" xfId="523"/>
    <cellStyle name="Финансовый 2 2 7" xfId="560"/>
    <cellStyle name="Финансовый 2 2 8" xfId="585"/>
    <cellStyle name="Финансовый 2 2 9" xfId="678"/>
    <cellStyle name="Финансовый 2 20" xfId="1304"/>
    <cellStyle name="Финансовый 2 21" xfId="1346"/>
    <cellStyle name="Финансовый 2 22" xfId="1385"/>
    <cellStyle name="Финансовый 2 23" xfId="1456"/>
    <cellStyle name="Финансовый 2 24" xfId="1502"/>
    <cellStyle name="Финансовый 2 25" xfId="1541"/>
    <cellStyle name="Финансовый 2 26" xfId="1608"/>
    <cellStyle name="Финансовый 2 27" xfId="1655"/>
    <cellStyle name="Финансовый 2 28" xfId="1720"/>
    <cellStyle name="Финансовый 2 29" xfId="1769"/>
    <cellStyle name="Финансовый 2 3" xfId="407"/>
    <cellStyle name="Финансовый 2 30" xfId="1811"/>
    <cellStyle name="Финансовый 2 31" xfId="1849"/>
    <cellStyle name="Финансовый 2 32" xfId="1885"/>
    <cellStyle name="Финансовый 2 33" xfId="1917"/>
    <cellStyle name="Финансовый 2 34" xfId="1945"/>
    <cellStyle name="Финансовый 2 35" xfId="1967"/>
    <cellStyle name="Финансовый 2 36" xfId="1975"/>
    <cellStyle name="Финансовый 2 4" xfId="452"/>
    <cellStyle name="Финансовый 2 5" xfId="487"/>
    <cellStyle name="Финансовый 2 6" xfId="522"/>
    <cellStyle name="Финансовый 2 7" xfId="559"/>
    <cellStyle name="Финансовый 2 8" xfId="584"/>
    <cellStyle name="Финансовый 2 9" xfId="677"/>
    <cellStyle name="Финансовый 3" xfId="217"/>
    <cellStyle name="Финансовый 4" xfId="1980"/>
    <cellStyle name="Финансовый 4 2" xfId="1186"/>
    <cellStyle name="Хороший 10" xfId="631"/>
    <cellStyle name="Хороший 11" xfId="727"/>
    <cellStyle name="Хороший 12" xfId="769"/>
    <cellStyle name="Хороший 13" xfId="823"/>
    <cellStyle name="Хороший 14" xfId="429"/>
    <cellStyle name="Хороший 15" xfId="894"/>
    <cellStyle name="Хороший 16" xfId="813"/>
    <cellStyle name="Хороший 17" xfId="804"/>
    <cellStyle name="Хороший 18" xfId="976"/>
    <cellStyle name="Хороший 19" xfId="1090"/>
    <cellStyle name="Хороший 2" xfId="17"/>
    <cellStyle name="Хороший 20" xfId="1079"/>
    <cellStyle name="Хороший 21" xfId="1217"/>
    <cellStyle name="Хороший 22" xfId="1340"/>
    <cellStyle name="Хороший 23" xfId="1381"/>
    <cellStyle name="Хороший 24" xfId="1373"/>
    <cellStyle name="Хороший 25" xfId="1463"/>
    <cellStyle name="Хороший 26" xfId="1045"/>
    <cellStyle name="Хороший 27" xfId="1607"/>
    <cellStyle name="Хороший 28" xfId="1389"/>
    <cellStyle name="Хороший 29" xfId="1568"/>
    <cellStyle name="Хороший 3" xfId="232"/>
    <cellStyle name="Хороший 30" xfId="1749"/>
    <cellStyle name="Хороший 31" xfId="1792"/>
    <cellStyle name="Хороший 32" xfId="1831"/>
    <cellStyle name="Хороший 33" xfId="1777"/>
    <cellStyle name="Хороший 34" xfId="1915"/>
    <cellStyle name="Хороший 35" xfId="1760"/>
    <cellStyle name="Хороший 36" xfId="1952"/>
    <cellStyle name="Хороший 4" xfId="303"/>
    <cellStyle name="Хороший 5" xfId="412"/>
    <cellStyle name="Хороший 6" xfId="470"/>
    <cellStyle name="Хороший 7" xfId="521"/>
    <cellStyle name="Хороший 8" xfId="544"/>
    <cellStyle name="Хороший 9" xfId="53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84"/>
  <sheetViews>
    <sheetView topLeftCell="A70" zoomScale="70" zoomScaleNormal="70" workbookViewId="0">
      <selection activeCell="C66" sqref="C66"/>
    </sheetView>
  </sheetViews>
  <sheetFormatPr defaultColWidth="9.15234375" defaultRowHeight="16.8"/>
  <cols>
    <col min="1" max="1" width="11.53515625" style="11" customWidth="1"/>
    <col min="2" max="2" width="20.3046875" style="11" customWidth="1"/>
    <col min="3" max="3" width="62.15234375" style="11" customWidth="1"/>
    <col min="4" max="4" width="22.3828125" style="11" customWidth="1"/>
    <col min="5" max="16384" width="9.15234375" style="11"/>
  </cols>
  <sheetData>
    <row r="1" spans="1:5">
      <c r="A1" s="114"/>
      <c r="B1" s="114"/>
      <c r="C1" s="341" t="s">
        <v>0</v>
      </c>
      <c r="D1" s="341"/>
    </row>
    <row r="2" spans="1:5">
      <c r="A2" s="114"/>
      <c r="B2" s="114"/>
      <c r="C2" s="341" t="s">
        <v>113</v>
      </c>
      <c r="D2" s="341"/>
    </row>
    <row r="3" spans="1:5">
      <c r="A3" s="114"/>
      <c r="B3" s="114"/>
      <c r="C3" s="341" t="s">
        <v>1</v>
      </c>
      <c r="D3" s="341"/>
    </row>
    <row r="4" spans="1:5">
      <c r="A4" s="114"/>
      <c r="B4" s="114"/>
      <c r="C4" s="114"/>
      <c r="D4" s="115"/>
      <c r="E4" s="115"/>
    </row>
    <row r="5" spans="1:5" ht="99.75" customHeight="1">
      <c r="A5" s="342" t="s">
        <v>170</v>
      </c>
      <c r="B5" s="342"/>
      <c r="C5" s="342"/>
      <c r="D5" s="342"/>
    </row>
    <row r="7" spans="1:5">
      <c r="A7" s="19"/>
      <c r="B7" s="19"/>
      <c r="C7" s="19"/>
      <c r="D7" s="239" t="s">
        <v>2</v>
      </c>
    </row>
    <row r="8" spans="1:5" ht="117.5">
      <c r="A8" s="345" t="s">
        <v>3</v>
      </c>
      <c r="B8" s="346"/>
      <c r="C8" s="343" t="s">
        <v>4</v>
      </c>
      <c r="D8" s="119" t="s">
        <v>171</v>
      </c>
    </row>
    <row r="9" spans="1:5" s="118" customFormat="1" ht="30.05" customHeight="1">
      <c r="A9" s="116" t="s">
        <v>5</v>
      </c>
      <c r="B9" s="117" t="s">
        <v>6</v>
      </c>
      <c r="C9" s="344"/>
      <c r="D9" s="21" t="s">
        <v>7</v>
      </c>
    </row>
    <row r="10" spans="1:5" s="276" customFormat="1" ht="36.799999999999997" customHeight="1">
      <c r="A10" s="277"/>
      <c r="B10" s="277"/>
      <c r="C10" s="16" t="s">
        <v>172</v>
      </c>
      <c r="D10" s="278">
        <f>+D12+D72</f>
        <v>0</v>
      </c>
    </row>
    <row r="11" spans="1:5" s="118" customFormat="1">
      <c r="A11" s="119"/>
      <c r="B11" s="119"/>
      <c r="C11" s="15" t="s">
        <v>159</v>
      </c>
      <c r="D11" s="21"/>
    </row>
    <row r="12" spans="1:5" s="276" customFormat="1" ht="36.25" customHeight="1">
      <c r="A12" s="275"/>
      <c r="B12" s="275"/>
      <c r="C12" s="275" t="s">
        <v>42</v>
      </c>
      <c r="D12" s="273">
        <f>+D14+D27+D40+D53</f>
        <v>-976274.2</v>
      </c>
    </row>
    <row r="13" spans="1:5">
      <c r="A13" s="335">
        <v>1075</v>
      </c>
      <c r="B13" s="338"/>
      <c r="C13" s="120" t="s">
        <v>9</v>
      </c>
      <c r="D13" s="29"/>
    </row>
    <row r="14" spans="1:5" ht="17.25">
      <c r="A14" s="336"/>
      <c r="B14" s="339"/>
      <c r="C14" s="121" t="s">
        <v>251</v>
      </c>
      <c r="D14" s="2">
        <f t="shared" ref="D14" si="0">+D21</f>
        <v>-1274.2</v>
      </c>
    </row>
    <row r="15" spans="1:5">
      <c r="A15" s="336"/>
      <c r="B15" s="339"/>
      <c r="C15" s="122" t="s">
        <v>10</v>
      </c>
      <c r="D15" s="29"/>
    </row>
    <row r="16" spans="1:5" ht="37" customHeight="1">
      <c r="A16" s="336"/>
      <c r="B16" s="339"/>
      <c r="C16" s="123" t="s">
        <v>252</v>
      </c>
      <c r="D16" s="29"/>
    </row>
    <row r="17" spans="1:4">
      <c r="A17" s="336"/>
      <c r="B17" s="339"/>
      <c r="C17" s="122" t="s">
        <v>11</v>
      </c>
      <c r="D17" s="29"/>
    </row>
    <row r="18" spans="1:4" ht="33.6">
      <c r="A18" s="336"/>
      <c r="B18" s="339"/>
      <c r="C18" s="123" t="s">
        <v>253</v>
      </c>
      <c r="D18" s="29"/>
    </row>
    <row r="19" spans="1:4">
      <c r="A19" s="336"/>
      <c r="B19" s="340"/>
      <c r="C19" s="124" t="s">
        <v>12</v>
      </c>
      <c r="D19" s="29"/>
    </row>
    <row r="20" spans="1:4">
      <c r="A20" s="336"/>
      <c r="B20" s="338">
        <v>21001</v>
      </c>
      <c r="C20" s="125" t="s">
        <v>13</v>
      </c>
      <c r="D20" s="29"/>
    </row>
    <row r="21" spans="1:4" ht="17.25">
      <c r="A21" s="336"/>
      <c r="B21" s="339"/>
      <c r="C21" s="126" t="s">
        <v>230</v>
      </c>
      <c r="D21" s="23">
        <f>+'Havelvats 2'!G22</f>
        <v>-1274.2</v>
      </c>
    </row>
    <row r="22" spans="1:4">
      <c r="A22" s="336"/>
      <c r="B22" s="339"/>
      <c r="C22" s="125" t="s">
        <v>14</v>
      </c>
      <c r="D22" s="29"/>
    </row>
    <row r="23" spans="1:4" ht="37" customHeight="1">
      <c r="A23" s="336"/>
      <c r="B23" s="339"/>
      <c r="C23" s="127" t="s">
        <v>254</v>
      </c>
      <c r="D23" s="29"/>
    </row>
    <row r="24" spans="1:4">
      <c r="A24" s="336"/>
      <c r="B24" s="339"/>
      <c r="C24" s="128" t="s">
        <v>15</v>
      </c>
      <c r="D24" s="29"/>
    </row>
    <row r="25" spans="1:4" ht="33.6">
      <c r="A25" s="337"/>
      <c r="B25" s="340"/>
      <c r="C25" s="129" t="s">
        <v>255</v>
      </c>
      <c r="D25" s="29"/>
    </row>
    <row r="26" spans="1:4">
      <c r="A26" s="335">
        <v>1146</v>
      </c>
      <c r="B26" s="338"/>
      <c r="C26" s="120" t="s">
        <v>9</v>
      </c>
      <c r="D26" s="29"/>
    </row>
    <row r="27" spans="1:4" ht="17.25">
      <c r="A27" s="336"/>
      <c r="B27" s="339"/>
      <c r="C27" s="121" t="s">
        <v>115</v>
      </c>
      <c r="D27" s="2">
        <f t="shared" ref="D27" si="1">+D34</f>
        <v>-900000</v>
      </c>
    </row>
    <row r="28" spans="1:4">
      <c r="A28" s="336"/>
      <c r="B28" s="339"/>
      <c r="C28" s="122" t="s">
        <v>10</v>
      </c>
      <c r="D28" s="29"/>
    </row>
    <row r="29" spans="1:4" ht="37" customHeight="1">
      <c r="A29" s="336"/>
      <c r="B29" s="339"/>
      <c r="C29" s="123" t="s">
        <v>116</v>
      </c>
      <c r="D29" s="29"/>
    </row>
    <row r="30" spans="1:4">
      <c r="A30" s="336"/>
      <c r="B30" s="339"/>
      <c r="C30" s="122" t="s">
        <v>11</v>
      </c>
      <c r="D30" s="29"/>
    </row>
    <row r="31" spans="1:4" ht="83.95">
      <c r="A31" s="336"/>
      <c r="B31" s="339"/>
      <c r="C31" s="123" t="s">
        <v>117</v>
      </c>
      <c r="D31" s="29"/>
    </row>
    <row r="32" spans="1:4">
      <c r="A32" s="336"/>
      <c r="B32" s="340"/>
      <c r="C32" s="124" t="s">
        <v>12</v>
      </c>
      <c r="D32" s="29"/>
    </row>
    <row r="33" spans="1:4">
      <c r="A33" s="336"/>
      <c r="B33" s="338">
        <v>12010</v>
      </c>
      <c r="C33" s="125" t="s">
        <v>13</v>
      </c>
      <c r="D33" s="29"/>
    </row>
    <row r="34" spans="1:4" ht="34.450000000000003">
      <c r="A34" s="336"/>
      <c r="B34" s="339"/>
      <c r="C34" s="126" t="s">
        <v>111</v>
      </c>
      <c r="D34" s="23">
        <f>+'Havelvats 2'!G41</f>
        <v>-900000</v>
      </c>
    </row>
    <row r="35" spans="1:4">
      <c r="A35" s="336"/>
      <c r="B35" s="339"/>
      <c r="C35" s="125" t="s">
        <v>14</v>
      </c>
      <c r="D35" s="29"/>
    </row>
    <row r="36" spans="1:4" ht="37" customHeight="1">
      <c r="A36" s="336"/>
      <c r="B36" s="339"/>
      <c r="C36" s="127" t="s">
        <v>118</v>
      </c>
      <c r="D36" s="29"/>
    </row>
    <row r="37" spans="1:4">
      <c r="A37" s="336"/>
      <c r="B37" s="339"/>
      <c r="C37" s="128" t="s">
        <v>15</v>
      </c>
      <c r="D37" s="29"/>
    </row>
    <row r="38" spans="1:4">
      <c r="A38" s="337"/>
      <c r="B38" s="340"/>
      <c r="C38" s="129" t="s">
        <v>108</v>
      </c>
      <c r="D38" s="29"/>
    </row>
    <row r="39" spans="1:4">
      <c r="A39" s="335">
        <v>1163</v>
      </c>
      <c r="B39" s="338"/>
      <c r="C39" s="120" t="s">
        <v>9</v>
      </c>
      <c r="D39" s="29"/>
    </row>
    <row r="40" spans="1:4" ht="17.25">
      <c r="A40" s="336"/>
      <c r="B40" s="339"/>
      <c r="C40" s="121" t="s">
        <v>228</v>
      </c>
      <c r="D40" s="2">
        <f t="shared" ref="D40" si="2">+D47</f>
        <v>150000</v>
      </c>
    </row>
    <row r="41" spans="1:4">
      <c r="A41" s="336"/>
      <c r="B41" s="339"/>
      <c r="C41" s="122" t="s">
        <v>10</v>
      </c>
      <c r="D41" s="29"/>
    </row>
    <row r="42" spans="1:4" ht="37" customHeight="1">
      <c r="A42" s="336"/>
      <c r="B42" s="339"/>
      <c r="C42" s="123" t="s">
        <v>257</v>
      </c>
      <c r="D42" s="29"/>
    </row>
    <row r="43" spans="1:4">
      <c r="A43" s="336"/>
      <c r="B43" s="339"/>
      <c r="C43" s="122" t="s">
        <v>11</v>
      </c>
      <c r="D43" s="29"/>
    </row>
    <row r="44" spans="1:4" ht="33.6">
      <c r="A44" s="336"/>
      <c r="B44" s="339"/>
      <c r="C44" s="123" t="s">
        <v>258</v>
      </c>
      <c r="D44" s="29"/>
    </row>
    <row r="45" spans="1:4">
      <c r="A45" s="336"/>
      <c r="B45" s="340"/>
      <c r="C45" s="124" t="s">
        <v>12</v>
      </c>
      <c r="D45" s="29"/>
    </row>
    <row r="46" spans="1:4">
      <c r="A46" s="336"/>
      <c r="B46" s="338">
        <v>12001</v>
      </c>
      <c r="C46" s="125" t="s">
        <v>13</v>
      </c>
      <c r="D46" s="29"/>
    </row>
    <row r="47" spans="1:4" ht="51.7">
      <c r="A47" s="336"/>
      <c r="B47" s="339"/>
      <c r="C47" s="126" t="s">
        <v>221</v>
      </c>
      <c r="D47" s="23">
        <f>+'Havelvats 2'!G52</f>
        <v>150000</v>
      </c>
    </row>
    <row r="48" spans="1:4">
      <c r="A48" s="336"/>
      <c r="B48" s="339"/>
      <c r="C48" s="125" t="s">
        <v>14</v>
      </c>
      <c r="D48" s="29"/>
    </row>
    <row r="49" spans="1:4" ht="37" customHeight="1">
      <c r="A49" s="336"/>
      <c r="B49" s="339"/>
      <c r="C49" s="127" t="s">
        <v>256</v>
      </c>
      <c r="D49" s="29"/>
    </row>
    <row r="50" spans="1:4">
      <c r="A50" s="336"/>
      <c r="B50" s="339"/>
      <c r="C50" s="128" t="s">
        <v>15</v>
      </c>
      <c r="D50" s="29"/>
    </row>
    <row r="51" spans="1:4">
      <c r="A51" s="337"/>
      <c r="B51" s="340"/>
      <c r="C51" s="129" t="s">
        <v>108</v>
      </c>
      <c r="D51" s="29"/>
    </row>
    <row r="52" spans="1:4">
      <c r="A52" s="335">
        <v>1183</v>
      </c>
      <c r="B52" s="338"/>
      <c r="C52" s="120" t="s">
        <v>9</v>
      </c>
      <c r="D52" s="29"/>
    </row>
    <row r="53" spans="1:4" ht="17.25">
      <c r="A53" s="336"/>
      <c r="B53" s="339"/>
      <c r="C53" s="121" t="s">
        <v>68</v>
      </c>
      <c r="D53" s="2">
        <f>+D60+D66</f>
        <v>-225000</v>
      </c>
    </row>
    <row r="54" spans="1:4">
      <c r="A54" s="336"/>
      <c r="B54" s="339"/>
      <c r="C54" s="122" t="s">
        <v>10</v>
      </c>
      <c r="D54" s="29"/>
    </row>
    <row r="55" spans="1:4" ht="86.7" customHeight="1">
      <c r="A55" s="336"/>
      <c r="B55" s="339"/>
      <c r="C55" s="123" t="s">
        <v>69</v>
      </c>
      <c r="D55" s="29"/>
    </row>
    <row r="56" spans="1:4">
      <c r="A56" s="336"/>
      <c r="B56" s="339"/>
      <c r="C56" s="122" t="s">
        <v>11</v>
      </c>
      <c r="D56" s="29"/>
    </row>
    <row r="57" spans="1:4" ht="18" customHeight="1">
      <c r="A57" s="336"/>
      <c r="B57" s="339"/>
      <c r="C57" s="123" t="s">
        <v>70</v>
      </c>
      <c r="D57" s="29"/>
    </row>
    <row r="58" spans="1:4" ht="22.55" customHeight="1">
      <c r="A58" s="336"/>
      <c r="B58" s="340"/>
      <c r="C58" s="124" t="s">
        <v>12</v>
      </c>
      <c r="D58" s="29"/>
    </row>
    <row r="59" spans="1:4">
      <c r="A59" s="336"/>
      <c r="B59" s="338">
        <v>32001</v>
      </c>
      <c r="C59" s="125" t="s">
        <v>13</v>
      </c>
      <c r="D59" s="29"/>
    </row>
    <row r="60" spans="1:4" ht="34.450000000000003">
      <c r="A60" s="336"/>
      <c r="B60" s="339"/>
      <c r="C60" s="126" t="s">
        <v>217</v>
      </c>
      <c r="D60" s="23">
        <f>+'Havelvats 2'!G63</f>
        <v>-100000</v>
      </c>
    </row>
    <row r="61" spans="1:4">
      <c r="A61" s="336"/>
      <c r="B61" s="339"/>
      <c r="C61" s="125" t="s">
        <v>14</v>
      </c>
      <c r="D61" s="29"/>
    </row>
    <row r="62" spans="1:4" ht="67.150000000000006">
      <c r="A62" s="336"/>
      <c r="B62" s="339"/>
      <c r="C62" s="127" t="s">
        <v>229</v>
      </c>
      <c r="D62" s="29"/>
    </row>
    <row r="63" spans="1:4">
      <c r="A63" s="336"/>
      <c r="B63" s="339"/>
      <c r="C63" s="128" t="s">
        <v>15</v>
      </c>
      <c r="D63" s="29"/>
    </row>
    <row r="64" spans="1:4" ht="33.6">
      <c r="A64" s="336"/>
      <c r="B64" s="340"/>
      <c r="C64" s="129" t="s">
        <v>67</v>
      </c>
      <c r="D64" s="29"/>
    </row>
    <row r="65" spans="1:4">
      <c r="A65" s="336"/>
      <c r="B65" s="338">
        <v>32003</v>
      </c>
      <c r="C65" s="125" t="s">
        <v>13</v>
      </c>
      <c r="D65" s="29"/>
    </row>
    <row r="66" spans="1:4" ht="34.450000000000003">
      <c r="A66" s="336"/>
      <c r="B66" s="339"/>
      <c r="C66" s="126" t="s">
        <v>72</v>
      </c>
      <c r="D66" s="23">
        <f>+'Havelvats 2'!G72</f>
        <v>-125000</v>
      </c>
    </row>
    <row r="67" spans="1:4">
      <c r="A67" s="336"/>
      <c r="B67" s="339"/>
      <c r="C67" s="125" t="s">
        <v>14</v>
      </c>
      <c r="D67" s="29"/>
    </row>
    <row r="68" spans="1:4" ht="35.450000000000003" customHeight="1">
      <c r="A68" s="336"/>
      <c r="B68" s="339"/>
      <c r="C68" s="127" t="s">
        <v>73</v>
      </c>
      <c r="D68" s="29"/>
    </row>
    <row r="69" spans="1:4">
      <c r="A69" s="336"/>
      <c r="B69" s="339"/>
      <c r="C69" s="128" t="s">
        <v>15</v>
      </c>
      <c r="D69" s="29"/>
    </row>
    <row r="70" spans="1:4" ht="33.6">
      <c r="A70" s="337"/>
      <c r="B70" s="340"/>
      <c r="C70" s="129" t="s">
        <v>67</v>
      </c>
      <c r="D70" s="29"/>
    </row>
    <row r="71" spans="1:4" ht="9.75" customHeight="1">
      <c r="A71" s="302"/>
      <c r="B71" s="303"/>
      <c r="C71" s="304"/>
      <c r="D71" s="88"/>
    </row>
    <row r="72" spans="1:4" s="276" customFormat="1" ht="36.799999999999997" customHeight="1">
      <c r="A72" s="130"/>
      <c r="B72" s="301"/>
      <c r="C72" s="300" t="s">
        <v>140</v>
      </c>
      <c r="D72" s="305">
        <f t="shared" ref="D72" si="3">+D74</f>
        <v>976274.2</v>
      </c>
    </row>
    <row r="73" spans="1:4" ht="17.25">
      <c r="A73" s="347">
        <v>1139</v>
      </c>
      <c r="B73" s="348"/>
      <c r="C73" s="131" t="s">
        <v>9</v>
      </c>
      <c r="D73" s="47"/>
    </row>
    <row r="74" spans="1:4" ht="17.25">
      <c r="A74" s="347"/>
      <c r="B74" s="349"/>
      <c r="C74" s="16" t="s">
        <v>134</v>
      </c>
      <c r="D74" s="47">
        <f>+D80</f>
        <v>976274.2</v>
      </c>
    </row>
    <row r="75" spans="1:4">
      <c r="A75" s="347"/>
      <c r="B75" s="349"/>
      <c r="C75" s="56" t="s">
        <v>10</v>
      </c>
      <c r="D75" s="132"/>
    </row>
    <row r="76" spans="1:4" ht="50.35">
      <c r="A76" s="347"/>
      <c r="B76" s="349"/>
      <c r="C76" s="133" t="s">
        <v>135</v>
      </c>
      <c r="D76" s="132"/>
    </row>
    <row r="77" spans="1:4">
      <c r="A77" s="347"/>
      <c r="B77" s="349"/>
      <c r="C77" s="134" t="s">
        <v>11</v>
      </c>
      <c r="D77" s="132"/>
    </row>
    <row r="78" spans="1:4" ht="33.6">
      <c r="A78" s="347"/>
      <c r="B78" s="350"/>
      <c r="C78" s="135" t="s">
        <v>136</v>
      </c>
      <c r="D78" s="132"/>
    </row>
    <row r="79" spans="1:4">
      <c r="A79" s="347"/>
      <c r="B79" s="348" t="s">
        <v>137</v>
      </c>
      <c r="C79" s="56" t="s">
        <v>13</v>
      </c>
      <c r="D79" s="137"/>
    </row>
    <row r="80" spans="1:4" ht="17.25">
      <c r="A80" s="347"/>
      <c r="B80" s="349"/>
      <c r="C80" s="138" t="s">
        <v>134</v>
      </c>
      <c r="D80" s="139">
        <f>+'Havelvats 2'!G93</f>
        <v>976274.2</v>
      </c>
    </row>
    <row r="81" spans="1:4">
      <c r="A81" s="347"/>
      <c r="B81" s="349"/>
      <c r="C81" s="56" t="s">
        <v>14</v>
      </c>
      <c r="D81" s="140"/>
    </row>
    <row r="82" spans="1:4" ht="67.150000000000006">
      <c r="A82" s="347"/>
      <c r="B82" s="349"/>
      <c r="C82" s="141" t="s">
        <v>138</v>
      </c>
      <c r="D82" s="140"/>
    </row>
    <row r="83" spans="1:4">
      <c r="A83" s="347"/>
      <c r="B83" s="349"/>
      <c r="C83" s="56" t="s">
        <v>15</v>
      </c>
      <c r="D83" s="140"/>
    </row>
    <row r="84" spans="1:4">
      <c r="A84" s="347"/>
      <c r="B84" s="350"/>
      <c r="C84" s="141" t="s">
        <v>139</v>
      </c>
      <c r="D84" s="140"/>
    </row>
  </sheetData>
  <mergeCells count="22">
    <mergeCell ref="A73:A84"/>
    <mergeCell ref="B73:B78"/>
    <mergeCell ref="B79:B84"/>
    <mergeCell ref="A52:A70"/>
    <mergeCell ref="B52:B58"/>
    <mergeCell ref="B65:B70"/>
    <mergeCell ref="B59:B64"/>
    <mergeCell ref="A39:A51"/>
    <mergeCell ref="B39:B45"/>
    <mergeCell ref="B46:B51"/>
    <mergeCell ref="C1:D1"/>
    <mergeCell ref="B33:B38"/>
    <mergeCell ref="B26:B32"/>
    <mergeCell ref="A26:A38"/>
    <mergeCell ref="A5:D5"/>
    <mergeCell ref="C8:C9"/>
    <mergeCell ref="A8:B8"/>
    <mergeCell ref="C3:D3"/>
    <mergeCell ref="C2:D2"/>
    <mergeCell ref="A13:A25"/>
    <mergeCell ref="B13:B19"/>
    <mergeCell ref="B20:B25"/>
  </mergeCells>
  <pageMargins left="0.7" right="0.7" top="0.75" bottom="0.75" header="0.3" footer="0.3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00"/>
  <sheetViews>
    <sheetView zoomScale="70" zoomScaleNormal="70" workbookViewId="0">
      <selection activeCell="F24" sqref="F24"/>
    </sheetView>
  </sheetViews>
  <sheetFormatPr defaultColWidth="9.3046875" defaultRowHeight="15.5"/>
  <cols>
    <col min="1" max="1" width="8.84375" style="299" customWidth="1"/>
    <col min="2" max="3" width="7.84375" style="299" customWidth="1"/>
    <col min="4" max="4" width="12.15234375" style="28" customWidth="1"/>
    <col min="5" max="5" width="13.84375" style="28" customWidth="1"/>
    <col min="6" max="6" width="62.15234375" style="3" customWidth="1"/>
    <col min="7" max="7" width="22.69140625" style="3" customWidth="1"/>
    <col min="8" max="8" width="13.3828125" style="3" bestFit="1" customWidth="1"/>
    <col min="9" max="16384" width="9.3046875" style="3"/>
  </cols>
  <sheetData>
    <row r="1" spans="1:8" s="265" customFormat="1" ht="37.549999999999997" customHeight="1">
      <c r="A1" s="294"/>
      <c r="B1" s="294"/>
      <c r="C1" s="294"/>
      <c r="D1" s="263"/>
      <c r="E1" s="263"/>
      <c r="F1" s="379" t="s">
        <v>8</v>
      </c>
      <c r="G1" s="379"/>
      <c r="H1" s="264"/>
    </row>
    <row r="2" spans="1:8" ht="16.8">
      <c r="A2" s="295"/>
      <c r="B2" s="295"/>
      <c r="C2" s="295"/>
      <c r="D2" s="59"/>
      <c r="E2" s="59"/>
      <c r="F2" s="379" t="s">
        <v>113</v>
      </c>
      <c r="G2" s="379"/>
      <c r="H2" s="18"/>
    </row>
    <row r="3" spans="1:8" ht="16.8">
      <c r="A3" s="295"/>
      <c r="B3" s="295"/>
      <c r="C3" s="295"/>
      <c r="D3" s="59"/>
      <c r="E3" s="59"/>
      <c r="F3" s="379" t="s">
        <v>1</v>
      </c>
      <c r="G3" s="379"/>
      <c r="H3" s="18"/>
    </row>
    <row r="4" spans="1:8">
      <c r="A4" s="295"/>
      <c r="B4" s="295"/>
      <c r="C4" s="295"/>
      <c r="D4" s="59"/>
      <c r="E4" s="59"/>
      <c r="F4" s="17"/>
      <c r="G4" s="17"/>
    </row>
    <row r="5" spans="1:8" ht="45.05" customHeight="1">
      <c r="A5" s="374" t="s">
        <v>166</v>
      </c>
      <c r="B5" s="374"/>
      <c r="C5" s="374"/>
      <c r="D5" s="374"/>
      <c r="E5" s="374"/>
      <c r="F5" s="374"/>
      <c r="G5" s="374"/>
    </row>
    <row r="6" spans="1:8" ht="45.05" customHeight="1">
      <c r="A6" s="235"/>
      <c r="B6" s="235"/>
      <c r="C6" s="235"/>
      <c r="D6" s="14"/>
      <c r="E6" s="14"/>
      <c r="F6" s="1"/>
      <c r="G6" s="232" t="s">
        <v>2</v>
      </c>
    </row>
    <row r="7" spans="1:8" ht="117.5">
      <c r="A7" s="377" t="s">
        <v>16</v>
      </c>
      <c r="B7" s="377"/>
      <c r="C7" s="377"/>
      <c r="D7" s="375" t="s">
        <v>3</v>
      </c>
      <c r="E7" s="375"/>
      <c r="F7" s="375" t="s">
        <v>17</v>
      </c>
      <c r="G7" s="266" t="s">
        <v>169</v>
      </c>
    </row>
    <row r="8" spans="1:8" ht="28.75" customHeight="1">
      <c r="A8" s="296" t="s">
        <v>168</v>
      </c>
      <c r="B8" s="296" t="s">
        <v>259</v>
      </c>
      <c r="C8" s="296" t="s">
        <v>260</v>
      </c>
      <c r="D8" s="60" t="s">
        <v>5</v>
      </c>
      <c r="E8" s="60" t="s">
        <v>6</v>
      </c>
      <c r="F8" s="376"/>
      <c r="G8" s="21" t="s">
        <v>7</v>
      </c>
    </row>
    <row r="9" spans="1:8" s="265" customFormat="1" ht="36.799999999999997" customHeight="1">
      <c r="A9" s="306"/>
      <c r="B9" s="306"/>
      <c r="C9" s="306"/>
      <c r="D9" s="307"/>
      <c r="E9" s="307"/>
      <c r="F9" s="16" t="s">
        <v>172</v>
      </c>
      <c r="G9" s="278">
        <f>+G11+G82</f>
        <v>0</v>
      </c>
    </row>
    <row r="10" spans="1:8" ht="17.25">
      <c r="A10" s="297"/>
      <c r="B10" s="297"/>
      <c r="C10" s="297"/>
      <c r="D10" s="61"/>
      <c r="E10" s="61"/>
      <c r="F10" s="15" t="s">
        <v>159</v>
      </c>
      <c r="G10" s="21"/>
    </row>
    <row r="11" spans="1:8" s="274" customFormat="1" ht="36.799999999999997" customHeight="1">
      <c r="A11" s="298"/>
      <c r="B11" s="298"/>
      <c r="C11" s="298"/>
      <c r="D11" s="271"/>
      <c r="E11" s="271"/>
      <c r="F11" s="272" t="s">
        <v>42</v>
      </c>
      <c r="G11" s="273">
        <f>+G12+G31</f>
        <v>-976274.2</v>
      </c>
    </row>
    <row r="12" spans="1:8" ht="33.049999999999997" customHeight="1">
      <c r="A12" s="362" t="s">
        <v>248</v>
      </c>
      <c r="B12" s="354"/>
      <c r="C12" s="356"/>
      <c r="D12" s="359"/>
      <c r="E12" s="359"/>
      <c r="F12" s="22" t="s">
        <v>246</v>
      </c>
      <c r="G12" s="23">
        <f t="shared" ref="G12" si="0">+G14</f>
        <v>-1274.2</v>
      </c>
    </row>
    <row r="13" spans="1:8" ht="17.25">
      <c r="A13" s="363"/>
      <c r="B13" s="355"/>
      <c r="C13" s="357"/>
      <c r="D13" s="360"/>
      <c r="E13" s="360"/>
      <c r="F13" s="24" t="s">
        <v>24</v>
      </c>
      <c r="G13" s="22"/>
    </row>
    <row r="14" spans="1:8" ht="33.049999999999997" customHeight="1">
      <c r="A14" s="363"/>
      <c r="B14" s="362" t="s">
        <v>249</v>
      </c>
      <c r="C14" s="357"/>
      <c r="D14" s="360"/>
      <c r="E14" s="360"/>
      <c r="F14" s="25" t="s">
        <v>247</v>
      </c>
      <c r="G14" s="23">
        <f t="shared" ref="G14" si="1">+G16</f>
        <v>-1274.2</v>
      </c>
    </row>
    <row r="15" spans="1:8" ht="17.25">
      <c r="A15" s="363"/>
      <c r="B15" s="363"/>
      <c r="C15" s="358"/>
      <c r="D15" s="360"/>
      <c r="E15" s="360"/>
      <c r="F15" s="26" t="s">
        <v>24</v>
      </c>
      <c r="G15" s="27"/>
    </row>
    <row r="16" spans="1:8" s="28" customFormat="1" ht="33.049999999999997" customHeight="1">
      <c r="A16" s="363"/>
      <c r="B16" s="363"/>
      <c r="C16" s="362" t="s">
        <v>250</v>
      </c>
      <c r="D16" s="360"/>
      <c r="E16" s="360"/>
      <c r="F16" s="25" t="s">
        <v>238</v>
      </c>
      <c r="G16" s="23">
        <f t="shared" ref="G16" si="2">+G18</f>
        <v>-1274.2</v>
      </c>
    </row>
    <row r="17" spans="1:7" ht="16.899999999999999" customHeight="1">
      <c r="A17" s="363"/>
      <c r="B17" s="363"/>
      <c r="C17" s="363"/>
      <c r="D17" s="360"/>
      <c r="E17" s="360"/>
      <c r="F17" s="26" t="s">
        <v>24</v>
      </c>
      <c r="G17" s="24"/>
    </row>
    <row r="18" spans="1:7" ht="33.6">
      <c r="A18" s="363"/>
      <c r="B18" s="363"/>
      <c r="C18" s="363"/>
      <c r="D18" s="360"/>
      <c r="E18" s="360"/>
      <c r="F18" s="30" t="s">
        <v>21</v>
      </c>
      <c r="G18" s="31">
        <f>+G20</f>
        <v>-1274.2</v>
      </c>
    </row>
    <row r="19" spans="1:7" ht="16.899999999999999" customHeight="1">
      <c r="A19" s="363"/>
      <c r="B19" s="363"/>
      <c r="C19" s="363"/>
      <c r="D19" s="361"/>
      <c r="E19" s="361"/>
      <c r="F19" s="26" t="s">
        <v>24</v>
      </c>
      <c r="G19" s="24"/>
    </row>
    <row r="20" spans="1:7" ht="17.25">
      <c r="A20" s="363"/>
      <c r="B20" s="363"/>
      <c r="C20" s="363"/>
      <c r="D20" s="335">
        <v>1075</v>
      </c>
      <c r="E20" s="351" t="s">
        <v>251</v>
      </c>
      <c r="F20" s="352"/>
      <c r="G20" s="32">
        <f t="shared" ref="G20" si="3">+G22</f>
        <v>-1274.2</v>
      </c>
    </row>
    <row r="21" spans="1:7" ht="17.25">
      <c r="A21" s="363"/>
      <c r="B21" s="363"/>
      <c r="C21" s="363"/>
      <c r="D21" s="336"/>
      <c r="E21" s="244"/>
      <c r="F21" s="33" t="s">
        <v>24</v>
      </c>
      <c r="G21" s="24"/>
    </row>
    <row r="22" spans="1:7" ht="17.25">
      <c r="A22" s="363"/>
      <c r="B22" s="363"/>
      <c r="C22" s="363"/>
      <c r="D22" s="336"/>
      <c r="E22" s="244">
        <v>21001</v>
      </c>
      <c r="F22" s="34" t="s">
        <v>230</v>
      </c>
      <c r="G22" s="23">
        <f t="shared" ref="G22" si="4">+G24</f>
        <v>-1274.2</v>
      </c>
    </row>
    <row r="23" spans="1:7" ht="16.8">
      <c r="A23" s="363"/>
      <c r="B23" s="363"/>
      <c r="C23" s="363"/>
      <c r="D23" s="336"/>
      <c r="E23" s="353"/>
      <c r="F23" s="35" t="s">
        <v>20</v>
      </c>
      <c r="G23" s="24"/>
    </row>
    <row r="24" spans="1:7" ht="33.6">
      <c r="A24" s="363"/>
      <c r="B24" s="363"/>
      <c r="C24" s="363"/>
      <c r="D24" s="336"/>
      <c r="E24" s="353"/>
      <c r="F24" s="36" t="s">
        <v>21</v>
      </c>
      <c r="G24" s="37">
        <f t="shared" ref="G24" si="5">+G26</f>
        <v>-1274.2</v>
      </c>
    </row>
    <row r="25" spans="1:7" ht="50.35">
      <c r="A25" s="363"/>
      <c r="B25" s="363"/>
      <c r="C25" s="363"/>
      <c r="D25" s="336"/>
      <c r="E25" s="353"/>
      <c r="F25" s="38" t="s">
        <v>22</v>
      </c>
      <c r="G25" s="24"/>
    </row>
    <row r="26" spans="1:7" ht="15.05" customHeight="1">
      <c r="A26" s="363"/>
      <c r="B26" s="363"/>
      <c r="C26" s="363"/>
      <c r="D26" s="336"/>
      <c r="E26" s="353"/>
      <c r="F26" s="39" t="s">
        <v>23</v>
      </c>
      <c r="G26" s="40">
        <f t="shared" ref="G26:G29" si="6">+G27</f>
        <v>-1274.2</v>
      </c>
    </row>
    <row r="27" spans="1:7" ht="15.05" customHeight="1">
      <c r="A27" s="363"/>
      <c r="B27" s="363"/>
      <c r="C27" s="363"/>
      <c r="D27" s="336"/>
      <c r="E27" s="353"/>
      <c r="F27" s="240" t="s">
        <v>29</v>
      </c>
      <c r="G27" s="42">
        <f t="shared" si="6"/>
        <v>-1274.2</v>
      </c>
    </row>
    <row r="28" spans="1:7" ht="15.05" customHeight="1">
      <c r="A28" s="363"/>
      <c r="B28" s="363"/>
      <c r="C28" s="363"/>
      <c r="D28" s="336"/>
      <c r="E28" s="353"/>
      <c r="F28" s="240" t="s">
        <v>30</v>
      </c>
      <c r="G28" s="42">
        <f>+G29</f>
        <v>-1274.2</v>
      </c>
    </row>
    <row r="29" spans="1:7" ht="15.05" customHeight="1">
      <c r="A29" s="363"/>
      <c r="B29" s="363"/>
      <c r="C29" s="363"/>
      <c r="D29" s="336"/>
      <c r="E29" s="353"/>
      <c r="F29" s="43" t="s">
        <v>174</v>
      </c>
      <c r="G29" s="42">
        <f t="shared" si="6"/>
        <v>-1274.2</v>
      </c>
    </row>
    <row r="30" spans="1:7" ht="15.05" customHeight="1">
      <c r="A30" s="364"/>
      <c r="B30" s="364"/>
      <c r="C30" s="364"/>
      <c r="D30" s="337"/>
      <c r="E30" s="353"/>
      <c r="F30" s="44" t="s">
        <v>167</v>
      </c>
      <c r="G30" s="42">
        <f>+'Havelvats 4'!E14</f>
        <v>-1274.2</v>
      </c>
    </row>
    <row r="31" spans="1:7" ht="33.049999999999997" customHeight="1">
      <c r="A31" s="362" t="s">
        <v>18</v>
      </c>
      <c r="B31" s="354"/>
      <c r="C31" s="356"/>
      <c r="D31" s="359"/>
      <c r="E31" s="359"/>
      <c r="F31" s="22" t="s">
        <v>27</v>
      </c>
      <c r="G31" s="23">
        <f t="shared" ref="G31" si="7">+G33</f>
        <v>-975000</v>
      </c>
    </row>
    <row r="32" spans="1:7" ht="17.25">
      <c r="A32" s="363"/>
      <c r="B32" s="355"/>
      <c r="C32" s="357"/>
      <c r="D32" s="360"/>
      <c r="E32" s="360"/>
      <c r="F32" s="24" t="s">
        <v>19</v>
      </c>
      <c r="G32" s="22"/>
    </row>
    <row r="33" spans="1:7" ht="33.049999999999997" customHeight="1">
      <c r="A33" s="363"/>
      <c r="B33" s="362" t="s">
        <v>26</v>
      </c>
      <c r="C33" s="357"/>
      <c r="D33" s="360"/>
      <c r="E33" s="360"/>
      <c r="F33" s="25" t="s">
        <v>28</v>
      </c>
      <c r="G33" s="23">
        <f t="shared" ref="G33" si="8">+G35</f>
        <v>-975000</v>
      </c>
    </row>
    <row r="34" spans="1:7" ht="17.25">
      <c r="A34" s="363"/>
      <c r="B34" s="363"/>
      <c r="C34" s="358"/>
      <c r="D34" s="360"/>
      <c r="E34" s="360"/>
      <c r="F34" s="26" t="s">
        <v>19</v>
      </c>
      <c r="G34" s="27"/>
    </row>
    <row r="35" spans="1:7" s="28" customFormat="1" ht="33.049999999999997" customHeight="1">
      <c r="A35" s="363"/>
      <c r="B35" s="363"/>
      <c r="C35" s="362" t="s">
        <v>25</v>
      </c>
      <c r="D35" s="360"/>
      <c r="E35" s="360"/>
      <c r="F35" s="25" t="s">
        <v>28</v>
      </c>
      <c r="G35" s="23">
        <f t="shared" ref="G35" si="9">+G37</f>
        <v>-975000</v>
      </c>
    </row>
    <row r="36" spans="1:7" ht="16.899999999999999" customHeight="1">
      <c r="A36" s="363"/>
      <c r="B36" s="363"/>
      <c r="C36" s="363"/>
      <c r="D36" s="360"/>
      <c r="E36" s="360"/>
      <c r="F36" s="26" t="s">
        <v>19</v>
      </c>
      <c r="G36" s="24"/>
    </row>
    <row r="37" spans="1:7" ht="33.6">
      <c r="A37" s="363"/>
      <c r="B37" s="363"/>
      <c r="C37" s="363"/>
      <c r="D37" s="360"/>
      <c r="E37" s="360"/>
      <c r="F37" s="30" t="s">
        <v>21</v>
      </c>
      <c r="G37" s="31">
        <f>+G39+G50+G61</f>
        <v>-975000</v>
      </c>
    </row>
    <row r="38" spans="1:7" ht="16.899999999999999" customHeight="1">
      <c r="A38" s="363"/>
      <c r="B38" s="363"/>
      <c r="C38" s="363"/>
      <c r="D38" s="361"/>
      <c r="E38" s="361"/>
      <c r="F38" s="26" t="s">
        <v>19</v>
      </c>
      <c r="G38" s="24"/>
    </row>
    <row r="39" spans="1:7" ht="17.25">
      <c r="A39" s="363"/>
      <c r="B39" s="363"/>
      <c r="C39" s="363"/>
      <c r="D39" s="335">
        <v>1146</v>
      </c>
      <c r="E39" s="351" t="s">
        <v>114</v>
      </c>
      <c r="F39" s="352"/>
      <c r="G39" s="32">
        <f t="shared" ref="G39" si="10">+G41</f>
        <v>-900000</v>
      </c>
    </row>
    <row r="40" spans="1:7" ht="17.25">
      <c r="A40" s="363"/>
      <c r="B40" s="363"/>
      <c r="C40" s="363"/>
      <c r="D40" s="336"/>
      <c r="E40" s="62"/>
      <c r="F40" s="33" t="s">
        <v>24</v>
      </c>
      <c r="G40" s="24"/>
    </row>
    <row r="41" spans="1:7" ht="34.450000000000003">
      <c r="A41" s="363"/>
      <c r="B41" s="363"/>
      <c r="C41" s="363"/>
      <c r="D41" s="336"/>
      <c r="E41" s="62">
        <v>12010</v>
      </c>
      <c r="F41" s="34" t="s">
        <v>111</v>
      </c>
      <c r="G41" s="23">
        <f t="shared" ref="G41" si="11">+G43</f>
        <v>-900000</v>
      </c>
    </row>
    <row r="42" spans="1:7" ht="16.8">
      <c r="A42" s="363"/>
      <c r="B42" s="363"/>
      <c r="C42" s="363"/>
      <c r="D42" s="336"/>
      <c r="E42" s="353"/>
      <c r="F42" s="35" t="s">
        <v>20</v>
      </c>
      <c r="G42" s="24"/>
    </row>
    <row r="43" spans="1:7" ht="16.8">
      <c r="A43" s="363"/>
      <c r="B43" s="363"/>
      <c r="C43" s="363"/>
      <c r="D43" s="336"/>
      <c r="E43" s="353"/>
      <c r="F43" s="36" t="s">
        <v>74</v>
      </c>
      <c r="G43" s="37">
        <f t="shared" ref="G43" si="12">+G45</f>
        <v>-900000</v>
      </c>
    </row>
    <row r="44" spans="1:7" ht="50.35">
      <c r="A44" s="363"/>
      <c r="B44" s="363"/>
      <c r="C44" s="363"/>
      <c r="D44" s="336"/>
      <c r="E44" s="353"/>
      <c r="F44" s="38" t="s">
        <v>22</v>
      </c>
      <c r="G44" s="24"/>
    </row>
    <row r="45" spans="1:7" ht="15.05" customHeight="1">
      <c r="A45" s="363"/>
      <c r="B45" s="363"/>
      <c r="C45" s="363"/>
      <c r="D45" s="336"/>
      <c r="E45" s="353"/>
      <c r="F45" s="39" t="s">
        <v>23</v>
      </c>
      <c r="G45" s="40">
        <f t="shared" ref="G45:G48" si="13">+G46</f>
        <v>-900000</v>
      </c>
    </row>
    <row r="46" spans="1:7" ht="15.05" customHeight="1">
      <c r="A46" s="363"/>
      <c r="B46" s="363"/>
      <c r="C46" s="363"/>
      <c r="D46" s="336"/>
      <c r="E46" s="353"/>
      <c r="F46" s="41" t="s">
        <v>29</v>
      </c>
      <c r="G46" s="42">
        <f t="shared" si="13"/>
        <v>-900000</v>
      </c>
    </row>
    <row r="47" spans="1:7" ht="15.05" customHeight="1">
      <c r="A47" s="363"/>
      <c r="B47" s="363"/>
      <c r="C47" s="363"/>
      <c r="D47" s="336"/>
      <c r="E47" s="353"/>
      <c r="F47" s="41" t="s">
        <v>30</v>
      </c>
      <c r="G47" s="42">
        <f>+G48</f>
        <v>-900000</v>
      </c>
    </row>
    <row r="48" spans="1:7" ht="15.05" customHeight="1">
      <c r="A48" s="363"/>
      <c r="B48" s="363"/>
      <c r="C48" s="363"/>
      <c r="D48" s="336"/>
      <c r="E48" s="353"/>
      <c r="F48" s="43" t="s">
        <v>75</v>
      </c>
      <c r="G48" s="42">
        <f t="shared" si="13"/>
        <v>-900000</v>
      </c>
    </row>
    <row r="49" spans="1:8" ht="15.05" customHeight="1">
      <c r="A49" s="363"/>
      <c r="B49" s="363"/>
      <c r="C49" s="363"/>
      <c r="D49" s="337"/>
      <c r="E49" s="353"/>
      <c r="F49" s="44" t="s">
        <v>86</v>
      </c>
      <c r="G49" s="42">
        <f>+'Havelvats 4'!E24</f>
        <v>-900000</v>
      </c>
      <c r="H49" s="312"/>
    </row>
    <row r="50" spans="1:8" ht="17.25">
      <c r="A50" s="363"/>
      <c r="B50" s="363"/>
      <c r="C50" s="363"/>
      <c r="D50" s="335">
        <v>1163</v>
      </c>
      <c r="E50" s="351" t="s">
        <v>228</v>
      </c>
      <c r="F50" s="352"/>
      <c r="G50" s="32">
        <f t="shared" ref="G50" si="14">+G52</f>
        <v>150000</v>
      </c>
    </row>
    <row r="51" spans="1:8" ht="17.25">
      <c r="A51" s="363"/>
      <c r="B51" s="363"/>
      <c r="C51" s="363"/>
      <c r="D51" s="336"/>
      <c r="E51" s="244"/>
      <c r="F51" s="33" t="s">
        <v>24</v>
      </c>
      <c r="G51" s="24"/>
    </row>
    <row r="52" spans="1:8" ht="51.7">
      <c r="A52" s="363"/>
      <c r="B52" s="363"/>
      <c r="C52" s="363"/>
      <c r="D52" s="336"/>
      <c r="E52" s="244">
        <v>12001</v>
      </c>
      <c r="F52" s="34" t="s">
        <v>183</v>
      </c>
      <c r="G52" s="23">
        <f t="shared" ref="G52" si="15">+G54</f>
        <v>150000</v>
      </c>
    </row>
    <row r="53" spans="1:8" ht="16.8">
      <c r="A53" s="363"/>
      <c r="B53" s="363"/>
      <c r="C53" s="363"/>
      <c r="D53" s="336"/>
      <c r="E53" s="353"/>
      <c r="F53" s="35" t="s">
        <v>20</v>
      </c>
      <c r="G53" s="24"/>
    </row>
    <row r="54" spans="1:8" ht="19.899999999999999" customHeight="1">
      <c r="A54" s="363"/>
      <c r="B54" s="363"/>
      <c r="C54" s="363"/>
      <c r="D54" s="336"/>
      <c r="E54" s="353"/>
      <c r="F54" s="36" t="s">
        <v>74</v>
      </c>
      <c r="G54" s="37">
        <f t="shared" ref="G54" si="16">+G56</f>
        <v>150000</v>
      </c>
    </row>
    <row r="55" spans="1:8" ht="50.35">
      <c r="A55" s="363"/>
      <c r="B55" s="363"/>
      <c r="C55" s="363"/>
      <c r="D55" s="336"/>
      <c r="E55" s="353"/>
      <c r="F55" s="38" t="s">
        <v>22</v>
      </c>
      <c r="G55" s="24"/>
    </row>
    <row r="56" spans="1:8" ht="15.05" customHeight="1">
      <c r="A56" s="363"/>
      <c r="B56" s="363"/>
      <c r="C56" s="363"/>
      <c r="D56" s="336"/>
      <c r="E56" s="353"/>
      <c r="F56" s="39" t="s">
        <v>23</v>
      </c>
      <c r="G56" s="40">
        <f t="shared" ref="G56:G59" si="17">+G57</f>
        <v>150000</v>
      </c>
    </row>
    <row r="57" spans="1:8" ht="15.05" customHeight="1">
      <c r="A57" s="363"/>
      <c r="B57" s="363"/>
      <c r="C57" s="363"/>
      <c r="D57" s="336"/>
      <c r="E57" s="353"/>
      <c r="F57" s="240" t="s">
        <v>29</v>
      </c>
      <c r="G57" s="42">
        <f t="shared" si="17"/>
        <v>150000</v>
      </c>
    </row>
    <row r="58" spans="1:8" ht="15.05" customHeight="1">
      <c r="A58" s="363"/>
      <c r="B58" s="363"/>
      <c r="C58" s="363"/>
      <c r="D58" s="336"/>
      <c r="E58" s="353"/>
      <c r="F58" s="240" t="s">
        <v>30</v>
      </c>
      <c r="G58" s="42">
        <f>+G59</f>
        <v>150000</v>
      </c>
    </row>
    <row r="59" spans="1:8" ht="15.05" customHeight="1">
      <c r="A59" s="363"/>
      <c r="B59" s="363"/>
      <c r="C59" s="363"/>
      <c r="D59" s="336"/>
      <c r="E59" s="353"/>
      <c r="F59" s="43" t="s">
        <v>75</v>
      </c>
      <c r="G59" s="42">
        <f t="shared" si="17"/>
        <v>150000</v>
      </c>
    </row>
    <row r="60" spans="1:8" ht="15.05" customHeight="1">
      <c r="A60" s="363"/>
      <c r="B60" s="363"/>
      <c r="C60" s="363"/>
      <c r="D60" s="337"/>
      <c r="E60" s="353"/>
      <c r="F60" s="44" t="s">
        <v>86</v>
      </c>
      <c r="G60" s="42">
        <f>+'Havelvats 4'!E46</f>
        <v>150000</v>
      </c>
    </row>
    <row r="61" spans="1:8" ht="17.25">
      <c r="A61" s="363"/>
      <c r="B61" s="363"/>
      <c r="C61" s="363"/>
      <c r="D61" s="335">
        <v>1183</v>
      </c>
      <c r="E61" s="372" t="s">
        <v>68</v>
      </c>
      <c r="F61" s="373"/>
      <c r="G61" s="32">
        <f>+G63+G72</f>
        <v>-225000</v>
      </c>
    </row>
    <row r="62" spans="1:8" ht="17.25">
      <c r="A62" s="363"/>
      <c r="B62" s="363"/>
      <c r="C62" s="363"/>
      <c r="D62" s="336"/>
      <c r="E62" s="62"/>
      <c r="F62" s="33" t="s">
        <v>24</v>
      </c>
      <c r="G62" s="24"/>
    </row>
    <row r="63" spans="1:8" ht="17.25">
      <c r="A63" s="363"/>
      <c r="B63" s="363"/>
      <c r="C63" s="363"/>
      <c r="D63" s="336"/>
      <c r="E63" s="63">
        <v>32001</v>
      </c>
      <c r="F63" s="267" t="s">
        <v>180</v>
      </c>
      <c r="G63" s="23">
        <f t="shared" ref="G63" si="18">+G65</f>
        <v>-100000</v>
      </c>
    </row>
    <row r="64" spans="1:8" ht="16.8">
      <c r="A64" s="363"/>
      <c r="B64" s="363"/>
      <c r="C64" s="363"/>
      <c r="D64" s="336"/>
      <c r="E64" s="378"/>
      <c r="F64" s="35" t="s">
        <v>20</v>
      </c>
      <c r="G64" s="24"/>
    </row>
    <row r="65" spans="1:7" ht="20.45" customHeight="1">
      <c r="A65" s="363"/>
      <c r="B65" s="363"/>
      <c r="C65" s="363"/>
      <c r="D65" s="336"/>
      <c r="E65" s="378"/>
      <c r="F65" s="36" t="s">
        <v>74</v>
      </c>
      <c r="G65" s="37">
        <f t="shared" ref="G65" si="19">+G67</f>
        <v>-100000</v>
      </c>
    </row>
    <row r="66" spans="1:7" ht="50.35">
      <c r="A66" s="363"/>
      <c r="B66" s="363"/>
      <c r="C66" s="363"/>
      <c r="D66" s="336"/>
      <c r="E66" s="378"/>
      <c r="F66" s="38" t="s">
        <v>22</v>
      </c>
      <c r="G66" s="24"/>
    </row>
    <row r="67" spans="1:7" ht="15.05" customHeight="1">
      <c r="A67" s="363"/>
      <c r="B67" s="363"/>
      <c r="C67" s="363"/>
      <c r="D67" s="336"/>
      <c r="E67" s="378"/>
      <c r="F67" s="39" t="s">
        <v>23</v>
      </c>
      <c r="G67" s="40">
        <f t="shared" ref="G67:G70" si="20">+G68</f>
        <v>-100000</v>
      </c>
    </row>
    <row r="68" spans="1:7" ht="15.05" customHeight="1">
      <c r="A68" s="363"/>
      <c r="B68" s="363"/>
      <c r="C68" s="363"/>
      <c r="D68" s="336"/>
      <c r="E68" s="378"/>
      <c r="F68" s="240" t="s">
        <v>29</v>
      </c>
      <c r="G68" s="42">
        <f t="shared" si="20"/>
        <v>-100000</v>
      </c>
    </row>
    <row r="69" spans="1:7" ht="15.05" customHeight="1">
      <c r="A69" s="363"/>
      <c r="B69" s="363"/>
      <c r="C69" s="363"/>
      <c r="D69" s="336"/>
      <c r="E69" s="378"/>
      <c r="F69" s="240" t="s">
        <v>30</v>
      </c>
      <c r="G69" s="42">
        <f t="shared" si="20"/>
        <v>-100000</v>
      </c>
    </row>
    <row r="70" spans="1:7" ht="15.05" customHeight="1">
      <c r="A70" s="363"/>
      <c r="B70" s="363"/>
      <c r="C70" s="363"/>
      <c r="D70" s="336"/>
      <c r="E70" s="378"/>
      <c r="F70" s="240" t="s">
        <v>75</v>
      </c>
      <c r="G70" s="42">
        <f t="shared" si="20"/>
        <v>-100000</v>
      </c>
    </row>
    <row r="71" spans="1:7" ht="16.8">
      <c r="A71" s="363"/>
      <c r="B71" s="363"/>
      <c r="C71" s="363"/>
      <c r="D71" s="336"/>
      <c r="E71" s="378"/>
      <c r="F71" s="268" t="s">
        <v>226</v>
      </c>
      <c r="G71" s="42">
        <f>+'Havelvats 4'!E52</f>
        <v>-100000</v>
      </c>
    </row>
    <row r="72" spans="1:7" ht="34.450000000000003">
      <c r="A72" s="363"/>
      <c r="B72" s="363"/>
      <c r="C72" s="363"/>
      <c r="D72" s="336"/>
      <c r="E72" s="63">
        <v>32003</v>
      </c>
      <c r="F72" s="46" t="s">
        <v>71</v>
      </c>
      <c r="G72" s="23">
        <f t="shared" ref="G72" si="21">+G74</f>
        <v>-125000</v>
      </c>
    </row>
    <row r="73" spans="1:7" ht="16.8">
      <c r="A73" s="363"/>
      <c r="B73" s="363"/>
      <c r="C73" s="363"/>
      <c r="D73" s="336"/>
      <c r="E73" s="378"/>
      <c r="F73" s="35" t="s">
        <v>20</v>
      </c>
      <c r="G73" s="24"/>
    </row>
    <row r="74" spans="1:7" ht="20.45" customHeight="1">
      <c r="A74" s="363"/>
      <c r="B74" s="363"/>
      <c r="C74" s="363"/>
      <c r="D74" s="336"/>
      <c r="E74" s="378"/>
      <c r="F74" s="36" t="s">
        <v>74</v>
      </c>
      <c r="G74" s="37">
        <f t="shared" ref="G74" si="22">+G76</f>
        <v>-125000</v>
      </c>
    </row>
    <row r="75" spans="1:7" ht="50.35">
      <c r="A75" s="363"/>
      <c r="B75" s="363"/>
      <c r="C75" s="363"/>
      <c r="D75" s="336"/>
      <c r="E75" s="378"/>
      <c r="F75" s="38" t="s">
        <v>22</v>
      </c>
      <c r="G75" s="24"/>
    </row>
    <row r="76" spans="1:7" ht="15.05" customHeight="1">
      <c r="A76" s="363"/>
      <c r="B76" s="363"/>
      <c r="C76" s="363"/>
      <c r="D76" s="336"/>
      <c r="E76" s="378"/>
      <c r="F76" s="39" t="s">
        <v>23</v>
      </c>
      <c r="G76" s="40">
        <f t="shared" ref="G76:G79" si="23">+G77</f>
        <v>-125000</v>
      </c>
    </row>
    <row r="77" spans="1:7" ht="15.05" customHeight="1">
      <c r="A77" s="363"/>
      <c r="B77" s="363"/>
      <c r="C77" s="363"/>
      <c r="D77" s="336"/>
      <c r="E77" s="378"/>
      <c r="F77" s="41" t="s">
        <v>29</v>
      </c>
      <c r="G77" s="42">
        <f t="shared" si="23"/>
        <v>-125000</v>
      </c>
    </row>
    <row r="78" spans="1:7" ht="15.05" customHeight="1">
      <c r="A78" s="363"/>
      <c r="B78" s="363"/>
      <c r="C78" s="363"/>
      <c r="D78" s="336"/>
      <c r="E78" s="378"/>
      <c r="F78" s="41" t="s">
        <v>30</v>
      </c>
      <c r="G78" s="42">
        <f t="shared" si="23"/>
        <v>-125000</v>
      </c>
    </row>
    <row r="79" spans="1:7" ht="15.05" customHeight="1">
      <c r="A79" s="363"/>
      <c r="B79" s="363"/>
      <c r="C79" s="363"/>
      <c r="D79" s="336"/>
      <c r="E79" s="378"/>
      <c r="F79" s="41" t="s">
        <v>75</v>
      </c>
      <c r="G79" s="42">
        <f t="shared" si="23"/>
        <v>-125000</v>
      </c>
    </row>
    <row r="80" spans="1:7" ht="16.8">
      <c r="A80" s="364"/>
      <c r="B80" s="364"/>
      <c r="C80" s="364"/>
      <c r="D80" s="337"/>
      <c r="E80" s="378"/>
      <c r="F80" s="41" t="s">
        <v>86</v>
      </c>
      <c r="G80" s="42">
        <f>+'Havelvats 4'!E58</f>
        <v>-125000</v>
      </c>
    </row>
    <row r="81" spans="1:7" ht="8.85" customHeight="1">
      <c r="A81" s="236"/>
      <c r="B81" s="236"/>
      <c r="C81" s="236"/>
      <c r="D81" s="269"/>
      <c r="E81" s="237"/>
      <c r="F81" s="240"/>
      <c r="G81" s="45"/>
    </row>
    <row r="82" spans="1:7" s="265" customFormat="1" ht="36.799999999999997" customHeight="1">
      <c r="A82" s="16"/>
      <c r="B82" s="16"/>
      <c r="C82" s="16"/>
      <c r="D82" s="58"/>
      <c r="E82" s="58"/>
      <c r="F82" s="16" t="s">
        <v>140</v>
      </c>
      <c r="G82" s="270">
        <f t="shared" ref="G82" si="24">+G83</f>
        <v>976274.2</v>
      </c>
    </row>
    <row r="83" spans="1:7" ht="34.450000000000003">
      <c r="A83" s="365" t="s">
        <v>141</v>
      </c>
      <c r="B83" s="365"/>
      <c r="C83" s="365"/>
      <c r="D83" s="366"/>
      <c r="E83" s="366"/>
      <c r="F83" s="13" t="s">
        <v>142</v>
      </c>
      <c r="G83" s="47">
        <f t="shared" ref="G83" si="25">+G85</f>
        <v>976274.2</v>
      </c>
    </row>
    <row r="84" spans="1:7" ht="17.25">
      <c r="A84" s="365"/>
      <c r="B84" s="365"/>
      <c r="C84" s="365"/>
      <c r="D84" s="366"/>
      <c r="E84" s="366"/>
      <c r="F84" s="15" t="s">
        <v>24</v>
      </c>
      <c r="G84" s="48"/>
    </row>
    <row r="85" spans="1:7" ht="17.25">
      <c r="A85" s="365"/>
      <c r="B85" s="365" t="s">
        <v>143</v>
      </c>
      <c r="C85" s="365"/>
      <c r="D85" s="366"/>
      <c r="E85" s="366"/>
      <c r="F85" s="13" t="s">
        <v>144</v>
      </c>
      <c r="G85" s="49">
        <f t="shared" ref="G85" si="26">+G87</f>
        <v>976274.2</v>
      </c>
    </row>
    <row r="86" spans="1:7" ht="16.8">
      <c r="A86" s="365"/>
      <c r="B86" s="365"/>
      <c r="C86" s="365"/>
      <c r="D86" s="366"/>
      <c r="E86" s="366"/>
      <c r="F86" s="15" t="s">
        <v>24</v>
      </c>
      <c r="G86" s="49"/>
    </row>
    <row r="87" spans="1:7" ht="17.25">
      <c r="A87" s="365"/>
      <c r="B87" s="365"/>
      <c r="C87" s="365" t="s">
        <v>143</v>
      </c>
      <c r="D87" s="366"/>
      <c r="E87" s="366"/>
      <c r="F87" s="16" t="s">
        <v>134</v>
      </c>
      <c r="G87" s="49">
        <f>+G89</f>
        <v>976274.2</v>
      </c>
    </row>
    <row r="88" spans="1:7" ht="16.8">
      <c r="A88" s="365"/>
      <c r="B88" s="365"/>
      <c r="C88" s="365"/>
      <c r="D88" s="366"/>
      <c r="E88" s="366"/>
      <c r="F88" s="15" t="s">
        <v>24</v>
      </c>
      <c r="G88" s="50"/>
    </row>
    <row r="89" spans="1:7" ht="16.8">
      <c r="A89" s="365"/>
      <c r="B89" s="365"/>
      <c r="C89" s="365"/>
      <c r="D89" s="366"/>
      <c r="E89" s="366"/>
      <c r="F89" s="15" t="s">
        <v>145</v>
      </c>
      <c r="G89" s="51">
        <f t="shared" ref="G89" si="27">+G91</f>
        <v>976274.2</v>
      </c>
    </row>
    <row r="90" spans="1:7" ht="17.25">
      <c r="A90" s="365"/>
      <c r="B90" s="365"/>
      <c r="C90" s="365"/>
      <c r="D90" s="366"/>
      <c r="E90" s="366"/>
      <c r="F90" s="15" t="s">
        <v>24</v>
      </c>
      <c r="G90" s="52"/>
    </row>
    <row r="91" spans="1:7" ht="17.25">
      <c r="A91" s="365"/>
      <c r="B91" s="365"/>
      <c r="C91" s="365"/>
      <c r="D91" s="367" t="s">
        <v>146</v>
      </c>
      <c r="E91" s="370" t="s">
        <v>147</v>
      </c>
      <c r="F91" s="370" t="s">
        <v>134</v>
      </c>
      <c r="G91" s="47">
        <f>+G93</f>
        <v>976274.2</v>
      </c>
    </row>
    <row r="92" spans="1:7" ht="17.25">
      <c r="A92" s="365"/>
      <c r="B92" s="365"/>
      <c r="C92" s="365"/>
      <c r="D92" s="368"/>
      <c r="E92" s="64"/>
      <c r="F92" s="53" t="s">
        <v>24</v>
      </c>
      <c r="G92" s="54"/>
    </row>
    <row r="93" spans="1:7" ht="17.25">
      <c r="A93" s="365"/>
      <c r="B93" s="365"/>
      <c r="C93" s="365"/>
      <c r="D93" s="368"/>
      <c r="E93" s="65">
        <v>11001</v>
      </c>
      <c r="F93" s="16" t="s">
        <v>134</v>
      </c>
      <c r="G93" s="55">
        <f t="shared" ref="G93" si="28">+G95</f>
        <v>976274.2</v>
      </c>
    </row>
    <row r="94" spans="1:7" ht="16.8">
      <c r="A94" s="365"/>
      <c r="B94" s="365"/>
      <c r="C94" s="365"/>
      <c r="D94" s="368"/>
      <c r="E94" s="371"/>
      <c r="F94" s="15" t="s">
        <v>20</v>
      </c>
      <c r="G94" s="51"/>
    </row>
    <row r="95" spans="1:7" ht="16.8">
      <c r="A95" s="365"/>
      <c r="B95" s="365"/>
      <c r="C95" s="365"/>
      <c r="D95" s="368"/>
      <c r="E95" s="371"/>
      <c r="F95" s="56" t="s">
        <v>145</v>
      </c>
      <c r="G95" s="57">
        <f t="shared" ref="G95" si="29">+G97</f>
        <v>976274.2</v>
      </c>
    </row>
    <row r="96" spans="1:7" ht="33.6">
      <c r="A96" s="365"/>
      <c r="B96" s="365"/>
      <c r="C96" s="365"/>
      <c r="D96" s="368"/>
      <c r="E96" s="371"/>
      <c r="F96" s="15" t="s">
        <v>148</v>
      </c>
      <c r="G96" s="51"/>
    </row>
    <row r="97" spans="1:7" ht="16.8">
      <c r="A97" s="365"/>
      <c r="B97" s="365"/>
      <c r="C97" s="365"/>
      <c r="D97" s="368"/>
      <c r="E97" s="371"/>
      <c r="F97" s="58" t="s">
        <v>23</v>
      </c>
      <c r="G97" s="49">
        <f t="shared" ref="G97:G99" si="30">+G98</f>
        <v>976274.2</v>
      </c>
    </row>
    <row r="98" spans="1:7" ht="16.8">
      <c r="A98" s="365"/>
      <c r="B98" s="365"/>
      <c r="C98" s="365"/>
      <c r="D98" s="368"/>
      <c r="E98" s="371"/>
      <c r="F98" s="15" t="s">
        <v>149</v>
      </c>
      <c r="G98" s="51">
        <f t="shared" si="30"/>
        <v>976274.2</v>
      </c>
    </row>
    <row r="99" spans="1:7" ht="16.8">
      <c r="A99" s="365"/>
      <c r="B99" s="365"/>
      <c r="C99" s="365"/>
      <c r="D99" s="368"/>
      <c r="E99" s="371"/>
      <c r="F99" s="15" t="s">
        <v>150</v>
      </c>
      <c r="G99" s="51">
        <f t="shared" si="30"/>
        <v>976274.2</v>
      </c>
    </row>
    <row r="100" spans="1:7" ht="16.8">
      <c r="A100" s="365"/>
      <c r="B100" s="365"/>
      <c r="C100" s="365"/>
      <c r="D100" s="369"/>
      <c r="E100" s="371"/>
      <c r="F100" s="15" t="s">
        <v>151</v>
      </c>
      <c r="G100" s="51">
        <f>-G11</f>
        <v>976274.2</v>
      </c>
    </row>
  </sheetData>
  <mergeCells count="44">
    <mergeCell ref="F3:G3"/>
    <mergeCell ref="F2:G2"/>
    <mergeCell ref="F1:G1"/>
    <mergeCell ref="D39:D49"/>
    <mergeCell ref="E31:E38"/>
    <mergeCell ref="D31:D38"/>
    <mergeCell ref="E61:F61"/>
    <mergeCell ref="A5:G5"/>
    <mergeCell ref="D7:E7"/>
    <mergeCell ref="F7:F8"/>
    <mergeCell ref="A7:C7"/>
    <mergeCell ref="B31:B32"/>
    <mergeCell ref="B33:B80"/>
    <mergeCell ref="E73:E80"/>
    <mergeCell ref="A31:A80"/>
    <mergeCell ref="E39:F39"/>
    <mergeCell ref="D61:D80"/>
    <mergeCell ref="C35:C80"/>
    <mergeCell ref="E42:E49"/>
    <mergeCell ref="E64:E71"/>
    <mergeCell ref="D50:D60"/>
    <mergeCell ref="A12:A30"/>
    <mergeCell ref="A83:A100"/>
    <mergeCell ref="B83:B84"/>
    <mergeCell ref="C83:C86"/>
    <mergeCell ref="D83:D90"/>
    <mergeCell ref="E83:E90"/>
    <mergeCell ref="B85:B100"/>
    <mergeCell ref="C87:C100"/>
    <mergeCell ref="D91:D100"/>
    <mergeCell ref="E91:F91"/>
    <mergeCell ref="E94:E100"/>
    <mergeCell ref="E50:F50"/>
    <mergeCell ref="E53:E60"/>
    <mergeCell ref="B12:B13"/>
    <mergeCell ref="C12:C15"/>
    <mergeCell ref="D12:D19"/>
    <mergeCell ref="E12:E19"/>
    <mergeCell ref="D20:D30"/>
    <mergeCell ref="E20:F20"/>
    <mergeCell ref="E23:E30"/>
    <mergeCell ref="C16:C30"/>
    <mergeCell ref="B14:B30"/>
    <mergeCell ref="C31:C3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1"/>
  <sheetViews>
    <sheetView topLeftCell="A35" zoomScale="85" zoomScaleNormal="85" workbookViewId="0">
      <selection activeCell="C42" sqref="C42"/>
    </sheetView>
  </sheetViews>
  <sheetFormatPr defaultColWidth="9.3046875" defaultRowHeight="16.8"/>
  <cols>
    <col min="1" max="2" width="9.15234375" style="11" customWidth="1"/>
    <col min="3" max="3" width="54.3046875" style="11" customWidth="1"/>
    <col min="4" max="4" width="16.53515625" style="11" customWidth="1"/>
    <col min="5" max="7" width="19.69140625" style="101" customWidth="1"/>
    <col min="8" max="8" width="19.69140625" style="11" customWidth="1"/>
    <col min="9" max="9" width="15.53515625" style="11" bestFit="1" customWidth="1"/>
    <col min="10" max="10" width="13.84375" style="11" bestFit="1" customWidth="1"/>
    <col min="11" max="16384" width="9.3046875" style="11"/>
  </cols>
  <sheetData>
    <row r="1" spans="1:10" s="103" customFormat="1" ht="37.549999999999997" customHeight="1">
      <c r="D1" s="397"/>
      <c r="E1" s="397"/>
      <c r="F1" s="397" t="s">
        <v>31</v>
      </c>
      <c r="G1" s="397"/>
      <c r="H1" s="397"/>
    </row>
    <row r="2" spans="1:10">
      <c r="A2" s="66"/>
      <c r="B2" s="66"/>
      <c r="C2" s="66"/>
      <c r="D2" s="66"/>
      <c r="E2" s="96"/>
      <c r="F2" s="398" t="s">
        <v>110</v>
      </c>
      <c r="G2" s="398"/>
      <c r="H2" s="398"/>
    </row>
    <row r="3" spans="1:10">
      <c r="A3" s="66"/>
      <c r="B3" s="66"/>
      <c r="C3" s="66"/>
      <c r="D3" s="66"/>
      <c r="E3" s="96"/>
      <c r="F3" s="398" t="s">
        <v>32</v>
      </c>
      <c r="G3" s="398"/>
      <c r="H3" s="398"/>
    </row>
    <row r="4" spans="1:10" ht="17.25">
      <c r="A4" s="67"/>
      <c r="B4" s="67"/>
      <c r="C4" s="68"/>
      <c r="D4" s="96"/>
      <c r="E4" s="96"/>
      <c r="F4" s="96"/>
      <c r="G4" s="96"/>
      <c r="H4" s="96"/>
    </row>
    <row r="5" spans="1:10" ht="37.549999999999997" customHeight="1">
      <c r="A5" s="399" t="s">
        <v>185</v>
      </c>
      <c r="B5" s="400"/>
      <c r="C5" s="400"/>
      <c r="D5" s="400"/>
      <c r="E5" s="400"/>
      <c r="F5" s="400"/>
      <c r="G5" s="400"/>
      <c r="H5" s="400"/>
    </row>
    <row r="6" spans="1:10" ht="37.549999999999997" customHeight="1">
      <c r="A6" s="400"/>
      <c r="B6" s="400"/>
      <c r="C6" s="400"/>
      <c r="D6" s="400"/>
      <c r="E6" s="400"/>
      <c r="F6" s="400"/>
      <c r="G6" s="400"/>
      <c r="H6" s="400"/>
    </row>
    <row r="7" spans="1:10">
      <c r="E7" s="96"/>
      <c r="F7" s="96"/>
      <c r="G7" s="96"/>
    </row>
    <row r="8" spans="1:10">
      <c r="A8" s="19"/>
      <c r="B8" s="19"/>
      <c r="C8" s="19"/>
      <c r="D8" s="19"/>
      <c r="E8" s="96"/>
      <c r="F8" s="96"/>
      <c r="G8" s="401" t="s">
        <v>2</v>
      </c>
      <c r="H8" s="401"/>
    </row>
    <row r="9" spans="1:10" ht="43.4" customHeight="1">
      <c r="A9" s="402" t="s">
        <v>33</v>
      </c>
      <c r="B9" s="403"/>
      <c r="C9" s="382" t="s">
        <v>43</v>
      </c>
      <c r="D9" s="392" t="s">
        <v>104</v>
      </c>
      <c r="E9" s="394" t="s">
        <v>169</v>
      </c>
      <c r="F9" s="395"/>
      <c r="G9" s="395"/>
      <c r="H9" s="396"/>
    </row>
    <row r="10" spans="1:10" ht="103.4">
      <c r="A10" s="69" t="s">
        <v>34</v>
      </c>
      <c r="B10" s="69" t="s">
        <v>35</v>
      </c>
      <c r="C10" s="383"/>
      <c r="D10" s="393"/>
      <c r="E10" s="70" t="s">
        <v>36</v>
      </c>
      <c r="F10" s="70" t="s">
        <v>37</v>
      </c>
      <c r="G10" s="70" t="s">
        <v>38</v>
      </c>
      <c r="H10" s="71" t="s">
        <v>39</v>
      </c>
    </row>
    <row r="11" spans="1:10" ht="17.25">
      <c r="A11" s="69"/>
      <c r="B11" s="69"/>
      <c r="C11" s="4" t="s">
        <v>40</v>
      </c>
      <c r="D11" s="8">
        <f>SUM(E11:H11)</f>
        <v>-976274.2</v>
      </c>
      <c r="E11" s="10">
        <f>+E13</f>
        <v>-875000</v>
      </c>
      <c r="F11" s="10">
        <f t="shared" ref="F11:H11" si="0">+F13</f>
        <v>-100000</v>
      </c>
      <c r="G11" s="10">
        <f t="shared" si="0"/>
        <v>-1274.2</v>
      </c>
      <c r="H11" s="10">
        <f t="shared" si="0"/>
        <v>0</v>
      </c>
      <c r="I11" s="97"/>
      <c r="J11" s="97"/>
    </row>
    <row r="12" spans="1:10" ht="17.25">
      <c r="A12" s="69"/>
      <c r="B12" s="69"/>
      <c r="C12" s="4" t="s">
        <v>41</v>
      </c>
      <c r="D12" s="6"/>
      <c r="E12" s="10"/>
      <c r="F12" s="10"/>
      <c r="G12" s="10"/>
      <c r="H12" s="7"/>
      <c r="I12" s="97"/>
      <c r="J12" s="98"/>
    </row>
    <row r="13" spans="1:10" ht="34.450000000000003">
      <c r="A13" s="5"/>
      <c r="B13" s="72"/>
      <c r="C13" s="72" t="s">
        <v>42</v>
      </c>
      <c r="D13" s="8">
        <f>SUM(E13:H13)</f>
        <v>-976274.2</v>
      </c>
      <c r="E13" s="10">
        <f>+E15+E23+E43+E47+E51</f>
        <v>-875000</v>
      </c>
      <c r="F13" s="10">
        <f t="shared" ref="F13:H13" si="1">+F15+F23+F43+F47+F51</f>
        <v>-100000</v>
      </c>
      <c r="G13" s="10">
        <f t="shared" si="1"/>
        <v>-1274.2</v>
      </c>
      <c r="H13" s="10">
        <f t="shared" si="1"/>
        <v>0</v>
      </c>
      <c r="I13" s="97"/>
    </row>
    <row r="14" spans="1:10">
      <c r="A14" s="5"/>
      <c r="B14" s="5"/>
      <c r="C14" s="5" t="s">
        <v>19</v>
      </c>
      <c r="D14" s="9"/>
      <c r="E14" s="9"/>
      <c r="F14" s="9"/>
      <c r="G14" s="9"/>
      <c r="H14" s="9"/>
    </row>
    <row r="15" spans="1:10" ht="34.450000000000003">
      <c r="A15" s="73">
        <v>1075</v>
      </c>
      <c r="B15" s="73">
        <v>21001</v>
      </c>
      <c r="C15" s="280" t="s">
        <v>230</v>
      </c>
      <c r="D15" s="8">
        <f>SUM(E15:H15)</f>
        <v>-1274.2</v>
      </c>
      <c r="E15" s="10">
        <f>+E17</f>
        <v>0</v>
      </c>
      <c r="F15" s="10">
        <f t="shared" ref="F15:H15" si="2">+F17</f>
        <v>0</v>
      </c>
      <c r="G15" s="10">
        <f t="shared" si="2"/>
        <v>-1274.2</v>
      </c>
      <c r="H15" s="10">
        <f t="shared" si="2"/>
        <v>0</v>
      </c>
      <c r="I15" s="99"/>
    </row>
    <row r="16" spans="1:10" ht="17.25">
      <c r="A16" s="75"/>
      <c r="B16" s="75"/>
      <c r="C16" s="281" t="s">
        <v>24</v>
      </c>
      <c r="D16" s="77"/>
      <c r="E16" s="78"/>
      <c r="F16" s="78"/>
      <c r="G16" s="78"/>
      <c r="H16" s="77"/>
      <c r="I16" s="97"/>
    </row>
    <row r="17" spans="1:9" s="100" customFormat="1" ht="68.95">
      <c r="A17" s="279"/>
      <c r="B17" s="279"/>
      <c r="C17" s="282" t="s">
        <v>232</v>
      </c>
      <c r="D17" s="79">
        <f t="shared" ref="D17" si="3">SUM(E17:H17)</f>
        <v>-1274.2</v>
      </c>
      <c r="E17" s="286">
        <f>+E19+E21</f>
        <v>0</v>
      </c>
      <c r="F17" s="286">
        <f t="shared" ref="F17:H17" si="4">+F19+F21</f>
        <v>0</v>
      </c>
      <c r="G17" s="286">
        <f t="shared" si="4"/>
        <v>-1274.2</v>
      </c>
      <c r="H17" s="286">
        <f t="shared" si="4"/>
        <v>0</v>
      </c>
    </row>
    <row r="18" spans="1:9">
      <c r="A18" s="279"/>
      <c r="B18" s="279"/>
      <c r="C18" s="283" t="s">
        <v>231</v>
      </c>
      <c r="D18" s="83"/>
      <c r="E18" s="83"/>
      <c r="F18" s="84"/>
      <c r="G18" s="78"/>
      <c r="H18" s="77"/>
    </row>
    <row r="19" spans="1:9" ht="17.25">
      <c r="A19" s="389"/>
      <c r="B19" s="389"/>
      <c r="C19" s="284" t="s">
        <v>79</v>
      </c>
      <c r="D19" s="286">
        <f>SUM(E19:H19)</f>
        <v>-437</v>
      </c>
      <c r="E19" s="286">
        <f>+E20</f>
        <v>0</v>
      </c>
      <c r="F19" s="286">
        <f t="shared" ref="F19:H19" si="5">+F20</f>
        <v>0</v>
      </c>
      <c r="G19" s="286">
        <f t="shared" si="5"/>
        <v>-437</v>
      </c>
      <c r="H19" s="286">
        <f t="shared" si="5"/>
        <v>0</v>
      </c>
    </row>
    <row r="20" spans="1:9" ht="32.700000000000003">
      <c r="A20" s="390"/>
      <c r="B20" s="390"/>
      <c r="C20" s="285" t="s">
        <v>233</v>
      </c>
      <c r="D20" s="85">
        <f>SUM(E20:H20)</f>
        <v>-437</v>
      </c>
      <c r="E20" s="85"/>
      <c r="F20" s="86"/>
      <c r="G20" s="83">
        <f>+'Havelvats 7'!I15</f>
        <v>-437</v>
      </c>
      <c r="H20" s="88"/>
    </row>
    <row r="21" spans="1:9" ht="17.25">
      <c r="A21" s="390"/>
      <c r="B21" s="390"/>
      <c r="C21" s="284" t="s">
        <v>82</v>
      </c>
      <c r="D21" s="286">
        <f>SUM(E21:G21)</f>
        <v>-837.2</v>
      </c>
      <c r="E21" s="286">
        <f>+E22</f>
        <v>0</v>
      </c>
      <c r="F21" s="286">
        <f t="shared" ref="F21:H21" si="6">+F22</f>
        <v>0</v>
      </c>
      <c r="G21" s="286">
        <f t="shared" si="6"/>
        <v>-837.2</v>
      </c>
      <c r="H21" s="286">
        <f t="shared" si="6"/>
        <v>0</v>
      </c>
    </row>
    <row r="22" spans="1:9" ht="32.700000000000003">
      <c r="A22" s="391"/>
      <c r="B22" s="391"/>
      <c r="C22" s="285" t="s">
        <v>234</v>
      </c>
      <c r="D22" s="85">
        <f>SUM(E22:H22)</f>
        <v>-837.2</v>
      </c>
      <c r="E22" s="85"/>
      <c r="F22" s="86"/>
      <c r="G22" s="83">
        <f>+'Havelvats 7'!I16</f>
        <v>-837.2</v>
      </c>
      <c r="H22" s="88"/>
    </row>
    <row r="23" spans="1:9" ht="34.450000000000003">
      <c r="A23" s="73">
        <v>1146</v>
      </c>
      <c r="B23" s="73">
        <v>12010</v>
      </c>
      <c r="C23" s="74" t="s">
        <v>111</v>
      </c>
      <c r="D23" s="8">
        <f>SUM(E23:H23)</f>
        <v>-900000</v>
      </c>
      <c r="E23" s="10">
        <f>+E25+E27+E29+E31+E33+E35+E37+E39+E41</f>
        <v>-900000</v>
      </c>
      <c r="F23" s="10">
        <f t="shared" ref="F23:H23" si="7">+F25+F27+F29+F31+F33+F35+F37+F39+F41</f>
        <v>0</v>
      </c>
      <c r="G23" s="10">
        <f t="shared" si="7"/>
        <v>0</v>
      </c>
      <c r="H23" s="10">
        <f t="shared" si="7"/>
        <v>0</v>
      </c>
      <c r="I23" s="99"/>
    </row>
    <row r="24" spans="1:9" ht="17.25">
      <c r="A24" s="75"/>
      <c r="B24" s="75"/>
      <c r="C24" s="76" t="s">
        <v>24</v>
      </c>
      <c r="D24" s="77"/>
      <c r="E24" s="78"/>
      <c r="F24" s="78"/>
      <c r="G24" s="78"/>
      <c r="H24" s="77"/>
      <c r="I24" s="97"/>
    </row>
    <row r="25" spans="1:9" s="100" customFormat="1" ht="17.25">
      <c r="A25" s="384"/>
      <c r="B25" s="384"/>
      <c r="C25" s="80" t="s">
        <v>79</v>
      </c>
      <c r="D25" s="79">
        <f t="shared" ref="D25:D42" si="8">SUM(E25:H25)</f>
        <v>-100000</v>
      </c>
      <c r="E25" s="81">
        <f>+E26</f>
        <v>-100000</v>
      </c>
      <c r="F25" s="81">
        <f t="shared" ref="F25:H25" si="9">+F26</f>
        <v>0</v>
      </c>
      <c r="G25" s="81">
        <f t="shared" si="9"/>
        <v>0</v>
      </c>
      <c r="H25" s="81">
        <f t="shared" si="9"/>
        <v>0</v>
      </c>
    </row>
    <row r="26" spans="1:9" ht="50.35">
      <c r="A26" s="384"/>
      <c r="B26" s="384"/>
      <c r="C26" s="82" t="s">
        <v>176</v>
      </c>
      <c r="D26" s="83">
        <f t="shared" si="8"/>
        <v>-100000</v>
      </c>
      <c r="E26" s="83">
        <v>-100000</v>
      </c>
      <c r="F26" s="84"/>
      <c r="G26" s="78"/>
      <c r="H26" s="77"/>
    </row>
    <row r="27" spans="1:9" s="100" customFormat="1" ht="17.25">
      <c r="A27" s="384"/>
      <c r="B27" s="384"/>
      <c r="C27" s="80" t="s">
        <v>77</v>
      </c>
      <c r="D27" s="79">
        <f t="shared" si="8"/>
        <v>-100000</v>
      </c>
      <c r="E27" s="81">
        <f>+E28</f>
        <v>-100000</v>
      </c>
      <c r="F27" s="81">
        <f t="shared" ref="F27:H27" si="10">+F28</f>
        <v>0</v>
      </c>
      <c r="G27" s="81">
        <f t="shared" si="10"/>
        <v>0</v>
      </c>
      <c r="H27" s="81">
        <f t="shared" si="10"/>
        <v>0</v>
      </c>
    </row>
    <row r="28" spans="1:9" ht="36.450000000000003" customHeight="1">
      <c r="A28" s="384"/>
      <c r="B28" s="384"/>
      <c r="C28" s="82" t="s">
        <v>162</v>
      </c>
      <c r="D28" s="83">
        <f t="shared" si="8"/>
        <v>-100000</v>
      </c>
      <c r="E28" s="83">
        <v>-100000</v>
      </c>
      <c r="F28" s="84"/>
      <c r="G28" s="78"/>
      <c r="H28" s="77"/>
    </row>
    <row r="29" spans="1:9" s="100" customFormat="1" ht="17.25">
      <c r="A29" s="384"/>
      <c r="B29" s="384"/>
      <c r="C29" s="80" t="s">
        <v>80</v>
      </c>
      <c r="D29" s="79">
        <f t="shared" si="8"/>
        <v>-100000</v>
      </c>
      <c r="E29" s="81">
        <f>+E30</f>
        <v>-100000</v>
      </c>
      <c r="F29" s="81">
        <f t="shared" ref="F29:H29" si="11">+F30</f>
        <v>0</v>
      </c>
      <c r="G29" s="81">
        <f t="shared" si="11"/>
        <v>0</v>
      </c>
      <c r="H29" s="81">
        <f t="shared" si="11"/>
        <v>0</v>
      </c>
    </row>
    <row r="30" spans="1:9" ht="50.35">
      <c r="A30" s="384"/>
      <c r="B30" s="384"/>
      <c r="C30" s="82" t="s">
        <v>160</v>
      </c>
      <c r="D30" s="83">
        <f t="shared" si="8"/>
        <v>-100000</v>
      </c>
      <c r="E30" s="85">
        <v>-100000</v>
      </c>
      <c r="F30" s="86"/>
      <c r="G30" s="87"/>
      <c r="H30" s="88"/>
    </row>
    <row r="31" spans="1:9" s="100" customFormat="1" ht="17.25">
      <c r="A31" s="384"/>
      <c r="B31" s="384"/>
      <c r="C31" s="80" t="s">
        <v>76</v>
      </c>
      <c r="D31" s="79">
        <f t="shared" si="8"/>
        <v>-100000</v>
      </c>
      <c r="E31" s="81">
        <f>+E32</f>
        <v>-100000</v>
      </c>
      <c r="F31" s="81">
        <f t="shared" ref="F31:H33" si="12">+F32</f>
        <v>0</v>
      </c>
      <c r="G31" s="81">
        <f t="shared" si="12"/>
        <v>0</v>
      </c>
      <c r="H31" s="81">
        <f t="shared" si="12"/>
        <v>0</v>
      </c>
    </row>
    <row r="32" spans="1:9" ht="33.6">
      <c r="A32" s="384"/>
      <c r="B32" s="384"/>
      <c r="C32" s="82" t="s">
        <v>161</v>
      </c>
      <c r="D32" s="83">
        <f t="shared" si="8"/>
        <v>-100000</v>
      </c>
      <c r="E32" s="85">
        <v>-100000</v>
      </c>
      <c r="F32" s="86"/>
      <c r="G32" s="87"/>
      <c r="H32" s="88"/>
    </row>
    <row r="33" spans="1:8" s="100" customFormat="1" ht="17.25">
      <c r="A33" s="384"/>
      <c r="B33" s="384"/>
      <c r="C33" s="80" t="s">
        <v>78</v>
      </c>
      <c r="D33" s="79">
        <f t="shared" si="8"/>
        <v>-100000</v>
      </c>
      <c r="E33" s="81">
        <f>+E34</f>
        <v>-100000</v>
      </c>
      <c r="F33" s="81">
        <f t="shared" si="12"/>
        <v>0</v>
      </c>
      <c r="G33" s="81">
        <f t="shared" si="12"/>
        <v>0</v>
      </c>
      <c r="H33" s="81">
        <f t="shared" si="12"/>
        <v>0</v>
      </c>
    </row>
    <row r="34" spans="1:8" ht="32.700000000000003" customHeight="1">
      <c r="A34" s="384"/>
      <c r="B34" s="384"/>
      <c r="C34" s="82" t="s">
        <v>163</v>
      </c>
      <c r="D34" s="83">
        <f t="shared" si="8"/>
        <v>-100000</v>
      </c>
      <c r="E34" s="85">
        <v>-100000</v>
      </c>
      <c r="F34" s="86"/>
      <c r="G34" s="87"/>
      <c r="H34" s="88"/>
    </row>
    <row r="35" spans="1:8" s="100" customFormat="1" ht="17.25">
      <c r="A35" s="384"/>
      <c r="B35" s="384"/>
      <c r="C35" s="80" t="s">
        <v>83</v>
      </c>
      <c r="D35" s="79">
        <f t="shared" si="8"/>
        <v>-100000</v>
      </c>
      <c r="E35" s="81">
        <f>+E36</f>
        <v>-100000</v>
      </c>
      <c r="F35" s="81">
        <f t="shared" ref="F35:H35" si="13">+F36</f>
        <v>0</v>
      </c>
      <c r="G35" s="81">
        <f t="shared" si="13"/>
        <v>0</v>
      </c>
      <c r="H35" s="81">
        <f t="shared" si="13"/>
        <v>0</v>
      </c>
    </row>
    <row r="36" spans="1:8" ht="33.6">
      <c r="A36" s="384"/>
      <c r="B36" s="384"/>
      <c r="C36" s="82" t="s">
        <v>164</v>
      </c>
      <c r="D36" s="83">
        <f t="shared" si="8"/>
        <v>-100000</v>
      </c>
      <c r="E36" s="85">
        <v>-100000</v>
      </c>
      <c r="F36" s="86"/>
      <c r="G36" s="87"/>
      <c r="H36" s="88"/>
    </row>
    <row r="37" spans="1:8" s="100" customFormat="1" ht="17.25">
      <c r="A37" s="384"/>
      <c r="B37" s="384"/>
      <c r="C37" s="80" t="s">
        <v>81</v>
      </c>
      <c r="D37" s="79">
        <f t="shared" si="8"/>
        <v>-100000</v>
      </c>
      <c r="E37" s="81">
        <f>+E38</f>
        <v>-100000</v>
      </c>
      <c r="F37" s="81">
        <f t="shared" ref="F37:H37" si="14">+F38</f>
        <v>0</v>
      </c>
      <c r="G37" s="81">
        <f t="shared" si="14"/>
        <v>0</v>
      </c>
      <c r="H37" s="81">
        <f t="shared" si="14"/>
        <v>0</v>
      </c>
    </row>
    <row r="38" spans="1:8" ht="50.35">
      <c r="A38" s="384"/>
      <c r="B38" s="384"/>
      <c r="C38" s="82" t="s">
        <v>178</v>
      </c>
      <c r="D38" s="83">
        <f t="shared" si="8"/>
        <v>-100000</v>
      </c>
      <c r="E38" s="85">
        <v>-100000</v>
      </c>
      <c r="F38" s="86"/>
      <c r="G38" s="87"/>
      <c r="H38" s="88"/>
    </row>
    <row r="39" spans="1:8" s="100" customFormat="1" ht="17.25">
      <c r="A39" s="384"/>
      <c r="B39" s="384"/>
      <c r="C39" s="80" t="s">
        <v>82</v>
      </c>
      <c r="D39" s="79">
        <f t="shared" si="8"/>
        <v>-100000</v>
      </c>
      <c r="E39" s="81">
        <f>+E40</f>
        <v>-100000</v>
      </c>
      <c r="F39" s="81">
        <f t="shared" ref="F39:H39" si="15">+F40</f>
        <v>0</v>
      </c>
      <c r="G39" s="81">
        <f t="shared" si="15"/>
        <v>0</v>
      </c>
      <c r="H39" s="81">
        <f t="shared" si="15"/>
        <v>0</v>
      </c>
    </row>
    <row r="40" spans="1:8" ht="50.35">
      <c r="A40" s="384"/>
      <c r="B40" s="384"/>
      <c r="C40" s="82" t="s">
        <v>165</v>
      </c>
      <c r="D40" s="83">
        <f t="shared" si="8"/>
        <v>-100000</v>
      </c>
      <c r="E40" s="85">
        <v>-100000</v>
      </c>
      <c r="F40" s="86"/>
      <c r="G40" s="87"/>
      <c r="H40" s="88"/>
    </row>
    <row r="41" spans="1:8" s="100" customFormat="1" ht="17.25">
      <c r="A41" s="384"/>
      <c r="B41" s="384"/>
      <c r="C41" s="80" t="s">
        <v>84</v>
      </c>
      <c r="D41" s="79">
        <f t="shared" si="8"/>
        <v>-100000</v>
      </c>
      <c r="E41" s="81">
        <f>+E42</f>
        <v>-100000</v>
      </c>
      <c r="F41" s="81">
        <f t="shared" ref="F41:H41" si="16">+F42</f>
        <v>0</v>
      </c>
      <c r="G41" s="81">
        <f t="shared" si="16"/>
        <v>0</v>
      </c>
      <c r="H41" s="81">
        <f t="shared" si="16"/>
        <v>0</v>
      </c>
    </row>
    <row r="42" spans="1:8" ht="50.35">
      <c r="A42" s="385"/>
      <c r="B42" s="385"/>
      <c r="C42" s="82" t="s">
        <v>177</v>
      </c>
      <c r="D42" s="83">
        <f t="shared" si="8"/>
        <v>-100000</v>
      </c>
      <c r="E42" s="85">
        <v>-100000</v>
      </c>
      <c r="F42" s="86"/>
      <c r="G42" s="87"/>
      <c r="H42" s="88"/>
    </row>
    <row r="43" spans="1:8" s="101" customFormat="1" ht="51.7">
      <c r="A43" s="89">
        <v>1163</v>
      </c>
      <c r="B43" s="89">
        <v>12001</v>
      </c>
      <c r="C43" s="245" t="s">
        <v>183</v>
      </c>
      <c r="D43" s="8">
        <f>SUM(E43:H43)</f>
        <v>150000</v>
      </c>
      <c r="E43" s="8">
        <f>+E45</f>
        <v>150000</v>
      </c>
      <c r="F43" s="8">
        <f t="shared" ref="F43:H43" si="17">+F45</f>
        <v>0</v>
      </c>
      <c r="G43" s="8">
        <f t="shared" si="17"/>
        <v>0</v>
      </c>
      <c r="H43" s="8">
        <f t="shared" si="17"/>
        <v>0</v>
      </c>
    </row>
    <row r="44" spans="1:8" ht="17.25">
      <c r="A44" s="75"/>
      <c r="B44" s="75"/>
      <c r="C44" s="246" t="s">
        <v>24</v>
      </c>
      <c r="D44" s="77"/>
      <c r="E44" s="91"/>
      <c r="F44" s="92"/>
      <c r="G44" s="78"/>
      <c r="H44" s="77"/>
    </row>
    <row r="45" spans="1:8" s="102" customFormat="1" ht="17.25">
      <c r="A45" s="388"/>
      <c r="B45" s="388"/>
      <c r="C45" s="247" t="s">
        <v>83</v>
      </c>
      <c r="D45" s="93">
        <f t="shared" ref="D45:D46" si="18">SUM(E45:H45)</f>
        <v>150000</v>
      </c>
      <c r="E45" s="81">
        <f>+E46</f>
        <v>150000</v>
      </c>
      <c r="F45" s="81"/>
      <c r="G45" s="81"/>
      <c r="H45" s="93"/>
    </row>
    <row r="46" spans="1:8" ht="50.35">
      <c r="A46" s="385"/>
      <c r="B46" s="385"/>
      <c r="C46" s="248" t="s">
        <v>184</v>
      </c>
      <c r="D46" s="83">
        <f t="shared" si="18"/>
        <v>150000</v>
      </c>
      <c r="E46" s="84">
        <f>+'Havelvats 7'!I50</f>
        <v>150000</v>
      </c>
      <c r="F46" s="95"/>
      <c r="G46" s="78"/>
      <c r="H46" s="77"/>
    </row>
    <row r="47" spans="1:8" s="101" customFormat="1" ht="34.450000000000003">
      <c r="A47" s="89">
        <v>1183</v>
      </c>
      <c r="B47" s="89">
        <v>32001</v>
      </c>
      <c r="C47" s="317" t="s">
        <v>180</v>
      </c>
      <c r="D47" s="8">
        <f>SUM(E47:H47)</f>
        <v>-100000</v>
      </c>
      <c r="E47" s="8">
        <f>+E49</f>
        <v>0</v>
      </c>
      <c r="F47" s="8">
        <f t="shared" ref="F47:H47" si="19">+F49</f>
        <v>-100000</v>
      </c>
      <c r="G47" s="8">
        <f t="shared" si="19"/>
        <v>0</v>
      </c>
      <c r="H47" s="8">
        <f t="shared" si="19"/>
        <v>0</v>
      </c>
    </row>
    <row r="48" spans="1:8" s="101" customFormat="1" ht="17.25">
      <c r="A48" s="318"/>
      <c r="B48" s="318"/>
      <c r="C48" s="210" t="s">
        <v>24</v>
      </c>
      <c r="D48" s="78"/>
      <c r="E48" s="91"/>
      <c r="F48" s="92"/>
      <c r="G48" s="78"/>
      <c r="H48" s="78"/>
    </row>
    <row r="49" spans="1:8" s="321" customFormat="1" ht="17.25">
      <c r="A49" s="386"/>
      <c r="B49" s="386"/>
      <c r="C49" s="320" t="s">
        <v>181</v>
      </c>
      <c r="D49" s="81">
        <f t="shared" ref="D49:D50" si="20">SUM(E49:H49)</f>
        <v>-100000</v>
      </c>
      <c r="E49" s="81"/>
      <c r="F49" s="81">
        <f>+F50</f>
        <v>-100000</v>
      </c>
      <c r="G49" s="81"/>
      <c r="H49" s="81"/>
    </row>
    <row r="50" spans="1:8" s="101" customFormat="1" ht="17.25" customHeight="1">
      <c r="A50" s="387"/>
      <c r="B50" s="387"/>
      <c r="C50" s="323" t="s">
        <v>182</v>
      </c>
      <c r="D50" s="84">
        <f t="shared" si="20"/>
        <v>-100000</v>
      </c>
      <c r="E50" s="84"/>
      <c r="F50" s="86">
        <f>+'Havelvats 7'!I56</f>
        <v>-100000</v>
      </c>
      <c r="G50" s="78"/>
      <c r="H50" s="78"/>
    </row>
    <row r="51" spans="1:8" s="101" customFormat="1" ht="51.7">
      <c r="A51" s="89">
        <v>1183</v>
      </c>
      <c r="B51" s="89">
        <v>32003</v>
      </c>
      <c r="C51" s="90" t="s">
        <v>71</v>
      </c>
      <c r="D51" s="8">
        <f>SUM(E51:H51)</f>
        <v>-125000</v>
      </c>
      <c r="E51" s="8">
        <f>+E53+E55</f>
        <v>-125000</v>
      </c>
      <c r="F51" s="8">
        <f t="shared" ref="F51:H51" si="21">+F53+F55</f>
        <v>0</v>
      </c>
      <c r="G51" s="8">
        <f t="shared" si="21"/>
        <v>0</v>
      </c>
      <c r="H51" s="8">
        <f t="shared" si="21"/>
        <v>0</v>
      </c>
    </row>
    <row r="52" spans="1:8" ht="17.25">
      <c r="A52" s="75"/>
      <c r="B52" s="75"/>
      <c r="C52" s="76" t="s">
        <v>24</v>
      </c>
      <c r="D52" s="77"/>
      <c r="E52" s="91"/>
      <c r="F52" s="92"/>
      <c r="G52" s="78"/>
      <c r="H52" s="77"/>
    </row>
    <row r="53" spans="1:8" s="102" customFormat="1" ht="17.25">
      <c r="A53" s="380"/>
      <c r="B53" s="380"/>
      <c r="C53" s="80" t="s">
        <v>78</v>
      </c>
      <c r="D53" s="93">
        <f t="shared" ref="D53:D54" si="22">SUM(E53:H53)</f>
        <v>50000</v>
      </c>
      <c r="E53" s="81">
        <f>+E54</f>
        <v>50000</v>
      </c>
      <c r="F53" s="81"/>
      <c r="G53" s="81"/>
      <c r="H53" s="93"/>
    </row>
    <row r="54" spans="1:8">
      <c r="A54" s="380"/>
      <c r="B54" s="380"/>
      <c r="C54" s="94" t="s">
        <v>85</v>
      </c>
      <c r="D54" s="83">
        <f t="shared" si="22"/>
        <v>50000</v>
      </c>
      <c r="E54" s="84">
        <f>+'Havelvats 7'!I65+'Havelvats 7'!I68+297</f>
        <v>50000</v>
      </c>
      <c r="F54" s="95"/>
      <c r="G54" s="78"/>
      <c r="H54" s="77"/>
    </row>
    <row r="55" spans="1:8" s="102" customFormat="1" ht="17.25">
      <c r="A55" s="380"/>
      <c r="B55" s="380"/>
      <c r="C55" s="80" t="s">
        <v>82</v>
      </c>
      <c r="D55" s="93">
        <f t="shared" ref="D55:D57" si="23">SUM(E55:H55)</f>
        <v>-175000</v>
      </c>
      <c r="E55" s="81">
        <f>SUM(E56:E57)</f>
        <v>-175000</v>
      </c>
      <c r="F55" s="81">
        <f t="shared" ref="F55:H55" si="24">SUM(F56:F57)</f>
        <v>0</v>
      </c>
      <c r="G55" s="81">
        <f t="shared" si="24"/>
        <v>0</v>
      </c>
      <c r="H55" s="81">
        <f t="shared" si="24"/>
        <v>0</v>
      </c>
    </row>
    <row r="56" spans="1:8" s="102" customFormat="1">
      <c r="A56" s="381"/>
      <c r="B56" s="381"/>
      <c r="C56" s="94" t="s">
        <v>279</v>
      </c>
      <c r="D56" s="83">
        <f t="shared" si="23"/>
        <v>-100000</v>
      </c>
      <c r="E56" s="84">
        <f>+'Havelvats 7'!I64-3930-594.3</f>
        <v>-100000</v>
      </c>
      <c r="F56" s="95"/>
      <c r="G56" s="78"/>
      <c r="H56" s="77"/>
    </row>
    <row r="57" spans="1:8">
      <c r="A57" s="380"/>
      <c r="B57" s="380"/>
      <c r="C57" s="94" t="s">
        <v>179</v>
      </c>
      <c r="D57" s="83">
        <f t="shared" si="23"/>
        <v>-75000</v>
      </c>
      <c r="E57" s="84">
        <f>+'Havelvats 7'!I66-3035.6-469.4</f>
        <v>-75000</v>
      </c>
      <c r="F57" s="95"/>
      <c r="G57" s="78"/>
      <c r="H57" s="77"/>
    </row>
    <row r="60" spans="1:8">
      <c r="D60" s="222"/>
    </row>
    <row r="61" spans="1:8">
      <c r="D61" s="222"/>
    </row>
  </sheetData>
  <mergeCells count="20">
    <mergeCell ref="D9:D10"/>
    <mergeCell ref="E9:H9"/>
    <mergeCell ref="F1:H1"/>
    <mergeCell ref="F2:H2"/>
    <mergeCell ref="F3:H3"/>
    <mergeCell ref="A5:H6"/>
    <mergeCell ref="G8:H8"/>
    <mergeCell ref="A9:B9"/>
    <mergeCell ref="D1:E1"/>
    <mergeCell ref="B53:B57"/>
    <mergeCell ref="A53:A57"/>
    <mergeCell ref="C9:C10"/>
    <mergeCell ref="A25:A42"/>
    <mergeCell ref="B25:B42"/>
    <mergeCell ref="B49:B50"/>
    <mergeCell ref="A49:A50"/>
    <mergeCell ref="A45:A46"/>
    <mergeCell ref="B45:B46"/>
    <mergeCell ref="A19:A22"/>
    <mergeCell ref="B19:B22"/>
  </mergeCells>
  <pageMargins left="0.7" right="0.7" top="0.75" bottom="0.75" header="0.3" footer="0.3"/>
  <pageSetup paperSize="9" scale="7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64"/>
  <sheetViews>
    <sheetView tabSelected="1" topLeftCell="A34" zoomScale="85" zoomScaleNormal="85" workbookViewId="0">
      <selection activeCell="D37" sqref="D37"/>
    </sheetView>
  </sheetViews>
  <sheetFormatPr defaultColWidth="9.15234375" defaultRowHeight="16.8"/>
  <cols>
    <col min="1" max="3" width="9.15234375" style="103"/>
    <col min="4" max="4" width="54.3046875" style="103" customWidth="1"/>
    <col min="5" max="5" width="22.3046875" style="253" customWidth="1"/>
    <col min="6" max="6" width="33.69140625" style="103" customWidth="1"/>
    <col min="7" max="8" width="9.15234375" style="103"/>
    <col min="9" max="9" width="12.3046875" style="103" customWidth="1"/>
    <col min="10" max="16384" width="9.15234375" style="103"/>
  </cols>
  <sheetData>
    <row r="1" spans="2:6" ht="37.549999999999997" customHeight="1">
      <c r="D1" s="397" t="s">
        <v>186</v>
      </c>
      <c r="E1" s="397"/>
      <c r="F1" s="249"/>
    </row>
    <row r="2" spans="2:6">
      <c r="D2" s="397" t="s">
        <v>110</v>
      </c>
      <c r="E2" s="397"/>
      <c r="F2" s="66"/>
    </row>
    <row r="3" spans="2:6">
      <c r="D3" s="397" t="s">
        <v>32</v>
      </c>
      <c r="E3" s="397"/>
      <c r="F3" s="66"/>
    </row>
    <row r="4" spans="2:6" ht="13.5" customHeight="1">
      <c r="D4" s="104"/>
      <c r="E4" s="250"/>
    </row>
    <row r="5" spans="2:6" ht="85.5" customHeight="1">
      <c r="B5" s="408" t="s">
        <v>187</v>
      </c>
      <c r="C5" s="408"/>
      <c r="D5" s="408"/>
      <c r="E5" s="408"/>
    </row>
    <row r="7" spans="2:6">
      <c r="E7" s="291" t="s">
        <v>2</v>
      </c>
    </row>
    <row r="8" spans="2:6" ht="117.5">
      <c r="B8" s="409" t="s">
        <v>33</v>
      </c>
      <c r="C8" s="410"/>
      <c r="D8" s="382" t="s">
        <v>43</v>
      </c>
      <c r="E8" s="292" t="s">
        <v>169</v>
      </c>
    </row>
    <row r="9" spans="2:6" ht="78.2" customHeight="1">
      <c r="B9" s="105" t="s">
        <v>34</v>
      </c>
      <c r="C9" s="105" t="s">
        <v>35</v>
      </c>
      <c r="D9" s="383"/>
      <c r="E9" s="293" t="s">
        <v>44</v>
      </c>
    </row>
    <row r="10" spans="2:6" ht="34.450000000000003">
      <c r="B10" s="105"/>
      <c r="C10" s="105"/>
      <c r="D10" s="106" t="s">
        <v>42</v>
      </c>
      <c r="E10" s="8">
        <f>+E12+E22+E44+E50+E56</f>
        <v>-976274.2</v>
      </c>
    </row>
    <row r="11" spans="2:6" ht="17.25">
      <c r="B11" s="105"/>
      <c r="C11" s="105"/>
      <c r="D11" s="107" t="s">
        <v>112</v>
      </c>
      <c r="E11" s="251"/>
    </row>
    <row r="12" spans="2:6" ht="34.450000000000003">
      <c r="B12" s="238">
        <v>1075</v>
      </c>
      <c r="C12" s="238">
        <v>21001</v>
      </c>
      <c r="D12" s="74" t="s">
        <v>230</v>
      </c>
      <c r="E12" s="255">
        <f t="shared" ref="E12" si="0">+E14</f>
        <v>-1274.2</v>
      </c>
    </row>
    <row r="13" spans="2:6" ht="17.25">
      <c r="B13" s="75"/>
      <c r="C13" s="75"/>
      <c r="D13" s="279" t="s">
        <v>245</v>
      </c>
      <c r="E13" s="255"/>
    </row>
    <row r="14" spans="2:6" ht="34.450000000000003">
      <c r="B14" s="75"/>
      <c r="C14" s="75"/>
      <c r="D14" s="289" t="s">
        <v>21</v>
      </c>
      <c r="E14" s="110">
        <f>+E16</f>
        <v>-1274.2</v>
      </c>
    </row>
    <row r="15" spans="2:6" ht="17.25">
      <c r="B15" s="75"/>
      <c r="C15" s="75"/>
      <c r="D15" s="279" t="s">
        <v>105</v>
      </c>
      <c r="E15" s="252"/>
    </row>
    <row r="16" spans="2:6" ht="68.95">
      <c r="B16" s="288"/>
      <c r="C16" s="288"/>
      <c r="D16" s="282" t="s">
        <v>232</v>
      </c>
      <c r="E16" s="255">
        <f>+E18+E20</f>
        <v>-1274.2</v>
      </c>
    </row>
    <row r="17" spans="2:5" ht="17.25">
      <c r="B17" s="288"/>
      <c r="C17" s="288"/>
      <c r="D17" s="283" t="s">
        <v>231</v>
      </c>
      <c r="E17" s="290"/>
    </row>
    <row r="18" spans="2:5" ht="17.25">
      <c r="B18" s="405"/>
      <c r="C18" s="405"/>
      <c r="D18" s="254" t="s">
        <v>79</v>
      </c>
      <c r="E18" s="290">
        <f>+E19</f>
        <v>-437</v>
      </c>
    </row>
    <row r="19" spans="2:5" ht="50.35">
      <c r="B19" s="406"/>
      <c r="C19" s="406"/>
      <c r="D19" s="256" t="s">
        <v>233</v>
      </c>
      <c r="E19" s="113">
        <f>+'Havelvats 3'!D20</f>
        <v>-437</v>
      </c>
    </row>
    <row r="20" spans="2:5" ht="17.25">
      <c r="B20" s="406"/>
      <c r="C20" s="406"/>
      <c r="D20" s="254" t="s">
        <v>82</v>
      </c>
      <c r="E20" s="255">
        <f>+E21</f>
        <v>-837.2</v>
      </c>
    </row>
    <row r="21" spans="2:5" ht="50.5" customHeight="1">
      <c r="B21" s="407"/>
      <c r="C21" s="407"/>
      <c r="D21" s="256" t="s">
        <v>234</v>
      </c>
      <c r="E21" s="113">
        <f>+'Havelvats 3'!D22</f>
        <v>-837.2</v>
      </c>
    </row>
    <row r="22" spans="2:5" ht="34.450000000000003">
      <c r="B22" s="238">
        <v>1146</v>
      </c>
      <c r="C22" s="238">
        <v>12010</v>
      </c>
      <c r="D22" s="74" t="s">
        <v>111</v>
      </c>
      <c r="E22" s="255">
        <f t="shared" ref="E22" si="1">+E24</f>
        <v>-900000</v>
      </c>
    </row>
    <row r="23" spans="2:5" ht="17.25">
      <c r="B23" s="75"/>
      <c r="C23" s="75"/>
      <c r="D23" s="76" t="s">
        <v>20</v>
      </c>
      <c r="E23" s="255"/>
    </row>
    <row r="24" spans="2:5" ht="17.25">
      <c r="B24" s="75"/>
      <c r="C24" s="75"/>
      <c r="D24" s="108" t="s">
        <v>74</v>
      </c>
      <c r="E24" s="110">
        <f>+E26+E28+E30+E32+E34+E36+E38+E40+E42</f>
        <v>-900000</v>
      </c>
    </row>
    <row r="25" spans="2:5" ht="17.25">
      <c r="B25" s="75"/>
      <c r="C25" s="75"/>
      <c r="D25" s="109" t="s">
        <v>105</v>
      </c>
      <c r="E25" s="252"/>
    </row>
    <row r="26" spans="2:5" ht="17.25">
      <c r="B26" s="384"/>
      <c r="C26" s="384"/>
      <c r="D26" s="254" t="s">
        <v>79</v>
      </c>
      <c r="E26" s="255">
        <f>+E27</f>
        <v>-100000</v>
      </c>
    </row>
    <row r="27" spans="2:5" ht="50.35">
      <c r="B27" s="384"/>
      <c r="C27" s="384"/>
      <c r="D27" s="256" t="s">
        <v>176</v>
      </c>
      <c r="E27" s="113">
        <f>+'Havelvats 3'!D26</f>
        <v>-100000</v>
      </c>
    </row>
    <row r="28" spans="2:5" ht="17.25">
      <c r="B28" s="384"/>
      <c r="C28" s="384"/>
      <c r="D28" s="254" t="s">
        <v>77</v>
      </c>
      <c r="E28" s="255">
        <f>+E29</f>
        <v>-100000</v>
      </c>
    </row>
    <row r="29" spans="2:5" ht="50.5" customHeight="1">
      <c r="B29" s="384"/>
      <c r="C29" s="384"/>
      <c r="D29" s="256" t="s">
        <v>162</v>
      </c>
      <c r="E29" s="113">
        <f>+'Havelvats 3'!D28</f>
        <v>-100000</v>
      </c>
    </row>
    <row r="30" spans="2:5" ht="17.25">
      <c r="B30" s="384"/>
      <c r="C30" s="384"/>
      <c r="D30" s="254" t="s">
        <v>80</v>
      </c>
      <c r="E30" s="255">
        <f>+E31</f>
        <v>-100000</v>
      </c>
    </row>
    <row r="31" spans="2:5" ht="50.35">
      <c r="B31" s="384"/>
      <c r="C31" s="384"/>
      <c r="D31" s="256" t="s">
        <v>160</v>
      </c>
      <c r="E31" s="113">
        <f>+'Havelvats 3'!D30</f>
        <v>-100000</v>
      </c>
    </row>
    <row r="32" spans="2:5" ht="17.25">
      <c r="B32" s="384"/>
      <c r="C32" s="384"/>
      <c r="D32" s="254" t="s">
        <v>76</v>
      </c>
      <c r="E32" s="255">
        <f>+E33</f>
        <v>-100000</v>
      </c>
    </row>
    <row r="33" spans="2:5" ht="37" customHeight="1">
      <c r="B33" s="384"/>
      <c r="C33" s="384"/>
      <c r="D33" s="256" t="s">
        <v>161</v>
      </c>
      <c r="E33" s="113">
        <f>+'Havelvats 3'!D32</f>
        <v>-100000</v>
      </c>
    </row>
    <row r="34" spans="2:5" ht="17.25">
      <c r="B34" s="384"/>
      <c r="C34" s="384"/>
      <c r="D34" s="254" t="s">
        <v>78</v>
      </c>
      <c r="E34" s="255">
        <f>+E35</f>
        <v>-100000</v>
      </c>
    </row>
    <row r="35" spans="2:5" ht="37" customHeight="1">
      <c r="B35" s="384"/>
      <c r="C35" s="384"/>
      <c r="D35" s="256" t="s">
        <v>163</v>
      </c>
      <c r="E35" s="113">
        <f>+'Havelvats 3'!D34</f>
        <v>-100000</v>
      </c>
    </row>
    <row r="36" spans="2:5" ht="17.25">
      <c r="B36" s="384"/>
      <c r="C36" s="384"/>
      <c r="D36" s="254" t="s">
        <v>83</v>
      </c>
      <c r="E36" s="255">
        <f>+E37</f>
        <v>-100000</v>
      </c>
    </row>
    <row r="37" spans="2:5" ht="37" customHeight="1">
      <c r="B37" s="384"/>
      <c r="C37" s="384"/>
      <c r="D37" s="256" t="s">
        <v>164</v>
      </c>
      <c r="E37" s="113">
        <f>+'Havelvats 3'!D36</f>
        <v>-100000</v>
      </c>
    </row>
    <row r="38" spans="2:5" ht="17.25">
      <c r="B38" s="384"/>
      <c r="C38" s="384"/>
      <c r="D38" s="254" t="s">
        <v>81</v>
      </c>
      <c r="E38" s="255">
        <f>+E39</f>
        <v>-100000</v>
      </c>
    </row>
    <row r="39" spans="2:5" ht="37" customHeight="1">
      <c r="B39" s="384"/>
      <c r="C39" s="384"/>
      <c r="D39" s="256" t="s">
        <v>178</v>
      </c>
      <c r="E39" s="113">
        <f>+'Havelvats 3'!D38</f>
        <v>-100000</v>
      </c>
    </row>
    <row r="40" spans="2:5" ht="17.25">
      <c r="B40" s="384"/>
      <c r="C40" s="384"/>
      <c r="D40" s="254" t="s">
        <v>82</v>
      </c>
      <c r="E40" s="255">
        <f>+E41</f>
        <v>-100000</v>
      </c>
    </row>
    <row r="41" spans="2:5" ht="50.35">
      <c r="B41" s="384"/>
      <c r="C41" s="384"/>
      <c r="D41" s="256" t="s">
        <v>165</v>
      </c>
      <c r="E41" s="113">
        <f>+'Havelvats 3'!D40</f>
        <v>-100000</v>
      </c>
    </row>
    <row r="42" spans="2:5" ht="17.25">
      <c r="B42" s="384"/>
      <c r="C42" s="384"/>
      <c r="D42" s="254" t="s">
        <v>84</v>
      </c>
      <c r="E42" s="255">
        <f>+E43</f>
        <v>-100000</v>
      </c>
    </row>
    <row r="43" spans="2:5" ht="50.35">
      <c r="B43" s="385"/>
      <c r="C43" s="385"/>
      <c r="D43" s="256" t="s">
        <v>177</v>
      </c>
      <c r="E43" s="113">
        <f>+'Havelvats 3'!D42</f>
        <v>-100000</v>
      </c>
    </row>
    <row r="44" spans="2:5" ht="51.7">
      <c r="B44" s="111">
        <v>1163</v>
      </c>
      <c r="C44" s="111">
        <v>12001</v>
      </c>
      <c r="D44" s="245" t="s">
        <v>183</v>
      </c>
      <c r="E44" s="258">
        <f t="shared" ref="E44" si="2">+E46</f>
        <v>150000</v>
      </c>
    </row>
    <row r="45" spans="2:5" ht="17.25">
      <c r="B45" s="112"/>
      <c r="C45" s="112"/>
      <c r="D45" s="76" t="s">
        <v>20</v>
      </c>
      <c r="E45" s="252"/>
    </row>
    <row r="46" spans="2:5" ht="17.25">
      <c r="B46" s="112"/>
      <c r="C46" s="112"/>
      <c r="D46" s="108" t="s">
        <v>74</v>
      </c>
      <c r="E46" s="110">
        <f>+E48</f>
        <v>150000</v>
      </c>
    </row>
    <row r="47" spans="2:5" ht="17.25">
      <c r="B47" s="112"/>
      <c r="C47" s="112"/>
      <c r="D47" s="109" t="s">
        <v>105</v>
      </c>
      <c r="E47" s="252"/>
    </row>
    <row r="48" spans="2:5" ht="17.25">
      <c r="B48" s="380"/>
      <c r="C48" s="380"/>
      <c r="D48" s="254" t="s">
        <v>83</v>
      </c>
      <c r="E48" s="255">
        <f>+E49</f>
        <v>150000</v>
      </c>
    </row>
    <row r="49" spans="2:5" ht="50.35">
      <c r="B49" s="380"/>
      <c r="C49" s="380"/>
      <c r="D49" s="257" t="s">
        <v>184</v>
      </c>
      <c r="E49" s="113">
        <f>+'Havelvats 3'!D46</f>
        <v>150000</v>
      </c>
    </row>
    <row r="50" spans="2:5" s="328" customFormat="1" ht="34.450000000000003">
      <c r="B50" s="322">
        <v>1183</v>
      </c>
      <c r="C50" s="322">
        <v>32001</v>
      </c>
      <c r="D50" s="317" t="s">
        <v>180</v>
      </c>
      <c r="E50" s="258">
        <f t="shared" ref="E50" si="3">+E52</f>
        <v>-100000</v>
      </c>
    </row>
    <row r="51" spans="2:5" s="328" customFormat="1" ht="17.25">
      <c r="B51" s="319"/>
      <c r="C51" s="319"/>
      <c r="D51" s="210" t="s">
        <v>20</v>
      </c>
      <c r="E51" s="252"/>
    </row>
    <row r="52" spans="2:5" s="328" customFormat="1" ht="17.25">
      <c r="B52" s="319"/>
      <c r="C52" s="319"/>
      <c r="D52" s="329" t="s">
        <v>74</v>
      </c>
      <c r="E52" s="110">
        <f>+E54</f>
        <v>-100000</v>
      </c>
    </row>
    <row r="53" spans="2:5" s="328" customFormat="1" ht="17.25">
      <c r="B53" s="319"/>
      <c r="C53" s="319"/>
      <c r="D53" s="330" t="s">
        <v>105</v>
      </c>
      <c r="E53" s="252"/>
    </row>
    <row r="54" spans="2:5" s="328" customFormat="1" ht="17.25">
      <c r="B54" s="404"/>
      <c r="C54" s="404"/>
      <c r="D54" s="331" t="s">
        <v>181</v>
      </c>
      <c r="E54" s="255">
        <f>+E55</f>
        <v>-100000</v>
      </c>
    </row>
    <row r="55" spans="2:5" s="328" customFormat="1" ht="17.25" customHeight="1">
      <c r="B55" s="404"/>
      <c r="C55" s="404"/>
      <c r="D55" s="332" t="s">
        <v>182</v>
      </c>
      <c r="E55" s="287">
        <f>+'Havelvats 3'!D50</f>
        <v>-100000</v>
      </c>
    </row>
    <row r="56" spans="2:5" ht="51.7">
      <c r="B56" s="111">
        <v>1183</v>
      </c>
      <c r="C56" s="111">
        <v>32003</v>
      </c>
      <c r="D56" s="90" t="s">
        <v>71</v>
      </c>
      <c r="E56" s="258">
        <f t="shared" ref="E56" si="4">+E58</f>
        <v>-125000</v>
      </c>
    </row>
    <row r="57" spans="2:5" ht="17.25">
      <c r="B57" s="112"/>
      <c r="C57" s="112"/>
      <c r="D57" s="76" t="s">
        <v>20</v>
      </c>
      <c r="E57" s="252"/>
    </row>
    <row r="58" spans="2:5" ht="17.25">
      <c r="B58" s="112"/>
      <c r="C58" s="112"/>
      <c r="D58" s="108" t="s">
        <v>74</v>
      </c>
      <c r="E58" s="110">
        <f>+E60+E62</f>
        <v>-125000</v>
      </c>
    </row>
    <row r="59" spans="2:5" ht="17.25">
      <c r="B59" s="112"/>
      <c r="C59" s="112"/>
      <c r="D59" s="109" t="s">
        <v>105</v>
      </c>
      <c r="E59" s="252"/>
    </row>
    <row r="60" spans="2:5" ht="17.25">
      <c r="B60" s="380"/>
      <c r="C60" s="380"/>
      <c r="D60" s="254" t="s">
        <v>78</v>
      </c>
      <c r="E60" s="255">
        <f>+E61</f>
        <v>50000</v>
      </c>
    </row>
    <row r="61" spans="2:5">
      <c r="B61" s="380"/>
      <c r="C61" s="380"/>
      <c r="D61" s="257" t="s">
        <v>85</v>
      </c>
      <c r="E61" s="113">
        <f>+'Havelvats 3'!D54</f>
        <v>50000</v>
      </c>
    </row>
    <row r="62" spans="2:5" ht="17.25">
      <c r="B62" s="380"/>
      <c r="C62" s="380"/>
      <c r="D62" s="254" t="s">
        <v>82</v>
      </c>
      <c r="E62" s="255">
        <f>SUM(E63:E64)</f>
        <v>-175000</v>
      </c>
    </row>
    <row r="63" spans="2:5">
      <c r="B63" s="381"/>
      <c r="C63" s="381"/>
      <c r="D63" s="257" t="s">
        <v>279</v>
      </c>
      <c r="E63" s="113">
        <f>+'Havelvats 3'!D56</f>
        <v>-100000</v>
      </c>
    </row>
    <row r="64" spans="2:5">
      <c r="B64" s="380"/>
      <c r="C64" s="380"/>
      <c r="D64" s="257" t="s">
        <v>179</v>
      </c>
      <c r="E64" s="113">
        <f>+'Havelvats 3'!D57</f>
        <v>-75000</v>
      </c>
    </row>
  </sheetData>
  <mergeCells count="16">
    <mergeCell ref="D1:E1"/>
    <mergeCell ref="B60:B64"/>
    <mergeCell ref="C60:C64"/>
    <mergeCell ref="B26:B43"/>
    <mergeCell ref="C26:C43"/>
    <mergeCell ref="C54:C55"/>
    <mergeCell ref="B54:B55"/>
    <mergeCell ref="B48:B49"/>
    <mergeCell ref="C48:C49"/>
    <mergeCell ref="C18:C21"/>
    <mergeCell ref="B18:B21"/>
    <mergeCell ref="B5:E5"/>
    <mergeCell ref="B8:C8"/>
    <mergeCell ref="D8:D9"/>
    <mergeCell ref="D3:E3"/>
    <mergeCell ref="D2:E2"/>
  </mergeCells>
  <pageMargins left="0.7" right="0.7" top="0.75" bottom="0.75" header="0.3" footer="0.3"/>
  <pageSetup paperSize="9" scale="6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89"/>
  <sheetViews>
    <sheetView zoomScale="70" zoomScaleNormal="70" workbookViewId="0">
      <selection activeCell="F69" sqref="F69"/>
    </sheetView>
  </sheetViews>
  <sheetFormatPr defaultColWidth="9.15234375" defaultRowHeight="16.8"/>
  <cols>
    <col min="1" max="1" width="5.3046875" style="11" customWidth="1"/>
    <col min="2" max="2" width="24.53515625" style="11" customWidth="1"/>
    <col min="3" max="3" width="65.69140625" style="11" customWidth="1"/>
    <col min="4" max="4" width="17.53515625" style="11" customWidth="1"/>
    <col min="5" max="16384" width="9.15234375" style="11"/>
  </cols>
  <sheetData>
    <row r="1" spans="1:6" ht="37.549999999999997" customHeight="1">
      <c r="A1" s="142"/>
      <c r="B1" s="142"/>
      <c r="C1" s="411" t="s">
        <v>45</v>
      </c>
      <c r="D1" s="411"/>
    </row>
    <row r="2" spans="1:6">
      <c r="A2" s="142"/>
      <c r="B2" s="142"/>
      <c r="C2" s="411" t="s">
        <v>113</v>
      </c>
      <c r="D2" s="411"/>
    </row>
    <row r="3" spans="1:6">
      <c r="A3" s="142"/>
      <c r="B3" s="142"/>
      <c r="C3" s="411" t="s">
        <v>1</v>
      </c>
      <c r="D3" s="411"/>
    </row>
    <row r="5" spans="1:6" ht="58.55" customHeight="1">
      <c r="B5" s="421" t="s">
        <v>271</v>
      </c>
      <c r="C5" s="421"/>
      <c r="D5" s="421"/>
    </row>
    <row r="6" spans="1:6">
      <c r="A6" s="143"/>
      <c r="B6" s="143"/>
      <c r="C6" s="143"/>
      <c r="D6" s="143"/>
    </row>
    <row r="7" spans="1:6" ht="16.45" customHeight="1">
      <c r="A7" s="422" t="s">
        <v>53</v>
      </c>
      <c r="B7" s="422"/>
      <c r="C7" s="422"/>
      <c r="D7" s="422"/>
      <c r="E7" s="144"/>
      <c r="F7" s="144"/>
    </row>
    <row r="8" spans="1:6" ht="32.700000000000003" customHeight="1">
      <c r="B8" s="145"/>
      <c r="C8" s="146" t="s">
        <v>21</v>
      </c>
      <c r="D8" s="145"/>
    </row>
    <row r="9" spans="1:6" ht="17.25">
      <c r="B9" s="147" t="s">
        <v>46</v>
      </c>
      <c r="C9" s="148"/>
      <c r="D9" s="149"/>
    </row>
    <row r="10" spans="1:6">
      <c r="B10" s="150"/>
      <c r="C10" s="150"/>
      <c r="D10" s="151"/>
    </row>
    <row r="11" spans="1:6">
      <c r="B11" s="150"/>
      <c r="C11" s="150"/>
      <c r="D11" s="152"/>
    </row>
    <row r="12" spans="1:6" ht="17.25">
      <c r="B12" s="153" t="s">
        <v>47</v>
      </c>
      <c r="C12" s="153" t="s">
        <v>48</v>
      </c>
      <c r="D12" s="152"/>
    </row>
    <row r="13" spans="1:6" ht="17.25">
      <c r="B13" s="154">
        <v>1075</v>
      </c>
      <c r="C13" s="155" t="s">
        <v>261</v>
      </c>
      <c r="D13" s="156"/>
    </row>
    <row r="14" spans="1:6" ht="17.25">
      <c r="B14" s="412" t="s">
        <v>49</v>
      </c>
      <c r="C14" s="413"/>
      <c r="D14" s="157"/>
    </row>
    <row r="15" spans="1:6" ht="83.95">
      <c r="A15" s="183"/>
      <c r="B15" s="184" t="s">
        <v>50</v>
      </c>
      <c r="C15" s="56">
        <v>1075</v>
      </c>
      <c r="D15" s="12" t="s">
        <v>173</v>
      </c>
    </row>
    <row r="16" spans="1:6">
      <c r="B16" s="158" t="s">
        <v>51</v>
      </c>
      <c r="C16" s="159">
        <v>21001</v>
      </c>
      <c r="D16" s="20" t="s">
        <v>7</v>
      </c>
    </row>
    <row r="17" spans="1:4" ht="33.6">
      <c r="B17" s="242" t="s">
        <v>95</v>
      </c>
      <c r="C17" s="310" t="s">
        <v>262</v>
      </c>
      <c r="D17" s="418"/>
    </row>
    <row r="18" spans="1:4" ht="67.150000000000006">
      <c r="B18" s="242" t="s">
        <v>96</v>
      </c>
      <c r="C18" s="310" t="s">
        <v>263</v>
      </c>
      <c r="D18" s="419"/>
    </row>
    <row r="19" spans="1:4" ht="33.6">
      <c r="B19" s="242" t="s">
        <v>97</v>
      </c>
      <c r="C19" s="310" t="s">
        <v>264</v>
      </c>
      <c r="D19" s="419"/>
    </row>
    <row r="20" spans="1:4" ht="50.35">
      <c r="B20" s="242" t="s">
        <v>266</v>
      </c>
      <c r="C20" s="310" t="s">
        <v>265</v>
      </c>
      <c r="D20" s="419"/>
    </row>
    <row r="21" spans="1:4">
      <c r="B21" s="423" t="s">
        <v>99</v>
      </c>
      <c r="C21" s="424"/>
      <c r="D21" s="420"/>
    </row>
    <row r="22" spans="1:4">
      <c r="B22" s="160" t="s">
        <v>52</v>
      </c>
      <c r="C22" s="161"/>
      <c r="D22" s="191">
        <f>+'Havelvats 1'!D21</f>
        <v>-1274.2</v>
      </c>
    </row>
    <row r="23" spans="1:4" s="101" customFormat="1" ht="37.35" customHeight="1">
      <c r="B23" s="425"/>
      <c r="C23" s="425"/>
      <c r="D23" s="162"/>
    </row>
    <row r="24" spans="1:4" ht="17.25">
      <c r="B24" s="153" t="s">
        <v>47</v>
      </c>
      <c r="C24" s="153" t="s">
        <v>48</v>
      </c>
      <c r="D24" s="152"/>
    </row>
    <row r="25" spans="1:4" ht="17.25">
      <c r="B25" s="154">
        <v>1146</v>
      </c>
      <c r="C25" s="155" t="s">
        <v>114</v>
      </c>
      <c r="D25" s="156"/>
    </row>
    <row r="26" spans="1:4" ht="17.25">
      <c r="B26" s="412" t="s">
        <v>49</v>
      </c>
      <c r="C26" s="413"/>
      <c r="D26" s="157"/>
    </row>
    <row r="27" spans="1:4" ht="83.95">
      <c r="A27" s="183"/>
      <c r="B27" s="184" t="s">
        <v>50</v>
      </c>
      <c r="C27" s="56">
        <v>1146</v>
      </c>
      <c r="D27" s="12" t="s">
        <v>173</v>
      </c>
    </row>
    <row r="28" spans="1:4">
      <c r="B28" s="158" t="s">
        <v>51</v>
      </c>
      <c r="C28" s="159">
        <v>12010</v>
      </c>
      <c r="D28" s="20" t="s">
        <v>7</v>
      </c>
    </row>
    <row r="29" spans="1:4" ht="33.6">
      <c r="B29" s="242" t="s">
        <v>95</v>
      </c>
      <c r="C29" s="310" t="s">
        <v>111</v>
      </c>
      <c r="D29" s="418"/>
    </row>
    <row r="30" spans="1:4" ht="33.6">
      <c r="B30" s="242" t="s">
        <v>96</v>
      </c>
      <c r="C30" s="310" t="s">
        <v>119</v>
      </c>
      <c r="D30" s="419"/>
    </row>
    <row r="31" spans="1:4">
      <c r="B31" s="242" t="s">
        <v>97</v>
      </c>
      <c r="C31" s="310" t="s">
        <v>120</v>
      </c>
      <c r="D31" s="419"/>
    </row>
    <row r="32" spans="1:4" ht="50.35">
      <c r="B32" s="242" t="s">
        <v>122</v>
      </c>
      <c r="C32" s="310" t="s">
        <v>121</v>
      </c>
      <c r="D32" s="419"/>
    </row>
    <row r="33" spans="1:4">
      <c r="B33" s="423" t="s">
        <v>99</v>
      </c>
      <c r="C33" s="424"/>
      <c r="D33" s="420"/>
    </row>
    <row r="34" spans="1:4" ht="16.350000000000001" customHeight="1">
      <c r="B34" s="431" t="s">
        <v>123</v>
      </c>
      <c r="C34" s="432"/>
      <c r="D34" s="308">
        <v>-9</v>
      </c>
    </row>
    <row r="35" spans="1:4">
      <c r="B35" s="160" t="s">
        <v>52</v>
      </c>
      <c r="C35" s="161"/>
      <c r="D35" s="191">
        <f>+'Havelvats 1'!D34</f>
        <v>-900000</v>
      </c>
    </row>
    <row r="36" spans="1:4" s="101" customFormat="1" ht="37.35" customHeight="1">
      <c r="B36" s="425"/>
      <c r="C36" s="425"/>
      <c r="D36" s="162"/>
    </row>
    <row r="37" spans="1:4" ht="17.25">
      <c r="B37" s="153" t="s">
        <v>47</v>
      </c>
      <c r="C37" s="153" t="s">
        <v>48</v>
      </c>
      <c r="D37" s="152"/>
    </row>
    <row r="38" spans="1:4" ht="17.25">
      <c r="B38" s="154">
        <v>1163</v>
      </c>
      <c r="C38" s="155" t="s">
        <v>227</v>
      </c>
      <c r="D38" s="156"/>
    </row>
    <row r="39" spans="1:4" ht="17.25">
      <c r="B39" s="412" t="s">
        <v>49</v>
      </c>
      <c r="C39" s="413"/>
      <c r="D39" s="157"/>
    </row>
    <row r="40" spans="1:4" ht="100.75">
      <c r="A40" s="183"/>
      <c r="B40" s="184" t="s">
        <v>50</v>
      </c>
      <c r="C40" s="56">
        <v>1163</v>
      </c>
      <c r="D40" s="12" t="s">
        <v>132</v>
      </c>
    </row>
    <row r="41" spans="1:4">
      <c r="B41" s="158" t="s">
        <v>51</v>
      </c>
      <c r="C41" s="159">
        <v>12001</v>
      </c>
      <c r="D41" s="20" t="s">
        <v>7</v>
      </c>
    </row>
    <row r="42" spans="1:4" ht="33.6">
      <c r="B42" s="242" t="s">
        <v>95</v>
      </c>
      <c r="C42" s="310" t="s">
        <v>221</v>
      </c>
      <c r="D42" s="418"/>
    </row>
    <row r="43" spans="1:4" ht="33.6">
      <c r="B43" s="242" t="s">
        <v>96</v>
      </c>
      <c r="C43" s="310" t="s">
        <v>256</v>
      </c>
      <c r="D43" s="419"/>
    </row>
    <row r="44" spans="1:4">
      <c r="B44" s="242" t="s">
        <v>97</v>
      </c>
      <c r="C44" s="310" t="s">
        <v>108</v>
      </c>
      <c r="D44" s="419"/>
    </row>
    <row r="45" spans="1:4" ht="50.35">
      <c r="B45" s="242" t="s">
        <v>122</v>
      </c>
      <c r="C45" s="310" t="s">
        <v>270</v>
      </c>
      <c r="D45" s="419"/>
    </row>
    <row r="46" spans="1:4">
      <c r="B46" s="423" t="s">
        <v>99</v>
      </c>
      <c r="C46" s="424"/>
      <c r="D46" s="420"/>
    </row>
    <row r="47" spans="1:4">
      <c r="B47" s="160" t="s">
        <v>52</v>
      </c>
      <c r="C47" s="161"/>
      <c r="D47" s="191">
        <f>+'Havelvats 1'!D47</f>
        <v>150000</v>
      </c>
    </row>
    <row r="48" spans="1:4" s="101" customFormat="1" ht="37.35" customHeight="1">
      <c r="B48" s="425"/>
      <c r="C48" s="425"/>
      <c r="D48" s="162"/>
    </row>
    <row r="49" spans="1:4" s="101" customFormat="1" ht="17.25">
      <c r="B49" s="163" t="s">
        <v>47</v>
      </c>
      <c r="C49" s="163" t="s">
        <v>48</v>
      </c>
      <c r="D49" s="164"/>
    </row>
    <row r="50" spans="1:4" ht="17.25">
      <c r="B50" s="165">
        <v>1183</v>
      </c>
      <c r="C50" s="166" t="s">
        <v>68</v>
      </c>
      <c r="D50" s="167"/>
    </row>
    <row r="51" spans="1:4" ht="17.25">
      <c r="B51" s="412" t="s">
        <v>49</v>
      </c>
      <c r="C51" s="413"/>
      <c r="D51" s="157"/>
    </row>
    <row r="52" spans="1:4" ht="83.95">
      <c r="A52" s="183"/>
      <c r="B52" s="184" t="s">
        <v>50</v>
      </c>
      <c r="C52" s="56">
        <v>1183</v>
      </c>
      <c r="D52" s="12" t="s">
        <v>173</v>
      </c>
    </row>
    <row r="53" spans="1:4">
      <c r="B53" s="168" t="s">
        <v>51</v>
      </c>
      <c r="C53" s="159">
        <v>32001</v>
      </c>
      <c r="D53" s="21" t="s">
        <v>7</v>
      </c>
    </row>
    <row r="54" spans="1:4" ht="33.6">
      <c r="B54" s="242" t="s">
        <v>95</v>
      </c>
      <c r="C54" s="310" t="s">
        <v>267</v>
      </c>
      <c r="D54" s="414"/>
    </row>
    <row r="55" spans="1:4" ht="67.150000000000006">
      <c r="B55" s="242" t="s">
        <v>96</v>
      </c>
      <c r="C55" s="310" t="s">
        <v>268</v>
      </c>
      <c r="D55" s="415"/>
    </row>
    <row r="56" spans="1:4" ht="33.6">
      <c r="B56" s="242" t="s">
        <v>97</v>
      </c>
      <c r="C56" s="310" t="s">
        <v>98</v>
      </c>
      <c r="D56" s="415"/>
    </row>
    <row r="57" spans="1:4" ht="50.35">
      <c r="B57" s="242" t="s">
        <v>102</v>
      </c>
      <c r="C57" s="310" t="s">
        <v>269</v>
      </c>
      <c r="D57" s="415"/>
    </row>
    <row r="58" spans="1:4">
      <c r="B58" s="417" t="s">
        <v>99</v>
      </c>
      <c r="C58" s="417"/>
      <c r="D58" s="416"/>
    </row>
    <row r="59" spans="1:4">
      <c r="B59" s="169" t="s">
        <v>52</v>
      </c>
      <c r="C59" s="170"/>
      <c r="D59" s="309">
        <f>+'Havelvats 1'!D60</f>
        <v>-100000</v>
      </c>
    </row>
    <row r="60" spans="1:4" ht="9.4" customHeight="1">
      <c r="A60" s="171"/>
      <c r="B60" s="172"/>
      <c r="C60" s="172"/>
      <c r="D60" s="172"/>
    </row>
    <row r="61" spans="1:4" s="101" customFormat="1" ht="17.25">
      <c r="B61" s="163" t="s">
        <v>47</v>
      </c>
      <c r="C61" s="163" t="s">
        <v>48</v>
      </c>
      <c r="D61" s="164"/>
    </row>
    <row r="62" spans="1:4" ht="17.25">
      <c r="B62" s="165">
        <v>1183</v>
      </c>
      <c r="C62" s="166" t="s">
        <v>68</v>
      </c>
      <c r="D62" s="167"/>
    </row>
    <row r="63" spans="1:4" ht="17.25">
      <c r="B63" s="412" t="s">
        <v>49</v>
      </c>
      <c r="C63" s="413"/>
      <c r="D63" s="157"/>
    </row>
    <row r="64" spans="1:4" ht="83.95">
      <c r="A64" s="183"/>
      <c r="B64" s="184" t="s">
        <v>50</v>
      </c>
      <c r="C64" s="56">
        <v>1183</v>
      </c>
      <c r="D64" s="12" t="s">
        <v>173</v>
      </c>
    </row>
    <row r="65" spans="1:4">
      <c r="B65" s="168" t="s">
        <v>51</v>
      </c>
      <c r="C65" s="159">
        <v>32003</v>
      </c>
      <c r="D65" s="21" t="s">
        <v>7</v>
      </c>
    </row>
    <row r="66" spans="1:4" ht="33.6">
      <c r="B66" s="242" t="s">
        <v>95</v>
      </c>
      <c r="C66" s="310" t="s">
        <v>100</v>
      </c>
      <c r="D66" s="414"/>
    </row>
    <row r="67" spans="1:4" ht="33.6">
      <c r="B67" s="242" t="s">
        <v>96</v>
      </c>
      <c r="C67" s="310" t="s">
        <v>101</v>
      </c>
      <c r="D67" s="415"/>
    </row>
    <row r="68" spans="1:4" ht="33.6">
      <c r="B68" s="242" t="s">
        <v>97</v>
      </c>
      <c r="C68" s="310" t="s">
        <v>98</v>
      </c>
      <c r="D68" s="415"/>
    </row>
    <row r="69" spans="1:4" ht="50.35">
      <c r="B69" s="242" t="s">
        <v>102</v>
      </c>
      <c r="C69" s="310" t="s">
        <v>103</v>
      </c>
      <c r="D69" s="415"/>
    </row>
    <row r="70" spans="1:4">
      <c r="B70" s="417" t="s">
        <v>99</v>
      </c>
      <c r="C70" s="417"/>
      <c r="D70" s="416"/>
    </row>
    <row r="71" spans="1:4">
      <c r="B71" s="169" t="s">
        <v>52</v>
      </c>
      <c r="C71" s="170"/>
      <c r="D71" s="309">
        <f>+'Havelvats 1'!D66</f>
        <v>-125000</v>
      </c>
    </row>
    <row r="72" spans="1:4">
      <c r="A72" s="171"/>
      <c r="B72" s="172"/>
      <c r="C72" s="172"/>
      <c r="D72" s="172"/>
    </row>
    <row r="73" spans="1:4">
      <c r="A73" s="171"/>
      <c r="B73" s="172"/>
      <c r="C73" s="172"/>
      <c r="D73" s="172"/>
    </row>
    <row r="74" spans="1:4" ht="17.25">
      <c r="A74" s="430" t="s">
        <v>272</v>
      </c>
      <c r="B74" s="430"/>
      <c r="C74" s="430"/>
      <c r="D74" s="430"/>
    </row>
    <row r="75" spans="1:4" ht="17.25">
      <c r="B75" s="101"/>
      <c r="C75" s="173" t="s">
        <v>133</v>
      </c>
      <c r="D75" s="174"/>
    </row>
    <row r="76" spans="1:4" ht="17.25">
      <c r="B76" s="147" t="s">
        <v>46</v>
      </c>
      <c r="C76" s="175"/>
      <c r="D76" s="176"/>
    </row>
    <row r="77" spans="1:4">
      <c r="B77" s="136"/>
      <c r="C77" s="136"/>
      <c r="D77" s="177"/>
    </row>
    <row r="78" spans="1:4">
      <c r="B78" s="136"/>
      <c r="C78" s="136"/>
      <c r="D78" s="88"/>
    </row>
    <row r="79" spans="1:4" ht="17.25">
      <c r="B79" s="178" t="s">
        <v>47</v>
      </c>
      <c r="C79" s="178" t="s">
        <v>48</v>
      </c>
      <c r="D79" s="88"/>
    </row>
    <row r="80" spans="1:4" ht="17.25">
      <c r="B80" s="179">
        <v>1139</v>
      </c>
      <c r="C80" s="180" t="s">
        <v>147</v>
      </c>
      <c r="D80" s="181"/>
    </row>
    <row r="81" spans="1:4" ht="34.450000000000003">
      <c r="B81" s="182" t="s">
        <v>49</v>
      </c>
      <c r="C81" s="136"/>
      <c r="D81" s="88"/>
    </row>
    <row r="82" spans="1:4" ht="100.75">
      <c r="A82" s="183"/>
      <c r="B82" s="184" t="s">
        <v>50</v>
      </c>
      <c r="C82" s="56">
        <v>1139</v>
      </c>
      <c r="D82" s="12" t="s">
        <v>132</v>
      </c>
    </row>
    <row r="83" spans="1:4">
      <c r="B83" s="185" t="s">
        <v>51</v>
      </c>
      <c r="C83" s="186">
        <v>11001</v>
      </c>
      <c r="D83" s="187" t="s">
        <v>7</v>
      </c>
    </row>
    <row r="84" spans="1:4" ht="33.6">
      <c r="B84" s="185" t="s">
        <v>152</v>
      </c>
      <c r="C84" s="56" t="s">
        <v>147</v>
      </c>
      <c r="D84" s="426"/>
    </row>
    <row r="85" spans="1:4" ht="67.150000000000006">
      <c r="B85" s="185" t="s">
        <v>153</v>
      </c>
      <c r="C85" s="56" t="s">
        <v>154</v>
      </c>
      <c r="D85" s="427"/>
    </row>
    <row r="86" spans="1:4">
      <c r="B86" s="185" t="s">
        <v>155</v>
      </c>
      <c r="C86" s="56" t="s">
        <v>156</v>
      </c>
      <c r="D86" s="427"/>
    </row>
    <row r="87" spans="1:4" ht="30.05" customHeight="1">
      <c r="B87" s="188" t="s">
        <v>157</v>
      </c>
      <c r="C87" s="56" t="s">
        <v>133</v>
      </c>
      <c r="D87" s="427"/>
    </row>
    <row r="88" spans="1:4">
      <c r="B88" s="189"/>
      <c r="C88" s="190" t="s">
        <v>158</v>
      </c>
      <c r="D88" s="428"/>
    </row>
    <row r="89" spans="1:4">
      <c r="B89" s="429" t="s">
        <v>52</v>
      </c>
      <c r="C89" s="429"/>
      <c r="D89" s="54">
        <f>+'Havelvats 1'!D80</f>
        <v>976274.2</v>
      </c>
    </row>
  </sheetData>
  <mergeCells count="27">
    <mergeCell ref="D84:D88"/>
    <mergeCell ref="B89:C89"/>
    <mergeCell ref="D29:D33"/>
    <mergeCell ref="A74:D74"/>
    <mergeCell ref="D54:D58"/>
    <mergeCell ref="B34:C34"/>
    <mergeCell ref="B36:C36"/>
    <mergeCell ref="B51:C51"/>
    <mergeCell ref="B58:C58"/>
    <mergeCell ref="B33:C33"/>
    <mergeCell ref="B39:C39"/>
    <mergeCell ref="D42:D46"/>
    <mergeCell ref="B46:C46"/>
    <mergeCell ref="B48:C48"/>
    <mergeCell ref="C3:D3"/>
    <mergeCell ref="C2:D2"/>
    <mergeCell ref="C1:D1"/>
    <mergeCell ref="B63:C63"/>
    <mergeCell ref="D66:D70"/>
    <mergeCell ref="B70:C70"/>
    <mergeCell ref="D17:D21"/>
    <mergeCell ref="B26:C26"/>
    <mergeCell ref="B5:D5"/>
    <mergeCell ref="A7:D7"/>
    <mergeCell ref="B14:C14"/>
    <mergeCell ref="B21:C21"/>
    <mergeCell ref="B23:C2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96"/>
  <sheetViews>
    <sheetView topLeftCell="A88" zoomScale="70" zoomScaleNormal="70" workbookViewId="0">
      <selection activeCell="C33" sqref="C33"/>
    </sheetView>
  </sheetViews>
  <sheetFormatPr defaultColWidth="9.15234375" defaultRowHeight="16.8"/>
  <cols>
    <col min="1" max="1" width="5.3046875" style="11" customWidth="1"/>
    <col min="2" max="2" width="24.53515625" style="11" customWidth="1"/>
    <col min="3" max="3" width="65.69140625" style="11" customWidth="1"/>
    <col min="4" max="4" width="17.53515625" style="11" customWidth="1"/>
    <col min="5" max="16384" width="9.15234375" style="11"/>
  </cols>
  <sheetData>
    <row r="1" spans="1:6" ht="37.549999999999997" customHeight="1">
      <c r="A1" s="142"/>
      <c r="B1" s="142"/>
      <c r="C1" s="411" t="s">
        <v>273</v>
      </c>
      <c r="D1" s="411"/>
    </row>
    <row r="2" spans="1:6">
      <c r="A2" s="142"/>
      <c r="B2" s="142"/>
      <c r="C2" s="411" t="s">
        <v>113</v>
      </c>
      <c r="D2" s="411"/>
    </row>
    <row r="3" spans="1:6">
      <c r="A3" s="142"/>
      <c r="B3" s="142"/>
      <c r="C3" s="411" t="s">
        <v>1</v>
      </c>
      <c r="D3" s="411"/>
    </row>
    <row r="5" spans="1:6" ht="58.55" customHeight="1">
      <c r="B5" s="421" t="s">
        <v>274</v>
      </c>
      <c r="C5" s="421"/>
      <c r="D5" s="421"/>
    </row>
    <row r="6" spans="1:6">
      <c r="A6" s="143"/>
      <c r="B6" s="143"/>
      <c r="C6" s="143"/>
      <c r="D6" s="143"/>
    </row>
    <row r="7" spans="1:6" ht="16.45" customHeight="1">
      <c r="A7" s="422" t="s">
        <v>275</v>
      </c>
      <c r="B7" s="422"/>
      <c r="C7" s="422"/>
      <c r="D7" s="422"/>
      <c r="E7" s="144"/>
      <c r="F7" s="144"/>
    </row>
    <row r="8" spans="1:6" ht="32.700000000000003" customHeight="1">
      <c r="B8" s="145"/>
      <c r="C8" s="146" t="s">
        <v>21</v>
      </c>
      <c r="D8" s="145"/>
    </row>
    <row r="9" spans="1:6" ht="17.25">
      <c r="B9" s="147" t="s">
        <v>54</v>
      </c>
      <c r="C9" s="148"/>
      <c r="D9" s="149"/>
    </row>
    <row r="10" spans="1:6">
      <c r="B10" s="150"/>
      <c r="C10" s="150"/>
      <c r="D10" s="151"/>
    </row>
    <row r="11" spans="1:6">
      <c r="B11" s="150"/>
      <c r="C11" s="150"/>
      <c r="D11" s="152"/>
    </row>
    <row r="12" spans="1:6" ht="17.25">
      <c r="B12" s="153" t="s">
        <v>47</v>
      </c>
      <c r="C12" s="153" t="s">
        <v>48</v>
      </c>
      <c r="D12" s="152"/>
    </row>
    <row r="13" spans="1:6" ht="17.25">
      <c r="B13" s="154">
        <v>1075</v>
      </c>
      <c r="C13" s="155" t="s">
        <v>261</v>
      </c>
      <c r="D13" s="156"/>
    </row>
    <row r="14" spans="1:6" ht="17.25">
      <c r="B14" s="412" t="s">
        <v>49</v>
      </c>
      <c r="C14" s="413"/>
      <c r="D14" s="157"/>
    </row>
    <row r="15" spans="1:6" ht="83.95">
      <c r="A15" s="183"/>
      <c r="B15" s="184" t="s">
        <v>50</v>
      </c>
      <c r="C15" s="56">
        <v>1075</v>
      </c>
      <c r="D15" s="12" t="s">
        <v>173</v>
      </c>
    </row>
    <row r="16" spans="1:6">
      <c r="B16" s="158" t="s">
        <v>51</v>
      </c>
      <c r="C16" s="159">
        <v>21001</v>
      </c>
      <c r="D16" s="20" t="s">
        <v>7</v>
      </c>
    </row>
    <row r="17" spans="1:6" ht="33.6">
      <c r="B17" s="242" t="s">
        <v>95</v>
      </c>
      <c r="C17" s="310" t="s">
        <v>262</v>
      </c>
      <c r="D17" s="418"/>
    </row>
    <row r="18" spans="1:6" ht="67.150000000000006">
      <c r="B18" s="242" t="s">
        <v>96</v>
      </c>
      <c r="C18" s="310" t="s">
        <v>263</v>
      </c>
      <c r="D18" s="419"/>
    </row>
    <row r="19" spans="1:6" ht="33.6">
      <c r="B19" s="242" t="s">
        <v>97</v>
      </c>
      <c r="C19" s="310" t="s">
        <v>264</v>
      </c>
      <c r="D19" s="419"/>
    </row>
    <row r="20" spans="1:6" ht="50.35">
      <c r="B20" s="242" t="s">
        <v>266</v>
      </c>
      <c r="C20" s="310" t="s">
        <v>265</v>
      </c>
      <c r="D20" s="419"/>
    </row>
    <row r="21" spans="1:6">
      <c r="B21" s="423" t="s">
        <v>99</v>
      </c>
      <c r="C21" s="424"/>
      <c r="D21" s="420"/>
    </row>
    <row r="22" spans="1:6">
      <c r="B22" s="160" t="s">
        <v>52</v>
      </c>
      <c r="C22" s="161"/>
      <c r="D22" s="191">
        <f>+'Havelvats 2'!G24</f>
        <v>-1274.2</v>
      </c>
    </row>
    <row r="23" spans="1:6" s="101" customFormat="1" ht="37.35" customHeight="1">
      <c r="B23" s="425"/>
      <c r="C23" s="425"/>
      <c r="D23" s="162"/>
    </row>
    <row r="24" spans="1:6" s="101" customFormat="1">
      <c r="B24" s="241"/>
      <c r="C24" s="241"/>
      <c r="D24" s="162"/>
    </row>
    <row r="25" spans="1:6" ht="16.45" customHeight="1">
      <c r="A25" s="422" t="s">
        <v>276</v>
      </c>
      <c r="B25" s="422"/>
      <c r="C25" s="422"/>
      <c r="D25" s="422"/>
      <c r="E25" s="144"/>
      <c r="F25" s="144"/>
    </row>
    <row r="26" spans="1:6" ht="32.700000000000003" customHeight="1">
      <c r="B26" s="145"/>
      <c r="C26" s="146" t="s">
        <v>74</v>
      </c>
      <c r="D26" s="145"/>
    </row>
    <row r="27" spans="1:6" ht="17.25">
      <c r="B27" s="147" t="s">
        <v>54</v>
      </c>
      <c r="C27" s="148"/>
      <c r="D27" s="149"/>
    </row>
    <row r="28" spans="1:6">
      <c r="B28" s="150"/>
      <c r="C28" s="150"/>
      <c r="D28" s="151"/>
    </row>
    <row r="29" spans="1:6">
      <c r="B29" s="150"/>
      <c r="C29" s="150"/>
      <c r="D29" s="152"/>
    </row>
    <row r="30" spans="1:6" ht="17.25">
      <c r="B30" s="153" t="s">
        <v>47</v>
      </c>
      <c r="C30" s="153" t="s">
        <v>48</v>
      </c>
      <c r="D30" s="152"/>
    </row>
    <row r="31" spans="1:6" ht="17.25">
      <c r="B31" s="154">
        <v>1146</v>
      </c>
      <c r="C31" s="155" t="s">
        <v>114</v>
      </c>
      <c r="D31" s="156"/>
    </row>
    <row r="32" spans="1:6" ht="17.25">
      <c r="B32" s="412" t="s">
        <v>49</v>
      </c>
      <c r="C32" s="413"/>
      <c r="D32" s="157"/>
    </row>
    <row r="33" spans="1:4" ht="83.95">
      <c r="A33" s="183"/>
      <c r="B33" s="184" t="s">
        <v>50</v>
      </c>
      <c r="C33" s="56">
        <v>1146</v>
      </c>
      <c r="D33" s="12" t="s">
        <v>173</v>
      </c>
    </row>
    <row r="34" spans="1:4">
      <c r="B34" s="158" t="s">
        <v>51</v>
      </c>
      <c r="C34" s="159">
        <v>12010</v>
      </c>
      <c r="D34" s="20" t="s">
        <v>7</v>
      </c>
    </row>
    <row r="35" spans="1:4" ht="33.6">
      <c r="B35" s="242" t="s">
        <v>95</v>
      </c>
      <c r="C35" s="310" t="s">
        <v>111</v>
      </c>
      <c r="D35" s="418"/>
    </row>
    <row r="36" spans="1:4" ht="33.6">
      <c r="B36" s="242" t="s">
        <v>96</v>
      </c>
      <c r="C36" s="310" t="s">
        <v>119</v>
      </c>
      <c r="D36" s="419"/>
    </row>
    <row r="37" spans="1:4">
      <c r="B37" s="242" t="s">
        <v>97</v>
      </c>
      <c r="C37" s="310" t="s">
        <v>120</v>
      </c>
      <c r="D37" s="419"/>
    </row>
    <row r="38" spans="1:4" ht="50.35">
      <c r="B38" s="242" t="s">
        <v>122</v>
      </c>
      <c r="C38" s="310" t="s">
        <v>121</v>
      </c>
      <c r="D38" s="419"/>
    </row>
    <row r="39" spans="1:4">
      <c r="B39" s="423" t="s">
        <v>99</v>
      </c>
      <c r="C39" s="424"/>
      <c r="D39" s="420"/>
    </row>
    <row r="40" spans="1:4" ht="16.350000000000001" customHeight="1">
      <c r="B40" s="431" t="s">
        <v>123</v>
      </c>
      <c r="C40" s="432"/>
      <c r="D40" s="308">
        <v>-9</v>
      </c>
    </row>
    <row r="41" spans="1:4">
      <c r="B41" s="160" t="s">
        <v>52</v>
      </c>
      <c r="C41" s="161"/>
      <c r="D41" s="191">
        <f>+'Havelvats 2'!G43</f>
        <v>-900000</v>
      </c>
    </row>
    <row r="42" spans="1:4" s="101" customFormat="1" ht="37.35" customHeight="1">
      <c r="B42" s="425"/>
      <c r="C42" s="425"/>
      <c r="D42" s="162"/>
    </row>
    <row r="43" spans="1:4" ht="17.25">
      <c r="B43" s="153" t="s">
        <v>47</v>
      </c>
      <c r="C43" s="153" t="s">
        <v>48</v>
      </c>
      <c r="D43" s="152"/>
    </row>
    <row r="44" spans="1:4" ht="17.25">
      <c r="B44" s="154">
        <v>1163</v>
      </c>
      <c r="C44" s="155" t="s">
        <v>227</v>
      </c>
      <c r="D44" s="156"/>
    </row>
    <row r="45" spans="1:4" ht="17.25">
      <c r="B45" s="412" t="s">
        <v>49</v>
      </c>
      <c r="C45" s="413"/>
      <c r="D45" s="157"/>
    </row>
    <row r="46" spans="1:4" ht="100.75">
      <c r="A46" s="183"/>
      <c r="B46" s="184" t="s">
        <v>50</v>
      </c>
      <c r="C46" s="56">
        <v>1163</v>
      </c>
      <c r="D46" s="12" t="s">
        <v>132</v>
      </c>
    </row>
    <row r="47" spans="1:4">
      <c r="B47" s="158" t="s">
        <v>51</v>
      </c>
      <c r="C47" s="159">
        <v>12001</v>
      </c>
      <c r="D47" s="20" t="s">
        <v>7</v>
      </c>
    </row>
    <row r="48" spans="1:4" ht="33.6">
      <c r="B48" s="242" t="s">
        <v>95</v>
      </c>
      <c r="C48" s="310" t="s">
        <v>221</v>
      </c>
      <c r="D48" s="418"/>
    </row>
    <row r="49" spans="1:4" ht="33.6">
      <c r="B49" s="242" t="s">
        <v>96</v>
      </c>
      <c r="C49" s="310" t="s">
        <v>256</v>
      </c>
      <c r="D49" s="419"/>
    </row>
    <row r="50" spans="1:4">
      <c r="B50" s="242" t="s">
        <v>97</v>
      </c>
      <c r="C50" s="310" t="s">
        <v>108</v>
      </c>
      <c r="D50" s="419"/>
    </row>
    <row r="51" spans="1:4" ht="50.35">
      <c r="B51" s="242" t="s">
        <v>122</v>
      </c>
      <c r="C51" s="310" t="s">
        <v>270</v>
      </c>
      <c r="D51" s="419"/>
    </row>
    <row r="52" spans="1:4">
      <c r="B52" s="423" t="s">
        <v>99</v>
      </c>
      <c r="C52" s="424"/>
      <c r="D52" s="420"/>
    </row>
    <row r="53" spans="1:4">
      <c r="B53" s="160" t="s">
        <v>52</v>
      </c>
      <c r="C53" s="161"/>
      <c r="D53" s="191">
        <f>+'Havelvats 2'!G54</f>
        <v>150000</v>
      </c>
    </row>
    <row r="54" spans="1:4" s="101" customFormat="1" ht="37.35" customHeight="1">
      <c r="B54" s="425"/>
      <c r="C54" s="425"/>
      <c r="D54" s="162"/>
    </row>
    <row r="55" spans="1:4" s="101" customFormat="1" ht="17.25">
      <c r="B55" s="163" t="s">
        <v>47</v>
      </c>
      <c r="C55" s="163" t="s">
        <v>48</v>
      </c>
      <c r="D55" s="164"/>
    </row>
    <row r="56" spans="1:4" ht="17.25">
      <c r="B56" s="165">
        <v>1183</v>
      </c>
      <c r="C56" s="166" t="s">
        <v>68</v>
      </c>
      <c r="D56" s="167"/>
    </row>
    <row r="57" spans="1:4" ht="17.25">
      <c r="B57" s="412" t="s">
        <v>49</v>
      </c>
      <c r="C57" s="413"/>
      <c r="D57" s="157"/>
    </row>
    <row r="58" spans="1:4" ht="83.95">
      <c r="A58" s="183"/>
      <c r="B58" s="184" t="s">
        <v>50</v>
      </c>
      <c r="C58" s="56">
        <v>1183</v>
      </c>
      <c r="D58" s="12" t="s">
        <v>173</v>
      </c>
    </row>
    <row r="59" spans="1:4">
      <c r="B59" s="168" t="s">
        <v>51</v>
      </c>
      <c r="C59" s="159">
        <v>32001</v>
      </c>
      <c r="D59" s="21" t="s">
        <v>7</v>
      </c>
    </row>
    <row r="60" spans="1:4" ht="33.6">
      <c r="B60" s="242" t="s">
        <v>95</v>
      </c>
      <c r="C60" s="310" t="s">
        <v>267</v>
      </c>
      <c r="D60" s="414"/>
    </row>
    <row r="61" spans="1:4" ht="67.150000000000006">
      <c r="B61" s="242" t="s">
        <v>96</v>
      </c>
      <c r="C61" s="310" t="s">
        <v>268</v>
      </c>
      <c r="D61" s="415"/>
    </row>
    <row r="62" spans="1:4" ht="33.6">
      <c r="B62" s="242" t="s">
        <v>97</v>
      </c>
      <c r="C62" s="310" t="s">
        <v>98</v>
      </c>
      <c r="D62" s="415"/>
    </row>
    <row r="63" spans="1:4" ht="50.35">
      <c r="B63" s="242" t="s">
        <v>102</v>
      </c>
      <c r="C63" s="310" t="s">
        <v>269</v>
      </c>
      <c r="D63" s="415"/>
    </row>
    <row r="64" spans="1:4">
      <c r="B64" s="417" t="s">
        <v>99</v>
      </c>
      <c r="C64" s="417"/>
      <c r="D64" s="416"/>
    </row>
    <row r="65" spans="1:4">
      <c r="B65" s="169" t="s">
        <v>52</v>
      </c>
      <c r="C65" s="170"/>
      <c r="D65" s="309">
        <f>+'Havelvats 2'!G65</f>
        <v>-100000</v>
      </c>
    </row>
    <row r="66" spans="1:4" ht="9.4" customHeight="1">
      <c r="A66" s="171"/>
      <c r="B66" s="172"/>
      <c r="C66" s="172"/>
      <c r="D66" s="172"/>
    </row>
    <row r="67" spans="1:4" s="101" customFormat="1" ht="17.25">
      <c r="B67" s="163" t="s">
        <v>47</v>
      </c>
      <c r="C67" s="163" t="s">
        <v>48</v>
      </c>
      <c r="D67" s="164"/>
    </row>
    <row r="68" spans="1:4" ht="17.25">
      <c r="B68" s="165">
        <v>1183</v>
      </c>
      <c r="C68" s="166" t="s">
        <v>68</v>
      </c>
      <c r="D68" s="167"/>
    </row>
    <row r="69" spans="1:4" ht="17.25">
      <c r="B69" s="412" t="s">
        <v>49</v>
      </c>
      <c r="C69" s="413"/>
      <c r="D69" s="157"/>
    </row>
    <row r="70" spans="1:4" ht="83.95">
      <c r="A70" s="183"/>
      <c r="B70" s="184" t="s">
        <v>50</v>
      </c>
      <c r="C70" s="56">
        <v>1183</v>
      </c>
      <c r="D70" s="12" t="s">
        <v>173</v>
      </c>
    </row>
    <row r="71" spans="1:4">
      <c r="B71" s="168" t="s">
        <v>51</v>
      </c>
      <c r="C71" s="159">
        <v>32003</v>
      </c>
      <c r="D71" s="21" t="s">
        <v>7</v>
      </c>
    </row>
    <row r="72" spans="1:4" ht="33.6">
      <c r="B72" s="242" t="s">
        <v>95</v>
      </c>
      <c r="C72" s="310" t="s">
        <v>100</v>
      </c>
      <c r="D72" s="414"/>
    </row>
    <row r="73" spans="1:4" ht="33.6">
      <c r="B73" s="242" t="s">
        <v>96</v>
      </c>
      <c r="C73" s="310" t="s">
        <v>101</v>
      </c>
      <c r="D73" s="415"/>
    </row>
    <row r="74" spans="1:4" ht="33.6">
      <c r="B74" s="242" t="s">
        <v>97</v>
      </c>
      <c r="C74" s="310" t="s">
        <v>98</v>
      </c>
      <c r="D74" s="415"/>
    </row>
    <row r="75" spans="1:4" ht="50.35">
      <c r="B75" s="242" t="s">
        <v>102</v>
      </c>
      <c r="C75" s="310" t="s">
        <v>103</v>
      </c>
      <c r="D75" s="415"/>
    </row>
    <row r="76" spans="1:4">
      <c r="B76" s="417" t="s">
        <v>99</v>
      </c>
      <c r="C76" s="417"/>
      <c r="D76" s="416"/>
    </row>
    <row r="77" spans="1:4">
      <c r="B77" s="169" t="s">
        <v>52</v>
      </c>
      <c r="C77" s="170"/>
      <c r="D77" s="309">
        <f>+'Havelvats 2'!G74</f>
        <v>-125000</v>
      </c>
    </row>
    <row r="78" spans="1:4">
      <c r="A78" s="171"/>
      <c r="B78" s="172"/>
      <c r="C78" s="172"/>
      <c r="D78" s="172"/>
    </row>
    <row r="79" spans="1:4">
      <c r="A79" s="171"/>
      <c r="B79" s="172"/>
      <c r="C79" s="172"/>
      <c r="D79" s="172"/>
    </row>
    <row r="80" spans="1:4">
      <c r="A80" s="171"/>
      <c r="B80" s="172"/>
      <c r="C80" s="172"/>
      <c r="D80" s="172"/>
    </row>
    <row r="81" spans="1:4" ht="17.25">
      <c r="A81" s="430" t="s">
        <v>277</v>
      </c>
      <c r="B81" s="430"/>
      <c r="C81" s="430"/>
      <c r="D81" s="430"/>
    </row>
    <row r="82" spans="1:4" ht="17.25">
      <c r="B82" s="101"/>
      <c r="C82" s="173" t="s">
        <v>133</v>
      </c>
      <c r="D82" s="174"/>
    </row>
    <row r="83" spans="1:4" ht="17.25">
      <c r="B83" s="147" t="s">
        <v>46</v>
      </c>
      <c r="C83" s="175"/>
      <c r="D83" s="176"/>
    </row>
    <row r="84" spans="1:4">
      <c r="B84" s="136"/>
      <c r="C84" s="136"/>
      <c r="D84" s="177"/>
    </row>
    <row r="85" spans="1:4">
      <c r="B85" s="136"/>
      <c r="C85" s="136"/>
      <c r="D85" s="88"/>
    </row>
    <row r="86" spans="1:4" ht="17.25">
      <c r="B86" s="178" t="s">
        <v>47</v>
      </c>
      <c r="C86" s="178" t="s">
        <v>48</v>
      </c>
      <c r="D86" s="88"/>
    </row>
    <row r="87" spans="1:4" ht="17.25">
      <c r="B87" s="179">
        <v>1139</v>
      </c>
      <c r="C87" s="180" t="s">
        <v>147</v>
      </c>
      <c r="D87" s="181"/>
    </row>
    <row r="88" spans="1:4" ht="34.450000000000003">
      <c r="B88" s="182" t="s">
        <v>49</v>
      </c>
      <c r="C88" s="136"/>
      <c r="D88" s="88"/>
    </row>
    <row r="89" spans="1:4" ht="100.75">
      <c r="A89" s="183"/>
      <c r="B89" s="184" t="s">
        <v>50</v>
      </c>
      <c r="C89" s="56">
        <v>1139</v>
      </c>
      <c r="D89" s="12" t="s">
        <v>132</v>
      </c>
    </row>
    <row r="90" spans="1:4">
      <c r="B90" s="185" t="s">
        <v>51</v>
      </c>
      <c r="C90" s="186">
        <v>11001</v>
      </c>
      <c r="D90" s="187" t="s">
        <v>7</v>
      </c>
    </row>
    <row r="91" spans="1:4" ht="33.6">
      <c r="B91" s="185" t="s">
        <v>152</v>
      </c>
      <c r="C91" s="56" t="s">
        <v>147</v>
      </c>
      <c r="D91" s="426"/>
    </row>
    <row r="92" spans="1:4" ht="67.150000000000006">
      <c r="B92" s="185" t="s">
        <v>153</v>
      </c>
      <c r="C92" s="56" t="s">
        <v>154</v>
      </c>
      <c r="D92" s="427"/>
    </row>
    <row r="93" spans="1:4">
      <c r="B93" s="185" t="s">
        <v>155</v>
      </c>
      <c r="C93" s="56" t="s">
        <v>156</v>
      </c>
      <c r="D93" s="427"/>
    </row>
    <row r="94" spans="1:4" ht="30.05" customHeight="1">
      <c r="B94" s="188" t="s">
        <v>157</v>
      </c>
      <c r="C94" s="56" t="s">
        <v>133</v>
      </c>
      <c r="D94" s="427"/>
    </row>
    <row r="95" spans="1:4">
      <c r="B95" s="189"/>
      <c r="C95" s="190" t="s">
        <v>158</v>
      </c>
      <c r="D95" s="428"/>
    </row>
    <row r="96" spans="1:4">
      <c r="B96" s="429" t="s">
        <v>52</v>
      </c>
      <c r="C96" s="429"/>
      <c r="D96" s="54">
        <f>+'Havelvats 2'!G95</f>
        <v>976274.2</v>
      </c>
    </row>
  </sheetData>
  <mergeCells count="28">
    <mergeCell ref="B45:C45"/>
    <mergeCell ref="B23:C23"/>
    <mergeCell ref="B5:D5"/>
    <mergeCell ref="A7:D7"/>
    <mergeCell ref="B14:C14"/>
    <mergeCell ref="D17:D21"/>
    <mergeCell ref="B21:C21"/>
    <mergeCell ref="B32:C32"/>
    <mergeCell ref="D35:D39"/>
    <mergeCell ref="B39:C39"/>
    <mergeCell ref="B40:C40"/>
    <mergeCell ref="B42:C42"/>
    <mergeCell ref="B96:C96"/>
    <mergeCell ref="C1:D1"/>
    <mergeCell ref="C2:D2"/>
    <mergeCell ref="C3:D3"/>
    <mergeCell ref="A25:D25"/>
    <mergeCell ref="B69:C69"/>
    <mergeCell ref="D72:D76"/>
    <mergeCell ref="B76:C76"/>
    <mergeCell ref="A81:D81"/>
    <mergeCell ref="D91:D95"/>
    <mergeCell ref="D48:D52"/>
    <mergeCell ref="B52:C52"/>
    <mergeCell ref="B54:C54"/>
    <mergeCell ref="B57:C57"/>
    <mergeCell ref="D60:D64"/>
    <mergeCell ref="B64:C6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70"/>
  <sheetViews>
    <sheetView zoomScale="85" zoomScaleNormal="85" workbookViewId="0">
      <selection activeCell="A61" sqref="A61"/>
    </sheetView>
  </sheetViews>
  <sheetFormatPr defaultColWidth="9.15234375" defaultRowHeight="16.8"/>
  <cols>
    <col min="1" max="4" width="18.3046875" style="11" customWidth="1"/>
    <col min="5" max="6" width="14.3828125" style="11" customWidth="1"/>
    <col min="7" max="7" width="15.69140625" style="11" customWidth="1"/>
    <col min="8" max="8" width="14.3828125" style="230" customWidth="1"/>
    <col min="9" max="9" width="30.3046875" style="11" customWidth="1"/>
    <col min="10" max="10" width="18" style="11" customWidth="1"/>
    <col min="11" max="11" width="13.69140625" style="11" bestFit="1" customWidth="1"/>
    <col min="12" max="16384" width="9.15234375" style="11"/>
  </cols>
  <sheetData>
    <row r="1" spans="1:10" s="276" customFormat="1" ht="37.549999999999997" customHeight="1">
      <c r="A1" s="311"/>
      <c r="B1" s="311"/>
      <c r="C1" s="311"/>
      <c r="D1" s="311"/>
      <c r="E1" s="311"/>
      <c r="F1" s="311"/>
      <c r="G1" s="311"/>
      <c r="H1" s="442" t="s">
        <v>55</v>
      </c>
      <c r="I1" s="442"/>
    </row>
    <row r="2" spans="1:10">
      <c r="A2" s="192"/>
      <c r="B2" s="192"/>
      <c r="C2" s="192"/>
      <c r="D2" s="192"/>
      <c r="E2" s="192"/>
      <c r="F2" s="192"/>
      <c r="G2" s="192"/>
      <c r="H2" s="449" t="s">
        <v>113</v>
      </c>
      <c r="I2" s="449"/>
    </row>
    <row r="3" spans="1:10">
      <c r="A3" s="192"/>
      <c r="B3" s="192"/>
      <c r="C3" s="192"/>
      <c r="D3" s="192"/>
      <c r="E3" s="192"/>
      <c r="F3" s="192"/>
      <c r="G3" s="192"/>
      <c r="H3" s="449" t="s">
        <v>1</v>
      </c>
      <c r="I3" s="449"/>
    </row>
    <row r="4" spans="1:10">
      <c r="A4" s="192"/>
      <c r="B4" s="192"/>
      <c r="C4" s="192"/>
      <c r="D4" s="192"/>
      <c r="E4" s="192"/>
      <c r="F4" s="192"/>
      <c r="G4" s="192"/>
      <c r="H4" s="193"/>
      <c r="I4" s="194"/>
    </row>
    <row r="5" spans="1:10" ht="21.75" customHeight="1">
      <c r="A5" s="447" t="s">
        <v>175</v>
      </c>
      <c r="B5" s="447"/>
      <c r="C5" s="447"/>
      <c r="D5" s="447"/>
      <c r="E5" s="447"/>
      <c r="F5" s="447"/>
      <c r="G5" s="447"/>
      <c r="H5" s="447"/>
      <c r="I5" s="447"/>
    </row>
    <row r="6" spans="1:10" ht="21" customHeight="1">
      <c r="A6" s="448"/>
      <c r="B6" s="448"/>
      <c r="C6" s="448"/>
      <c r="D6" s="448"/>
      <c r="E6" s="448"/>
      <c r="F6" s="448"/>
      <c r="G6" s="448"/>
      <c r="H6" s="448"/>
      <c r="I6" s="448"/>
    </row>
    <row r="7" spans="1:10" ht="79.400000000000006" customHeight="1">
      <c r="A7" s="446" t="s">
        <v>56</v>
      </c>
      <c r="B7" s="450" t="s">
        <v>57</v>
      </c>
      <c r="C7" s="451"/>
      <c r="D7" s="452"/>
      <c r="E7" s="446" t="s">
        <v>58</v>
      </c>
      <c r="F7" s="446" t="s">
        <v>59</v>
      </c>
      <c r="G7" s="446" t="s">
        <v>60</v>
      </c>
      <c r="H7" s="461" t="s">
        <v>62</v>
      </c>
      <c r="I7" s="462"/>
    </row>
    <row r="8" spans="1:10" ht="21" customHeight="1">
      <c r="A8" s="446"/>
      <c r="B8" s="453"/>
      <c r="C8" s="454"/>
      <c r="D8" s="455"/>
      <c r="E8" s="446"/>
      <c r="F8" s="446"/>
      <c r="G8" s="446"/>
      <c r="H8" s="195" t="s">
        <v>61</v>
      </c>
      <c r="I8" s="196" t="s">
        <v>63</v>
      </c>
    </row>
    <row r="9" spans="1:10">
      <c r="A9" s="197"/>
      <c r="B9" s="197"/>
      <c r="C9" s="197"/>
      <c r="D9" s="197"/>
      <c r="E9" s="197"/>
      <c r="F9" s="197"/>
      <c r="G9" s="197"/>
      <c r="H9" s="198"/>
      <c r="I9" s="197"/>
      <c r="J9" s="97"/>
    </row>
    <row r="10" spans="1:10">
      <c r="A10" s="199">
        <v>1</v>
      </c>
      <c r="B10" s="456">
        <v>2</v>
      </c>
      <c r="C10" s="457"/>
      <c r="D10" s="458"/>
      <c r="E10" s="200">
        <v>3</v>
      </c>
      <c r="F10" s="200">
        <v>4</v>
      </c>
      <c r="G10" s="200">
        <v>5</v>
      </c>
      <c r="H10" s="201">
        <v>6</v>
      </c>
      <c r="I10" s="200">
        <v>7</v>
      </c>
      <c r="J10" s="97"/>
    </row>
    <row r="11" spans="1:10" ht="16.45" customHeight="1">
      <c r="A11" s="436" t="s">
        <v>21</v>
      </c>
      <c r="B11" s="436"/>
      <c r="C11" s="436"/>
      <c r="D11" s="436"/>
      <c r="E11" s="436"/>
      <c r="F11" s="436"/>
      <c r="G11" s="436"/>
      <c r="H11" s="436"/>
      <c r="I11" s="10">
        <f>+I12</f>
        <v>-1274.2</v>
      </c>
      <c r="J11" s="334"/>
    </row>
    <row r="12" spans="1:10">
      <c r="A12" s="202" t="s">
        <v>235</v>
      </c>
      <c r="B12" s="202" t="s">
        <v>236</v>
      </c>
      <c r="C12" s="202" t="s">
        <v>237</v>
      </c>
      <c r="D12" s="437" t="s">
        <v>239</v>
      </c>
      <c r="E12" s="437"/>
      <c r="F12" s="437"/>
      <c r="G12" s="437"/>
      <c r="H12" s="437"/>
      <c r="I12" s="262">
        <f>+I13</f>
        <v>-1274.2</v>
      </c>
    </row>
    <row r="13" spans="1:10" ht="54.8" customHeight="1">
      <c r="A13" s="203" t="s">
        <v>240</v>
      </c>
      <c r="B13" s="438" t="s">
        <v>241</v>
      </c>
      <c r="C13" s="439"/>
      <c r="D13" s="439"/>
      <c r="E13" s="439"/>
      <c r="F13" s="439"/>
      <c r="G13" s="439"/>
      <c r="H13" s="432"/>
      <c r="I13" s="204">
        <f>+I14</f>
        <v>-1274.2</v>
      </c>
    </row>
    <row r="14" spans="1:10" ht="16.45" customHeight="1">
      <c r="A14" s="205"/>
      <c r="B14" s="434" t="s">
        <v>90</v>
      </c>
      <c r="C14" s="435"/>
      <c r="D14" s="424"/>
      <c r="E14" s="206"/>
      <c r="F14" s="206"/>
      <c r="G14" s="206"/>
      <c r="H14" s="207"/>
      <c r="I14" s="208">
        <f>SUM(I15:I16)</f>
        <v>-1274.2</v>
      </c>
    </row>
    <row r="15" spans="1:10" s="101" customFormat="1">
      <c r="A15" s="243" t="s">
        <v>243</v>
      </c>
      <c r="B15" s="440" t="s">
        <v>242</v>
      </c>
      <c r="C15" s="440"/>
      <c r="D15" s="440"/>
      <c r="E15" s="210" t="s">
        <v>92</v>
      </c>
      <c r="F15" s="210" t="s">
        <v>93</v>
      </c>
      <c r="G15" s="211">
        <v>437000</v>
      </c>
      <c r="H15" s="212">
        <v>1</v>
      </c>
      <c r="I15" s="287">
        <f>-G15/1000</f>
        <v>-437</v>
      </c>
      <c r="J15" s="213"/>
    </row>
    <row r="16" spans="1:10" s="101" customFormat="1" ht="16.899999999999999" customHeight="1">
      <c r="A16" s="243" t="s">
        <v>244</v>
      </c>
      <c r="B16" s="440" t="s">
        <v>242</v>
      </c>
      <c r="C16" s="440"/>
      <c r="D16" s="440"/>
      <c r="E16" s="210" t="s">
        <v>92</v>
      </c>
      <c r="F16" s="210" t="s">
        <v>93</v>
      </c>
      <c r="G16" s="211">
        <v>837200</v>
      </c>
      <c r="H16" s="212">
        <v>1</v>
      </c>
      <c r="I16" s="287">
        <f>-G16/1000</f>
        <v>-837.2</v>
      </c>
      <c r="J16" s="213"/>
    </row>
    <row r="17" spans="1:10" s="101" customFormat="1" ht="9.75" customHeight="1">
      <c r="A17" s="324"/>
      <c r="B17" s="324"/>
      <c r="C17" s="324"/>
      <c r="D17" s="324"/>
      <c r="E17" s="210"/>
      <c r="F17" s="210"/>
      <c r="G17" s="211"/>
      <c r="H17" s="212"/>
      <c r="I17" s="287"/>
      <c r="J17" s="213"/>
    </row>
    <row r="18" spans="1:10" ht="16.45" customHeight="1">
      <c r="A18" s="436" t="s">
        <v>74</v>
      </c>
      <c r="B18" s="436"/>
      <c r="C18" s="436"/>
      <c r="D18" s="436"/>
      <c r="E18" s="436"/>
      <c r="F18" s="436"/>
      <c r="G18" s="436"/>
      <c r="H18" s="436"/>
      <c r="I18" s="10">
        <f>+I19</f>
        <v>-975000.00000000012</v>
      </c>
    </row>
    <row r="19" spans="1:10" ht="16.45" customHeight="1">
      <c r="A19" s="202" t="s">
        <v>64</v>
      </c>
      <c r="B19" s="202" t="s">
        <v>65</v>
      </c>
      <c r="C19" s="202" t="s">
        <v>66</v>
      </c>
      <c r="D19" s="459" t="s">
        <v>28</v>
      </c>
      <c r="E19" s="460"/>
      <c r="F19" s="460"/>
      <c r="G19" s="460"/>
      <c r="H19" s="460"/>
      <c r="I19" s="262">
        <f>+I20+I50+I56+I62</f>
        <v>-975000.00000000012</v>
      </c>
    </row>
    <row r="20" spans="1:10" ht="54.8" customHeight="1">
      <c r="A20" s="203" t="s">
        <v>124</v>
      </c>
      <c r="B20" s="438" t="s">
        <v>111</v>
      </c>
      <c r="C20" s="439"/>
      <c r="D20" s="439"/>
      <c r="E20" s="439"/>
      <c r="F20" s="439"/>
      <c r="G20" s="439"/>
      <c r="H20" s="432"/>
      <c r="I20" s="204">
        <f>+I21+I31</f>
        <v>-900000.00000000012</v>
      </c>
    </row>
    <row r="21" spans="1:10" ht="16.45" customHeight="1">
      <c r="A21" s="205"/>
      <c r="B21" s="434" t="s">
        <v>89</v>
      </c>
      <c r="C21" s="435"/>
      <c r="D21" s="424"/>
      <c r="E21" s="206"/>
      <c r="F21" s="206"/>
      <c r="G21" s="206"/>
      <c r="H21" s="207"/>
      <c r="I21" s="208">
        <f>SUM(I22:I30)</f>
        <v>-860420.70000000019</v>
      </c>
    </row>
    <row r="22" spans="1:10" s="101" customFormat="1">
      <c r="A22" s="233" t="s">
        <v>188</v>
      </c>
      <c r="B22" s="440" t="s">
        <v>128</v>
      </c>
      <c r="C22" s="440"/>
      <c r="D22" s="440"/>
      <c r="E22" s="210" t="s">
        <v>107</v>
      </c>
      <c r="F22" s="210" t="s">
        <v>93</v>
      </c>
      <c r="G22" s="211">
        <v>95602294</v>
      </c>
      <c r="H22" s="212">
        <v>1</v>
      </c>
      <c r="I22" s="113">
        <v>-95602.3</v>
      </c>
      <c r="J22" s="213"/>
    </row>
    <row r="23" spans="1:10" s="101" customFormat="1">
      <c r="A23" s="233" t="s">
        <v>189</v>
      </c>
      <c r="B23" s="440" t="s">
        <v>128</v>
      </c>
      <c r="C23" s="440"/>
      <c r="D23" s="440"/>
      <c r="E23" s="210" t="s">
        <v>107</v>
      </c>
      <c r="F23" s="210" t="s">
        <v>93</v>
      </c>
      <c r="G23" s="211">
        <v>95602294</v>
      </c>
      <c r="H23" s="212">
        <v>1</v>
      </c>
      <c r="I23" s="113">
        <v>-95602.3</v>
      </c>
      <c r="J23" s="213"/>
    </row>
    <row r="24" spans="1:10" s="101" customFormat="1">
      <c r="A24" s="233" t="s">
        <v>190</v>
      </c>
      <c r="B24" s="440" t="s">
        <v>128</v>
      </c>
      <c r="C24" s="440"/>
      <c r="D24" s="440"/>
      <c r="E24" s="210" t="s">
        <v>107</v>
      </c>
      <c r="F24" s="210" t="s">
        <v>93</v>
      </c>
      <c r="G24" s="211">
        <v>95602294</v>
      </c>
      <c r="H24" s="212">
        <v>1</v>
      </c>
      <c r="I24" s="113">
        <v>-95602.3</v>
      </c>
      <c r="J24" s="213"/>
    </row>
    <row r="25" spans="1:10" s="101" customFormat="1">
      <c r="A25" s="233" t="s">
        <v>191</v>
      </c>
      <c r="B25" s="440" t="s">
        <v>128</v>
      </c>
      <c r="C25" s="440"/>
      <c r="D25" s="440"/>
      <c r="E25" s="210" t="s">
        <v>107</v>
      </c>
      <c r="F25" s="210" t="s">
        <v>93</v>
      </c>
      <c r="G25" s="211">
        <v>95602294</v>
      </c>
      <c r="H25" s="212">
        <v>1</v>
      </c>
      <c r="I25" s="113">
        <v>-95602.3</v>
      </c>
      <c r="J25" s="213"/>
    </row>
    <row r="26" spans="1:10" s="101" customFormat="1">
      <c r="A26" s="233" t="s">
        <v>192</v>
      </c>
      <c r="B26" s="440" t="s">
        <v>128</v>
      </c>
      <c r="C26" s="440"/>
      <c r="D26" s="440"/>
      <c r="E26" s="210" t="s">
        <v>107</v>
      </c>
      <c r="F26" s="210" t="s">
        <v>93</v>
      </c>
      <c r="G26" s="211">
        <v>95602294</v>
      </c>
      <c r="H26" s="212">
        <v>1</v>
      </c>
      <c r="I26" s="113">
        <v>-95602.3</v>
      </c>
      <c r="J26" s="213"/>
    </row>
    <row r="27" spans="1:10" s="101" customFormat="1">
      <c r="A27" s="233" t="s">
        <v>193</v>
      </c>
      <c r="B27" s="440" t="s">
        <v>128</v>
      </c>
      <c r="C27" s="440"/>
      <c r="D27" s="440"/>
      <c r="E27" s="210" t="s">
        <v>107</v>
      </c>
      <c r="F27" s="210" t="s">
        <v>93</v>
      </c>
      <c r="G27" s="211">
        <v>95602294</v>
      </c>
      <c r="H27" s="212">
        <v>1</v>
      </c>
      <c r="I27" s="113">
        <v>-95602.3</v>
      </c>
      <c r="J27" s="213"/>
    </row>
    <row r="28" spans="1:10" s="101" customFormat="1">
      <c r="A28" s="233" t="s">
        <v>194</v>
      </c>
      <c r="B28" s="440" t="s">
        <v>128</v>
      </c>
      <c r="C28" s="440"/>
      <c r="D28" s="440"/>
      <c r="E28" s="210" t="s">
        <v>107</v>
      </c>
      <c r="F28" s="210" t="s">
        <v>93</v>
      </c>
      <c r="G28" s="211">
        <v>95602294</v>
      </c>
      <c r="H28" s="212">
        <v>1</v>
      </c>
      <c r="I28" s="113">
        <v>-95602.3</v>
      </c>
      <c r="J28" s="213"/>
    </row>
    <row r="29" spans="1:10" s="101" customFormat="1">
      <c r="A29" s="233" t="s">
        <v>195</v>
      </c>
      <c r="B29" s="440" t="s">
        <v>128</v>
      </c>
      <c r="C29" s="440"/>
      <c r="D29" s="440"/>
      <c r="E29" s="210" t="s">
        <v>107</v>
      </c>
      <c r="F29" s="210" t="s">
        <v>93</v>
      </c>
      <c r="G29" s="211">
        <v>95602294</v>
      </c>
      <c r="H29" s="212">
        <v>1</v>
      </c>
      <c r="I29" s="113">
        <v>-95602.3</v>
      </c>
      <c r="J29" s="213"/>
    </row>
    <row r="30" spans="1:10" s="101" customFormat="1">
      <c r="A30" s="233" t="s">
        <v>196</v>
      </c>
      <c r="B30" s="440" t="s">
        <v>128</v>
      </c>
      <c r="C30" s="440"/>
      <c r="D30" s="440"/>
      <c r="E30" s="210" t="s">
        <v>107</v>
      </c>
      <c r="F30" s="210" t="s">
        <v>93</v>
      </c>
      <c r="G30" s="211">
        <v>95602294</v>
      </c>
      <c r="H30" s="212">
        <v>1</v>
      </c>
      <c r="I30" s="113">
        <v>-95602.3</v>
      </c>
      <c r="J30" s="213"/>
    </row>
    <row r="31" spans="1:10" s="101" customFormat="1" ht="16.45" customHeight="1">
      <c r="A31" s="214"/>
      <c r="B31" s="443" t="s">
        <v>90</v>
      </c>
      <c r="C31" s="444"/>
      <c r="D31" s="445"/>
      <c r="E31" s="215"/>
      <c r="F31" s="215"/>
      <c r="G31" s="215"/>
      <c r="H31" s="216"/>
      <c r="I31" s="208">
        <f>SUM(I32:I49)</f>
        <v>-39579.299999999981</v>
      </c>
      <c r="J31" s="217"/>
    </row>
    <row r="32" spans="1:10" s="101" customFormat="1">
      <c r="A32" s="233" t="s">
        <v>197</v>
      </c>
      <c r="B32" s="440" t="s">
        <v>87</v>
      </c>
      <c r="C32" s="440"/>
      <c r="D32" s="440"/>
      <c r="E32" s="212" t="s">
        <v>92</v>
      </c>
      <c r="F32" s="210" t="s">
        <v>93</v>
      </c>
      <c r="G32" s="218">
        <v>3824091</v>
      </c>
      <c r="H32" s="212">
        <v>1</v>
      </c>
      <c r="I32" s="113">
        <v>-3824.1</v>
      </c>
      <c r="J32" s="217"/>
    </row>
    <row r="33" spans="1:10" s="101" customFormat="1">
      <c r="A33" s="233" t="s">
        <v>198</v>
      </c>
      <c r="B33" s="440" t="s">
        <v>87</v>
      </c>
      <c r="C33" s="440"/>
      <c r="D33" s="440"/>
      <c r="E33" s="212" t="s">
        <v>92</v>
      </c>
      <c r="F33" s="210" t="s">
        <v>93</v>
      </c>
      <c r="G33" s="218">
        <v>3824091</v>
      </c>
      <c r="H33" s="212">
        <v>1</v>
      </c>
      <c r="I33" s="113">
        <v>-3824.1</v>
      </c>
      <c r="J33" s="217"/>
    </row>
    <row r="34" spans="1:10" s="101" customFormat="1">
      <c r="A34" s="233" t="s">
        <v>199</v>
      </c>
      <c r="B34" s="440" t="s">
        <v>87</v>
      </c>
      <c r="C34" s="440"/>
      <c r="D34" s="440"/>
      <c r="E34" s="212" t="s">
        <v>92</v>
      </c>
      <c r="F34" s="210" t="s">
        <v>93</v>
      </c>
      <c r="G34" s="218">
        <v>3824091</v>
      </c>
      <c r="H34" s="212">
        <v>1</v>
      </c>
      <c r="I34" s="113">
        <v>-3824.1</v>
      </c>
      <c r="J34" s="217"/>
    </row>
    <row r="35" spans="1:10" s="101" customFormat="1">
      <c r="A35" s="233" t="s">
        <v>200</v>
      </c>
      <c r="B35" s="440" t="s">
        <v>87</v>
      </c>
      <c r="C35" s="440"/>
      <c r="D35" s="440"/>
      <c r="E35" s="212" t="s">
        <v>92</v>
      </c>
      <c r="F35" s="210" t="s">
        <v>93</v>
      </c>
      <c r="G35" s="218">
        <v>3824091</v>
      </c>
      <c r="H35" s="212">
        <v>1</v>
      </c>
      <c r="I35" s="113">
        <v>-3824.1</v>
      </c>
      <c r="J35" s="217"/>
    </row>
    <row r="36" spans="1:10" s="101" customFormat="1">
      <c r="A36" s="233" t="s">
        <v>201</v>
      </c>
      <c r="B36" s="440" t="s">
        <v>87</v>
      </c>
      <c r="C36" s="440"/>
      <c r="D36" s="440"/>
      <c r="E36" s="212" t="s">
        <v>92</v>
      </c>
      <c r="F36" s="210" t="s">
        <v>93</v>
      </c>
      <c r="G36" s="218">
        <v>3824091</v>
      </c>
      <c r="H36" s="212">
        <v>1</v>
      </c>
      <c r="I36" s="113">
        <v>-3824.1</v>
      </c>
      <c r="J36" s="217"/>
    </row>
    <row r="37" spans="1:10" s="101" customFormat="1">
      <c r="A37" s="233" t="s">
        <v>202</v>
      </c>
      <c r="B37" s="440" t="s">
        <v>87</v>
      </c>
      <c r="C37" s="440"/>
      <c r="D37" s="440"/>
      <c r="E37" s="212" t="s">
        <v>92</v>
      </c>
      <c r="F37" s="210" t="s">
        <v>93</v>
      </c>
      <c r="G37" s="218">
        <v>3824091</v>
      </c>
      <c r="H37" s="212">
        <v>1</v>
      </c>
      <c r="I37" s="113">
        <v>-3824.1</v>
      </c>
      <c r="J37" s="217"/>
    </row>
    <row r="38" spans="1:10" s="101" customFormat="1">
      <c r="A38" s="233" t="s">
        <v>203</v>
      </c>
      <c r="B38" s="440" t="s">
        <v>87</v>
      </c>
      <c r="C38" s="440"/>
      <c r="D38" s="440"/>
      <c r="E38" s="212" t="s">
        <v>92</v>
      </c>
      <c r="F38" s="210" t="s">
        <v>93</v>
      </c>
      <c r="G38" s="218">
        <v>3824091</v>
      </c>
      <c r="H38" s="212">
        <v>1</v>
      </c>
      <c r="I38" s="113">
        <v>-3824.1</v>
      </c>
      <c r="J38" s="217"/>
    </row>
    <row r="39" spans="1:10" s="101" customFormat="1">
      <c r="A39" s="233" t="s">
        <v>204</v>
      </c>
      <c r="B39" s="440" t="s">
        <v>87</v>
      </c>
      <c r="C39" s="440"/>
      <c r="D39" s="440"/>
      <c r="E39" s="212" t="s">
        <v>92</v>
      </c>
      <c r="F39" s="210" t="s">
        <v>93</v>
      </c>
      <c r="G39" s="218">
        <v>3824091</v>
      </c>
      <c r="H39" s="212">
        <v>1</v>
      </c>
      <c r="I39" s="113">
        <v>-3824.1</v>
      </c>
      <c r="J39" s="217"/>
    </row>
    <row r="40" spans="1:10" s="101" customFormat="1">
      <c r="A40" s="233" t="s">
        <v>205</v>
      </c>
      <c r="B40" s="440" t="s">
        <v>87</v>
      </c>
      <c r="C40" s="440"/>
      <c r="D40" s="440"/>
      <c r="E40" s="212" t="s">
        <v>92</v>
      </c>
      <c r="F40" s="210" t="s">
        <v>93</v>
      </c>
      <c r="G40" s="218">
        <v>3824091</v>
      </c>
      <c r="H40" s="212">
        <v>1</v>
      </c>
      <c r="I40" s="113">
        <v>-3824.1</v>
      </c>
      <c r="J40" s="217"/>
    </row>
    <row r="41" spans="1:10" s="101" customFormat="1">
      <c r="A41" s="233" t="s">
        <v>206</v>
      </c>
      <c r="B41" s="440" t="s">
        <v>88</v>
      </c>
      <c r="C41" s="440"/>
      <c r="D41" s="440"/>
      <c r="E41" s="212" t="s">
        <v>91</v>
      </c>
      <c r="F41" s="210" t="s">
        <v>93</v>
      </c>
      <c r="G41" s="218">
        <v>573603</v>
      </c>
      <c r="H41" s="212">
        <v>1</v>
      </c>
      <c r="I41" s="113">
        <v>-573.6</v>
      </c>
      <c r="J41" s="217"/>
    </row>
    <row r="42" spans="1:10" s="101" customFormat="1">
      <c r="A42" s="233" t="s">
        <v>207</v>
      </c>
      <c r="B42" s="440" t="s">
        <v>88</v>
      </c>
      <c r="C42" s="440"/>
      <c r="D42" s="440"/>
      <c r="E42" s="212" t="s">
        <v>91</v>
      </c>
      <c r="F42" s="210" t="s">
        <v>93</v>
      </c>
      <c r="G42" s="218">
        <v>573603</v>
      </c>
      <c r="H42" s="212">
        <v>1</v>
      </c>
      <c r="I42" s="113">
        <v>-573.6</v>
      </c>
      <c r="J42" s="217"/>
    </row>
    <row r="43" spans="1:10" s="101" customFormat="1">
      <c r="A43" s="233" t="s">
        <v>208</v>
      </c>
      <c r="B43" s="440" t="s">
        <v>88</v>
      </c>
      <c r="C43" s="440"/>
      <c r="D43" s="440"/>
      <c r="E43" s="212" t="s">
        <v>91</v>
      </c>
      <c r="F43" s="210" t="s">
        <v>93</v>
      </c>
      <c r="G43" s="218">
        <v>573603</v>
      </c>
      <c r="H43" s="212">
        <v>1</v>
      </c>
      <c r="I43" s="113">
        <v>-573.6</v>
      </c>
      <c r="J43" s="217"/>
    </row>
    <row r="44" spans="1:10" s="101" customFormat="1">
      <c r="A44" s="233" t="s">
        <v>209</v>
      </c>
      <c r="B44" s="440" t="s">
        <v>88</v>
      </c>
      <c r="C44" s="440"/>
      <c r="D44" s="440"/>
      <c r="E44" s="212" t="s">
        <v>91</v>
      </c>
      <c r="F44" s="210" t="s">
        <v>93</v>
      </c>
      <c r="G44" s="218">
        <v>573603</v>
      </c>
      <c r="H44" s="212">
        <v>1</v>
      </c>
      <c r="I44" s="113">
        <v>-573.6</v>
      </c>
      <c r="J44" s="217"/>
    </row>
    <row r="45" spans="1:10" s="101" customFormat="1">
      <c r="A45" s="233" t="s">
        <v>210</v>
      </c>
      <c r="B45" s="440" t="s">
        <v>88</v>
      </c>
      <c r="C45" s="440"/>
      <c r="D45" s="440"/>
      <c r="E45" s="212" t="s">
        <v>91</v>
      </c>
      <c r="F45" s="210" t="s">
        <v>93</v>
      </c>
      <c r="G45" s="218">
        <v>573603</v>
      </c>
      <c r="H45" s="212">
        <v>1</v>
      </c>
      <c r="I45" s="113">
        <v>-573.6</v>
      </c>
      <c r="J45" s="217"/>
    </row>
    <row r="46" spans="1:10" s="101" customFormat="1">
      <c r="A46" s="233" t="s">
        <v>211</v>
      </c>
      <c r="B46" s="440" t="s">
        <v>88</v>
      </c>
      <c r="C46" s="440"/>
      <c r="D46" s="440"/>
      <c r="E46" s="212" t="s">
        <v>91</v>
      </c>
      <c r="F46" s="210" t="s">
        <v>93</v>
      </c>
      <c r="G46" s="218">
        <v>573603</v>
      </c>
      <c r="H46" s="212">
        <v>1</v>
      </c>
      <c r="I46" s="113">
        <v>-573.6</v>
      </c>
      <c r="J46" s="217"/>
    </row>
    <row r="47" spans="1:10" s="101" customFormat="1">
      <c r="A47" s="233" t="s">
        <v>212</v>
      </c>
      <c r="B47" s="440" t="s">
        <v>88</v>
      </c>
      <c r="C47" s="440"/>
      <c r="D47" s="440"/>
      <c r="E47" s="212" t="s">
        <v>91</v>
      </c>
      <c r="F47" s="210" t="s">
        <v>93</v>
      </c>
      <c r="G47" s="218">
        <v>573603</v>
      </c>
      <c r="H47" s="212">
        <v>1</v>
      </c>
      <c r="I47" s="113">
        <v>-573.6</v>
      </c>
      <c r="J47" s="217"/>
    </row>
    <row r="48" spans="1:10" s="101" customFormat="1">
      <c r="A48" s="233" t="s">
        <v>213</v>
      </c>
      <c r="B48" s="440" t="s">
        <v>88</v>
      </c>
      <c r="C48" s="440"/>
      <c r="D48" s="440"/>
      <c r="E48" s="212" t="s">
        <v>91</v>
      </c>
      <c r="F48" s="210" t="s">
        <v>93</v>
      </c>
      <c r="G48" s="218">
        <v>573603</v>
      </c>
      <c r="H48" s="212">
        <v>1</v>
      </c>
      <c r="I48" s="113">
        <v>-573.6</v>
      </c>
      <c r="J48" s="217"/>
    </row>
    <row r="49" spans="1:11" s="101" customFormat="1">
      <c r="A49" s="233" t="s">
        <v>214</v>
      </c>
      <c r="B49" s="440" t="s">
        <v>88</v>
      </c>
      <c r="C49" s="440"/>
      <c r="D49" s="440"/>
      <c r="E49" s="212" t="s">
        <v>91</v>
      </c>
      <c r="F49" s="210" t="s">
        <v>93</v>
      </c>
      <c r="G49" s="218">
        <v>573603</v>
      </c>
      <c r="H49" s="212">
        <v>1</v>
      </c>
      <c r="I49" s="113">
        <v>-573.6</v>
      </c>
      <c r="J49" s="217"/>
    </row>
    <row r="50" spans="1:11" ht="54.8" customHeight="1">
      <c r="A50" s="203" t="s">
        <v>220</v>
      </c>
      <c r="B50" s="438" t="s">
        <v>221</v>
      </c>
      <c r="C50" s="439"/>
      <c r="D50" s="439"/>
      <c r="E50" s="439"/>
      <c r="F50" s="439"/>
      <c r="G50" s="439"/>
      <c r="H50" s="432"/>
      <c r="I50" s="333">
        <f>+I51+I53</f>
        <v>150000</v>
      </c>
    </row>
    <row r="51" spans="1:11" ht="16.45" customHeight="1">
      <c r="A51" s="205"/>
      <c r="B51" s="434" t="s">
        <v>89</v>
      </c>
      <c r="C51" s="435"/>
      <c r="D51" s="424"/>
      <c r="E51" s="206"/>
      <c r="F51" s="206"/>
      <c r="G51" s="206"/>
      <c r="H51" s="207"/>
      <c r="I51" s="208">
        <f>+I52</f>
        <v>146461.29999999999</v>
      </c>
    </row>
    <row r="52" spans="1:11" ht="16.45" customHeight="1">
      <c r="A52" s="259" t="s">
        <v>222</v>
      </c>
      <c r="B52" s="441" t="s">
        <v>223</v>
      </c>
      <c r="C52" s="441"/>
      <c r="D52" s="441"/>
      <c r="E52" s="261" t="s">
        <v>107</v>
      </c>
      <c r="F52" s="76" t="s">
        <v>106</v>
      </c>
      <c r="G52" s="220"/>
      <c r="H52" s="231"/>
      <c r="I52" s="325">
        <v>146461.29999999999</v>
      </c>
      <c r="J52" s="221"/>
      <c r="K52" s="222"/>
    </row>
    <row r="53" spans="1:11" ht="16.45" customHeight="1">
      <c r="A53" s="205"/>
      <c r="B53" s="434" t="s">
        <v>90</v>
      </c>
      <c r="C53" s="435"/>
      <c r="D53" s="424"/>
      <c r="E53" s="206"/>
      <c r="F53" s="206"/>
      <c r="G53" s="206"/>
      <c r="H53" s="207"/>
      <c r="I53" s="208">
        <f>SUM(I54:I55)</f>
        <v>3538.7</v>
      </c>
    </row>
    <row r="54" spans="1:11" s="229" customFormat="1">
      <c r="A54" s="234" t="s">
        <v>224</v>
      </c>
      <c r="B54" s="463" t="s">
        <v>87</v>
      </c>
      <c r="C54" s="463"/>
      <c r="D54" s="463"/>
      <c r="E54" s="226" t="s">
        <v>92</v>
      </c>
      <c r="F54" s="226" t="s">
        <v>93</v>
      </c>
      <c r="G54" s="218"/>
      <c r="H54" s="228"/>
      <c r="I54" s="325">
        <v>2563.1</v>
      </c>
      <c r="J54" s="221"/>
    </row>
    <row r="55" spans="1:11" s="183" customFormat="1" ht="16.899999999999999" customHeight="1">
      <c r="A55" s="260" t="s">
        <v>225</v>
      </c>
      <c r="B55" s="464" t="s">
        <v>88</v>
      </c>
      <c r="C55" s="464"/>
      <c r="D55" s="464"/>
      <c r="E55" s="226" t="s">
        <v>91</v>
      </c>
      <c r="F55" s="225" t="s">
        <v>93</v>
      </c>
      <c r="G55" s="227"/>
      <c r="H55" s="224"/>
      <c r="I55" s="325">
        <v>975.6</v>
      </c>
      <c r="J55" s="221"/>
    </row>
    <row r="56" spans="1:11" ht="54.8" customHeight="1">
      <c r="A56" s="203" t="s">
        <v>216</v>
      </c>
      <c r="B56" s="438" t="s">
        <v>217</v>
      </c>
      <c r="C56" s="439"/>
      <c r="D56" s="439"/>
      <c r="E56" s="439"/>
      <c r="F56" s="439"/>
      <c r="G56" s="439"/>
      <c r="H56" s="432"/>
      <c r="I56" s="204">
        <f>+I57+I59</f>
        <v>-100000</v>
      </c>
    </row>
    <row r="57" spans="1:11" ht="16.45" customHeight="1">
      <c r="A57" s="205"/>
      <c r="B57" s="434" t="s">
        <v>89</v>
      </c>
      <c r="C57" s="435"/>
      <c r="D57" s="424"/>
      <c r="E57" s="206"/>
      <c r="F57" s="206"/>
      <c r="G57" s="206"/>
      <c r="H57" s="207"/>
      <c r="I57" s="208">
        <f>+I58</f>
        <v>-98994.8</v>
      </c>
    </row>
    <row r="58" spans="1:11" ht="16.45" customHeight="1">
      <c r="A58" s="316" t="s">
        <v>218</v>
      </c>
      <c r="B58" s="441" t="s">
        <v>219</v>
      </c>
      <c r="C58" s="441"/>
      <c r="D58" s="441"/>
      <c r="E58" s="231" t="s">
        <v>126</v>
      </c>
      <c r="F58" s="76" t="s">
        <v>106</v>
      </c>
      <c r="G58" s="220"/>
      <c r="H58" s="231"/>
      <c r="I58" s="325">
        <v>-98994.8</v>
      </c>
      <c r="J58" s="221"/>
      <c r="K58" s="222"/>
    </row>
    <row r="59" spans="1:11" ht="16.45" customHeight="1">
      <c r="A59" s="205"/>
      <c r="B59" s="434" t="s">
        <v>90</v>
      </c>
      <c r="C59" s="435"/>
      <c r="D59" s="424"/>
      <c r="E59" s="206"/>
      <c r="F59" s="206"/>
      <c r="G59" s="206"/>
      <c r="H59" s="207"/>
      <c r="I59" s="208">
        <f>SUM(I60:I61)</f>
        <v>-1005.2</v>
      </c>
    </row>
    <row r="60" spans="1:11" s="229" customFormat="1">
      <c r="A60" s="313" t="s">
        <v>129</v>
      </c>
      <c r="B60" s="463" t="s">
        <v>87</v>
      </c>
      <c r="C60" s="463"/>
      <c r="D60" s="463"/>
      <c r="E60" s="226" t="s">
        <v>92</v>
      </c>
      <c r="F60" s="226" t="s">
        <v>93</v>
      </c>
      <c r="G60" s="218"/>
      <c r="H60" s="228"/>
      <c r="I60" s="325">
        <v>-225.1</v>
      </c>
      <c r="J60" s="221"/>
    </row>
    <row r="61" spans="1:11" s="183" customFormat="1" ht="16.899999999999999" customHeight="1">
      <c r="A61" s="314" t="s">
        <v>109</v>
      </c>
      <c r="B61" s="464" t="s">
        <v>88</v>
      </c>
      <c r="C61" s="464"/>
      <c r="D61" s="464"/>
      <c r="E61" s="226" t="s">
        <v>91</v>
      </c>
      <c r="F61" s="225" t="s">
        <v>93</v>
      </c>
      <c r="G61" s="227"/>
      <c r="H61" s="224"/>
      <c r="I61" s="325">
        <v>-780.1</v>
      </c>
      <c r="J61" s="221"/>
    </row>
    <row r="62" spans="1:11" ht="54.8" customHeight="1">
      <c r="A62" s="203" t="s">
        <v>94</v>
      </c>
      <c r="B62" s="438" t="s">
        <v>71</v>
      </c>
      <c r="C62" s="439"/>
      <c r="D62" s="439"/>
      <c r="E62" s="439"/>
      <c r="F62" s="439"/>
      <c r="G62" s="439"/>
      <c r="H62" s="432"/>
      <c r="I62" s="204">
        <f>+I63+I67</f>
        <v>-125000</v>
      </c>
    </row>
    <row r="63" spans="1:11" ht="16.45" customHeight="1">
      <c r="A63" s="205"/>
      <c r="B63" s="434" t="s">
        <v>89</v>
      </c>
      <c r="C63" s="435"/>
      <c r="D63" s="424"/>
      <c r="E63" s="206"/>
      <c r="F63" s="206"/>
      <c r="G63" s="206"/>
      <c r="H63" s="207"/>
      <c r="I63" s="208">
        <f>SUM(I64:I66)</f>
        <v>-119044.9</v>
      </c>
    </row>
    <row r="64" spans="1:11" s="183" customFormat="1" ht="16.45" customHeight="1">
      <c r="A64" s="313" t="s">
        <v>278</v>
      </c>
      <c r="B64" s="465" t="s">
        <v>125</v>
      </c>
      <c r="C64" s="465"/>
      <c r="D64" s="465"/>
      <c r="E64" s="224" t="s">
        <v>126</v>
      </c>
      <c r="F64" s="225" t="s">
        <v>106</v>
      </c>
      <c r="G64" s="218"/>
      <c r="H64" s="228"/>
      <c r="I64" s="327">
        <v>-95475.7</v>
      </c>
    </row>
    <row r="65" spans="1:9" ht="16.45" customHeight="1">
      <c r="A65" s="209" t="s">
        <v>127</v>
      </c>
      <c r="B65" s="433" t="s">
        <v>125</v>
      </c>
      <c r="C65" s="433"/>
      <c r="D65" s="433"/>
      <c r="E65" s="219" t="s">
        <v>126</v>
      </c>
      <c r="F65" s="76" t="s">
        <v>106</v>
      </c>
      <c r="G65" s="326"/>
      <c r="H65" s="212"/>
      <c r="I65" s="325">
        <v>47925.8</v>
      </c>
    </row>
    <row r="66" spans="1:9" ht="16.45" customHeight="1">
      <c r="A66" s="233" t="s">
        <v>215</v>
      </c>
      <c r="B66" s="433" t="s">
        <v>125</v>
      </c>
      <c r="C66" s="433"/>
      <c r="D66" s="433"/>
      <c r="E66" s="219" t="s">
        <v>126</v>
      </c>
      <c r="F66" s="76" t="s">
        <v>106</v>
      </c>
      <c r="G66" s="326"/>
      <c r="H66" s="212"/>
      <c r="I66" s="325">
        <v>-71495</v>
      </c>
    </row>
    <row r="67" spans="1:9" ht="16.45" customHeight="1">
      <c r="A67" s="205"/>
      <c r="B67" s="434" t="s">
        <v>90</v>
      </c>
      <c r="C67" s="435"/>
      <c r="D67" s="424"/>
      <c r="E67" s="206"/>
      <c r="F67" s="206"/>
      <c r="G67" s="215"/>
      <c r="H67" s="216"/>
      <c r="I67" s="208">
        <f>SUM(I68:I70)</f>
        <v>-5955.1</v>
      </c>
    </row>
    <row r="68" spans="1:9" s="229" customFormat="1">
      <c r="A68" s="223" t="s">
        <v>131</v>
      </c>
      <c r="B68" s="463" t="s">
        <v>87</v>
      </c>
      <c r="C68" s="463"/>
      <c r="D68" s="463"/>
      <c r="E68" s="226" t="s">
        <v>92</v>
      </c>
      <c r="F68" s="226" t="s">
        <v>93</v>
      </c>
      <c r="G68" s="218"/>
      <c r="H68" s="228"/>
      <c r="I68" s="325">
        <v>1777.2</v>
      </c>
    </row>
    <row r="69" spans="1:9" s="229" customFormat="1">
      <c r="A69" s="313" t="s">
        <v>130</v>
      </c>
      <c r="B69" s="463" t="s">
        <v>87</v>
      </c>
      <c r="C69" s="463"/>
      <c r="D69" s="463"/>
      <c r="E69" s="226" t="s">
        <v>92</v>
      </c>
      <c r="F69" s="226" t="s">
        <v>93</v>
      </c>
      <c r="G69" s="218"/>
      <c r="H69" s="228"/>
      <c r="I69" s="325">
        <f>-3035.6-3930</f>
        <v>-6965.6</v>
      </c>
    </row>
    <row r="70" spans="1:9">
      <c r="A70" s="315" t="s">
        <v>109</v>
      </c>
      <c r="B70" s="433" t="s">
        <v>88</v>
      </c>
      <c r="C70" s="433"/>
      <c r="D70" s="433"/>
      <c r="E70" s="219" t="s">
        <v>91</v>
      </c>
      <c r="F70" s="76" t="s">
        <v>93</v>
      </c>
      <c r="G70" s="218"/>
      <c r="H70" s="212"/>
      <c r="I70" s="325">
        <f>297-469.4-594.3</f>
        <v>-766.69999999999993</v>
      </c>
    </row>
  </sheetData>
  <mergeCells count="70">
    <mergeCell ref="B54:D54"/>
    <mergeCell ref="B55:D55"/>
    <mergeCell ref="B69:D69"/>
    <mergeCell ref="B65:D65"/>
    <mergeCell ref="B66:D66"/>
    <mergeCell ref="B64:D64"/>
    <mergeCell ref="B68:D68"/>
    <mergeCell ref="B60:D60"/>
    <mergeCell ref="B61:D61"/>
    <mergeCell ref="B56:H56"/>
    <mergeCell ref="B57:D57"/>
    <mergeCell ref="B45:D45"/>
    <mergeCell ref="B36:D36"/>
    <mergeCell ref="B47:D47"/>
    <mergeCell ref="B42:D42"/>
    <mergeCell ref="B46:D46"/>
    <mergeCell ref="B37:D37"/>
    <mergeCell ref="B41:D41"/>
    <mergeCell ref="B38:D38"/>
    <mergeCell ref="B39:D39"/>
    <mergeCell ref="B40:D40"/>
    <mergeCell ref="B32:D32"/>
    <mergeCell ref="B33:D33"/>
    <mergeCell ref="B34:D34"/>
    <mergeCell ref="B43:D43"/>
    <mergeCell ref="B44:D44"/>
    <mergeCell ref="B35:D35"/>
    <mergeCell ref="B50:H50"/>
    <mergeCell ref="B51:D51"/>
    <mergeCell ref="B52:D52"/>
    <mergeCell ref="B53:D53"/>
    <mergeCell ref="B48:D48"/>
    <mergeCell ref="B49:D49"/>
    <mergeCell ref="H1:I1"/>
    <mergeCell ref="B31:D31"/>
    <mergeCell ref="G7:G8"/>
    <mergeCell ref="A5:I6"/>
    <mergeCell ref="H2:I2"/>
    <mergeCell ref="H3:I3"/>
    <mergeCell ref="A7:A8"/>
    <mergeCell ref="E7:E8"/>
    <mergeCell ref="F7:F8"/>
    <mergeCell ref="B21:D21"/>
    <mergeCell ref="A18:H18"/>
    <mergeCell ref="B7:D8"/>
    <mergeCell ref="B10:D10"/>
    <mergeCell ref="D19:H19"/>
    <mergeCell ref="B20:H20"/>
    <mergeCell ref="H7:I7"/>
    <mergeCell ref="B26:D26"/>
    <mergeCell ref="B27:D27"/>
    <mergeCell ref="B28:D28"/>
    <mergeCell ref="B29:D29"/>
    <mergeCell ref="B30:D30"/>
    <mergeCell ref="B70:D70"/>
    <mergeCell ref="B67:D67"/>
    <mergeCell ref="A11:H11"/>
    <mergeCell ref="D12:H12"/>
    <mergeCell ref="B13:H13"/>
    <mergeCell ref="B14:D14"/>
    <mergeCell ref="B15:D15"/>
    <mergeCell ref="B16:D16"/>
    <mergeCell ref="B58:D58"/>
    <mergeCell ref="B59:D59"/>
    <mergeCell ref="B62:H62"/>
    <mergeCell ref="B63:D63"/>
    <mergeCell ref="B22:D22"/>
    <mergeCell ref="B23:D23"/>
    <mergeCell ref="B24:D24"/>
    <mergeCell ref="B25:D25"/>
  </mergeCells>
  <pageMargins left="0.7" right="0.7" top="0.75" bottom="0.75" header="0.3" footer="0.3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Havelvats 1</vt:lpstr>
      <vt:lpstr>Havelvats 2</vt:lpstr>
      <vt:lpstr>Havelvats 3</vt:lpstr>
      <vt:lpstr>Havelvats 4</vt:lpstr>
      <vt:lpstr>Havelvats 5</vt:lpstr>
      <vt:lpstr>Havelvats 6</vt:lpstr>
      <vt:lpstr>Havelvats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https://mul-edu.gov.am/tasks/docs/attachment.php?id=357075&amp;fn=havelvatsner+21+modulayin.xlsx&amp;out=1&amp;token=</cp:keywords>
  <cp:lastModifiedBy>User</cp:lastModifiedBy>
  <cp:lastPrinted>2021-05-05T15:36:02Z</cp:lastPrinted>
  <dcterms:modified xsi:type="dcterms:W3CDTF">2021-11-18T05:48:29Z</dcterms:modified>
</cp:coreProperties>
</file>