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9765" yWindow="-315" windowWidth="9795" windowHeight="11760" tabRatio="423"/>
  </bookViews>
  <sheets>
    <sheet name="1" sheetId="37" r:id="rId1"/>
    <sheet name="2" sheetId="50" r:id="rId2"/>
    <sheet name="3" sheetId="42" r:id="rId3"/>
    <sheet name="4" sheetId="44" r:id="rId4"/>
    <sheet name="5" sheetId="48" r:id="rId5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'1'!$6:$8</definedName>
    <definedName name="_xlnm.Print_Titles" localSheetId="1">'2'!$8:$9</definedName>
    <definedName name="_xlnm.Print_Titles" localSheetId="2">'3'!$7:$8</definedName>
    <definedName name="_xlnm.Print_Area" localSheetId="2">'3'!$A$1:$G$50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48" l="1"/>
  <c r="G30" i="48"/>
  <c r="G29" i="48"/>
  <c r="G28" i="48"/>
  <c r="G27" i="48"/>
  <c r="G26" i="48" s="1"/>
  <c r="G25" i="48"/>
  <c r="G24" i="48"/>
  <c r="G23" i="48"/>
  <c r="G22" i="48"/>
  <c r="G21" i="48"/>
  <c r="G20" i="48"/>
  <c r="G19" i="48"/>
  <c r="G18" i="48"/>
  <c r="G17" i="48"/>
  <c r="G16" i="48"/>
  <c r="G14" i="48"/>
  <c r="G13" i="48"/>
  <c r="G12" i="48"/>
  <c r="G15" i="48" l="1"/>
  <c r="G11" i="48"/>
  <c r="G10" i="48" s="1"/>
  <c r="G9" i="48" s="1"/>
  <c r="G8" i="48" s="1"/>
  <c r="F21" i="44"/>
  <c r="D20" i="44"/>
  <c r="E20" i="44"/>
  <c r="F20" i="44"/>
  <c r="C20" i="44"/>
  <c r="D31" i="44" l="1"/>
  <c r="E31" i="44"/>
  <c r="F31" i="44"/>
  <c r="C31" i="44"/>
  <c r="D60" i="44"/>
  <c r="E60" i="44"/>
  <c r="F60" i="44"/>
  <c r="C60" i="44"/>
  <c r="G20" i="50"/>
  <c r="G40" i="50"/>
  <c r="H55" i="50"/>
  <c r="I55" i="50"/>
  <c r="J55" i="50"/>
  <c r="G55" i="50"/>
  <c r="G54" i="50" s="1"/>
  <c r="G53" i="50" s="1"/>
  <c r="G52" i="50" s="1"/>
  <c r="G51" i="50" s="1"/>
  <c r="G49" i="50" s="1"/>
  <c r="J54" i="50"/>
  <c r="I54" i="50"/>
  <c r="I53" i="50" s="1"/>
  <c r="I52" i="50" s="1"/>
  <c r="I51" i="50" s="1"/>
  <c r="I49" i="50" s="1"/>
  <c r="I40" i="50" s="1"/>
  <c r="H54" i="50"/>
  <c r="J53" i="50"/>
  <c r="H53" i="50"/>
  <c r="J52" i="50"/>
  <c r="H52" i="50"/>
  <c r="J51" i="50"/>
  <c r="J49" i="50" s="1"/>
  <c r="J40" i="50" s="1"/>
  <c r="H51" i="50"/>
  <c r="H49" i="50" s="1"/>
  <c r="H40" i="50" s="1"/>
  <c r="J47" i="50"/>
  <c r="I47" i="50"/>
  <c r="H47" i="50"/>
  <c r="G47" i="50"/>
  <c r="J46" i="50"/>
  <c r="I46" i="50"/>
  <c r="H46" i="50"/>
  <c r="G46" i="50"/>
  <c r="J45" i="50"/>
  <c r="I45" i="50"/>
  <c r="H45" i="50"/>
  <c r="G45" i="50"/>
  <c r="J44" i="50"/>
  <c r="I44" i="50"/>
  <c r="H44" i="50"/>
  <c r="G44" i="50"/>
  <c r="J42" i="50"/>
  <c r="I42" i="50"/>
  <c r="H42" i="50"/>
  <c r="G42" i="50"/>
  <c r="H48" i="50"/>
  <c r="I48" i="50"/>
  <c r="J48" i="50"/>
  <c r="G48" i="50"/>
  <c r="E45" i="37"/>
  <c r="G45" i="37"/>
  <c r="H45" i="37"/>
  <c r="D45" i="37"/>
  <c r="F45" i="37"/>
  <c r="F44" i="37" l="1"/>
  <c r="F43" i="37"/>
  <c r="H44" i="37"/>
  <c r="G44" i="37"/>
  <c r="E44" i="37"/>
  <c r="H43" i="37"/>
  <c r="G43" i="37"/>
  <c r="E43" i="37"/>
  <c r="D43" i="37" s="1"/>
  <c r="E42" i="37"/>
  <c r="H42" i="37"/>
  <c r="D13" i="42"/>
  <c r="G48" i="42"/>
  <c r="G47" i="42" s="1"/>
  <c r="G45" i="42" s="1"/>
  <c r="F48" i="42"/>
  <c r="F47" i="42" s="1"/>
  <c r="F45" i="42" s="1"/>
  <c r="E48" i="42"/>
  <c r="E47" i="42" s="1"/>
  <c r="E45" i="42" s="1"/>
  <c r="D48" i="42"/>
  <c r="D47" i="42" s="1"/>
  <c r="D45" i="42" s="1"/>
  <c r="H37" i="50" l="1"/>
  <c r="I37" i="50"/>
  <c r="J37" i="50"/>
  <c r="G37" i="50"/>
  <c r="H39" i="50"/>
  <c r="I39" i="50"/>
  <c r="J39" i="50"/>
  <c r="G39" i="50"/>
  <c r="F29" i="37"/>
  <c r="F30" i="37"/>
  <c r="F31" i="37"/>
  <c r="F32" i="37"/>
  <c r="F28" i="37"/>
  <c r="F16" i="37"/>
  <c r="G18" i="42"/>
  <c r="D36" i="42"/>
  <c r="E36" i="42"/>
  <c r="F36" i="42"/>
  <c r="D31" i="37"/>
  <c r="D32" i="37"/>
  <c r="D30" i="37" l="1"/>
  <c r="D29" i="37"/>
  <c r="E27" i="37"/>
  <c r="F27" i="37"/>
  <c r="H27" i="37"/>
  <c r="G41" i="37"/>
  <c r="G40" i="37"/>
  <c r="G39" i="37"/>
  <c r="G38" i="37"/>
  <c r="G37" i="37"/>
  <c r="F20" i="37"/>
  <c r="D20" i="37" s="1"/>
  <c r="F33" i="37"/>
  <c r="H33" i="37"/>
  <c r="E33" i="37"/>
  <c r="H15" i="37"/>
  <c r="H13" i="37" s="1"/>
  <c r="E15" i="37"/>
  <c r="E13" i="37" l="1"/>
  <c r="E11" i="37" s="1"/>
  <c r="G15" i="37"/>
  <c r="G33" i="37"/>
  <c r="G27" i="37"/>
  <c r="F15" i="37"/>
  <c r="H11" i="37"/>
  <c r="F13" i="37" l="1"/>
  <c r="F42" i="37" s="1"/>
  <c r="D44" i="37"/>
  <c r="G13" i="37"/>
  <c r="H38" i="50"/>
  <c r="I38" i="50"/>
  <c r="J38" i="50"/>
  <c r="G38" i="50"/>
  <c r="G42" i="37" l="1"/>
  <c r="G11" i="37" s="1"/>
  <c r="D17" i="37"/>
  <c r="D18" i="37"/>
  <c r="D19" i="37"/>
  <c r="D21" i="37"/>
  <c r="D22" i="37"/>
  <c r="D23" i="37"/>
  <c r="D24" i="37"/>
  <c r="D25" i="37"/>
  <c r="D26" i="37"/>
  <c r="D27" i="37"/>
  <c r="D28" i="37"/>
  <c r="D33" i="37"/>
  <c r="D34" i="37"/>
  <c r="D35" i="37"/>
  <c r="D36" i="37"/>
  <c r="D37" i="37"/>
  <c r="D38" i="37"/>
  <c r="D39" i="37"/>
  <c r="D40" i="37"/>
  <c r="D41" i="37"/>
  <c r="G36" i="42" l="1"/>
  <c r="D30" i="42"/>
  <c r="E30" i="42"/>
  <c r="F30" i="42"/>
  <c r="G30" i="42"/>
  <c r="D18" i="42"/>
  <c r="E18" i="42"/>
  <c r="F18" i="42"/>
  <c r="D16" i="42" l="1"/>
  <c r="G16" i="42"/>
  <c r="G15" i="42" s="1"/>
  <c r="G13" i="42" s="1"/>
  <c r="F16" i="42"/>
  <c r="E16" i="42"/>
  <c r="E15" i="42" s="1"/>
  <c r="E13" i="42" s="1"/>
  <c r="E22" i="44" l="1"/>
  <c r="E51" i="44" s="1"/>
  <c r="F15" i="42"/>
  <c r="F13" i="42" s="1"/>
  <c r="C22" i="44"/>
  <c r="C51" i="44" s="1"/>
  <c r="D15" i="42"/>
  <c r="E11" i="42"/>
  <c r="E9" i="42" s="1"/>
  <c r="D22" i="44"/>
  <c r="D51" i="44" s="1"/>
  <c r="D16" i="37" l="1"/>
  <c r="H9" i="37" l="1"/>
  <c r="G9" i="37"/>
  <c r="E9" i="37"/>
  <c r="F11" i="37" l="1"/>
  <c r="D42" i="37" l="1"/>
  <c r="H36" i="50"/>
  <c r="F22" i="44"/>
  <c r="F51" i="44" s="1"/>
  <c r="D15" i="37"/>
  <c r="H35" i="50" l="1"/>
  <c r="H34" i="50" s="1"/>
  <c r="H33" i="50" s="1"/>
  <c r="H31" i="50" s="1"/>
  <c r="H30" i="50" s="1"/>
  <c r="I36" i="50"/>
  <c r="D11" i="42"/>
  <c r="D9" i="42" s="1"/>
  <c r="J36" i="50"/>
  <c r="G36" i="50"/>
  <c r="H29" i="50" l="1"/>
  <c r="H28" i="50" s="1"/>
  <c r="H27" i="50" s="1"/>
  <c r="H26" i="50" s="1"/>
  <c r="H24" i="50" s="1"/>
  <c r="H22" i="50" s="1"/>
  <c r="I35" i="50"/>
  <c r="I34" i="50" s="1"/>
  <c r="I33" i="50" s="1"/>
  <c r="I31" i="50" s="1"/>
  <c r="I30" i="50" s="1"/>
  <c r="G35" i="50"/>
  <c r="G34" i="50" s="1"/>
  <c r="G33" i="50" s="1"/>
  <c r="G31" i="50" s="1"/>
  <c r="G30" i="50" s="1"/>
  <c r="J35" i="50"/>
  <c r="J34" i="50" s="1"/>
  <c r="J33" i="50" s="1"/>
  <c r="J31" i="50" s="1"/>
  <c r="J30" i="50" s="1"/>
  <c r="F11" i="42"/>
  <c r="F9" i="42" s="1"/>
  <c r="G11" i="42"/>
  <c r="G9" i="42" s="1"/>
  <c r="D13" i="37"/>
  <c r="H20" i="50" l="1"/>
  <c r="H18" i="50" s="1"/>
  <c r="H16" i="50" s="1"/>
  <c r="H14" i="50" s="1"/>
  <c r="H12" i="50" s="1"/>
  <c r="H10" i="50" s="1"/>
  <c r="G29" i="50"/>
  <c r="G28" i="50" s="1"/>
  <c r="G27" i="50" s="1"/>
  <c r="G26" i="50" s="1"/>
  <c r="G24" i="50" s="1"/>
  <c r="G22" i="50" s="1"/>
  <c r="G18" i="50" s="1"/>
  <c r="G16" i="50" s="1"/>
  <c r="G14" i="50" s="1"/>
  <c r="G12" i="50" s="1"/>
  <c r="G10" i="50" s="1"/>
  <c r="J29" i="50"/>
  <c r="J28" i="50" s="1"/>
  <c r="J27" i="50" s="1"/>
  <c r="J26" i="50" s="1"/>
  <c r="J24" i="50" s="1"/>
  <c r="J22" i="50" s="1"/>
  <c r="J20" i="50" s="1"/>
  <c r="I29" i="50"/>
  <c r="I28" i="50" s="1"/>
  <c r="I27" i="50" s="1"/>
  <c r="I26" i="50" s="1"/>
  <c r="I24" i="50" s="1"/>
  <c r="I22" i="50" s="1"/>
  <c r="J18" i="50"/>
  <c r="J16" i="50" s="1"/>
  <c r="J14" i="50" s="1"/>
  <c r="J12" i="50" s="1"/>
  <c r="J10" i="50" s="1"/>
  <c r="D11" i="37"/>
  <c r="F9" i="37"/>
  <c r="D9" i="37" s="1"/>
  <c r="I20" i="50" l="1"/>
  <c r="I18" i="50" s="1"/>
  <c r="I16" i="50" s="1"/>
  <c r="I14" i="50" s="1"/>
  <c r="I12" i="50" s="1"/>
  <c r="I10" i="50" s="1"/>
</calcChain>
</file>

<file path=xl/sharedStrings.xml><?xml version="1.0" encoding="utf-8"?>
<sst xmlns="http://schemas.openxmlformats.org/spreadsheetml/2006/main" count="360" uniqueCount="162">
  <si>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</si>
  <si>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</si>
  <si>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</si>
  <si>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</si>
  <si>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</si>
  <si>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</si>
  <si>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</si>
  <si>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</si>
  <si>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</si>
  <si>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</si>
  <si>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</si>
  <si>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</si>
  <si>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</si>
  <si>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</si>
  <si>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</si>
  <si>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</si>
  <si>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</si>
  <si>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</si>
  <si>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</si>
  <si>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</si>
  <si>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</si>
  <si>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</si>
  <si>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</si>
  <si>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</si>
  <si>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</si>
  <si>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</si>
  <si>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</si>
  <si>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</si>
  <si>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</si>
  <si>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</si>
  <si>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</si>
  <si>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</si>
  <si>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</si>
  <si>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</si>
  <si>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</si>
  <si>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</si>
  <si>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</si>
  <si>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</si>
  <si>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</si>
  <si>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</si>
  <si>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</si>
  <si>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</si>
  <si>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</si>
  <si>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</si>
  <si>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</si>
  <si>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</si>
  <si>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</si>
  <si>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</si>
  <si>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</si>
  <si>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</si>
  <si>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</si>
  <si>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</si>
  <si>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</si>
  <si>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</si>
  <si>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 xml:space="preserve"> Միջպետական նշանակության ավտոճանապարհներ </t>
  </si>
  <si>
    <t>Հավելված N5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</si>
  <si>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</si>
  <si>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</si>
  <si>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</si>
  <si>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</si>
  <si>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</si>
  <si>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</si>
  <si>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</si>
  <si>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</si>
  <si>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</si>
  <si>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</si>
  <si>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</si>
  <si>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</si>
  <si>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</si>
  <si>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</si>
  <si>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</si>
  <si>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</si>
  <si>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</si>
  <si>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</si>
  <si>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ԱՇԽԱՏԱՆՔՆԵՐ</t>
  </si>
  <si>
    <t xml:space="preserve"> ՄԱՍ III. ԾԱՌԱՅՈՒԹՅՈՒՆՆԵՐ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</si>
  <si>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</si>
  <si>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</si>
  <si>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</si>
  <si>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</si>
  <si>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</si>
  <si>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</si>
  <si>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ՀՀ կառավարություն</t>
  </si>
  <si>
    <t>ՀՀ կառավարություն</t>
  </si>
  <si>
    <t>ՀՀ ԿԱՌԱՎԱՐՈՒԹՅՈՒՆ</t>
  </si>
  <si>
    <t>Առաջին կիսամյակ</t>
  </si>
  <si>
    <t xml:space="preserve"> Ինն ամիս</t>
  </si>
  <si>
    <t>Ցուցանիշների փոփոխությունը (ավելացումները նշված են դրական նշանով)</t>
  </si>
  <si>
    <t>հազ. դրամ</t>
  </si>
  <si>
    <t>ճանապարհների վերանորոգման աշխատանքներ</t>
  </si>
  <si>
    <t>դրամ</t>
  </si>
  <si>
    <t>հեղինակային հսկողության ծառայություններ</t>
  </si>
  <si>
    <t>տեխնիկական հսկողության ծառայություններ</t>
  </si>
  <si>
    <t xml:space="preserve">ՀՀ կառավարության  2022 թվականի </t>
  </si>
  <si>
    <t>«ՀԱՅԱՍՏԱՆԻ ՀԱՆՐԱՊԵՏՈՒԹՅԱՆ 2022 ԹՎԱԿԱՆԻ ՊԵՏԱԿԱՆ ԲՅՈՒՋԵԻ ՄԱՍԻՆ» ՀԱՅԱՍՏԱՆԻ ՀԱՆՐԱՊԵՏՈՒԹՅԱՆ
ՕՐԵՆՔԻ N 1 ՀԱՎԵԼՎԱԾԻ N 3 ԱՂՅՈՒՍԱԿՈՒՄ ԿԱՏԱՐՎՈՂ ՓՈՓՈԽՈՒԹՅՈՒՆՆԵՐԸ ԵՎ ԼՐԱՑՈՒՄՆԵՐԸ</t>
  </si>
  <si>
    <t>Հավելված N2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</si>
  <si>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</si>
  <si>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</si>
  <si>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9.1.8 և 9.1.59 ԱՂՅՈՒՍԱԿՆԵՐՈՒՄ ԿԱՏԱՐՎՈՂ ՓՈՓՈԽՈՒԹՅՈՒՆՆԵՐԸ ԵՎ ԼՐԱՑՈՒՄՆԵՐԸ</t>
  </si>
  <si>
    <t>Աղյուսակ 9.1.8</t>
  </si>
  <si>
    <t>Աղյուսակ 9.1.59</t>
  </si>
  <si>
    <t>ՀԱՅԱՍՏԱՆԻ ՀԱՆՐԱՊԵՏՈՒԹՅԱՆ ԿԱՌԱՎԱՐՈՒԹՅԱՆ 2021 ԹՎԱԿԱՆԻ ԴԵԿՏԵՄԲԵՐԻ 23-Ի N 2121-Ն ՈՐՈՇՄԱՆ N 10 ՀԱՎԵԼՎԱԾՈՒՄ ԿԱՏԱՐՎՈՂ ԼՐԱՑՈՒՄՆԵՐԸ</t>
  </si>
  <si>
    <t>2</t>
  </si>
  <si>
    <t>Տ-5-24,/Մ-3/ (Ստեփանավան) – Արմանիս – Ուրասար – Կաթնաղբյուր տեղական նշանակության ավտոճանապարհի կմ 6+600-կմ 15+200 հատվածի և Կաթնաղբյուր համայնքի 8-րդ և 9-րդ փողոցների հիմնանորոգում</t>
  </si>
  <si>
    <t>Տ-8-49,/Տ-8-48/-Լծեն ավտոճանապարհի վերակառուցում</t>
  </si>
  <si>
    <t>Որոտան-Խոտ ավտոճանապարհի վերակառուցում</t>
  </si>
  <si>
    <t>Հ-46(Քաշունի գյուղի խաչմերուկից)-Բարձրավան ավտոճանապարհի կառուցում</t>
  </si>
  <si>
    <t>Տանձավեր-Շուռնուխ ավտոճանապարհի կառուցում</t>
  </si>
  <si>
    <t xml:space="preserve"> ԱՅԼ ՀԻՄՆԱԿԱՆ ՄԻՋՈՑՆԵՐ</t>
  </si>
  <si>
    <t xml:space="preserve"> - Նախագծահետազոտական ծախսեր</t>
  </si>
  <si>
    <t>Բաժին</t>
  </si>
  <si>
    <t>Խումբ</t>
  </si>
  <si>
    <t>Դաս</t>
  </si>
  <si>
    <t>Առաջին եռամսյակ</t>
  </si>
  <si>
    <t>ՀԲՄ</t>
  </si>
  <si>
    <t>ՀՄԱ</t>
  </si>
  <si>
    <t>ՄԱ</t>
  </si>
  <si>
    <t>Մ-1, Երևան-Գյումրի-Վրաստանի սահման կմ152+600-կմ156+700 հատվածի հիմնանորոգում</t>
  </si>
  <si>
    <t>Մ-3, Թուրքիայի սահման-Մարգարա-Վանաձոր-Տաշիր-Վրաստանի սահման միջպետական նշանակության ավտոճանապարհի կմ97+020-կմ104+700 հատվածի հիմնանորոգման աշխատանքներ</t>
  </si>
  <si>
    <t>Մ-3, Թուրքիայի սահման-Մարգարա-Վանաձոր-Տաշիր-Վրաստանի սահման միջպետական նշանակության ավտոճանապարհի կմ130+400-կմ135+354 հատվածի հիմնանորոգում</t>
  </si>
  <si>
    <t>Մ-3, Թուրքիայի սահման-Մարգարա-Վանաձոր-Տաշիր-Վրաստանի սահման միջպետական նշանակության ավտոճանապարհի կմ154+000-կմ176+900 հատվածի հիմնանորոգում</t>
  </si>
  <si>
    <t xml:space="preserve">Մ-4, Երևան-Սևան-Իջևան-Ադրբեջանի սահման միջպետական նշանակության ավտոճանապարհի կմ67+500 փլուզված հատվածի վերականգնում </t>
  </si>
  <si>
    <t>Մ-7, Մ-3-Սպիտակ-Գյումրի-Թուրքիայի սահման կմ48+000 - կմ52+000 հատվածի հիմնանորոգում</t>
  </si>
  <si>
    <t>Մ-9, Մ-1-Թալին-Քարակերտ-Թուրքիայի սահման միջպետական նշանակության ավտոճանապարհի կմ1+300 - կմ3+600 հատվածի հիմնանորոգում</t>
  </si>
  <si>
    <t>Մ-10, Սևան-Մարտունի-Գետափ միջպետական նշանակության ավտոճանապարհի կմ57+450-կմ59+450 հատվածի մայթերի կառուցում</t>
  </si>
  <si>
    <t xml:space="preserve">Մ-14, Մ-4-Շորժա-Վարդենիս միջպետական նշանակության ավտոճանապարհի կմ32+888-կմ33+628 և կմ52+970-կմ53+350 փլուզված հատվածներում գաբիոնային հենապատերի կառուցում </t>
  </si>
  <si>
    <t>Մ-14, Մ-4-Շորժա-Վարդենիս միջպետական նշանակության ավտոճանապարհի կմ39+400 - կմ60+300 հատվածի հիմնանորոգում</t>
  </si>
  <si>
    <t>Մ-16, Մ-4-Ոսկեպար-Նոյեմբերյան-Մ-6 միջպետական նշանակության ավտոճանապարհի կմ21+940-կմ24+700 հատվածի հիմնանորոգում</t>
  </si>
  <si>
    <t>Հ-8, /Մ-2/-Այնթապ-Մխչյան-Արտաշատ-Այգևան-/Մ-2/ հանրապետական նշանակության ավտոճանապարհի կմ21+200 - կմ26+400 և կմ30+000-կմ33+500 հատվածների հիմնանորոգում</t>
  </si>
  <si>
    <t>Հ-75, Մ-9-Իսահակյան-Գյումրի-Մ-7 հանրապետական նշանակության ավտոճանապարհի կմ68+300 - կմ70+800 հատվածի հիմնանորոգում</t>
  </si>
  <si>
    <t>Հ-83, /Հ-21/ (Արթիկ)–Պեմզաշեն- /Մ-1/ հանրապետական նշանակության ավտոճանապարհի կմ0+000-կմ8+900 հատվածի հիմնանորոգում</t>
  </si>
  <si>
    <t>Տ-1-39, /Մ-1/ - Կաթնաղբյուր - Շղարշիկ - Եղնիկ - (Տ-1-17) ավտոճանապարհի կմ 6+900 - կմ 10+800 հատվածի հիմնանորոգում</t>
  </si>
  <si>
    <t>Տ-7-52, /Հ-21/ (Արթիկ) – Անուշավան – Փանիկ (Տ-7-53) ավտոճանապարհի կմ0+000 - կմ3+000 հատվածի հիմնանորոգում</t>
  </si>
  <si>
    <t>Իջևան քաղաքի Սարիբեկ-Օհանյան փողոցի կմ0+000-կմ1+145 հատվածի հիմնանորոգում</t>
  </si>
  <si>
    <t>Տրանսպորտային օբյեկտների հիմնանորոգում</t>
  </si>
  <si>
    <t>Մ- 3, Թուրքիայի սահման-Մարգարա-Վանաձոր-Տաշիր-Վրաստանի սահման կմ144+020-ում գտնվող կամրջի հիմնանորոգում</t>
  </si>
  <si>
    <t>Տրանսպորտային օբյեկտների հիմնանորոգում, այդ թվում</t>
  </si>
  <si>
    <t xml:space="preserve"> 21002</t>
  </si>
  <si>
    <t xml:space="preserve"> Տրանսպորտային օբյեկտների հիմնանորոգում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</si>
  <si>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</si>
  <si>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</si>
  <si>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</si>
  <si>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</si>
  <si>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Միջոցառումն իրականացնողի անվանումը </t>
  </si>
  <si>
    <t xml:space="preserve">  Մասնագիտացված միավոր </t>
  </si>
  <si>
    <t xml:space="preserve"> Հանրապետական նշանակության ավտոճանապարհներ </t>
  </si>
  <si>
    <t>45231177/578</t>
  </si>
  <si>
    <t>45231177/569</t>
  </si>
  <si>
    <t>98111140/43</t>
  </si>
  <si>
    <t>98111140/39</t>
  </si>
  <si>
    <t>98111140/48</t>
  </si>
  <si>
    <t>98111140/26</t>
  </si>
  <si>
    <t>50531140/13</t>
  </si>
  <si>
    <t>Փորձաքննության ծառայություններ</t>
  </si>
  <si>
    <t>50531140/14</t>
  </si>
  <si>
    <t>50531140/15</t>
  </si>
  <si>
    <t>50531140/16</t>
  </si>
  <si>
    <t>1049   21002</t>
  </si>
  <si>
    <t>կամուրջների վերանորոգման շինարարական աշխատանքներեր</t>
  </si>
  <si>
    <t>ՀՀ կառավարության 2022 թվականի</t>
  </si>
  <si>
    <t>Հ8, Երևան-Արտաշատ-Այգեվան հանրապետական նշանակության ավտոճանապարհի կմ33+500 - կմ42+600 հատվածի հիմնանորոգում</t>
  </si>
  <si>
    <t>Հ-46, Մ2-Տաթև-Աղվանի-Մ2 (Սյունիք) հանրապետական նշանակության  ավտոճանապարհի կմ25+000-կմ37+500 հատվածի հիմնանորոգում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</si>
</sst>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(* #,##0.00_);_(* \(#,##0.00\);_(* &quot;-&quot;??_);_(@_)"/>
    <numFmt numFmtId="165" formatCode="_ * #,##0.00_)_€_ ;_ * \(#,##0.00\)_€_ ;_ * &quot;-&quot;??_)_€_ ;_ @_ 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\ _₽_-;\-* #,##0.00\ _₽_-;_-* &quot;-&quot;??\ _₽_-;_-@_-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(* #,##0_);_(* \(#,##0\);_(* &quot;-&quot;??_);_(@_)"/>
    <numFmt numFmtId="174" formatCode="_ * #,##0.0_)\ _€_ ;_ * \(#,##0.0\)\ _€_ ;_ * &quot;-&quot;?_)\ _€_ ;_ @_ "/>
  </numFmts>
  <fonts count="77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u/>
      <sz val="11"/>
      <color theme="10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42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6" fontId="6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6" fillId="0" borderId="0">
      <alignment horizontal="left" vertical="top" wrapText="1"/>
    </xf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10" fillId="0" borderId="0"/>
    <xf numFmtId="0" fontId="11" fillId="0" borderId="0"/>
    <xf numFmtId="165" fontId="10" fillId="0" borderId="0" applyFont="0" applyFill="0" applyBorder="0" applyAlignment="0" applyProtection="0"/>
    <xf numFmtId="0" fontId="5" fillId="0" borderId="0"/>
    <xf numFmtId="164" fontId="13" fillId="0" borderId="0" applyFont="0" applyFill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5" fillId="9" borderId="0" applyNumberFormat="0" applyBorder="0" applyAlignment="0" applyProtection="0"/>
    <xf numFmtId="0" fontId="15" fillId="13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5" fillId="25" borderId="0" applyNumberFormat="0" applyBorder="0" applyAlignment="0" applyProtection="0"/>
    <xf numFmtId="0" fontId="15" fillId="29" borderId="0" applyNumberFormat="0" applyBorder="0" applyAlignment="0" applyProtection="0"/>
    <xf numFmtId="0" fontId="16" fillId="3" borderId="0" applyNumberFormat="0" applyBorder="0" applyAlignment="0" applyProtection="0"/>
    <xf numFmtId="0" fontId="17" fillId="6" borderId="17" applyNumberFormat="0" applyAlignment="0" applyProtection="0"/>
    <xf numFmtId="0" fontId="18" fillId="7" borderId="20" applyNumberFormat="0" applyAlignment="0" applyProtection="0"/>
    <xf numFmtId="0" fontId="19" fillId="0" borderId="0" applyNumberFormat="0" applyFill="0" applyBorder="0" applyAlignment="0" applyProtection="0"/>
    <xf numFmtId="0" fontId="20" fillId="2" borderId="0" applyNumberFormat="0" applyBorder="0" applyAlignment="0" applyProtection="0"/>
    <xf numFmtId="0" fontId="21" fillId="0" borderId="14" applyNumberFormat="0" applyFill="0" applyAlignment="0" applyProtection="0"/>
    <xf numFmtId="0" fontId="22" fillId="0" borderId="15" applyNumberFormat="0" applyFill="0" applyAlignment="0" applyProtection="0"/>
    <xf numFmtId="0" fontId="23" fillId="0" borderId="16" applyNumberFormat="0" applyFill="0" applyAlignment="0" applyProtection="0"/>
    <xf numFmtId="0" fontId="23" fillId="0" borderId="0" applyNumberFormat="0" applyFill="0" applyBorder="0" applyAlignment="0" applyProtection="0"/>
    <xf numFmtId="0" fontId="24" fillId="5" borderId="17" applyNumberFormat="0" applyAlignment="0" applyProtection="0"/>
    <xf numFmtId="0" fontId="25" fillId="0" borderId="19" applyNumberFormat="0" applyFill="0" applyAlignment="0" applyProtection="0"/>
    <xf numFmtId="0" fontId="26" fillId="4" borderId="0" applyNumberFormat="0" applyBorder="0" applyAlignment="0" applyProtection="0"/>
    <xf numFmtId="0" fontId="27" fillId="0" borderId="0"/>
    <xf numFmtId="0" fontId="6" fillId="0" borderId="0">
      <alignment horizontal="left" vertical="top" wrapText="1"/>
    </xf>
    <xf numFmtId="0" fontId="3" fillId="0" borderId="0"/>
    <xf numFmtId="0" fontId="28" fillId="0" borderId="0"/>
    <xf numFmtId="0" fontId="14" fillId="8" borderId="21" applyNumberFormat="0" applyFont="0" applyAlignment="0" applyProtection="0"/>
    <xf numFmtId="0" fontId="10" fillId="8" borderId="21" applyNumberFormat="0" applyFont="0" applyAlignment="0" applyProtection="0"/>
    <xf numFmtId="0" fontId="29" fillId="6" borderId="18" applyNumberFormat="0" applyAlignment="0" applyProtection="0"/>
    <xf numFmtId="9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22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4" fillId="0" borderId="0"/>
    <xf numFmtId="0" fontId="9" fillId="0" borderId="0"/>
    <xf numFmtId="0" fontId="35" fillId="4" borderId="0" applyNumberFormat="0" applyBorder="0" applyAlignment="0" applyProtection="0"/>
    <xf numFmtId="0" fontId="12" fillId="0" borderId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37" borderId="0" applyNumberFormat="0" applyBorder="0" applyAlignment="0" applyProtection="0"/>
    <xf numFmtId="0" fontId="28" fillId="36" borderId="0" applyNumberFormat="0" applyBorder="0" applyAlignment="0" applyProtection="0"/>
    <xf numFmtId="0" fontId="28" fillId="42" borderId="0" applyNumberFormat="0" applyBorder="0" applyAlignment="0" applyProtection="0"/>
    <xf numFmtId="0" fontId="28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43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46" borderId="0" applyNumberFormat="0" applyBorder="0" applyAlignment="0" applyProtection="0"/>
    <xf numFmtId="0" fontId="36" fillId="39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38" borderId="0" applyNumberFormat="0" applyBorder="0" applyAlignment="0" applyProtection="0"/>
    <xf numFmtId="0" fontId="36" fillId="46" borderId="0" applyNumberFormat="0" applyBorder="0" applyAlignment="0" applyProtection="0"/>
    <xf numFmtId="0" fontId="36" fillId="50" borderId="0" applyNumberFormat="0" applyBorder="0" applyAlignment="0" applyProtection="0"/>
    <xf numFmtId="0" fontId="37" fillId="34" borderId="0" applyNumberFormat="0" applyBorder="0" applyAlignment="0" applyProtection="0"/>
    <xf numFmtId="0" fontId="38" fillId="51" borderId="23" applyNumberFormat="0" applyAlignment="0" applyProtection="0"/>
    <xf numFmtId="0" fontId="39" fillId="52" borderId="24" applyNumberFormat="0" applyAlignment="0" applyProtection="0"/>
    <xf numFmtId="164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35" borderId="0" applyNumberFormat="0" applyBorder="0" applyAlignment="0" applyProtection="0"/>
    <xf numFmtId="0" fontId="42" fillId="0" borderId="25" applyNumberFormat="0" applyFill="0" applyAlignment="0" applyProtection="0"/>
    <xf numFmtId="0" fontId="43" fillId="0" borderId="26" applyNumberFormat="0" applyFill="0" applyAlignment="0" applyProtection="0"/>
    <xf numFmtId="0" fontId="44" fillId="0" borderId="27" applyNumberFormat="0" applyFill="0" applyAlignment="0" applyProtection="0"/>
    <xf numFmtId="0" fontId="44" fillId="0" borderId="0" applyNumberFormat="0" applyFill="0" applyBorder="0" applyAlignment="0" applyProtection="0"/>
    <xf numFmtId="0" fontId="45" fillId="41" borderId="23" applyNumberFormat="0" applyAlignment="0" applyProtection="0"/>
    <xf numFmtId="0" fontId="46" fillId="0" borderId="28" applyNumberFormat="0" applyFill="0" applyAlignment="0" applyProtection="0"/>
    <xf numFmtId="0" fontId="47" fillId="53" borderId="0" applyNumberFormat="0" applyBorder="0" applyAlignment="0" applyProtection="0"/>
    <xf numFmtId="1" fontId="53" fillId="0" borderId="0"/>
    <xf numFmtId="1" fontId="53" fillId="0" borderId="0"/>
    <xf numFmtId="1" fontId="53" fillId="0" borderId="0"/>
    <xf numFmtId="0" fontId="10" fillId="0" borderId="0"/>
    <xf numFmtId="0" fontId="3" fillId="0" borderId="0"/>
    <xf numFmtId="0" fontId="3" fillId="0" borderId="0"/>
    <xf numFmtId="0" fontId="9" fillId="54" borderId="29" applyNumberFormat="0" applyFont="0" applyAlignment="0" applyProtection="0"/>
    <xf numFmtId="0" fontId="48" fillId="51" borderId="30" applyNumberFormat="0" applyAlignment="0" applyProtection="0"/>
    <xf numFmtId="0" fontId="52" fillId="0" borderId="0"/>
    <xf numFmtId="0" fontId="52" fillId="0" borderId="0"/>
    <xf numFmtId="0" fontId="52" fillId="0" borderId="0"/>
    <xf numFmtId="0" fontId="49" fillId="0" borderId="0" applyNumberFormat="0" applyFill="0" applyBorder="0" applyAlignment="0" applyProtection="0"/>
    <xf numFmtId="0" fontId="50" fillId="0" borderId="31" applyNumberFormat="0" applyFill="0" applyAlignment="0" applyProtection="0"/>
    <xf numFmtId="0" fontId="51" fillId="0" borderId="0" applyNumberFormat="0" applyFill="0" applyBorder="0" applyAlignment="0" applyProtection="0"/>
    <xf numFmtId="0" fontId="34" fillId="0" borderId="0"/>
    <xf numFmtId="1" fontId="53" fillId="0" borderId="0"/>
    <xf numFmtId="0" fontId="54" fillId="0" borderId="0"/>
    <xf numFmtId="0" fontId="3" fillId="0" borderId="0"/>
    <xf numFmtId="0" fontId="10" fillId="0" borderId="0"/>
    <xf numFmtId="0" fontId="6" fillId="0" borderId="0">
      <alignment horizontal="left" vertical="top" wrapText="1"/>
    </xf>
    <xf numFmtId="0" fontId="12" fillId="0" borderId="0"/>
    <xf numFmtId="0" fontId="55" fillId="0" borderId="0"/>
    <xf numFmtId="0" fontId="3" fillId="0" borderId="0"/>
    <xf numFmtId="0" fontId="3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70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6" fillId="0" borderId="0" applyFont="0" applyFill="0" applyBorder="0" applyAlignment="0" applyProtection="0">
      <alignment horizontal="left" vertical="top" wrapText="1"/>
    </xf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1" fontId="28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58" fillId="12" borderId="0" applyNumberFormat="0" applyBorder="0" applyAlignment="0" applyProtection="0"/>
    <xf numFmtId="0" fontId="58" fillId="16" borderId="0" applyNumberFormat="0" applyBorder="0" applyAlignment="0" applyProtection="0"/>
    <xf numFmtId="0" fontId="58" fillId="20" borderId="0" applyNumberFormat="0" applyBorder="0" applyAlignment="0" applyProtection="0"/>
    <xf numFmtId="0" fontId="58" fillId="24" borderId="0" applyNumberFormat="0" applyBorder="0" applyAlignment="0" applyProtection="0"/>
    <xf numFmtId="0" fontId="58" fillId="28" borderId="0" applyNumberFormat="0" applyBorder="0" applyAlignment="0" applyProtection="0"/>
    <xf numFmtId="0" fontId="58" fillId="32" borderId="0" applyNumberFormat="0" applyBorder="0" applyAlignment="0" applyProtection="0"/>
    <xf numFmtId="0" fontId="58" fillId="9" borderId="0" applyNumberFormat="0" applyBorder="0" applyAlignment="0" applyProtection="0"/>
    <xf numFmtId="0" fontId="58" fillId="13" borderId="0" applyNumberFormat="0" applyBorder="0" applyAlignment="0" applyProtection="0"/>
    <xf numFmtId="0" fontId="58" fillId="17" borderId="0" applyNumberFormat="0" applyBorder="0" applyAlignment="0" applyProtection="0"/>
    <xf numFmtId="0" fontId="58" fillId="21" borderId="0" applyNumberFormat="0" applyBorder="0" applyAlignment="0" applyProtection="0"/>
    <xf numFmtId="0" fontId="58" fillId="25" borderId="0" applyNumberFormat="0" applyBorder="0" applyAlignment="0" applyProtection="0"/>
    <xf numFmtId="0" fontId="58" fillId="29" borderId="0" applyNumberFormat="0" applyBorder="0" applyAlignment="0" applyProtection="0"/>
    <xf numFmtId="0" fontId="59" fillId="3" borderId="0" applyNumberFormat="0" applyBorder="0" applyAlignment="0" applyProtection="0"/>
    <xf numFmtId="0" fontId="60" fillId="6" borderId="17" applyNumberFormat="0" applyAlignment="0" applyProtection="0"/>
    <xf numFmtId="0" fontId="61" fillId="7" borderId="20" applyNumberFormat="0" applyAlignment="0" applyProtection="0"/>
    <xf numFmtId="0" fontId="62" fillId="0" borderId="0" applyNumberFormat="0" applyFill="0" applyBorder="0" applyAlignment="0" applyProtection="0"/>
    <xf numFmtId="0" fontId="63" fillId="2" borderId="0" applyNumberFormat="0" applyBorder="0" applyAlignment="0" applyProtection="0"/>
    <xf numFmtId="0" fontId="64" fillId="0" borderId="14" applyNumberFormat="0" applyFill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6" fillId="0" borderId="0" applyNumberFormat="0" applyFill="0" applyBorder="0" applyAlignment="0" applyProtection="0"/>
    <xf numFmtId="0" fontId="67" fillId="5" borderId="17" applyNumberFormat="0" applyAlignment="0" applyProtection="0"/>
    <xf numFmtId="0" fontId="68" fillId="0" borderId="19" applyNumberFormat="0" applyFill="0" applyAlignment="0" applyProtection="0"/>
    <xf numFmtId="0" fontId="35" fillId="4" borderId="0" applyNumberFormat="0" applyBorder="0" applyAlignment="0" applyProtection="0"/>
    <xf numFmtId="0" fontId="69" fillId="6" borderId="18" applyNumberFormat="0" applyAlignment="0" applyProtection="0"/>
    <xf numFmtId="0" fontId="57" fillId="0" borderId="0" applyNumberFormat="0" applyFill="0" applyBorder="0" applyAlignment="0" applyProtection="0"/>
    <xf numFmtId="0" fontId="70" fillId="0" borderId="22" applyNumberFormat="0" applyFill="0" applyAlignment="0" applyProtection="0"/>
    <xf numFmtId="0" fontId="71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4" fontId="10" fillId="0" borderId="0" applyFont="0" applyFill="0" applyBorder="0" applyAlignment="0" applyProtection="0"/>
  </cellStyleXfs>
  <cellXfs count="179">
    <xf numFmtId="0" fontId="0" fillId="0" borderId="0" xfId="0"/>
    <xf numFmtId="0" fontId="7" fillId="55" borderId="32" xfId="0" applyFont="1" applyFill="1" applyBorder="1" applyAlignment="1">
      <alignment horizontal="center" vertical="center" wrapText="1"/>
    </xf>
    <xf numFmtId="0" fontId="7" fillId="55" borderId="32" xfId="0" applyFont="1" applyFill="1" applyBorder="1" applyAlignment="1">
      <alignment vertical="center" wrapText="1"/>
    </xf>
    <xf numFmtId="0" fontId="53" fillId="55" borderId="0" xfId="9" applyFont="1" applyFill="1" applyAlignment="1">
      <alignment horizontal="left" vertical="top" wrapText="1"/>
    </xf>
    <xf numFmtId="0" fontId="7" fillId="55" borderId="0" xfId="9" applyFont="1" applyFill="1" applyAlignment="1">
      <alignment horizontal="left" vertical="top" wrapText="1"/>
    </xf>
    <xf numFmtId="0" fontId="7" fillId="55" borderId="0" xfId="9" applyFont="1" applyFill="1" applyAlignment="1">
      <alignment horizontal="right" vertical="top" wrapText="1"/>
    </xf>
    <xf numFmtId="0" fontId="8" fillId="55" borderId="0" xfId="8" applyFont="1" applyFill="1" applyAlignment="1">
      <alignment vertical="center" wrapText="1"/>
    </xf>
    <xf numFmtId="0" fontId="7" fillId="55" borderId="0" xfId="9" applyFont="1" applyFill="1" applyAlignment="1">
      <alignment vertical="center" wrapText="1"/>
    </xf>
    <xf numFmtId="0" fontId="7" fillId="55" borderId="0" xfId="9" applyFont="1" applyFill="1" applyAlignment="1">
      <alignment horizontal="center" vertical="top" wrapText="1"/>
    </xf>
    <xf numFmtId="0" fontId="7" fillId="55" borderId="0" xfId="9" applyFont="1" applyFill="1" applyAlignment="1">
      <alignment horizontal="center" vertical="top"/>
    </xf>
    <xf numFmtId="0" fontId="7" fillId="55" borderId="0" xfId="9" applyFont="1" applyFill="1" applyBorder="1" applyAlignment="1">
      <alignment vertical="top"/>
    </xf>
    <xf numFmtId="0" fontId="7" fillId="55" borderId="32" xfId="9" applyFont="1" applyFill="1" applyBorder="1" applyAlignment="1">
      <alignment horizontal="left" vertical="top" wrapText="1"/>
    </xf>
    <xf numFmtId="0" fontId="7" fillId="55" borderId="32" xfId="9" applyFont="1" applyFill="1" applyBorder="1" applyAlignment="1">
      <alignment vertical="top" wrapText="1"/>
    </xf>
    <xf numFmtId="0" fontId="7" fillId="55" borderId="0" xfId="9" applyFont="1" applyFill="1" applyBorder="1" applyAlignment="1">
      <alignment vertical="top" wrapText="1"/>
    </xf>
    <xf numFmtId="0" fontId="73" fillId="55" borderId="32" xfId="9" applyFont="1" applyFill="1" applyBorder="1" applyAlignment="1">
      <alignment horizontal="left" vertical="top" wrapText="1"/>
    </xf>
    <xf numFmtId="0" fontId="73" fillId="55" borderId="32" xfId="9" applyFont="1" applyFill="1" applyBorder="1" applyAlignment="1">
      <alignment vertical="top" wrapText="1"/>
    </xf>
    <xf numFmtId="0" fontId="73" fillId="55" borderId="0" xfId="9" applyFont="1" applyFill="1" applyBorder="1" applyAlignment="1">
      <alignment vertical="top" wrapText="1"/>
    </xf>
    <xf numFmtId="0" fontId="73" fillId="55" borderId="0" xfId="9" applyFont="1" applyFill="1" applyBorder="1" applyAlignment="1">
      <alignment horizontal="left" vertical="top" wrapText="1"/>
    </xf>
    <xf numFmtId="0" fontId="53" fillId="55" borderId="0" xfId="9" applyFont="1" applyFill="1" applyBorder="1" applyAlignment="1">
      <alignment horizontal="left" vertical="top" wrapText="1"/>
    </xf>
    <xf numFmtId="0" fontId="7" fillId="55" borderId="32" xfId="9" applyFont="1" applyFill="1" applyBorder="1" applyAlignment="1">
      <alignment horizontal="center" vertical="top" wrapText="1"/>
    </xf>
    <xf numFmtId="166" fontId="7" fillId="55" borderId="32" xfId="6" applyNumberFormat="1" applyFont="1" applyFill="1" applyBorder="1" applyAlignment="1">
      <alignment horizontal="right" vertical="center"/>
    </xf>
    <xf numFmtId="168" fontId="74" fillId="55" borderId="32" xfId="12" applyNumberFormat="1" applyFont="1" applyFill="1" applyBorder="1" applyAlignment="1">
      <alignment horizontal="center" vertical="center"/>
    </xf>
    <xf numFmtId="0" fontId="7" fillId="55" borderId="0" xfId="9" applyFont="1" applyFill="1" applyAlignment="1">
      <alignment horizontal="left" vertical="center"/>
    </xf>
    <xf numFmtId="0" fontId="7" fillId="55" borderId="0" xfId="9" applyFont="1" applyFill="1" applyBorder="1" applyAlignment="1">
      <alignment horizontal="left" vertical="top" wrapText="1"/>
    </xf>
    <xf numFmtId="0" fontId="7" fillId="55" borderId="0" xfId="8" applyFont="1" applyFill="1" applyAlignment="1">
      <alignment horizontal="left" vertical="center" wrapText="1"/>
    </xf>
    <xf numFmtId="0" fontId="7" fillId="55" borderId="0" xfId="8" applyFont="1" applyFill="1" applyAlignment="1">
      <alignment horizontal="center" vertical="center" wrapText="1"/>
    </xf>
    <xf numFmtId="0" fontId="7" fillId="55" borderId="32" xfId="8" applyFont="1" applyFill="1" applyBorder="1" applyAlignment="1">
      <alignment horizontal="center" vertical="center" wrapText="1"/>
    </xf>
    <xf numFmtId="0" fontId="7" fillId="55" borderId="32" xfId="8" applyFont="1" applyFill="1" applyBorder="1" applyAlignment="1">
      <alignment horizontal="left" vertical="center" wrapText="1"/>
    </xf>
    <xf numFmtId="0" fontId="7" fillId="55" borderId="32" xfId="8" applyFont="1" applyFill="1" applyBorder="1" applyAlignment="1">
      <alignment horizontal="left" vertical="center" wrapText="1" indent="2"/>
    </xf>
    <xf numFmtId="0" fontId="7" fillId="55" borderId="32" xfId="8" quotePrefix="1" applyFont="1" applyFill="1" applyBorder="1" applyAlignment="1">
      <alignment horizontal="center" vertical="center" wrapText="1"/>
    </xf>
    <xf numFmtId="0" fontId="73" fillId="55" borderId="32" xfId="8" applyFont="1" applyFill="1" applyBorder="1" applyAlignment="1">
      <alignment horizontal="center" vertical="center" wrapText="1"/>
    </xf>
    <xf numFmtId="0" fontId="73" fillId="55" borderId="32" xfId="8" applyFont="1" applyFill="1" applyBorder="1" applyAlignment="1">
      <alignment horizontal="left" vertical="center" wrapText="1"/>
    </xf>
    <xf numFmtId="166" fontId="73" fillId="55" borderId="32" xfId="6" applyNumberFormat="1" applyFont="1" applyFill="1" applyBorder="1" applyAlignment="1">
      <alignment horizontal="right" vertical="center"/>
    </xf>
    <xf numFmtId="0" fontId="73" fillId="55" borderId="0" xfId="8" applyFont="1" applyFill="1" applyAlignment="1">
      <alignment horizontal="left" vertical="center" wrapText="1"/>
    </xf>
    <xf numFmtId="0" fontId="7" fillId="55" borderId="32" xfId="0" applyFont="1" applyFill="1" applyBorder="1" applyAlignment="1">
      <alignment horizontal="left" vertical="center" indent="2"/>
    </xf>
    <xf numFmtId="0" fontId="7" fillId="55" borderId="32" xfId="0" applyFont="1" applyFill="1" applyBorder="1" applyAlignment="1">
      <alignment horizontal="left" vertical="center" wrapText="1" indent="2"/>
    </xf>
    <xf numFmtId="49" fontId="7" fillId="55" borderId="32" xfId="0" applyNumberFormat="1" applyFont="1" applyFill="1" applyBorder="1" applyAlignment="1">
      <alignment horizontal="left" vertical="center" wrapText="1" indent="2"/>
    </xf>
    <xf numFmtId="0" fontId="74" fillId="55" borderId="0" xfId="0" applyFont="1" applyFill="1" applyAlignment="1">
      <alignment horizontal="left" vertical="center" indent="2"/>
    </xf>
    <xf numFmtId="0" fontId="7" fillId="55" borderId="32" xfId="0" applyFont="1" applyFill="1" applyBorder="1" applyAlignment="1">
      <alignment horizontal="center" vertical="center"/>
    </xf>
    <xf numFmtId="49" fontId="7" fillId="55" borderId="32" xfId="0" applyNumberFormat="1" applyFont="1" applyFill="1" applyBorder="1" applyAlignment="1">
      <alignment horizontal="center" vertical="center" wrapText="1"/>
    </xf>
    <xf numFmtId="0" fontId="74" fillId="55" borderId="0" xfId="0" applyFont="1" applyFill="1" applyAlignment="1">
      <alignment vertical="center"/>
    </xf>
    <xf numFmtId="0" fontId="7" fillId="55" borderId="32" xfId="9" applyFont="1" applyFill="1" applyBorder="1" applyAlignment="1">
      <alignment horizontal="left" vertical="top" wrapText="1"/>
    </xf>
    <xf numFmtId="0" fontId="7" fillId="55" borderId="32" xfId="9" applyFont="1" applyFill="1" applyBorder="1" applyAlignment="1">
      <alignment horizontal="center" vertical="top" wrapText="1"/>
    </xf>
    <xf numFmtId="0" fontId="73" fillId="55" borderId="32" xfId="9" applyFont="1" applyFill="1" applyBorder="1" applyAlignment="1">
      <alignment horizontal="left" vertical="top" wrapText="1"/>
    </xf>
    <xf numFmtId="0" fontId="0" fillId="0" borderId="36" xfId="0" applyFont="1" applyBorder="1" applyAlignment="1">
      <alignment horizontal="left" vertical="top" wrapText="1"/>
    </xf>
    <xf numFmtId="0" fontId="0" fillId="0" borderId="12" xfId="0" applyFont="1" applyBorder="1" applyAlignment="1">
      <alignment horizontal="left" vertical="top" wrapText="1"/>
    </xf>
    <xf numFmtId="0" fontId="7" fillId="0" borderId="0" xfId="0" applyFont="1" applyFill="1" applyAlignment="1">
      <alignment vertical="center" wrapText="1"/>
    </xf>
    <xf numFmtId="0" fontId="7" fillId="0" borderId="0" xfId="8" applyFont="1" applyFill="1" applyAlignment="1">
      <alignment horizontal="left" vertical="top" wrapText="1"/>
    </xf>
    <xf numFmtId="168" fontId="75" fillId="0" borderId="32" xfId="7" applyNumberFormat="1" applyFont="1" applyFill="1" applyBorder="1" applyAlignment="1">
      <alignment horizontal="center" vertical="center" wrapText="1"/>
    </xf>
    <xf numFmtId="168" fontId="7" fillId="0" borderId="0" xfId="7" applyNumberFormat="1" applyFont="1" applyFill="1" applyBorder="1" applyAlignment="1">
      <alignment horizontal="center" vertical="center" wrapText="1"/>
    </xf>
    <xf numFmtId="168" fontId="7" fillId="0" borderId="0" xfId="0" applyNumberFormat="1" applyFont="1" applyFill="1" applyAlignment="1">
      <alignment vertical="center" wrapText="1"/>
    </xf>
    <xf numFmtId="164" fontId="7" fillId="0" borderId="0" xfId="0" applyNumberFormat="1" applyFont="1" applyFill="1" applyAlignment="1">
      <alignment vertical="center" wrapText="1"/>
    </xf>
    <xf numFmtId="0" fontId="74" fillId="0" borderId="32" xfId="422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left" vertical="center" wrapText="1"/>
    </xf>
    <xf numFmtId="173" fontId="74" fillId="0" borderId="32" xfId="423" applyNumberFormat="1" applyFont="1" applyFill="1" applyBorder="1" applyAlignment="1">
      <alignment vertical="center"/>
    </xf>
    <xf numFmtId="168" fontId="7" fillId="0" borderId="32" xfId="7" applyNumberFormat="1" applyFont="1" applyFill="1" applyBorder="1" applyAlignment="1">
      <alignment vertical="center" wrapText="1"/>
    </xf>
    <xf numFmtId="168" fontId="74" fillId="0" borderId="32" xfId="423" applyNumberFormat="1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left" wrapText="1"/>
    </xf>
    <xf numFmtId="0" fontId="7" fillId="0" borderId="32" xfId="124" applyFont="1" applyFill="1" applyBorder="1" applyAlignment="1">
      <alignment horizontal="center" vertical="center" wrapText="1"/>
    </xf>
    <xf numFmtId="168" fontId="74" fillId="0" borderId="32" xfId="423" applyNumberFormat="1" applyFont="1" applyFill="1" applyBorder="1" applyAlignment="1">
      <alignment vertical="center"/>
    </xf>
    <xf numFmtId="0" fontId="7" fillId="0" borderId="32" xfId="0" applyFont="1" applyFill="1" applyBorder="1" applyAlignment="1">
      <alignment horizontal="center"/>
    </xf>
    <xf numFmtId="0" fontId="7" fillId="0" borderId="0" xfId="0" applyFont="1" applyFill="1" applyAlignment="1">
      <alignment horizontal="right" vertical="center" wrapText="1"/>
    </xf>
    <xf numFmtId="168" fontId="7" fillId="0" borderId="0" xfId="7" applyNumberFormat="1" applyFont="1" applyFill="1" applyAlignment="1">
      <alignment vertical="center" wrapText="1"/>
    </xf>
    <xf numFmtId="174" fontId="7" fillId="0" borderId="0" xfId="0" applyNumberFormat="1" applyFont="1" applyFill="1" applyAlignment="1">
      <alignment vertical="center" wrapText="1"/>
    </xf>
    <xf numFmtId="0" fontId="7" fillId="0" borderId="32" xfId="0" applyFont="1" applyFill="1" applyBorder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32" xfId="0" applyFont="1" applyFill="1" applyBorder="1" applyAlignment="1">
      <alignment horizontal="right" vertical="center" wrapText="1"/>
    </xf>
    <xf numFmtId="0" fontId="7" fillId="0" borderId="32" xfId="0" applyFont="1" applyFill="1" applyBorder="1" applyAlignment="1">
      <alignment horizontal="center" vertical="center" wrapText="1"/>
    </xf>
    <xf numFmtId="168" fontId="7" fillId="0" borderId="32" xfId="7" applyNumberFormat="1" applyFont="1" applyFill="1" applyBorder="1" applyAlignment="1">
      <alignment horizontal="center" vertical="center" wrapText="1"/>
    </xf>
    <xf numFmtId="0" fontId="7" fillId="55" borderId="35" xfId="8" applyFont="1" applyFill="1" applyBorder="1" applyAlignment="1">
      <alignment horizontal="center" vertical="center" wrapText="1"/>
    </xf>
    <xf numFmtId="0" fontId="7" fillId="55" borderId="9" xfId="8" applyFont="1" applyFill="1" applyBorder="1" applyAlignment="1">
      <alignment horizontal="center" vertical="center" wrapText="1"/>
    </xf>
    <xf numFmtId="0" fontId="7" fillId="55" borderId="34" xfId="8" applyFont="1" applyFill="1" applyBorder="1" applyAlignment="1">
      <alignment horizontal="center" vertical="center" wrapText="1"/>
    </xf>
    <xf numFmtId="0" fontId="7" fillId="55" borderId="33" xfId="8" applyFont="1" applyFill="1" applyBorder="1" applyAlignment="1">
      <alignment horizontal="center" vertical="center" wrapText="1"/>
    </xf>
    <xf numFmtId="0" fontId="7" fillId="55" borderId="10" xfId="8" applyFont="1" applyFill="1" applyBorder="1" applyAlignment="1">
      <alignment horizontal="center" vertical="center" wrapText="1"/>
    </xf>
    <xf numFmtId="0" fontId="7" fillId="55" borderId="12" xfId="8" applyFont="1" applyFill="1" applyBorder="1" applyAlignment="1">
      <alignment horizontal="center" vertical="center" wrapText="1"/>
    </xf>
    <xf numFmtId="0" fontId="7" fillId="55" borderId="13" xfId="8" applyFont="1" applyFill="1" applyBorder="1" applyAlignment="1">
      <alignment horizontal="right" wrapText="1"/>
    </xf>
    <xf numFmtId="0" fontId="7" fillId="55" borderId="0" xfId="8" applyFont="1" applyFill="1" applyAlignment="1">
      <alignment horizontal="right" vertical="center" wrapText="1"/>
    </xf>
    <xf numFmtId="0" fontId="7" fillId="55" borderId="0" xfId="8" applyFont="1" applyFill="1" applyAlignment="1">
      <alignment horizontal="center" vertical="center" wrapText="1"/>
    </xf>
    <xf numFmtId="0" fontId="73" fillId="55" borderId="32" xfId="9" applyFont="1" applyFill="1" applyBorder="1" applyAlignment="1">
      <alignment horizontal="left" vertical="top" wrapText="1"/>
    </xf>
    <xf numFmtId="0" fontId="7" fillId="55" borderId="35" xfId="9" applyFont="1" applyFill="1" applyBorder="1" applyAlignment="1">
      <alignment horizontal="center" vertical="top" wrapText="1"/>
    </xf>
    <xf numFmtId="0" fontId="7" fillId="55" borderId="9" xfId="9" applyFont="1" applyFill="1" applyBorder="1" applyAlignment="1">
      <alignment horizontal="center" vertical="top" wrapText="1"/>
    </xf>
    <xf numFmtId="0" fontId="7" fillId="55" borderId="34" xfId="9" applyFont="1" applyFill="1" applyBorder="1" applyAlignment="1">
      <alignment horizontal="center" vertical="top" wrapText="1"/>
    </xf>
    <xf numFmtId="0" fontId="7" fillId="55" borderId="10" xfId="9" applyFont="1" applyFill="1" applyBorder="1" applyAlignment="1">
      <alignment horizontal="center" vertical="top" wrapText="1"/>
    </xf>
    <xf numFmtId="0" fontId="7" fillId="55" borderId="2" xfId="9" applyFont="1" applyFill="1" applyBorder="1" applyAlignment="1">
      <alignment horizontal="center" vertical="top" wrapText="1"/>
    </xf>
    <xf numFmtId="0" fontId="7" fillId="55" borderId="37" xfId="9" applyFont="1" applyFill="1" applyBorder="1" applyAlignment="1">
      <alignment horizontal="center" vertical="top" wrapText="1"/>
    </xf>
    <xf numFmtId="0" fontId="7" fillId="55" borderId="38" xfId="9" applyFont="1" applyFill="1" applyBorder="1" applyAlignment="1">
      <alignment horizontal="center" vertical="top" wrapText="1"/>
    </xf>
    <xf numFmtId="0" fontId="7" fillId="55" borderId="0" xfId="9" applyFont="1" applyFill="1" applyAlignment="1">
      <alignment horizontal="center" vertical="top" wrapText="1"/>
    </xf>
    <xf numFmtId="0" fontId="7" fillId="55" borderId="0" xfId="9" applyFont="1" applyFill="1" applyBorder="1" applyAlignment="1">
      <alignment horizontal="center" vertical="top"/>
    </xf>
    <xf numFmtId="0" fontId="8" fillId="55" borderId="0" xfId="8" applyFont="1" applyFill="1" applyAlignment="1">
      <alignment horizontal="right" vertical="center" wrapText="1"/>
    </xf>
    <xf numFmtId="0" fontId="7" fillId="55" borderId="32" xfId="9" applyFont="1" applyFill="1" applyBorder="1" applyAlignment="1">
      <alignment horizontal="center" vertical="top" wrapText="1"/>
    </xf>
    <xf numFmtId="0" fontId="7" fillId="55" borderId="32" xfId="9" applyFont="1" applyFill="1" applyBorder="1" applyAlignment="1">
      <alignment horizontal="left" vertical="top" wrapText="1"/>
    </xf>
    <xf numFmtId="0" fontId="73" fillId="55" borderId="35" xfId="9" applyFont="1" applyFill="1" applyBorder="1" applyAlignment="1">
      <alignment horizontal="left" vertical="top" wrapText="1"/>
    </xf>
    <xf numFmtId="0" fontId="73" fillId="55" borderId="34" xfId="9" applyFont="1" applyFill="1" applyBorder="1" applyAlignment="1">
      <alignment horizontal="left" vertical="top" wrapText="1"/>
    </xf>
    <xf numFmtId="0" fontId="7" fillId="55" borderId="35" xfId="9" applyFont="1" applyFill="1" applyBorder="1" applyAlignment="1">
      <alignment horizontal="left" vertical="top" wrapText="1"/>
    </xf>
    <xf numFmtId="0" fontId="7" fillId="55" borderId="34" xfId="9" applyFont="1" applyFill="1" applyBorder="1" applyAlignment="1">
      <alignment horizontal="left" vertical="top" wrapText="1"/>
    </xf>
    <xf numFmtId="0" fontId="7" fillId="55" borderId="0" xfId="9" applyFont="1" applyFill="1" applyBorder="1" applyAlignment="1">
      <alignment horizontal="left" vertical="top" wrapText="1"/>
    </xf>
    <xf numFmtId="0" fontId="7" fillId="0" borderId="32" xfId="0" applyFont="1" applyFill="1" applyBorder="1" applyAlignment="1">
      <alignment vertical="center" wrapText="1"/>
    </xf>
    <xf numFmtId="0" fontId="7" fillId="0" borderId="35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34" xfId="0" applyFont="1" applyFill="1" applyBorder="1" applyAlignment="1">
      <alignment vertical="center" wrapText="1"/>
    </xf>
    <xf numFmtId="0" fontId="7" fillId="0" borderId="35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75" fillId="0" borderId="32" xfId="0" applyFont="1" applyFill="1" applyBorder="1" applyAlignment="1">
      <alignment vertical="center" wrapText="1"/>
    </xf>
    <xf numFmtId="0" fontId="7" fillId="0" borderId="0" xfId="8" applyFont="1" applyFill="1" applyAlignment="1">
      <alignment horizontal="right" vertical="top" wrapText="1"/>
    </xf>
    <xf numFmtId="0" fontId="7" fillId="0" borderId="0" xfId="0" applyFont="1" applyFill="1" applyAlignment="1">
      <alignment horizontal="center" vertical="center" wrapText="1"/>
    </xf>
    <xf numFmtId="0" fontId="7" fillId="0" borderId="32" xfId="0" applyFont="1" applyFill="1" applyBorder="1" applyAlignment="1">
      <alignment horizontal="right" vertical="center" wrapText="1"/>
    </xf>
    <xf numFmtId="0" fontId="7" fillId="0" borderId="32" xfId="0" applyFont="1" applyFill="1" applyBorder="1" applyAlignment="1">
      <alignment horizontal="center" vertical="center" wrapText="1"/>
    </xf>
    <xf numFmtId="168" fontId="7" fillId="0" borderId="32" xfId="7" applyNumberFormat="1" applyFont="1" applyFill="1" applyBorder="1" applyAlignment="1">
      <alignment horizontal="center" vertical="center" wrapText="1"/>
    </xf>
    <xf numFmtId="0" fontId="7" fillId="0" borderId="0" xfId="8" applyFont="1" applyFill="1" applyAlignment="1">
      <alignment horizontal="right" vertical="center" wrapText="1"/>
    </xf>
    <xf numFmtId="0" fontId="7" fillId="0" borderId="0" xfId="9" applyFont="1" applyFill="1" applyAlignment="1">
      <alignment vertical="center" wrapText="1"/>
    </xf>
    <xf numFmtId="0" fontId="7" fillId="0" borderId="0" xfId="8" applyFont="1" applyFill="1" applyAlignment="1">
      <alignment horizontal="center" vertical="center" wrapText="1"/>
    </xf>
    <xf numFmtId="49" fontId="7" fillId="0" borderId="0" xfId="9" applyNumberFormat="1" applyFont="1" applyFill="1" applyAlignment="1">
      <alignment horizontal="center" vertical="center" wrapText="1"/>
    </xf>
    <xf numFmtId="0" fontId="7" fillId="0" borderId="0" xfId="9" applyNumberFormat="1" applyFont="1" applyFill="1" applyAlignment="1">
      <alignment horizontal="center" vertical="center" wrapText="1"/>
    </xf>
    <xf numFmtId="39" fontId="7" fillId="0" borderId="0" xfId="9" applyNumberFormat="1" applyFont="1" applyFill="1" applyAlignment="1">
      <alignment vertical="center" wrapText="1"/>
    </xf>
    <xf numFmtId="0" fontId="7" fillId="0" borderId="13" xfId="8" applyFont="1" applyFill="1" applyBorder="1" applyAlignment="1">
      <alignment horizontal="right" wrapText="1"/>
    </xf>
    <xf numFmtId="49" fontId="7" fillId="0" borderId="32" xfId="9" applyNumberFormat="1" applyFont="1" applyFill="1" applyBorder="1" applyAlignment="1">
      <alignment horizontal="center" vertical="center" wrapText="1"/>
    </xf>
    <xf numFmtId="0" fontId="7" fillId="0" borderId="10" xfId="9" applyNumberFormat="1" applyFont="1" applyFill="1" applyBorder="1" applyAlignment="1">
      <alignment horizontal="center" vertical="center" wrapText="1"/>
    </xf>
    <xf numFmtId="167" fontId="7" fillId="0" borderId="35" xfId="9" applyNumberFormat="1" applyFont="1" applyFill="1" applyBorder="1" applyAlignment="1">
      <alignment horizontal="center" vertical="center" wrapText="1"/>
    </xf>
    <xf numFmtId="167" fontId="7" fillId="0" borderId="9" xfId="9" applyNumberFormat="1" applyFont="1" applyFill="1" applyBorder="1" applyAlignment="1">
      <alignment horizontal="center" vertical="center" wrapText="1"/>
    </xf>
    <xf numFmtId="167" fontId="7" fillId="0" borderId="34" xfId="9" applyNumberFormat="1" applyFont="1" applyFill="1" applyBorder="1" applyAlignment="1">
      <alignment horizontal="center" vertical="center" wrapText="1"/>
    </xf>
    <xf numFmtId="0" fontId="7" fillId="0" borderId="0" xfId="9" applyFont="1" applyFill="1" applyAlignment="1">
      <alignment horizontal="center" vertical="center" wrapText="1"/>
    </xf>
    <xf numFmtId="49" fontId="7" fillId="0" borderId="32" xfId="9" applyNumberFormat="1" applyFont="1" applyFill="1" applyBorder="1" applyAlignment="1">
      <alignment horizontal="center" vertical="center" textRotation="90" wrapText="1"/>
    </xf>
    <xf numFmtId="0" fontId="7" fillId="0" borderId="12" xfId="9" applyNumberFormat="1" applyFont="1" applyFill="1" applyBorder="1" applyAlignment="1">
      <alignment horizontal="center" vertical="center" wrapText="1"/>
    </xf>
    <xf numFmtId="39" fontId="7" fillId="0" borderId="32" xfId="9" applyNumberFormat="1" applyFont="1" applyFill="1" applyBorder="1" applyAlignment="1">
      <alignment horizontal="center" vertical="center" wrapText="1"/>
    </xf>
    <xf numFmtId="167" fontId="7" fillId="0" borderId="32" xfId="9" applyNumberFormat="1" applyFont="1" applyFill="1" applyBorder="1" applyAlignment="1">
      <alignment horizontal="center" vertical="center" wrapText="1"/>
    </xf>
    <xf numFmtId="0" fontId="7" fillId="0" borderId="32" xfId="9" applyNumberFormat="1" applyFont="1" applyFill="1" applyBorder="1" applyAlignment="1">
      <alignment horizontal="center" vertical="center" wrapText="1"/>
    </xf>
    <xf numFmtId="172" fontId="7" fillId="0" borderId="12" xfId="9" applyNumberFormat="1" applyFont="1" applyFill="1" applyBorder="1" applyAlignment="1">
      <alignment horizontal="center" vertical="center" wrapText="1"/>
    </xf>
    <xf numFmtId="0" fontId="7" fillId="0" borderId="1" xfId="9" applyFont="1" applyFill="1" applyBorder="1" applyAlignment="1">
      <alignment horizontal="center" vertical="center" wrapText="1"/>
    </xf>
    <xf numFmtId="0" fontId="72" fillId="0" borderId="1" xfId="9" applyFont="1" applyFill="1" applyBorder="1" applyAlignment="1">
      <alignment horizontal="center" vertical="center" wrapText="1"/>
    </xf>
    <xf numFmtId="0" fontId="72" fillId="0" borderId="32" xfId="9" applyFont="1" applyFill="1" applyBorder="1" applyAlignment="1">
      <alignment horizontal="center" vertical="center" wrapText="1"/>
    </xf>
    <xf numFmtId="0" fontId="7" fillId="0" borderId="32" xfId="9" applyFont="1" applyFill="1" applyBorder="1" applyAlignment="1">
      <alignment horizontal="center" vertical="center" wrapText="1"/>
    </xf>
    <xf numFmtId="0" fontId="75" fillId="0" borderId="11" xfId="9" applyFont="1" applyFill="1" applyBorder="1" applyAlignment="1">
      <alignment horizontal="center" vertical="center" wrapText="1"/>
    </xf>
    <xf numFmtId="0" fontId="75" fillId="0" borderId="32" xfId="9" applyFont="1" applyFill="1" applyBorder="1" applyAlignment="1">
      <alignment horizontal="left" vertical="center" wrapText="1"/>
    </xf>
    <xf numFmtId="0" fontId="75" fillId="0" borderId="0" xfId="9" applyFont="1" applyFill="1" applyAlignment="1">
      <alignment vertical="center" wrapText="1"/>
    </xf>
    <xf numFmtId="0" fontId="73" fillId="0" borderId="11" xfId="9" applyFont="1" applyFill="1" applyBorder="1" applyAlignment="1">
      <alignment horizontal="center" vertical="center" wrapText="1"/>
    </xf>
    <xf numFmtId="0" fontId="73" fillId="0" borderId="32" xfId="9" applyFont="1" applyFill="1" applyBorder="1" applyAlignment="1">
      <alignment horizontal="left" vertical="center" wrapText="1"/>
    </xf>
    <xf numFmtId="168" fontId="73" fillId="0" borderId="32" xfId="7" applyNumberFormat="1" applyFont="1" applyFill="1" applyBorder="1" applyAlignment="1">
      <alignment vertical="center" wrapText="1"/>
    </xf>
    <xf numFmtId="0" fontId="73" fillId="0" borderId="0" xfId="9" applyFont="1" applyFill="1" applyAlignment="1">
      <alignment vertical="center" wrapText="1"/>
    </xf>
    <xf numFmtId="0" fontId="7" fillId="0" borderId="11" xfId="0" applyFont="1" applyFill="1" applyBorder="1" applyAlignment="1">
      <alignment horizontal="center" vertical="center" wrapText="1"/>
    </xf>
    <xf numFmtId="168" fontId="73" fillId="0" borderId="11" xfId="7" applyNumberFormat="1" applyFont="1" applyFill="1" applyBorder="1" applyAlignment="1">
      <alignment vertical="center" wrapText="1"/>
    </xf>
    <xf numFmtId="0" fontId="73" fillId="0" borderId="11" xfId="9" applyFont="1" applyFill="1" applyBorder="1" applyAlignment="1">
      <alignment vertical="center" wrapText="1"/>
    </xf>
    <xf numFmtId="168" fontId="7" fillId="0" borderId="0" xfId="9" applyNumberFormat="1" applyFont="1" applyFill="1" applyAlignment="1">
      <alignment vertical="center" wrapText="1"/>
    </xf>
    <xf numFmtId="0" fontId="7" fillId="0" borderId="11" xfId="9" applyFont="1" applyFill="1" applyBorder="1" applyAlignment="1">
      <alignment vertical="center" wrapText="1"/>
    </xf>
    <xf numFmtId="0" fontId="7" fillId="0" borderId="32" xfId="118" applyNumberFormat="1" applyFont="1" applyFill="1" applyBorder="1" applyAlignment="1">
      <alignment horizontal="left" vertical="center" wrapText="1"/>
    </xf>
    <xf numFmtId="167" fontId="7" fillId="0" borderId="32" xfId="118" applyNumberFormat="1" applyFont="1" applyFill="1" applyBorder="1" applyAlignment="1">
      <alignment horizontal="right" vertical="center" wrapText="1"/>
    </xf>
    <xf numFmtId="0" fontId="7" fillId="0" borderId="32" xfId="118" applyNumberFormat="1" applyFont="1" applyFill="1" applyBorder="1" applyAlignment="1">
      <alignment horizontal="center" vertical="center" wrapText="1"/>
    </xf>
    <xf numFmtId="173" fontId="74" fillId="0" borderId="32" xfId="7" applyNumberFormat="1" applyFont="1" applyFill="1" applyBorder="1" applyAlignment="1">
      <alignment horizontal="center" vertical="center"/>
    </xf>
    <xf numFmtId="0" fontId="7" fillId="0" borderId="32" xfId="118" applyNumberFormat="1" applyFont="1" applyFill="1" applyBorder="1" applyAlignment="1">
      <alignment vertical="center" wrapText="1"/>
    </xf>
    <xf numFmtId="0" fontId="75" fillId="0" borderId="32" xfId="0" applyFont="1" applyFill="1" applyBorder="1" applyAlignment="1">
      <alignment horizontal="center" vertical="center" wrapText="1"/>
    </xf>
    <xf numFmtId="0" fontId="75" fillId="0" borderId="32" xfId="0" applyFont="1" applyFill="1" applyBorder="1" applyAlignment="1">
      <alignment horizontal="left" vertical="center" wrapText="1"/>
    </xf>
    <xf numFmtId="168" fontId="75" fillId="0" borderId="32" xfId="7" applyNumberFormat="1" applyFont="1" applyFill="1" applyBorder="1" applyAlignment="1">
      <alignment vertical="center" wrapText="1"/>
    </xf>
    <xf numFmtId="0" fontId="75" fillId="0" borderId="0" xfId="0" applyFont="1" applyFill="1" applyAlignment="1">
      <alignment vertical="center" wrapText="1"/>
    </xf>
    <xf numFmtId="172" fontId="75" fillId="0" borderId="32" xfId="0" applyNumberFormat="1" applyFont="1" applyFill="1" applyBorder="1" applyAlignment="1">
      <alignment vertical="center" wrapText="1"/>
    </xf>
    <xf numFmtId="0" fontId="7" fillId="0" borderId="0" xfId="8" applyFont="1" applyFill="1" applyAlignment="1">
      <alignment vertical="center" wrapText="1"/>
    </xf>
    <xf numFmtId="0" fontId="7" fillId="0" borderId="0" xfId="8" applyFont="1" applyFill="1" applyAlignment="1">
      <alignment horizontal="right" vertical="center"/>
    </xf>
    <xf numFmtId="0" fontId="7" fillId="0" borderId="0" xfId="9" applyNumberFormat="1" applyFont="1" applyFill="1" applyAlignment="1">
      <alignment horizontal="center" vertical="center" wrapText="1"/>
    </xf>
    <xf numFmtId="167" fontId="7" fillId="0" borderId="0" xfId="9" applyNumberFormat="1" applyFont="1" applyFill="1" applyAlignment="1">
      <alignment horizontal="center" vertical="center" wrapText="1"/>
    </xf>
    <xf numFmtId="167" fontId="7" fillId="0" borderId="5" xfId="9" applyNumberFormat="1" applyFont="1" applyFill="1" applyBorder="1" applyAlignment="1">
      <alignment horizontal="right" vertical="center" wrapText="1"/>
    </xf>
    <xf numFmtId="49" fontId="7" fillId="0" borderId="1" xfId="9" applyNumberFormat="1" applyFont="1" applyFill="1" applyBorder="1" applyAlignment="1">
      <alignment horizontal="center" vertical="center" wrapText="1"/>
    </xf>
    <xf numFmtId="0" fontId="7" fillId="0" borderId="8" xfId="9" applyNumberFormat="1" applyFont="1" applyFill="1" applyBorder="1" applyAlignment="1">
      <alignment horizontal="center" vertical="center" wrapText="1"/>
    </xf>
    <xf numFmtId="167" fontId="7" fillId="0" borderId="4" xfId="9" applyNumberFormat="1" applyFont="1" applyFill="1" applyBorder="1" applyAlignment="1">
      <alignment horizontal="center" vertical="center" wrapText="1"/>
    </xf>
    <xf numFmtId="167" fontId="7" fillId="0" borderId="6" xfId="9" applyNumberFormat="1" applyFont="1" applyFill="1" applyBorder="1" applyAlignment="1">
      <alignment horizontal="center" vertical="center" wrapText="1"/>
    </xf>
    <xf numFmtId="167" fontId="7" fillId="0" borderId="7" xfId="9" applyNumberFormat="1" applyFont="1" applyFill="1" applyBorder="1" applyAlignment="1">
      <alignment horizontal="center" vertical="center" wrapText="1"/>
    </xf>
    <xf numFmtId="0" fontId="7" fillId="0" borderId="2" xfId="9" applyNumberFormat="1" applyFont="1" applyFill="1" applyBorder="1" applyAlignment="1">
      <alignment horizontal="center" vertical="center" wrapText="1"/>
    </xf>
    <xf numFmtId="167" fontId="7" fillId="0" borderId="8" xfId="9" applyNumberFormat="1" applyFont="1" applyFill="1" applyBorder="1" applyAlignment="1">
      <alignment horizontal="center" vertical="center" wrapText="1"/>
    </xf>
    <xf numFmtId="49" fontId="7" fillId="0" borderId="1" xfId="9" applyNumberFormat="1" applyFont="1" applyFill="1" applyBorder="1" applyAlignment="1">
      <alignment horizontal="center" vertical="center" textRotation="90" wrapText="1"/>
    </xf>
    <xf numFmtId="0" fontId="7" fillId="0" borderId="3" xfId="9" applyNumberFormat="1" applyFont="1" applyFill="1" applyBorder="1" applyAlignment="1">
      <alignment horizontal="center" vertical="center" wrapText="1"/>
    </xf>
    <xf numFmtId="167" fontId="7" fillId="0" borderId="3" xfId="9" applyNumberFormat="1" applyFont="1" applyFill="1" applyBorder="1" applyAlignment="1">
      <alignment horizontal="center" vertical="center" wrapText="1"/>
    </xf>
    <xf numFmtId="167" fontId="7" fillId="0" borderId="1" xfId="9" applyNumberFormat="1" applyFont="1" applyFill="1" applyBorder="1" applyAlignment="1">
      <alignment horizontal="center" vertical="center" wrapText="1"/>
    </xf>
    <xf numFmtId="0" fontId="7" fillId="0" borderId="1" xfId="9" applyNumberFormat="1" applyFont="1" applyFill="1" applyBorder="1" applyAlignment="1">
      <alignment horizontal="center" vertical="center" wrapText="1"/>
    </xf>
    <xf numFmtId="168" fontId="7" fillId="0" borderId="11" xfId="7" applyNumberFormat="1" applyFont="1" applyFill="1" applyBorder="1" applyAlignment="1">
      <alignment horizontal="left" vertical="center" wrapText="1"/>
    </xf>
    <xf numFmtId="167" fontId="7" fillId="0" borderId="3" xfId="9" applyNumberFormat="1" applyFont="1" applyFill="1" applyBorder="1" applyAlignment="1">
      <alignment horizontal="center" vertical="center" wrapText="1"/>
    </xf>
    <xf numFmtId="0" fontId="7" fillId="0" borderId="11" xfId="9" applyFont="1" applyFill="1" applyBorder="1" applyAlignment="1">
      <alignment horizontal="center" vertical="center" wrapText="1"/>
    </xf>
    <xf numFmtId="0" fontId="7" fillId="0" borderId="11" xfId="9" applyFont="1" applyFill="1" applyBorder="1" applyAlignment="1">
      <alignment horizontal="left" vertical="center" wrapText="1"/>
    </xf>
    <xf numFmtId="168" fontId="7" fillId="0" borderId="1" xfId="7" applyNumberFormat="1" applyFont="1" applyFill="1" applyBorder="1" applyAlignment="1">
      <alignment horizontal="center" vertical="center" wrapText="1"/>
    </xf>
    <xf numFmtId="168" fontId="7" fillId="0" borderId="11" xfId="7" applyNumberFormat="1" applyFont="1" applyFill="1" applyBorder="1" applyAlignment="1">
      <alignment horizontal="center" vertical="center" wrapText="1"/>
    </xf>
    <xf numFmtId="0" fontId="7" fillId="0" borderId="32" xfId="9" applyFont="1" applyFill="1" applyBorder="1" applyAlignment="1">
      <alignment vertical="center" wrapText="1"/>
    </xf>
    <xf numFmtId="167" fontId="7" fillId="0" borderId="0" xfId="9" applyNumberFormat="1" applyFont="1" applyFill="1" applyAlignment="1">
      <alignment vertical="center" wrapText="1"/>
    </xf>
  </cellXfs>
  <cellStyles count="424">
    <cellStyle name="_artabyuje" xfId="141"/>
    <cellStyle name="_artabyuje_3.Havelvacner_N1_12 23.01.2018" xfId="142"/>
    <cellStyle name="20% - Accent1 2" xfId="18"/>
    <cellStyle name="20% - Accent1 2 2" xfId="81"/>
    <cellStyle name="20% - Accent1 2 2 2" xfId="143"/>
    <cellStyle name="20% - Accent1 2 2 2 2" xfId="144"/>
    <cellStyle name="20% - Accent1 2 2 2 3" xfId="145"/>
    <cellStyle name="20% - Accent1 2 2 3" xfId="146"/>
    <cellStyle name="20% - Accent1 2 2 4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3" xfId="382"/>
    <cellStyle name="20% - Accent2 2" xfId="19"/>
    <cellStyle name="20% - Accent2 2 2" xfId="82"/>
    <cellStyle name="20% - Accent2 2 2 2" xfId="156"/>
    <cellStyle name="20% - Accent2 2 2 2 2" xfId="157"/>
    <cellStyle name="20% - Accent2 2 2 2 3" xfId="158"/>
    <cellStyle name="20% - Accent2 2 2 3" xfId="159"/>
    <cellStyle name="20% - Accent2 2 2 4" xfId="160"/>
    <cellStyle name="20% - Accent2 2 3" xfId="161"/>
    <cellStyle name="20% - Accent2 2 3 2" xfId="162"/>
    <cellStyle name="20% - Accent2 2 3 3" xfId="163"/>
    <cellStyle name="20% - Accent2 2 4" xfId="164"/>
    <cellStyle name="20% - Accent2 2 4 2" xfId="165"/>
    <cellStyle name="20% - Accent2 2 4 3" xfId="166"/>
    <cellStyle name="20% - Accent2 2 5" xfId="167"/>
    <cellStyle name="20% - Accent2 2 6" xfId="168"/>
    <cellStyle name="20% - Accent2 3" xfId="383"/>
    <cellStyle name="20% - Accent3 2" xfId="20"/>
    <cellStyle name="20% - Accent3 2 2" xfId="83"/>
    <cellStyle name="20% - Accent3 2 2 2" xfId="169"/>
    <cellStyle name="20% - Accent3 2 2 2 2" xfId="170"/>
    <cellStyle name="20% - Accent3 2 2 2 3" xfId="171"/>
    <cellStyle name="20% - Accent3 2 2 3" xfId="172"/>
    <cellStyle name="20% - Accent3 2 2 4" xfId="173"/>
    <cellStyle name="20% - Accent3 2 3" xfId="174"/>
    <cellStyle name="20% - Accent3 2 3 2" xfId="175"/>
    <cellStyle name="20% - Accent3 2 3 3" xfId="176"/>
    <cellStyle name="20% - Accent3 2 4" xfId="177"/>
    <cellStyle name="20% - Accent3 2 4 2" xfId="178"/>
    <cellStyle name="20% - Accent3 2 4 3" xfId="179"/>
    <cellStyle name="20% - Accent3 2 5" xfId="180"/>
    <cellStyle name="20% - Accent3 2 6" xfId="181"/>
    <cellStyle name="20% - Accent3 3" xfId="384"/>
    <cellStyle name="20% - Accent4 2" xfId="21"/>
    <cellStyle name="20% - Accent4 2 2" xfId="84"/>
    <cellStyle name="20% - Accent4 2 2 2" xfId="182"/>
    <cellStyle name="20% - Accent4 2 2 2 2" xfId="183"/>
    <cellStyle name="20% - Accent4 2 2 2 3" xfId="184"/>
    <cellStyle name="20% - Accent4 2 2 3" xfId="185"/>
    <cellStyle name="20% - Accent4 2 2 4" xfId="186"/>
    <cellStyle name="20% - Accent4 2 3" xfId="187"/>
    <cellStyle name="20% - Accent4 2 3 2" xfId="188"/>
    <cellStyle name="20% - Accent4 2 3 3" xfId="189"/>
    <cellStyle name="20% - Accent4 2 4" xfId="190"/>
    <cellStyle name="20% - Accent4 2 4 2" xfId="191"/>
    <cellStyle name="20% - Accent4 2 4 3" xfId="192"/>
    <cellStyle name="20% - Accent4 2 5" xfId="193"/>
    <cellStyle name="20% - Accent4 2 6" xfId="194"/>
    <cellStyle name="20% - Accent4 3" xfId="385"/>
    <cellStyle name="20% - Accent5 2" xfId="22"/>
    <cellStyle name="20% - Accent5 2 2" xfId="85"/>
    <cellStyle name="20% - Accent5 2 2 2" xfId="195"/>
    <cellStyle name="20% - Accent5 2 2 2 2" xfId="196"/>
    <cellStyle name="20% - Accent5 2 2 2 3" xfId="197"/>
    <cellStyle name="20% - Accent5 2 2 3" xfId="198"/>
    <cellStyle name="20% - Accent5 2 2 4" xfId="199"/>
    <cellStyle name="20% - Accent5 2 3" xfId="200"/>
    <cellStyle name="20% - Accent5 2 3 2" xfId="201"/>
    <cellStyle name="20% - Accent5 2 3 3" xfId="202"/>
    <cellStyle name="20% - Accent5 2 4" xfId="203"/>
    <cellStyle name="20% - Accent5 2 4 2" xfId="204"/>
    <cellStyle name="20% - Accent5 2 4 3" xfId="205"/>
    <cellStyle name="20% - Accent5 2 5" xfId="206"/>
    <cellStyle name="20% - Accent5 2 6" xfId="207"/>
    <cellStyle name="20% - Accent5 3" xfId="386"/>
    <cellStyle name="20% - Accent6 2" xfId="23"/>
    <cellStyle name="20% - Accent6 2 2" xfId="86"/>
    <cellStyle name="20% - Accent6 2 2 2" xfId="208"/>
    <cellStyle name="20% - Accent6 2 2 2 2" xfId="209"/>
    <cellStyle name="20% - Accent6 2 2 2 3" xfId="210"/>
    <cellStyle name="20% - Accent6 2 2 3" xfId="211"/>
    <cellStyle name="20% - Accent6 2 2 4" xfId="212"/>
    <cellStyle name="20% - Accent6 2 3" xfId="213"/>
    <cellStyle name="20% - Accent6 2 3 2" xfId="214"/>
    <cellStyle name="20% - Accent6 2 3 3" xfId="215"/>
    <cellStyle name="20% - Accent6 2 4" xfId="216"/>
    <cellStyle name="20% - Accent6 2 4 2" xfId="217"/>
    <cellStyle name="20% - Accent6 2 4 3" xfId="218"/>
    <cellStyle name="20% - Accent6 2 5" xfId="219"/>
    <cellStyle name="20% - Accent6 2 6" xfId="220"/>
    <cellStyle name="20% - Accent6 3" xfId="387"/>
    <cellStyle name="40% - Accent1 2" xfId="24"/>
    <cellStyle name="40% - Accent1 2 2" xfId="87"/>
    <cellStyle name="40% - Accent1 2 2 2" xfId="221"/>
    <cellStyle name="40% - Accent1 2 2 2 2" xfId="222"/>
    <cellStyle name="40% - Accent1 2 2 2 3" xfId="223"/>
    <cellStyle name="40% - Accent1 2 2 3" xfId="224"/>
    <cellStyle name="40% - Accent1 2 2 4" xfId="225"/>
    <cellStyle name="40% - Accent1 2 3" xfId="226"/>
    <cellStyle name="40% - Accent1 2 3 2" xfId="227"/>
    <cellStyle name="40% - Accent1 2 3 3" xfId="228"/>
    <cellStyle name="40% - Accent1 2 4" xfId="229"/>
    <cellStyle name="40% - Accent1 2 4 2" xfId="230"/>
    <cellStyle name="40% - Accent1 2 4 3" xfId="231"/>
    <cellStyle name="40% - Accent1 2 5" xfId="232"/>
    <cellStyle name="40% - Accent1 2 6" xfId="233"/>
    <cellStyle name="40% - Accent1 3" xfId="388"/>
    <cellStyle name="40% - Accent2 2" xfId="25"/>
    <cellStyle name="40% - Accent2 2 2" xfId="88"/>
    <cellStyle name="40% - Accent2 2 2 2" xfId="234"/>
    <cellStyle name="40% - Accent2 2 2 2 2" xfId="235"/>
    <cellStyle name="40% - Accent2 2 2 2 3" xfId="236"/>
    <cellStyle name="40% - Accent2 2 2 3" xfId="237"/>
    <cellStyle name="40% - Accent2 2 2 4" xfId="238"/>
    <cellStyle name="40% - Accent2 2 3" xfId="239"/>
    <cellStyle name="40% - Accent2 2 3 2" xfId="240"/>
    <cellStyle name="40% - Accent2 2 3 3" xfId="241"/>
    <cellStyle name="40% - Accent2 2 4" xfId="242"/>
    <cellStyle name="40% - Accent2 2 4 2" xfId="243"/>
    <cellStyle name="40% - Accent2 2 4 3" xfId="244"/>
    <cellStyle name="40% - Accent2 2 5" xfId="245"/>
    <cellStyle name="40% - Accent2 2 6" xfId="246"/>
    <cellStyle name="40% - Accent2 3" xfId="389"/>
    <cellStyle name="40% - Accent3 2" xfId="26"/>
    <cellStyle name="40% - Accent3 2 2" xfId="89"/>
    <cellStyle name="40% - Accent3 2 2 2" xfId="247"/>
    <cellStyle name="40% - Accent3 2 2 2 2" xfId="248"/>
    <cellStyle name="40% - Accent3 2 2 2 3" xfId="249"/>
    <cellStyle name="40% - Accent3 2 2 3" xfId="250"/>
    <cellStyle name="40% - Accent3 2 2 4" xfId="251"/>
    <cellStyle name="40% - Accent3 2 3" xfId="252"/>
    <cellStyle name="40% - Accent3 2 3 2" xfId="253"/>
    <cellStyle name="40% - Accent3 2 3 3" xfId="254"/>
    <cellStyle name="40% - Accent3 2 4" xfId="255"/>
    <cellStyle name="40% - Accent3 2 4 2" xfId="256"/>
    <cellStyle name="40% - Accent3 2 4 3" xfId="257"/>
    <cellStyle name="40% - Accent3 2 5" xfId="258"/>
    <cellStyle name="40% - Accent3 2 6" xfId="259"/>
    <cellStyle name="40% - Accent3 3" xfId="390"/>
    <cellStyle name="40% - Accent4 2" xfId="27"/>
    <cellStyle name="40% - Accent4 2 2" xfId="90"/>
    <cellStyle name="40% - Accent4 2 2 2" xfId="260"/>
    <cellStyle name="40% - Accent4 2 2 2 2" xfId="261"/>
    <cellStyle name="40% - Accent4 2 2 2 3" xfId="262"/>
    <cellStyle name="40% - Accent4 2 2 3" xfId="263"/>
    <cellStyle name="40% - Accent4 2 2 4" xfId="264"/>
    <cellStyle name="40% - Accent4 2 3" xfId="265"/>
    <cellStyle name="40% - Accent4 2 3 2" xfId="266"/>
    <cellStyle name="40% - Accent4 2 3 3" xfId="267"/>
    <cellStyle name="40% - Accent4 2 4" xfId="268"/>
    <cellStyle name="40% - Accent4 2 4 2" xfId="269"/>
    <cellStyle name="40% - Accent4 2 4 3" xfId="270"/>
    <cellStyle name="40% - Accent4 2 5" xfId="271"/>
    <cellStyle name="40% - Accent4 2 6" xfId="272"/>
    <cellStyle name="40% - Accent4 3" xfId="391"/>
    <cellStyle name="40% - Accent5 2" xfId="28"/>
    <cellStyle name="40% - Accent5 2 2" xfId="91"/>
    <cellStyle name="40% - Accent5 2 2 2" xfId="273"/>
    <cellStyle name="40% - Accent5 2 2 2 2" xfId="274"/>
    <cellStyle name="40% - Accent5 2 2 2 3" xfId="275"/>
    <cellStyle name="40% - Accent5 2 2 3" xfId="276"/>
    <cellStyle name="40% - Accent5 2 2 4" xfId="277"/>
    <cellStyle name="40% - Accent5 2 3" xfId="278"/>
    <cellStyle name="40% - Accent5 2 3 2" xfId="279"/>
    <cellStyle name="40% - Accent5 2 3 3" xfId="280"/>
    <cellStyle name="40% - Accent5 2 4" xfId="281"/>
    <cellStyle name="40% - Accent5 2 4 2" xfId="282"/>
    <cellStyle name="40% - Accent5 2 4 3" xfId="283"/>
    <cellStyle name="40% - Accent5 2 5" xfId="284"/>
    <cellStyle name="40% - Accent5 2 6" xfId="285"/>
    <cellStyle name="40% - Accent5 3" xfId="392"/>
    <cellStyle name="40% - Accent6 2" xfId="29"/>
    <cellStyle name="40% - Accent6 2 2" xfId="92"/>
    <cellStyle name="40% - Accent6 2 2 2" xfId="286"/>
    <cellStyle name="40% - Accent6 2 2 2 2" xfId="287"/>
    <cellStyle name="40% - Accent6 2 2 2 3" xfId="288"/>
    <cellStyle name="40% - Accent6 2 2 3" xfId="289"/>
    <cellStyle name="40% - Accent6 2 2 4" xfId="290"/>
    <cellStyle name="40% - Accent6 2 3" xfId="291"/>
    <cellStyle name="40% - Accent6 2 3 2" xfId="292"/>
    <cellStyle name="40% - Accent6 2 3 3" xfId="293"/>
    <cellStyle name="40% - Accent6 2 4" xfId="294"/>
    <cellStyle name="40% - Accent6 2 4 2" xfId="295"/>
    <cellStyle name="40% - Accent6 2 4 3" xfId="296"/>
    <cellStyle name="40% - Accent6 2 5" xfId="297"/>
    <cellStyle name="40% - Accent6 2 6" xfId="298"/>
    <cellStyle name="40% - Accent6 3" xfId="393"/>
    <cellStyle name="60% - Accent1 2" xfId="30"/>
    <cellStyle name="60% - Accent1 2 2" xfId="93"/>
    <cellStyle name="60% - Accent1 3" xfId="394"/>
    <cellStyle name="60% - Accent2 2" xfId="31"/>
    <cellStyle name="60% - Accent2 2 2" xfId="94"/>
    <cellStyle name="60% - Accent2 3" xfId="395"/>
    <cellStyle name="60% - Accent3 2" xfId="32"/>
    <cellStyle name="60% - Accent3 2 2" xfId="95"/>
    <cellStyle name="60% - Accent3 3" xfId="396"/>
    <cellStyle name="60% - Accent4 2" xfId="33"/>
    <cellStyle name="60% - Accent4 2 2" xfId="96"/>
    <cellStyle name="60% - Accent4 3" xfId="397"/>
    <cellStyle name="60% - Accent5 2" xfId="34"/>
    <cellStyle name="60% - Accent5 2 2" xfId="97"/>
    <cellStyle name="60% - Accent5 3" xfId="398"/>
    <cellStyle name="60% - Accent6 2" xfId="35"/>
    <cellStyle name="60% - Accent6 2 2" xfId="98"/>
    <cellStyle name="60% - Accent6 3" xfId="399"/>
    <cellStyle name="Accent1 2" xfId="36"/>
    <cellStyle name="Accent1 2 2" xfId="99"/>
    <cellStyle name="Accent1 3" xfId="400"/>
    <cellStyle name="Accent2 2" xfId="37"/>
    <cellStyle name="Accent2 2 2" xfId="100"/>
    <cellStyle name="Accent2 3" xfId="401"/>
    <cellStyle name="Accent3 2" xfId="38"/>
    <cellStyle name="Accent3 2 2" xfId="101"/>
    <cellStyle name="Accent3 3" xfId="402"/>
    <cellStyle name="Accent4 2" xfId="39"/>
    <cellStyle name="Accent4 2 2" xfId="102"/>
    <cellStyle name="Accent4 3" xfId="403"/>
    <cellStyle name="Accent5 2" xfId="40"/>
    <cellStyle name="Accent5 2 2" xfId="103"/>
    <cellStyle name="Accent5 3" xfId="404"/>
    <cellStyle name="Accent6 2" xfId="41"/>
    <cellStyle name="Accent6 2 2" xfId="104"/>
    <cellStyle name="Accent6 3" xfId="405"/>
    <cellStyle name="Bad 2" xfId="42"/>
    <cellStyle name="Bad 2 2" xfId="105"/>
    <cellStyle name="Bad 3" xfId="406"/>
    <cellStyle name="Calculation 2" xfId="43"/>
    <cellStyle name="Calculation 2 2" xfId="106"/>
    <cellStyle name="Calculation 3" xfId="407"/>
    <cellStyle name="Check Cell 2" xfId="44"/>
    <cellStyle name="Check Cell 2 2" xfId="107"/>
    <cellStyle name="Check Cell 3" xfId="408"/>
    <cellStyle name="Comma 10" xfId="423"/>
    <cellStyle name="Comma 2" xfId="10"/>
    <cellStyle name="Comma 2 2" xfId="73"/>
    <cellStyle name="Comma 2 2 2" xfId="108"/>
    <cellStyle name="Comma 2 2 2 2" xfId="299"/>
    <cellStyle name="Comma 2 3" xfId="76"/>
    <cellStyle name="Comma 2 3 2" xfId="300"/>
    <cellStyle name="Comma 2 4" xfId="69"/>
    <cellStyle name="Comma 2 5" xfId="17"/>
    <cellStyle name="Comma 3" xfId="12"/>
    <cellStyle name="Comma 3 2" xfId="109"/>
    <cellStyle name="Comma 3 2 2" xfId="301"/>
    <cellStyle name="Comma 3 2 2 2" xfId="302"/>
    <cellStyle name="Comma 3 3" xfId="72"/>
    <cellStyle name="Comma 4" xfId="75"/>
    <cellStyle name="Comma 4 2" xfId="303"/>
    <cellStyle name="Comma 4 2 2" xfId="304"/>
    <cellStyle name="Comma 4 3" xfId="305"/>
    <cellStyle name="Comma 4 3 2" xfId="306"/>
    <cellStyle name="Comma 5" xfId="67"/>
    <cellStyle name="Comma 5 2" xfId="307"/>
    <cellStyle name="Comma 5 2 2" xfId="308"/>
    <cellStyle name="Comma 6" xfId="15"/>
    <cellStyle name="Comma 6 2" xfId="309"/>
    <cellStyle name="Comma 6 3" xfId="310"/>
    <cellStyle name="Comma 6 3 2" xfId="311"/>
    <cellStyle name="Comma 6 3 2 2" xfId="312"/>
    <cellStyle name="Comma 6 3 2 3" xfId="313"/>
    <cellStyle name="Comma 6 3 3" xfId="314"/>
    <cellStyle name="Comma 6 3 4" xfId="315"/>
    <cellStyle name="Comma 6 4" xfId="316"/>
    <cellStyle name="Comma 6 4 2" xfId="317"/>
    <cellStyle name="Comma 6 4 2 2" xfId="318"/>
    <cellStyle name="Comma 6 4 2 3" xfId="319"/>
    <cellStyle name="Comma 6 4 3" xfId="320"/>
    <cellStyle name="Comma 6 4 4" xfId="321"/>
    <cellStyle name="Comma 6 5" xfId="322"/>
    <cellStyle name="Comma 6 5 2" xfId="323"/>
    <cellStyle name="Comma 6 5 3" xfId="324"/>
    <cellStyle name="Comma 6 6" xfId="325"/>
    <cellStyle name="Comma 6 6 2" xfId="326"/>
    <cellStyle name="Comma 6 6 3" xfId="327"/>
    <cellStyle name="Comma 6 7" xfId="328"/>
    <cellStyle name="Comma 6 8" xfId="329"/>
    <cellStyle name="Comma 7" xfId="330"/>
    <cellStyle name="Comma 8" xfId="331"/>
    <cellStyle name="Comma 8 2" xfId="332"/>
    <cellStyle name="Comma 9" xfId="333"/>
    <cellStyle name="Comma 9 2" xfId="334"/>
    <cellStyle name="Explanatory Text 2" xfId="45"/>
    <cellStyle name="Explanatory Text 2 2" xfId="110"/>
    <cellStyle name="Explanatory Text 3" xfId="409"/>
    <cellStyle name="Good 2" xfId="46"/>
    <cellStyle name="Good 2 2" xfId="111"/>
    <cellStyle name="Good 3" xfId="410"/>
    <cellStyle name="Heading 1 2" xfId="47"/>
    <cellStyle name="Heading 1 2 2" xfId="112"/>
    <cellStyle name="Heading 1 3" xfId="411"/>
    <cellStyle name="Heading 2 2" xfId="48"/>
    <cellStyle name="Heading 2 2 2" xfId="113"/>
    <cellStyle name="Heading 2 3" xfId="412"/>
    <cellStyle name="Heading 3 2" xfId="49"/>
    <cellStyle name="Heading 3 2 2" xfId="114"/>
    <cellStyle name="Heading 3 3" xfId="413"/>
    <cellStyle name="Heading 4 2" xfId="50"/>
    <cellStyle name="Heading 4 2 2" xfId="115"/>
    <cellStyle name="Heading 4 3" xfId="414"/>
    <cellStyle name="Input 2" xfId="51"/>
    <cellStyle name="Input 2 2" xfId="116"/>
    <cellStyle name="Input 3" xfId="415"/>
    <cellStyle name="Linked Cell 2" xfId="52"/>
    <cellStyle name="Linked Cell 2 2" xfId="117"/>
    <cellStyle name="Linked Cell 3" xfId="416"/>
    <cellStyle name="Neutral 2" xfId="53"/>
    <cellStyle name="Neutral 2 2" xfId="79"/>
    <cellStyle name="Neutral 2 3" xfId="335"/>
    <cellStyle name="Neutral 3" xfId="118"/>
    <cellStyle name="Neutral 4" xfId="336"/>
    <cellStyle name="Neutral 4 2" xfId="417"/>
    <cellStyle name="Normal 10" xfId="4"/>
    <cellStyle name="Normal 10 2" xfId="337"/>
    <cellStyle name="Normal 10 2 2" xfId="338"/>
    <cellStyle name="Normal 10 2 2 2" xfId="339"/>
    <cellStyle name="Normal 10 2 2 3" xfId="340"/>
    <cellStyle name="Normal 10 2 3" xfId="341"/>
    <cellStyle name="Normal 10 2 4" xfId="342"/>
    <cellStyle name="Normal 10 3" xfId="343"/>
    <cellStyle name="Normal 10 3 2" xfId="344"/>
    <cellStyle name="Normal 10 3 3" xfId="345"/>
    <cellStyle name="Normal 10 4" xfId="346"/>
    <cellStyle name="Normal 10 4 2" xfId="347"/>
    <cellStyle name="Normal 10 4 3" xfId="348"/>
    <cellStyle name="Normal 10 5" xfId="349"/>
    <cellStyle name="Normal 10 6" xfId="350"/>
    <cellStyle name="Normal 11" xfId="351"/>
    <cellStyle name="Normal 11 2" xfId="352"/>
    <cellStyle name="Normal 12" xfId="353"/>
    <cellStyle name="Normal 12 2" xfId="354"/>
    <cellStyle name="Normal 2" xfId="1"/>
    <cellStyle name="Normal 2 2" xfId="54"/>
    <cellStyle name="Normal 2 2 2" xfId="136"/>
    <cellStyle name="Normal 2 2 3" xfId="119"/>
    <cellStyle name="Normal 2 3" xfId="120"/>
    <cellStyle name="Normal 2 4" xfId="68"/>
    <cellStyle name="Normal 2 5" xfId="16"/>
    <cellStyle name="Normal 2_3.Havelvacner_N1_12 23.01.2018" xfId="355"/>
    <cellStyle name="Normal 3" xfId="3"/>
    <cellStyle name="Normal 3 2" xfId="55"/>
    <cellStyle name="Normal 3 2 2" xfId="121"/>
    <cellStyle name="Normal 3 2 3" xfId="77"/>
    <cellStyle name="Normal 3 3" xfId="71"/>
    <cellStyle name="Normal 3_HavelvacN2axjusakN3" xfId="80"/>
    <cellStyle name="Normal 4" xfId="5"/>
    <cellStyle name="Normal 4 2" xfId="78"/>
    <cellStyle name="Normal 4 2 2" xfId="356"/>
    <cellStyle name="Normal 4 3" xfId="74"/>
    <cellStyle name="Normal 5" xfId="9"/>
    <cellStyle name="Normal 5 2" xfId="56"/>
    <cellStyle name="Normal 5 2 2" xfId="122"/>
    <cellStyle name="Normal 5 3" xfId="357"/>
    <cellStyle name="Normal 5 3 2" xfId="358"/>
    <cellStyle name="Normal 5 3 2 2" xfId="359"/>
    <cellStyle name="Normal 5 3 2 3" xfId="360"/>
    <cellStyle name="Normal 5 3 3" xfId="361"/>
    <cellStyle name="Normal 5 3 4" xfId="362"/>
    <cellStyle name="Normal 5 4" xfId="363"/>
    <cellStyle name="Normal 5 4 2" xfId="364"/>
    <cellStyle name="Normal 5 4 2 2" xfId="365"/>
    <cellStyle name="Normal 5 4 2 3" xfId="366"/>
    <cellStyle name="Normal 5 4 3" xfId="367"/>
    <cellStyle name="Normal 5 4 4" xfId="368"/>
    <cellStyle name="Normal 5 5" xfId="369"/>
    <cellStyle name="Normal 5 5 2" xfId="370"/>
    <cellStyle name="Normal 5 5 3" xfId="371"/>
    <cellStyle name="Normal 5 6" xfId="372"/>
    <cellStyle name="Normal 5 6 2" xfId="373"/>
    <cellStyle name="Normal 5 6 3" xfId="374"/>
    <cellStyle name="Normal 5 7" xfId="375"/>
    <cellStyle name="Normal 5 8" xfId="376"/>
    <cellStyle name="Normal 5 9" xfId="377"/>
    <cellStyle name="Normal 6" xfId="123"/>
    <cellStyle name="Normal 7" xfId="124"/>
    <cellStyle name="Normal 8" xfId="8"/>
    <cellStyle name="Normal 8 2" xfId="135"/>
    <cellStyle name="Normal 9" xfId="13"/>
    <cellStyle name="Normal 9 3_հավ1-3" xfId="57"/>
    <cellStyle name="Note 2" xfId="58"/>
    <cellStyle name="Note 2 2" xfId="125"/>
    <cellStyle name="Note 3" xfId="59"/>
    <cellStyle name="Output 2" xfId="60"/>
    <cellStyle name="Output 2 2" xfId="126"/>
    <cellStyle name="Output 3" xfId="418"/>
    <cellStyle name="Percent 2" xfId="2"/>
    <cellStyle name="Percent 2 2" xfId="70"/>
    <cellStyle name="Percent 2 2 2" xfId="378"/>
    <cellStyle name="Percent 2 3" xfId="61"/>
    <cellStyle name="Percent 3" xfId="11"/>
    <cellStyle name="Percent 3 2" xfId="379"/>
    <cellStyle name="RowLevel_1_N6+artabyuje" xfId="380"/>
    <cellStyle name="SN_241" xfId="6"/>
    <cellStyle name="Style 1" xfId="127"/>
    <cellStyle name="Style 1 2" xfId="128"/>
    <cellStyle name="Style 1_verchnakan_ax21-25_2018" xfId="129"/>
    <cellStyle name="Title 2" xfId="62"/>
    <cellStyle name="Title 2 2" xfId="130"/>
    <cellStyle name="Title 3" xfId="419"/>
    <cellStyle name="Total 2" xfId="63"/>
    <cellStyle name="Total 2 2" xfId="131"/>
    <cellStyle name="Total 3" xfId="420"/>
    <cellStyle name="Warning Text 2" xfId="64"/>
    <cellStyle name="Warning Text 2 2" xfId="132"/>
    <cellStyle name="Warning Text 3" xfId="421"/>
    <cellStyle name="Гиперссылка" xfId="422" builtinId="8"/>
    <cellStyle name="Название 2" xfId="381"/>
    <cellStyle name="Обычный" xfId="0" builtinId="0"/>
    <cellStyle name="Обычный 2" xfId="14"/>
    <cellStyle name="Обычный 2 2" xfId="134"/>
    <cellStyle name="Обычный 2 3" xfId="133"/>
    <cellStyle name="Обычный 3" xfId="137"/>
    <cellStyle name="Обычный 4" xfId="138"/>
    <cellStyle name="Обычный 5" xfId="139"/>
    <cellStyle name="Обычный 6" xfId="140"/>
    <cellStyle name="Стиль 1" xfId="65"/>
    <cellStyle name="Финансовый" xfId="7" builtinId="3"/>
    <cellStyle name="Финансовый 2" xfId="6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zoomScaleNormal="100" workbookViewId="0">
      <selection activeCell="A4" sqref="A4:H4"/>
    </sheetView>
  </sheetViews>
  <sheetFormatPr defaultRowHeight="17.25"/>
  <cols>
    <col min="1" max="1" width="7.42578125" style="121" customWidth="1"/>
    <col min="2" max="2" width="8.7109375" style="121" customWidth="1"/>
    <col min="3" max="3" width="56.5703125" style="110" customWidth="1"/>
    <col min="4" max="4" width="16.7109375" style="178" bestFit="1" customWidth="1"/>
    <col min="5" max="5" width="18.140625" style="178" customWidth="1"/>
    <col min="6" max="6" width="21.140625" style="178" customWidth="1"/>
    <col min="7" max="7" width="18.140625" style="178" customWidth="1"/>
    <col min="8" max="8" width="16.85546875" style="178" customWidth="1"/>
    <col min="9" max="9" width="15.28515625" style="110" bestFit="1" customWidth="1"/>
    <col min="10" max="16384" width="9.140625" style="110"/>
  </cols>
  <sheetData>
    <row r="1" spans="1:9" ht="16.5" customHeight="1">
      <c r="B1" s="154"/>
      <c r="C1" s="154"/>
      <c r="D1" s="154"/>
      <c r="E1" s="154"/>
      <c r="F1" s="154"/>
      <c r="G1" s="154"/>
      <c r="H1" s="155" t="s">
        <v>59</v>
      </c>
    </row>
    <row r="2" spans="1:9" ht="16.5" customHeight="1">
      <c r="B2" s="154"/>
      <c r="C2" s="154"/>
      <c r="D2" s="154"/>
      <c r="E2" s="154"/>
      <c r="F2" s="154"/>
      <c r="G2" s="154"/>
      <c r="H2" s="155" t="s">
        <v>93</v>
      </c>
    </row>
    <row r="3" spans="1:9" ht="16.5" customHeight="1">
      <c r="B3" s="154"/>
      <c r="C3" s="154"/>
      <c r="D3" s="154"/>
      <c r="E3" s="154"/>
      <c r="F3" s="154"/>
      <c r="G3" s="154"/>
      <c r="H3" s="155" t="s">
        <v>0</v>
      </c>
    </row>
    <row r="4" spans="1:9" ht="52.5" customHeight="1">
      <c r="A4" s="156" t="s">
        <v>94</v>
      </c>
      <c r="B4" s="156"/>
      <c r="C4" s="156"/>
      <c r="D4" s="156"/>
      <c r="E4" s="156"/>
      <c r="F4" s="156"/>
      <c r="G4" s="156"/>
      <c r="H4" s="156"/>
    </row>
    <row r="5" spans="1:9">
      <c r="A5" s="112"/>
      <c r="B5" s="112"/>
      <c r="C5" s="113"/>
      <c r="D5" s="157"/>
      <c r="E5" s="157"/>
      <c r="F5" s="157"/>
      <c r="G5" s="158" t="s">
        <v>88</v>
      </c>
      <c r="H5" s="158"/>
    </row>
    <row r="6" spans="1:9" s="121" customFormat="1" ht="53.25" customHeight="1">
      <c r="A6" s="159" t="s">
        <v>21</v>
      </c>
      <c r="B6" s="159"/>
      <c r="C6" s="160" t="s">
        <v>22</v>
      </c>
      <c r="D6" s="161" t="s">
        <v>36</v>
      </c>
      <c r="E6" s="162"/>
      <c r="F6" s="162"/>
      <c r="G6" s="162"/>
      <c r="H6" s="163"/>
    </row>
    <row r="7" spans="1:9" s="121" customFormat="1" ht="19.5" customHeight="1">
      <c r="A7" s="159"/>
      <c r="B7" s="159"/>
      <c r="C7" s="164"/>
      <c r="D7" s="165" t="s">
        <v>23</v>
      </c>
      <c r="E7" s="161" t="s">
        <v>6</v>
      </c>
      <c r="F7" s="162"/>
      <c r="G7" s="162"/>
      <c r="H7" s="163"/>
    </row>
    <row r="8" spans="1:9" s="121" customFormat="1" ht="110.25" customHeight="1">
      <c r="A8" s="166" t="s">
        <v>24</v>
      </c>
      <c r="B8" s="166" t="s">
        <v>25</v>
      </c>
      <c r="C8" s="167"/>
      <c r="D8" s="168"/>
      <c r="E8" s="169" t="s">
        <v>26</v>
      </c>
      <c r="F8" s="169" t="s">
        <v>27</v>
      </c>
      <c r="G8" s="169" t="s">
        <v>28</v>
      </c>
      <c r="H8" s="169" t="s">
        <v>29</v>
      </c>
    </row>
    <row r="9" spans="1:9" s="121" customFormat="1" ht="30.75" customHeight="1">
      <c r="A9" s="166"/>
      <c r="B9" s="166"/>
      <c r="C9" s="170" t="s">
        <v>30</v>
      </c>
      <c r="D9" s="68">
        <f>+E9+F9+G9+H9</f>
        <v>0</v>
      </c>
      <c r="E9" s="171">
        <f t="shared" ref="E9:H9" si="0">E11</f>
        <v>0</v>
      </c>
      <c r="F9" s="171">
        <f t="shared" si="0"/>
        <v>0</v>
      </c>
      <c r="G9" s="171">
        <f t="shared" si="0"/>
        <v>0</v>
      </c>
      <c r="H9" s="171">
        <f t="shared" si="0"/>
        <v>0</v>
      </c>
    </row>
    <row r="10" spans="1:9">
      <c r="A10" s="166"/>
      <c r="B10" s="166"/>
      <c r="C10" s="170" t="s">
        <v>31</v>
      </c>
      <c r="D10" s="172"/>
      <c r="E10" s="172"/>
      <c r="F10" s="172"/>
      <c r="G10" s="172"/>
      <c r="H10" s="172"/>
    </row>
    <row r="11" spans="1:9" s="121" customFormat="1" ht="51.75">
      <c r="A11" s="128"/>
      <c r="B11" s="129"/>
      <c r="C11" s="129" t="s">
        <v>34</v>
      </c>
      <c r="D11" s="171">
        <f>+E11+F11+G11+H11</f>
        <v>0</v>
      </c>
      <c r="E11" s="171">
        <f>+E13+E42</f>
        <v>0</v>
      </c>
      <c r="F11" s="171">
        <f>+F13+F42</f>
        <v>0</v>
      </c>
      <c r="G11" s="171">
        <f>+G13+G42</f>
        <v>0</v>
      </c>
      <c r="H11" s="171">
        <f>+H13+H42</f>
        <v>0</v>
      </c>
    </row>
    <row r="12" spans="1:9" s="121" customFormat="1">
      <c r="A12" s="128"/>
      <c r="B12" s="128"/>
      <c r="C12" s="128" t="s">
        <v>32</v>
      </c>
      <c r="D12" s="169"/>
      <c r="E12" s="169"/>
      <c r="F12" s="169"/>
      <c r="G12" s="169"/>
      <c r="H12" s="169"/>
    </row>
    <row r="13" spans="1:9" ht="34.5">
      <c r="A13" s="173">
        <v>1049</v>
      </c>
      <c r="B13" s="173">
        <v>21001</v>
      </c>
      <c r="C13" s="174" t="s">
        <v>35</v>
      </c>
      <c r="D13" s="171">
        <f>+E13+F13+G13+H13</f>
        <v>6210908.4000000004</v>
      </c>
      <c r="E13" s="171">
        <f>+E15+E27+E33</f>
        <v>0</v>
      </c>
      <c r="F13" s="171">
        <f>+F15+F27+F33</f>
        <v>6215102.4000000004</v>
      </c>
      <c r="G13" s="171">
        <f>+G15+G27+G33</f>
        <v>-4194</v>
      </c>
      <c r="H13" s="171">
        <f>+H15+H27+H33</f>
        <v>0</v>
      </c>
      <c r="I13" s="142"/>
    </row>
    <row r="14" spans="1:9">
      <c r="A14" s="173"/>
      <c r="B14" s="173"/>
      <c r="C14" s="128" t="s">
        <v>32</v>
      </c>
      <c r="D14" s="175"/>
      <c r="E14" s="175"/>
      <c r="F14" s="175"/>
      <c r="G14" s="175"/>
      <c r="H14" s="175"/>
    </row>
    <row r="15" spans="1:9" ht="34.5">
      <c r="A15" s="131"/>
      <c r="B15" s="131">
        <v>1</v>
      </c>
      <c r="C15" s="131" t="s">
        <v>57</v>
      </c>
      <c r="D15" s="176">
        <f>+E15+F15+G15+H15</f>
        <v>4230259.2</v>
      </c>
      <c r="E15" s="176">
        <f>SUM(E16:E26)</f>
        <v>0</v>
      </c>
      <c r="F15" s="176">
        <f>SUM(F16:F26)</f>
        <v>4230259.2</v>
      </c>
      <c r="G15" s="176">
        <f>SUM(G16:G26)</f>
        <v>0</v>
      </c>
      <c r="H15" s="176">
        <f>SUM(H16:H26)</f>
        <v>0</v>
      </c>
    </row>
    <row r="16" spans="1:9" ht="34.5">
      <c r="A16" s="131"/>
      <c r="B16" s="131"/>
      <c r="C16" s="144" t="s">
        <v>117</v>
      </c>
      <c r="D16" s="176">
        <f t="shared" ref="D16:D42" si="1">+E16+F16+G16+H16</f>
        <v>26450</v>
      </c>
      <c r="E16" s="68">
        <v>0</v>
      </c>
      <c r="F16" s="68">
        <f>+'3'!F19</f>
        <v>26450</v>
      </c>
      <c r="G16" s="68">
        <v>0</v>
      </c>
      <c r="H16" s="68">
        <v>0</v>
      </c>
    </row>
    <row r="17" spans="1:8" ht="86.25">
      <c r="A17" s="131"/>
      <c r="B17" s="131"/>
      <c r="C17" s="144" t="s">
        <v>118</v>
      </c>
      <c r="D17" s="176">
        <f t="shared" si="1"/>
        <v>1379104.9</v>
      </c>
      <c r="E17" s="68">
        <v>0</v>
      </c>
      <c r="F17" s="68">
        <v>1379104.9</v>
      </c>
      <c r="G17" s="68">
        <v>0</v>
      </c>
      <c r="H17" s="68">
        <v>0</v>
      </c>
    </row>
    <row r="18" spans="1:8" ht="69">
      <c r="A18" s="131"/>
      <c r="B18" s="131"/>
      <c r="C18" s="144" t="s">
        <v>119</v>
      </c>
      <c r="D18" s="176">
        <f t="shared" si="1"/>
        <v>29180.5</v>
      </c>
      <c r="E18" s="68">
        <v>0</v>
      </c>
      <c r="F18" s="68">
        <v>29180.5</v>
      </c>
      <c r="G18" s="68">
        <v>0</v>
      </c>
      <c r="H18" s="68">
        <v>0</v>
      </c>
    </row>
    <row r="19" spans="1:8" ht="69">
      <c r="A19" s="131"/>
      <c r="B19" s="131"/>
      <c r="C19" s="144" t="s">
        <v>120</v>
      </c>
      <c r="D19" s="176">
        <f t="shared" si="1"/>
        <v>2627714.7999999998</v>
      </c>
      <c r="E19" s="68">
        <v>0</v>
      </c>
      <c r="F19" s="68">
        <v>2627714.7999999998</v>
      </c>
      <c r="G19" s="68">
        <v>0</v>
      </c>
      <c r="H19" s="68">
        <v>0</v>
      </c>
    </row>
    <row r="20" spans="1:8" ht="51.75">
      <c r="A20" s="131"/>
      <c r="B20" s="131"/>
      <c r="C20" s="144" t="s">
        <v>121</v>
      </c>
      <c r="D20" s="176">
        <f>+E20+F20+G20+H20</f>
        <v>1212.3</v>
      </c>
      <c r="E20" s="68">
        <v>0</v>
      </c>
      <c r="F20" s="68">
        <f>+'3'!G23</f>
        <v>1212.3</v>
      </c>
      <c r="G20" s="68">
        <v>0</v>
      </c>
      <c r="H20" s="68">
        <v>0</v>
      </c>
    </row>
    <row r="21" spans="1:8" ht="34.5">
      <c r="A21" s="131"/>
      <c r="B21" s="131"/>
      <c r="C21" s="144" t="s">
        <v>122</v>
      </c>
      <c r="D21" s="176">
        <f t="shared" si="1"/>
        <v>23300</v>
      </c>
      <c r="E21" s="68">
        <v>0</v>
      </c>
      <c r="F21" s="68">
        <v>23300</v>
      </c>
      <c r="G21" s="68">
        <v>0</v>
      </c>
      <c r="H21" s="68">
        <v>0</v>
      </c>
    </row>
    <row r="22" spans="1:8" ht="51.75">
      <c r="A22" s="131"/>
      <c r="B22" s="131"/>
      <c r="C22" s="144" t="s">
        <v>123</v>
      </c>
      <c r="D22" s="176">
        <f t="shared" si="1"/>
        <v>22147.200000000001</v>
      </c>
      <c r="E22" s="68">
        <v>0</v>
      </c>
      <c r="F22" s="68">
        <v>22147.200000000001</v>
      </c>
      <c r="G22" s="68">
        <v>0</v>
      </c>
      <c r="H22" s="68">
        <v>0</v>
      </c>
    </row>
    <row r="23" spans="1:8" ht="51.75">
      <c r="A23" s="131"/>
      <c r="B23" s="131"/>
      <c r="C23" s="144" t="s">
        <v>124</v>
      </c>
      <c r="D23" s="176">
        <f t="shared" si="1"/>
        <v>3357.2</v>
      </c>
      <c r="E23" s="68">
        <v>0</v>
      </c>
      <c r="F23" s="68">
        <v>3357.2</v>
      </c>
      <c r="G23" s="68">
        <v>0</v>
      </c>
      <c r="H23" s="68">
        <v>0</v>
      </c>
    </row>
    <row r="24" spans="1:8" ht="86.25">
      <c r="A24" s="131"/>
      <c r="B24" s="131"/>
      <c r="C24" s="144" t="s">
        <v>125</v>
      </c>
      <c r="D24" s="176">
        <f t="shared" si="1"/>
        <v>5858.6</v>
      </c>
      <c r="E24" s="68">
        <v>0</v>
      </c>
      <c r="F24" s="68">
        <v>5858.6</v>
      </c>
      <c r="G24" s="68">
        <v>0</v>
      </c>
      <c r="H24" s="68">
        <v>0</v>
      </c>
    </row>
    <row r="25" spans="1:8" ht="51.75">
      <c r="A25" s="131"/>
      <c r="B25" s="131"/>
      <c r="C25" s="144" t="s">
        <v>126</v>
      </c>
      <c r="D25" s="176">
        <f t="shared" si="1"/>
        <v>99760.5</v>
      </c>
      <c r="E25" s="68">
        <v>0</v>
      </c>
      <c r="F25" s="68">
        <v>99760.5</v>
      </c>
      <c r="G25" s="68">
        <v>0</v>
      </c>
      <c r="H25" s="68">
        <v>0</v>
      </c>
    </row>
    <row r="26" spans="1:8" ht="51.75">
      <c r="A26" s="131"/>
      <c r="B26" s="131"/>
      <c r="C26" s="144" t="s">
        <v>127</v>
      </c>
      <c r="D26" s="176">
        <f t="shared" si="1"/>
        <v>12173.2</v>
      </c>
      <c r="E26" s="68">
        <v>0</v>
      </c>
      <c r="F26" s="68">
        <v>12173.2</v>
      </c>
      <c r="G26" s="68">
        <v>0</v>
      </c>
      <c r="H26" s="68">
        <v>0</v>
      </c>
    </row>
    <row r="27" spans="1:8" ht="34.5">
      <c r="A27" s="131"/>
      <c r="B27" s="131" t="s">
        <v>102</v>
      </c>
      <c r="C27" s="146" t="s">
        <v>77</v>
      </c>
      <c r="D27" s="176">
        <f t="shared" si="1"/>
        <v>1939891.7</v>
      </c>
      <c r="E27" s="68">
        <f>SUM(E28:E32)</f>
        <v>0</v>
      </c>
      <c r="F27" s="68">
        <f>SUM(F28:F32)</f>
        <v>1939891.7</v>
      </c>
      <c r="G27" s="68">
        <f>SUM(G28:G32)</f>
        <v>0</v>
      </c>
      <c r="H27" s="68">
        <f>SUM(H28:H32)</f>
        <v>0</v>
      </c>
    </row>
    <row r="28" spans="1:8" ht="86.25">
      <c r="A28" s="131"/>
      <c r="B28" s="177"/>
      <c r="C28" s="148" t="s">
        <v>128</v>
      </c>
      <c r="D28" s="176">
        <f t="shared" si="1"/>
        <v>1733247</v>
      </c>
      <c r="E28" s="68">
        <v>0</v>
      </c>
      <c r="F28" s="68">
        <f>+'3'!G31</f>
        <v>1733247</v>
      </c>
      <c r="G28" s="68">
        <v>0</v>
      </c>
      <c r="H28" s="68">
        <v>0</v>
      </c>
    </row>
    <row r="29" spans="1:8" ht="51.75">
      <c r="A29" s="131"/>
      <c r="B29" s="177"/>
      <c r="C29" s="148" t="s">
        <v>160</v>
      </c>
      <c r="D29" s="176">
        <f t="shared" si="1"/>
        <v>54427.1</v>
      </c>
      <c r="E29" s="68">
        <v>0</v>
      </c>
      <c r="F29" s="68">
        <f>+'3'!G32</f>
        <v>54427.1</v>
      </c>
      <c r="G29" s="68">
        <v>0</v>
      </c>
      <c r="H29" s="68">
        <v>0</v>
      </c>
    </row>
    <row r="30" spans="1:8" ht="69">
      <c r="A30" s="131"/>
      <c r="B30" s="177"/>
      <c r="C30" s="148" t="s">
        <v>161</v>
      </c>
      <c r="D30" s="176">
        <f t="shared" si="1"/>
        <v>63389.3</v>
      </c>
      <c r="E30" s="68">
        <v>0</v>
      </c>
      <c r="F30" s="68">
        <f>+'3'!G33</f>
        <v>63389.3</v>
      </c>
      <c r="G30" s="68">
        <v>0</v>
      </c>
      <c r="H30" s="68">
        <v>0</v>
      </c>
    </row>
    <row r="31" spans="1:8" ht="69">
      <c r="A31" s="131"/>
      <c r="B31" s="177"/>
      <c r="C31" s="148" t="s">
        <v>129</v>
      </c>
      <c r="D31" s="176">
        <f t="shared" si="1"/>
        <v>29696.9</v>
      </c>
      <c r="E31" s="68">
        <v>0</v>
      </c>
      <c r="F31" s="68">
        <f>+'3'!G34</f>
        <v>29696.9</v>
      </c>
      <c r="G31" s="68">
        <v>0</v>
      </c>
      <c r="H31" s="68">
        <v>0</v>
      </c>
    </row>
    <row r="32" spans="1:8" ht="69">
      <c r="A32" s="131"/>
      <c r="B32" s="177"/>
      <c r="C32" s="148" t="s">
        <v>130</v>
      </c>
      <c r="D32" s="176">
        <f t="shared" si="1"/>
        <v>59131.4</v>
      </c>
      <c r="E32" s="68">
        <v>0</v>
      </c>
      <c r="F32" s="68">
        <f>+'3'!G35</f>
        <v>59131.4</v>
      </c>
      <c r="G32" s="68">
        <v>0</v>
      </c>
      <c r="H32" s="68">
        <v>0</v>
      </c>
    </row>
    <row r="33" spans="1:8" ht="34.5">
      <c r="A33" s="131"/>
      <c r="B33" s="177">
        <v>3</v>
      </c>
      <c r="C33" s="146" t="s">
        <v>76</v>
      </c>
      <c r="D33" s="176">
        <f t="shared" si="1"/>
        <v>40757.5</v>
      </c>
      <c r="E33" s="68">
        <f>SUM(E34:E41)</f>
        <v>0</v>
      </c>
      <c r="F33" s="68">
        <f>SUM(F34:F41)</f>
        <v>44951.5</v>
      </c>
      <c r="G33" s="68">
        <f>SUM(G34:G41)</f>
        <v>-4194</v>
      </c>
      <c r="H33" s="68">
        <f>SUM(H34:H41)</f>
        <v>0</v>
      </c>
    </row>
    <row r="34" spans="1:8" ht="51.75">
      <c r="A34" s="131"/>
      <c r="B34" s="177"/>
      <c r="C34" s="144" t="s">
        <v>131</v>
      </c>
      <c r="D34" s="176">
        <f t="shared" si="1"/>
        <v>16124</v>
      </c>
      <c r="E34" s="68">
        <v>0</v>
      </c>
      <c r="F34" s="68">
        <v>16124</v>
      </c>
      <c r="G34" s="68">
        <v>0</v>
      </c>
      <c r="H34" s="68">
        <v>0</v>
      </c>
    </row>
    <row r="35" spans="1:8" ht="51.75">
      <c r="A35" s="131"/>
      <c r="B35" s="177"/>
      <c r="C35" s="144" t="s">
        <v>132</v>
      </c>
      <c r="D35" s="176">
        <f t="shared" si="1"/>
        <v>13108.3</v>
      </c>
      <c r="E35" s="68">
        <v>0</v>
      </c>
      <c r="F35" s="68">
        <v>13108.3</v>
      </c>
      <c r="G35" s="68">
        <v>0</v>
      </c>
      <c r="H35" s="68">
        <v>0</v>
      </c>
    </row>
    <row r="36" spans="1:8" ht="34.5">
      <c r="A36" s="131"/>
      <c r="B36" s="177"/>
      <c r="C36" s="144" t="s">
        <v>133</v>
      </c>
      <c r="D36" s="176">
        <f t="shared" si="1"/>
        <v>15719.2</v>
      </c>
      <c r="E36" s="68">
        <v>0</v>
      </c>
      <c r="F36" s="68">
        <v>15719.2</v>
      </c>
      <c r="G36" s="68">
        <v>0</v>
      </c>
      <c r="H36" s="68">
        <v>0</v>
      </c>
    </row>
    <row r="37" spans="1:8" ht="86.25">
      <c r="A37" s="131"/>
      <c r="B37" s="177"/>
      <c r="C37" s="144" t="s">
        <v>103</v>
      </c>
      <c r="D37" s="176">
        <f t="shared" si="1"/>
        <v>-4194</v>
      </c>
      <c r="E37" s="68">
        <v>0</v>
      </c>
      <c r="F37" s="68">
        <v>0</v>
      </c>
      <c r="G37" s="68">
        <f>+'3'!G40</f>
        <v>-4194</v>
      </c>
      <c r="H37" s="68">
        <v>0</v>
      </c>
    </row>
    <row r="38" spans="1:8" ht="34.5">
      <c r="A38" s="131"/>
      <c r="B38" s="177"/>
      <c r="C38" s="144" t="s">
        <v>104</v>
      </c>
      <c r="D38" s="176">
        <f t="shared" si="1"/>
        <v>-430</v>
      </c>
      <c r="E38" s="68">
        <v>0</v>
      </c>
      <c r="F38" s="68">
        <v>0</v>
      </c>
      <c r="G38" s="68">
        <f>+'3'!G41</f>
        <v>-430</v>
      </c>
      <c r="H38" s="68">
        <v>0</v>
      </c>
    </row>
    <row r="39" spans="1:8" ht="29.25" customHeight="1">
      <c r="A39" s="131"/>
      <c r="B39" s="177"/>
      <c r="C39" s="144" t="s">
        <v>105</v>
      </c>
      <c r="D39" s="176">
        <f t="shared" si="1"/>
        <v>-645</v>
      </c>
      <c r="E39" s="68">
        <v>0</v>
      </c>
      <c r="F39" s="68">
        <v>0</v>
      </c>
      <c r="G39" s="68">
        <f>+'3'!G42</f>
        <v>-645</v>
      </c>
      <c r="H39" s="68">
        <v>0</v>
      </c>
    </row>
    <row r="40" spans="1:8" ht="34.5">
      <c r="A40" s="131"/>
      <c r="B40" s="177"/>
      <c r="C40" s="144" t="s">
        <v>106</v>
      </c>
      <c r="D40" s="176">
        <f t="shared" si="1"/>
        <v>325</v>
      </c>
      <c r="E40" s="68">
        <v>0</v>
      </c>
      <c r="F40" s="68">
        <v>0</v>
      </c>
      <c r="G40" s="68">
        <f>+'3'!G43</f>
        <v>325</v>
      </c>
      <c r="H40" s="68">
        <v>0</v>
      </c>
    </row>
    <row r="41" spans="1:8" ht="34.5">
      <c r="A41" s="131"/>
      <c r="B41" s="177"/>
      <c r="C41" s="144" t="s">
        <v>107</v>
      </c>
      <c r="D41" s="176">
        <f t="shared" si="1"/>
        <v>750</v>
      </c>
      <c r="E41" s="68">
        <v>0</v>
      </c>
      <c r="F41" s="68">
        <v>0</v>
      </c>
      <c r="G41" s="68">
        <f>+'3'!G44</f>
        <v>750</v>
      </c>
      <c r="H41" s="68">
        <v>0</v>
      </c>
    </row>
    <row r="42" spans="1:8" ht="34.5">
      <c r="A42" s="131">
        <v>1049</v>
      </c>
      <c r="B42" s="131">
        <v>21001</v>
      </c>
      <c r="C42" s="146" t="s">
        <v>35</v>
      </c>
      <c r="D42" s="176">
        <f t="shared" si="1"/>
        <v>-6210908.4000000004</v>
      </c>
      <c r="E42" s="68">
        <f>-E13</f>
        <v>0</v>
      </c>
      <c r="F42" s="68">
        <f>-F13</f>
        <v>-6215102.4000000004</v>
      </c>
      <c r="G42" s="68">
        <f t="shared" ref="G42:H42" si="2">-G13</f>
        <v>4194</v>
      </c>
      <c r="H42" s="68">
        <f t="shared" si="2"/>
        <v>0</v>
      </c>
    </row>
    <row r="43" spans="1:8" ht="36" customHeight="1">
      <c r="A43" s="131">
        <v>1049</v>
      </c>
      <c r="B43" s="131">
        <v>21002</v>
      </c>
      <c r="C43" s="146" t="s">
        <v>134</v>
      </c>
      <c r="D43" s="176">
        <f t="shared" ref="D43:D45" si="3">+E43+F43+G43+H43</f>
        <v>-89081.4</v>
      </c>
      <c r="E43" s="68">
        <f t="shared" ref="E43:H43" si="4">-E14</f>
        <v>0</v>
      </c>
      <c r="F43" s="68">
        <f>+'3'!G47</f>
        <v>-89081.4</v>
      </c>
      <c r="G43" s="68">
        <f t="shared" si="4"/>
        <v>0</v>
      </c>
      <c r="H43" s="68">
        <f t="shared" si="4"/>
        <v>0</v>
      </c>
    </row>
    <row r="44" spans="1:8" ht="34.5">
      <c r="A44" s="131">
        <v>1049</v>
      </c>
      <c r="B44" s="131">
        <v>21002</v>
      </c>
      <c r="C44" s="146" t="s">
        <v>136</v>
      </c>
      <c r="D44" s="176">
        <f t="shared" si="3"/>
        <v>89081.4</v>
      </c>
      <c r="E44" s="68">
        <f t="shared" ref="E44:H44" si="5">-E15</f>
        <v>0</v>
      </c>
      <c r="F44" s="68">
        <f>-F43</f>
        <v>89081.4</v>
      </c>
      <c r="G44" s="68">
        <f t="shared" si="5"/>
        <v>0</v>
      </c>
      <c r="H44" s="68">
        <f t="shared" si="5"/>
        <v>0</v>
      </c>
    </row>
    <row r="45" spans="1:8" ht="51.75">
      <c r="A45" s="131"/>
      <c r="B45" s="131"/>
      <c r="C45" s="146" t="s">
        <v>135</v>
      </c>
      <c r="D45" s="176">
        <f t="shared" si="3"/>
        <v>89081.4</v>
      </c>
      <c r="E45" s="68">
        <f>+E44</f>
        <v>0</v>
      </c>
      <c r="F45" s="68">
        <f>+F44</f>
        <v>89081.4</v>
      </c>
      <c r="G45" s="68">
        <f t="shared" ref="G45:H45" si="6">+G44</f>
        <v>0</v>
      </c>
      <c r="H45" s="68">
        <f t="shared" si="6"/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  <ignoredErrors>
    <ignoredError sqref="F43:F4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zoomScaleNormal="100" workbookViewId="0">
      <selection sqref="A1:J1"/>
    </sheetView>
  </sheetViews>
  <sheetFormatPr defaultRowHeight="17.25"/>
  <cols>
    <col min="1" max="1" width="10.7109375" style="25" customWidth="1"/>
    <col min="2" max="2" width="9.85546875" style="25" customWidth="1"/>
    <col min="3" max="3" width="7" style="25" customWidth="1"/>
    <col min="4" max="4" width="10.7109375" style="25" customWidth="1"/>
    <col min="5" max="5" width="15.28515625" style="25" customWidth="1"/>
    <col min="6" max="6" width="76.140625" style="24" customWidth="1"/>
    <col min="7" max="8" width="15.7109375" style="24" customWidth="1"/>
    <col min="9" max="9" width="16.85546875" style="24" bestFit="1" customWidth="1"/>
    <col min="10" max="10" width="16" style="24" customWidth="1"/>
    <col min="11" max="256" width="9.140625" style="24"/>
    <col min="257" max="257" width="7.5703125" style="24" bestFit="1" customWidth="1"/>
    <col min="258" max="258" width="7" style="24" bestFit="1" customWidth="1"/>
    <col min="259" max="259" width="5.5703125" style="24" bestFit="1" customWidth="1"/>
    <col min="260" max="260" width="8.7109375" style="24" bestFit="1" customWidth="1"/>
    <col min="261" max="261" width="8.42578125" style="24" bestFit="1" customWidth="1"/>
    <col min="262" max="262" width="76.140625" style="24" customWidth="1"/>
    <col min="263" max="264" width="16.5703125" style="24" customWidth="1"/>
    <col min="265" max="265" width="16.7109375" style="24" customWidth="1"/>
    <col min="266" max="266" width="18.5703125" style="24" customWidth="1"/>
    <col min="267" max="512" width="9.140625" style="24"/>
    <col min="513" max="513" width="7.5703125" style="24" bestFit="1" customWidth="1"/>
    <col min="514" max="514" width="7" style="24" bestFit="1" customWidth="1"/>
    <col min="515" max="515" width="5.5703125" style="24" bestFit="1" customWidth="1"/>
    <col min="516" max="516" width="8.7109375" style="24" bestFit="1" customWidth="1"/>
    <col min="517" max="517" width="8.42578125" style="24" bestFit="1" customWidth="1"/>
    <col min="518" max="518" width="76.140625" style="24" customWidth="1"/>
    <col min="519" max="520" width="16.5703125" style="24" customWidth="1"/>
    <col min="521" max="521" width="16.7109375" style="24" customWidth="1"/>
    <col min="522" max="522" width="18.5703125" style="24" customWidth="1"/>
    <col min="523" max="768" width="9.140625" style="24"/>
    <col min="769" max="769" width="7.5703125" style="24" bestFit="1" customWidth="1"/>
    <col min="770" max="770" width="7" style="24" bestFit="1" customWidth="1"/>
    <col min="771" max="771" width="5.5703125" style="24" bestFit="1" customWidth="1"/>
    <col min="772" max="772" width="8.7109375" style="24" bestFit="1" customWidth="1"/>
    <col min="773" max="773" width="8.42578125" style="24" bestFit="1" customWidth="1"/>
    <col min="774" max="774" width="76.140625" style="24" customWidth="1"/>
    <col min="775" max="776" width="16.5703125" style="24" customWidth="1"/>
    <col min="777" max="777" width="16.7109375" style="24" customWidth="1"/>
    <col min="778" max="778" width="18.5703125" style="24" customWidth="1"/>
    <col min="779" max="1024" width="9.140625" style="24"/>
    <col min="1025" max="1025" width="7.5703125" style="24" bestFit="1" customWidth="1"/>
    <col min="1026" max="1026" width="7" style="24" bestFit="1" customWidth="1"/>
    <col min="1027" max="1027" width="5.5703125" style="24" bestFit="1" customWidth="1"/>
    <col min="1028" max="1028" width="8.7109375" style="24" bestFit="1" customWidth="1"/>
    <col min="1029" max="1029" width="8.42578125" style="24" bestFit="1" customWidth="1"/>
    <col min="1030" max="1030" width="76.140625" style="24" customWidth="1"/>
    <col min="1031" max="1032" width="16.5703125" style="24" customWidth="1"/>
    <col min="1033" max="1033" width="16.7109375" style="24" customWidth="1"/>
    <col min="1034" max="1034" width="18.5703125" style="24" customWidth="1"/>
    <col min="1035" max="1280" width="9.140625" style="24"/>
    <col min="1281" max="1281" width="7.5703125" style="24" bestFit="1" customWidth="1"/>
    <col min="1282" max="1282" width="7" style="24" bestFit="1" customWidth="1"/>
    <col min="1283" max="1283" width="5.5703125" style="24" bestFit="1" customWidth="1"/>
    <col min="1284" max="1284" width="8.7109375" style="24" bestFit="1" customWidth="1"/>
    <col min="1285" max="1285" width="8.42578125" style="24" bestFit="1" customWidth="1"/>
    <col min="1286" max="1286" width="76.140625" style="24" customWidth="1"/>
    <col min="1287" max="1288" width="16.5703125" style="24" customWidth="1"/>
    <col min="1289" max="1289" width="16.7109375" style="24" customWidth="1"/>
    <col min="1290" max="1290" width="18.5703125" style="24" customWidth="1"/>
    <col min="1291" max="1536" width="9.140625" style="24"/>
    <col min="1537" max="1537" width="7.5703125" style="24" bestFit="1" customWidth="1"/>
    <col min="1538" max="1538" width="7" style="24" bestFit="1" customWidth="1"/>
    <col min="1539" max="1539" width="5.5703125" style="24" bestFit="1" customWidth="1"/>
    <col min="1540" max="1540" width="8.7109375" style="24" bestFit="1" customWidth="1"/>
    <col min="1541" max="1541" width="8.42578125" style="24" bestFit="1" customWidth="1"/>
    <col min="1542" max="1542" width="76.140625" style="24" customWidth="1"/>
    <col min="1543" max="1544" width="16.5703125" style="24" customWidth="1"/>
    <col min="1545" max="1545" width="16.7109375" style="24" customWidth="1"/>
    <col min="1546" max="1546" width="18.5703125" style="24" customWidth="1"/>
    <col min="1547" max="1792" width="9.140625" style="24"/>
    <col min="1793" max="1793" width="7.5703125" style="24" bestFit="1" customWidth="1"/>
    <col min="1794" max="1794" width="7" style="24" bestFit="1" customWidth="1"/>
    <col min="1795" max="1795" width="5.5703125" style="24" bestFit="1" customWidth="1"/>
    <col min="1796" max="1796" width="8.7109375" style="24" bestFit="1" customWidth="1"/>
    <col min="1797" max="1797" width="8.42578125" style="24" bestFit="1" customWidth="1"/>
    <col min="1798" max="1798" width="76.140625" style="24" customWidth="1"/>
    <col min="1799" max="1800" width="16.5703125" style="24" customWidth="1"/>
    <col min="1801" max="1801" width="16.7109375" style="24" customWidth="1"/>
    <col min="1802" max="1802" width="18.5703125" style="24" customWidth="1"/>
    <col min="1803" max="2048" width="9.140625" style="24"/>
    <col min="2049" max="2049" width="7.5703125" style="24" bestFit="1" customWidth="1"/>
    <col min="2050" max="2050" width="7" style="24" bestFit="1" customWidth="1"/>
    <col min="2051" max="2051" width="5.5703125" style="24" bestFit="1" customWidth="1"/>
    <col min="2052" max="2052" width="8.7109375" style="24" bestFit="1" customWidth="1"/>
    <col min="2053" max="2053" width="8.42578125" style="24" bestFit="1" customWidth="1"/>
    <col min="2054" max="2054" width="76.140625" style="24" customWidth="1"/>
    <col min="2055" max="2056" width="16.5703125" style="24" customWidth="1"/>
    <col min="2057" max="2057" width="16.7109375" style="24" customWidth="1"/>
    <col min="2058" max="2058" width="18.5703125" style="24" customWidth="1"/>
    <col min="2059" max="2304" width="9.140625" style="24"/>
    <col min="2305" max="2305" width="7.5703125" style="24" bestFit="1" customWidth="1"/>
    <col min="2306" max="2306" width="7" style="24" bestFit="1" customWidth="1"/>
    <col min="2307" max="2307" width="5.5703125" style="24" bestFit="1" customWidth="1"/>
    <col min="2308" max="2308" width="8.7109375" style="24" bestFit="1" customWidth="1"/>
    <col min="2309" max="2309" width="8.42578125" style="24" bestFit="1" customWidth="1"/>
    <col min="2310" max="2310" width="76.140625" style="24" customWidth="1"/>
    <col min="2311" max="2312" width="16.5703125" style="24" customWidth="1"/>
    <col min="2313" max="2313" width="16.7109375" style="24" customWidth="1"/>
    <col min="2314" max="2314" width="18.5703125" style="24" customWidth="1"/>
    <col min="2315" max="2560" width="9.140625" style="24"/>
    <col min="2561" max="2561" width="7.5703125" style="24" bestFit="1" customWidth="1"/>
    <col min="2562" max="2562" width="7" style="24" bestFit="1" customWidth="1"/>
    <col min="2563" max="2563" width="5.5703125" style="24" bestFit="1" customWidth="1"/>
    <col min="2564" max="2564" width="8.7109375" style="24" bestFit="1" customWidth="1"/>
    <col min="2565" max="2565" width="8.42578125" style="24" bestFit="1" customWidth="1"/>
    <col min="2566" max="2566" width="76.140625" style="24" customWidth="1"/>
    <col min="2567" max="2568" width="16.5703125" style="24" customWidth="1"/>
    <col min="2569" max="2569" width="16.7109375" style="24" customWidth="1"/>
    <col min="2570" max="2570" width="18.5703125" style="24" customWidth="1"/>
    <col min="2571" max="2816" width="9.140625" style="24"/>
    <col min="2817" max="2817" width="7.5703125" style="24" bestFit="1" customWidth="1"/>
    <col min="2818" max="2818" width="7" style="24" bestFit="1" customWidth="1"/>
    <col min="2819" max="2819" width="5.5703125" style="24" bestFit="1" customWidth="1"/>
    <col min="2820" max="2820" width="8.7109375" style="24" bestFit="1" customWidth="1"/>
    <col min="2821" max="2821" width="8.42578125" style="24" bestFit="1" customWidth="1"/>
    <col min="2822" max="2822" width="76.140625" style="24" customWidth="1"/>
    <col min="2823" max="2824" width="16.5703125" style="24" customWidth="1"/>
    <col min="2825" max="2825" width="16.7109375" style="24" customWidth="1"/>
    <col min="2826" max="2826" width="18.5703125" style="24" customWidth="1"/>
    <col min="2827" max="3072" width="9.140625" style="24"/>
    <col min="3073" max="3073" width="7.5703125" style="24" bestFit="1" customWidth="1"/>
    <col min="3074" max="3074" width="7" style="24" bestFit="1" customWidth="1"/>
    <col min="3075" max="3075" width="5.5703125" style="24" bestFit="1" customWidth="1"/>
    <col min="3076" max="3076" width="8.7109375" style="24" bestFit="1" customWidth="1"/>
    <col min="3077" max="3077" width="8.42578125" style="24" bestFit="1" customWidth="1"/>
    <col min="3078" max="3078" width="76.140625" style="24" customWidth="1"/>
    <col min="3079" max="3080" width="16.5703125" style="24" customWidth="1"/>
    <col min="3081" max="3081" width="16.7109375" style="24" customWidth="1"/>
    <col min="3082" max="3082" width="18.5703125" style="24" customWidth="1"/>
    <col min="3083" max="3328" width="9.140625" style="24"/>
    <col min="3329" max="3329" width="7.5703125" style="24" bestFit="1" customWidth="1"/>
    <col min="3330" max="3330" width="7" style="24" bestFit="1" customWidth="1"/>
    <col min="3331" max="3331" width="5.5703125" style="24" bestFit="1" customWidth="1"/>
    <col min="3332" max="3332" width="8.7109375" style="24" bestFit="1" customWidth="1"/>
    <col min="3333" max="3333" width="8.42578125" style="24" bestFit="1" customWidth="1"/>
    <col min="3334" max="3334" width="76.140625" style="24" customWidth="1"/>
    <col min="3335" max="3336" width="16.5703125" style="24" customWidth="1"/>
    <col min="3337" max="3337" width="16.7109375" style="24" customWidth="1"/>
    <col min="3338" max="3338" width="18.5703125" style="24" customWidth="1"/>
    <col min="3339" max="3584" width="9.140625" style="24"/>
    <col min="3585" max="3585" width="7.5703125" style="24" bestFit="1" customWidth="1"/>
    <col min="3586" max="3586" width="7" style="24" bestFit="1" customWidth="1"/>
    <col min="3587" max="3587" width="5.5703125" style="24" bestFit="1" customWidth="1"/>
    <col min="3588" max="3588" width="8.7109375" style="24" bestFit="1" customWidth="1"/>
    <col min="3589" max="3589" width="8.42578125" style="24" bestFit="1" customWidth="1"/>
    <col min="3590" max="3590" width="76.140625" style="24" customWidth="1"/>
    <col min="3591" max="3592" width="16.5703125" style="24" customWidth="1"/>
    <col min="3593" max="3593" width="16.7109375" style="24" customWidth="1"/>
    <col min="3594" max="3594" width="18.5703125" style="24" customWidth="1"/>
    <col min="3595" max="3840" width="9.140625" style="24"/>
    <col min="3841" max="3841" width="7.5703125" style="24" bestFit="1" customWidth="1"/>
    <col min="3842" max="3842" width="7" style="24" bestFit="1" customWidth="1"/>
    <col min="3843" max="3843" width="5.5703125" style="24" bestFit="1" customWidth="1"/>
    <col min="3844" max="3844" width="8.7109375" style="24" bestFit="1" customWidth="1"/>
    <col min="3845" max="3845" width="8.42578125" style="24" bestFit="1" customWidth="1"/>
    <col min="3846" max="3846" width="76.140625" style="24" customWidth="1"/>
    <col min="3847" max="3848" width="16.5703125" style="24" customWidth="1"/>
    <col min="3849" max="3849" width="16.7109375" style="24" customWidth="1"/>
    <col min="3850" max="3850" width="18.5703125" style="24" customWidth="1"/>
    <col min="3851" max="4096" width="9.140625" style="24"/>
    <col min="4097" max="4097" width="7.5703125" style="24" bestFit="1" customWidth="1"/>
    <col min="4098" max="4098" width="7" style="24" bestFit="1" customWidth="1"/>
    <col min="4099" max="4099" width="5.5703125" style="24" bestFit="1" customWidth="1"/>
    <col min="4100" max="4100" width="8.7109375" style="24" bestFit="1" customWidth="1"/>
    <col min="4101" max="4101" width="8.42578125" style="24" bestFit="1" customWidth="1"/>
    <col min="4102" max="4102" width="76.140625" style="24" customWidth="1"/>
    <col min="4103" max="4104" width="16.5703125" style="24" customWidth="1"/>
    <col min="4105" max="4105" width="16.7109375" style="24" customWidth="1"/>
    <col min="4106" max="4106" width="18.5703125" style="24" customWidth="1"/>
    <col min="4107" max="4352" width="9.140625" style="24"/>
    <col min="4353" max="4353" width="7.5703125" style="24" bestFit="1" customWidth="1"/>
    <col min="4354" max="4354" width="7" style="24" bestFit="1" customWidth="1"/>
    <col min="4355" max="4355" width="5.5703125" style="24" bestFit="1" customWidth="1"/>
    <col min="4356" max="4356" width="8.7109375" style="24" bestFit="1" customWidth="1"/>
    <col min="4357" max="4357" width="8.42578125" style="24" bestFit="1" customWidth="1"/>
    <col min="4358" max="4358" width="76.140625" style="24" customWidth="1"/>
    <col min="4359" max="4360" width="16.5703125" style="24" customWidth="1"/>
    <col min="4361" max="4361" width="16.7109375" style="24" customWidth="1"/>
    <col min="4362" max="4362" width="18.5703125" style="24" customWidth="1"/>
    <col min="4363" max="4608" width="9.140625" style="24"/>
    <col min="4609" max="4609" width="7.5703125" style="24" bestFit="1" customWidth="1"/>
    <col min="4610" max="4610" width="7" style="24" bestFit="1" customWidth="1"/>
    <col min="4611" max="4611" width="5.5703125" style="24" bestFit="1" customWidth="1"/>
    <col min="4612" max="4612" width="8.7109375" style="24" bestFit="1" customWidth="1"/>
    <col min="4613" max="4613" width="8.42578125" style="24" bestFit="1" customWidth="1"/>
    <col min="4614" max="4614" width="76.140625" style="24" customWidth="1"/>
    <col min="4615" max="4616" width="16.5703125" style="24" customWidth="1"/>
    <col min="4617" max="4617" width="16.7109375" style="24" customWidth="1"/>
    <col min="4618" max="4618" width="18.5703125" style="24" customWidth="1"/>
    <col min="4619" max="4864" width="9.140625" style="24"/>
    <col min="4865" max="4865" width="7.5703125" style="24" bestFit="1" customWidth="1"/>
    <col min="4866" max="4866" width="7" style="24" bestFit="1" customWidth="1"/>
    <col min="4867" max="4867" width="5.5703125" style="24" bestFit="1" customWidth="1"/>
    <col min="4868" max="4868" width="8.7109375" style="24" bestFit="1" customWidth="1"/>
    <col min="4869" max="4869" width="8.42578125" style="24" bestFit="1" customWidth="1"/>
    <col min="4870" max="4870" width="76.140625" style="24" customWidth="1"/>
    <col min="4871" max="4872" width="16.5703125" style="24" customWidth="1"/>
    <col min="4873" max="4873" width="16.7109375" style="24" customWidth="1"/>
    <col min="4874" max="4874" width="18.5703125" style="24" customWidth="1"/>
    <col min="4875" max="5120" width="9.140625" style="24"/>
    <col min="5121" max="5121" width="7.5703125" style="24" bestFit="1" customWidth="1"/>
    <col min="5122" max="5122" width="7" style="24" bestFit="1" customWidth="1"/>
    <col min="5123" max="5123" width="5.5703125" style="24" bestFit="1" customWidth="1"/>
    <col min="5124" max="5124" width="8.7109375" style="24" bestFit="1" customWidth="1"/>
    <col min="5125" max="5125" width="8.42578125" style="24" bestFit="1" customWidth="1"/>
    <col min="5126" max="5126" width="76.140625" style="24" customWidth="1"/>
    <col min="5127" max="5128" width="16.5703125" style="24" customWidth="1"/>
    <col min="5129" max="5129" width="16.7109375" style="24" customWidth="1"/>
    <col min="5130" max="5130" width="18.5703125" style="24" customWidth="1"/>
    <col min="5131" max="5376" width="9.140625" style="24"/>
    <col min="5377" max="5377" width="7.5703125" style="24" bestFit="1" customWidth="1"/>
    <col min="5378" max="5378" width="7" style="24" bestFit="1" customWidth="1"/>
    <col min="5379" max="5379" width="5.5703125" style="24" bestFit="1" customWidth="1"/>
    <col min="5380" max="5380" width="8.7109375" style="24" bestFit="1" customWidth="1"/>
    <col min="5381" max="5381" width="8.42578125" style="24" bestFit="1" customWidth="1"/>
    <col min="5382" max="5382" width="76.140625" style="24" customWidth="1"/>
    <col min="5383" max="5384" width="16.5703125" style="24" customWidth="1"/>
    <col min="5385" max="5385" width="16.7109375" style="24" customWidth="1"/>
    <col min="5386" max="5386" width="18.5703125" style="24" customWidth="1"/>
    <col min="5387" max="5632" width="9.140625" style="24"/>
    <col min="5633" max="5633" width="7.5703125" style="24" bestFit="1" customWidth="1"/>
    <col min="5634" max="5634" width="7" style="24" bestFit="1" customWidth="1"/>
    <col min="5635" max="5635" width="5.5703125" style="24" bestFit="1" customWidth="1"/>
    <col min="5636" max="5636" width="8.7109375" style="24" bestFit="1" customWidth="1"/>
    <col min="5637" max="5637" width="8.42578125" style="24" bestFit="1" customWidth="1"/>
    <col min="5638" max="5638" width="76.140625" style="24" customWidth="1"/>
    <col min="5639" max="5640" width="16.5703125" style="24" customWidth="1"/>
    <col min="5641" max="5641" width="16.7109375" style="24" customWidth="1"/>
    <col min="5642" max="5642" width="18.5703125" style="24" customWidth="1"/>
    <col min="5643" max="5888" width="9.140625" style="24"/>
    <col min="5889" max="5889" width="7.5703125" style="24" bestFit="1" customWidth="1"/>
    <col min="5890" max="5890" width="7" style="24" bestFit="1" customWidth="1"/>
    <col min="5891" max="5891" width="5.5703125" style="24" bestFit="1" customWidth="1"/>
    <col min="5892" max="5892" width="8.7109375" style="24" bestFit="1" customWidth="1"/>
    <col min="5893" max="5893" width="8.42578125" style="24" bestFit="1" customWidth="1"/>
    <col min="5894" max="5894" width="76.140625" style="24" customWidth="1"/>
    <col min="5895" max="5896" width="16.5703125" style="24" customWidth="1"/>
    <col min="5897" max="5897" width="16.7109375" style="24" customWidth="1"/>
    <col min="5898" max="5898" width="18.5703125" style="24" customWidth="1"/>
    <col min="5899" max="6144" width="9.140625" style="24"/>
    <col min="6145" max="6145" width="7.5703125" style="24" bestFit="1" customWidth="1"/>
    <col min="6146" max="6146" width="7" style="24" bestFit="1" customWidth="1"/>
    <col min="6147" max="6147" width="5.5703125" style="24" bestFit="1" customWidth="1"/>
    <col min="6148" max="6148" width="8.7109375" style="24" bestFit="1" customWidth="1"/>
    <col min="6149" max="6149" width="8.42578125" style="24" bestFit="1" customWidth="1"/>
    <col min="6150" max="6150" width="76.140625" style="24" customWidth="1"/>
    <col min="6151" max="6152" width="16.5703125" style="24" customWidth="1"/>
    <col min="6153" max="6153" width="16.7109375" style="24" customWidth="1"/>
    <col min="6154" max="6154" width="18.5703125" style="24" customWidth="1"/>
    <col min="6155" max="6400" width="9.140625" style="24"/>
    <col min="6401" max="6401" width="7.5703125" style="24" bestFit="1" customWidth="1"/>
    <col min="6402" max="6402" width="7" style="24" bestFit="1" customWidth="1"/>
    <col min="6403" max="6403" width="5.5703125" style="24" bestFit="1" customWidth="1"/>
    <col min="6404" max="6404" width="8.7109375" style="24" bestFit="1" customWidth="1"/>
    <col min="6405" max="6405" width="8.42578125" style="24" bestFit="1" customWidth="1"/>
    <col min="6406" max="6406" width="76.140625" style="24" customWidth="1"/>
    <col min="6407" max="6408" width="16.5703125" style="24" customWidth="1"/>
    <col min="6409" max="6409" width="16.7109375" style="24" customWidth="1"/>
    <col min="6410" max="6410" width="18.5703125" style="24" customWidth="1"/>
    <col min="6411" max="6656" width="9.140625" style="24"/>
    <col min="6657" max="6657" width="7.5703125" style="24" bestFit="1" customWidth="1"/>
    <col min="6658" max="6658" width="7" style="24" bestFit="1" customWidth="1"/>
    <col min="6659" max="6659" width="5.5703125" style="24" bestFit="1" customWidth="1"/>
    <col min="6660" max="6660" width="8.7109375" style="24" bestFit="1" customWidth="1"/>
    <col min="6661" max="6661" width="8.42578125" style="24" bestFit="1" customWidth="1"/>
    <col min="6662" max="6662" width="76.140625" style="24" customWidth="1"/>
    <col min="6663" max="6664" width="16.5703125" style="24" customWidth="1"/>
    <col min="6665" max="6665" width="16.7109375" style="24" customWidth="1"/>
    <col min="6666" max="6666" width="18.5703125" style="24" customWidth="1"/>
    <col min="6667" max="6912" width="9.140625" style="24"/>
    <col min="6913" max="6913" width="7.5703125" style="24" bestFit="1" customWidth="1"/>
    <col min="6914" max="6914" width="7" style="24" bestFit="1" customWidth="1"/>
    <col min="6915" max="6915" width="5.5703125" style="24" bestFit="1" customWidth="1"/>
    <col min="6916" max="6916" width="8.7109375" style="24" bestFit="1" customWidth="1"/>
    <col min="6917" max="6917" width="8.42578125" style="24" bestFit="1" customWidth="1"/>
    <col min="6918" max="6918" width="76.140625" style="24" customWidth="1"/>
    <col min="6919" max="6920" width="16.5703125" style="24" customWidth="1"/>
    <col min="6921" max="6921" width="16.7109375" style="24" customWidth="1"/>
    <col min="6922" max="6922" width="18.5703125" style="24" customWidth="1"/>
    <col min="6923" max="7168" width="9.140625" style="24"/>
    <col min="7169" max="7169" width="7.5703125" style="24" bestFit="1" customWidth="1"/>
    <col min="7170" max="7170" width="7" style="24" bestFit="1" customWidth="1"/>
    <col min="7171" max="7171" width="5.5703125" style="24" bestFit="1" customWidth="1"/>
    <col min="7172" max="7172" width="8.7109375" style="24" bestFit="1" customWidth="1"/>
    <col min="7173" max="7173" width="8.42578125" style="24" bestFit="1" customWidth="1"/>
    <col min="7174" max="7174" width="76.140625" style="24" customWidth="1"/>
    <col min="7175" max="7176" width="16.5703125" style="24" customWidth="1"/>
    <col min="7177" max="7177" width="16.7109375" style="24" customWidth="1"/>
    <col min="7178" max="7178" width="18.5703125" style="24" customWidth="1"/>
    <col min="7179" max="7424" width="9.140625" style="24"/>
    <col min="7425" max="7425" width="7.5703125" style="24" bestFit="1" customWidth="1"/>
    <col min="7426" max="7426" width="7" style="24" bestFit="1" customWidth="1"/>
    <col min="7427" max="7427" width="5.5703125" style="24" bestFit="1" customWidth="1"/>
    <col min="7428" max="7428" width="8.7109375" style="24" bestFit="1" customWidth="1"/>
    <col min="7429" max="7429" width="8.42578125" style="24" bestFit="1" customWidth="1"/>
    <col min="7430" max="7430" width="76.140625" style="24" customWidth="1"/>
    <col min="7431" max="7432" width="16.5703125" style="24" customWidth="1"/>
    <col min="7433" max="7433" width="16.7109375" style="24" customWidth="1"/>
    <col min="7434" max="7434" width="18.5703125" style="24" customWidth="1"/>
    <col min="7435" max="7680" width="9.140625" style="24"/>
    <col min="7681" max="7681" width="7.5703125" style="24" bestFit="1" customWidth="1"/>
    <col min="7682" max="7682" width="7" style="24" bestFit="1" customWidth="1"/>
    <col min="7683" max="7683" width="5.5703125" style="24" bestFit="1" customWidth="1"/>
    <col min="7684" max="7684" width="8.7109375" style="24" bestFit="1" customWidth="1"/>
    <col min="7685" max="7685" width="8.42578125" style="24" bestFit="1" customWidth="1"/>
    <col min="7686" max="7686" width="76.140625" style="24" customWidth="1"/>
    <col min="7687" max="7688" width="16.5703125" style="24" customWidth="1"/>
    <col min="7689" max="7689" width="16.7109375" style="24" customWidth="1"/>
    <col min="7690" max="7690" width="18.5703125" style="24" customWidth="1"/>
    <col min="7691" max="7936" width="9.140625" style="24"/>
    <col min="7937" max="7937" width="7.5703125" style="24" bestFit="1" customWidth="1"/>
    <col min="7938" max="7938" width="7" style="24" bestFit="1" customWidth="1"/>
    <col min="7939" max="7939" width="5.5703125" style="24" bestFit="1" customWidth="1"/>
    <col min="7940" max="7940" width="8.7109375" style="24" bestFit="1" customWidth="1"/>
    <col min="7941" max="7941" width="8.42578125" style="24" bestFit="1" customWidth="1"/>
    <col min="7942" max="7942" width="76.140625" style="24" customWidth="1"/>
    <col min="7943" max="7944" width="16.5703125" style="24" customWidth="1"/>
    <col min="7945" max="7945" width="16.7109375" style="24" customWidth="1"/>
    <col min="7946" max="7946" width="18.5703125" style="24" customWidth="1"/>
    <col min="7947" max="8192" width="9.140625" style="24"/>
    <col min="8193" max="8193" width="7.5703125" style="24" bestFit="1" customWidth="1"/>
    <col min="8194" max="8194" width="7" style="24" bestFit="1" customWidth="1"/>
    <col min="8195" max="8195" width="5.5703125" style="24" bestFit="1" customWidth="1"/>
    <col min="8196" max="8196" width="8.7109375" style="24" bestFit="1" customWidth="1"/>
    <col min="8197" max="8197" width="8.42578125" style="24" bestFit="1" customWidth="1"/>
    <col min="8198" max="8198" width="76.140625" style="24" customWidth="1"/>
    <col min="8199" max="8200" width="16.5703125" style="24" customWidth="1"/>
    <col min="8201" max="8201" width="16.7109375" style="24" customWidth="1"/>
    <col min="8202" max="8202" width="18.5703125" style="24" customWidth="1"/>
    <col min="8203" max="8448" width="9.140625" style="24"/>
    <col min="8449" max="8449" width="7.5703125" style="24" bestFit="1" customWidth="1"/>
    <col min="8450" max="8450" width="7" style="24" bestFit="1" customWidth="1"/>
    <col min="8451" max="8451" width="5.5703125" style="24" bestFit="1" customWidth="1"/>
    <col min="8452" max="8452" width="8.7109375" style="24" bestFit="1" customWidth="1"/>
    <col min="8453" max="8453" width="8.42578125" style="24" bestFit="1" customWidth="1"/>
    <col min="8454" max="8454" width="76.140625" style="24" customWidth="1"/>
    <col min="8455" max="8456" width="16.5703125" style="24" customWidth="1"/>
    <col min="8457" max="8457" width="16.7109375" style="24" customWidth="1"/>
    <col min="8458" max="8458" width="18.5703125" style="24" customWidth="1"/>
    <col min="8459" max="8704" width="9.140625" style="24"/>
    <col min="8705" max="8705" width="7.5703125" style="24" bestFit="1" customWidth="1"/>
    <col min="8706" max="8706" width="7" style="24" bestFit="1" customWidth="1"/>
    <col min="8707" max="8707" width="5.5703125" style="24" bestFit="1" customWidth="1"/>
    <col min="8708" max="8708" width="8.7109375" style="24" bestFit="1" customWidth="1"/>
    <col min="8709" max="8709" width="8.42578125" style="24" bestFit="1" customWidth="1"/>
    <col min="8710" max="8710" width="76.140625" style="24" customWidth="1"/>
    <col min="8711" max="8712" width="16.5703125" style="24" customWidth="1"/>
    <col min="8713" max="8713" width="16.7109375" style="24" customWidth="1"/>
    <col min="8714" max="8714" width="18.5703125" style="24" customWidth="1"/>
    <col min="8715" max="8960" width="9.140625" style="24"/>
    <col min="8961" max="8961" width="7.5703125" style="24" bestFit="1" customWidth="1"/>
    <col min="8962" max="8962" width="7" style="24" bestFit="1" customWidth="1"/>
    <col min="8963" max="8963" width="5.5703125" style="24" bestFit="1" customWidth="1"/>
    <col min="8964" max="8964" width="8.7109375" style="24" bestFit="1" customWidth="1"/>
    <col min="8965" max="8965" width="8.42578125" style="24" bestFit="1" customWidth="1"/>
    <col min="8966" max="8966" width="76.140625" style="24" customWidth="1"/>
    <col min="8967" max="8968" width="16.5703125" style="24" customWidth="1"/>
    <col min="8969" max="8969" width="16.7109375" style="24" customWidth="1"/>
    <col min="8970" max="8970" width="18.5703125" style="24" customWidth="1"/>
    <col min="8971" max="9216" width="9.140625" style="24"/>
    <col min="9217" max="9217" width="7.5703125" style="24" bestFit="1" customWidth="1"/>
    <col min="9218" max="9218" width="7" style="24" bestFit="1" customWidth="1"/>
    <col min="9219" max="9219" width="5.5703125" style="24" bestFit="1" customWidth="1"/>
    <col min="9220" max="9220" width="8.7109375" style="24" bestFit="1" customWidth="1"/>
    <col min="9221" max="9221" width="8.42578125" style="24" bestFit="1" customWidth="1"/>
    <col min="9222" max="9222" width="76.140625" style="24" customWidth="1"/>
    <col min="9223" max="9224" width="16.5703125" style="24" customWidth="1"/>
    <col min="9225" max="9225" width="16.7109375" style="24" customWidth="1"/>
    <col min="9226" max="9226" width="18.5703125" style="24" customWidth="1"/>
    <col min="9227" max="9472" width="9.140625" style="24"/>
    <col min="9473" max="9473" width="7.5703125" style="24" bestFit="1" customWidth="1"/>
    <col min="9474" max="9474" width="7" style="24" bestFit="1" customWidth="1"/>
    <col min="9475" max="9475" width="5.5703125" style="24" bestFit="1" customWidth="1"/>
    <col min="9476" max="9476" width="8.7109375" style="24" bestFit="1" customWidth="1"/>
    <col min="9477" max="9477" width="8.42578125" style="24" bestFit="1" customWidth="1"/>
    <col min="9478" max="9478" width="76.140625" style="24" customWidth="1"/>
    <col min="9479" max="9480" width="16.5703125" style="24" customWidth="1"/>
    <col min="9481" max="9481" width="16.7109375" style="24" customWidth="1"/>
    <col min="9482" max="9482" width="18.5703125" style="24" customWidth="1"/>
    <col min="9483" max="9728" width="9.140625" style="24"/>
    <col min="9729" max="9729" width="7.5703125" style="24" bestFit="1" customWidth="1"/>
    <col min="9730" max="9730" width="7" style="24" bestFit="1" customWidth="1"/>
    <col min="9731" max="9731" width="5.5703125" style="24" bestFit="1" customWidth="1"/>
    <col min="9732" max="9732" width="8.7109375" style="24" bestFit="1" customWidth="1"/>
    <col min="9733" max="9733" width="8.42578125" style="24" bestFit="1" customWidth="1"/>
    <col min="9734" max="9734" width="76.140625" style="24" customWidth="1"/>
    <col min="9735" max="9736" width="16.5703125" style="24" customWidth="1"/>
    <col min="9737" max="9737" width="16.7109375" style="24" customWidth="1"/>
    <col min="9738" max="9738" width="18.5703125" style="24" customWidth="1"/>
    <col min="9739" max="9984" width="9.140625" style="24"/>
    <col min="9985" max="9985" width="7.5703125" style="24" bestFit="1" customWidth="1"/>
    <col min="9986" max="9986" width="7" style="24" bestFit="1" customWidth="1"/>
    <col min="9987" max="9987" width="5.5703125" style="24" bestFit="1" customWidth="1"/>
    <col min="9988" max="9988" width="8.7109375" style="24" bestFit="1" customWidth="1"/>
    <col min="9989" max="9989" width="8.42578125" style="24" bestFit="1" customWidth="1"/>
    <col min="9990" max="9990" width="76.140625" style="24" customWidth="1"/>
    <col min="9991" max="9992" width="16.5703125" style="24" customWidth="1"/>
    <col min="9993" max="9993" width="16.7109375" style="24" customWidth="1"/>
    <col min="9994" max="9994" width="18.5703125" style="24" customWidth="1"/>
    <col min="9995" max="10240" width="9.140625" style="24"/>
    <col min="10241" max="10241" width="7.5703125" style="24" bestFit="1" customWidth="1"/>
    <col min="10242" max="10242" width="7" style="24" bestFit="1" customWidth="1"/>
    <col min="10243" max="10243" width="5.5703125" style="24" bestFit="1" customWidth="1"/>
    <col min="10244" max="10244" width="8.7109375" style="24" bestFit="1" customWidth="1"/>
    <col min="10245" max="10245" width="8.42578125" style="24" bestFit="1" customWidth="1"/>
    <col min="10246" max="10246" width="76.140625" style="24" customWidth="1"/>
    <col min="10247" max="10248" width="16.5703125" style="24" customWidth="1"/>
    <col min="10249" max="10249" width="16.7109375" style="24" customWidth="1"/>
    <col min="10250" max="10250" width="18.5703125" style="24" customWidth="1"/>
    <col min="10251" max="10496" width="9.140625" style="24"/>
    <col min="10497" max="10497" width="7.5703125" style="24" bestFit="1" customWidth="1"/>
    <col min="10498" max="10498" width="7" style="24" bestFit="1" customWidth="1"/>
    <col min="10499" max="10499" width="5.5703125" style="24" bestFit="1" customWidth="1"/>
    <col min="10500" max="10500" width="8.7109375" style="24" bestFit="1" customWidth="1"/>
    <col min="10501" max="10501" width="8.42578125" style="24" bestFit="1" customWidth="1"/>
    <col min="10502" max="10502" width="76.140625" style="24" customWidth="1"/>
    <col min="10503" max="10504" width="16.5703125" style="24" customWidth="1"/>
    <col min="10505" max="10505" width="16.7109375" style="24" customWidth="1"/>
    <col min="10506" max="10506" width="18.5703125" style="24" customWidth="1"/>
    <col min="10507" max="10752" width="9.140625" style="24"/>
    <col min="10753" max="10753" width="7.5703125" style="24" bestFit="1" customWidth="1"/>
    <col min="10754" max="10754" width="7" style="24" bestFit="1" customWidth="1"/>
    <col min="10755" max="10755" width="5.5703125" style="24" bestFit="1" customWidth="1"/>
    <col min="10756" max="10756" width="8.7109375" style="24" bestFit="1" customWidth="1"/>
    <col min="10757" max="10757" width="8.42578125" style="24" bestFit="1" customWidth="1"/>
    <col min="10758" max="10758" width="76.140625" style="24" customWidth="1"/>
    <col min="10759" max="10760" width="16.5703125" style="24" customWidth="1"/>
    <col min="10761" max="10761" width="16.7109375" style="24" customWidth="1"/>
    <col min="10762" max="10762" width="18.5703125" style="24" customWidth="1"/>
    <col min="10763" max="11008" width="9.140625" style="24"/>
    <col min="11009" max="11009" width="7.5703125" style="24" bestFit="1" customWidth="1"/>
    <col min="11010" max="11010" width="7" style="24" bestFit="1" customWidth="1"/>
    <col min="11011" max="11011" width="5.5703125" style="24" bestFit="1" customWidth="1"/>
    <col min="11012" max="11012" width="8.7109375" style="24" bestFit="1" customWidth="1"/>
    <col min="11013" max="11013" width="8.42578125" style="24" bestFit="1" customWidth="1"/>
    <col min="11014" max="11014" width="76.140625" style="24" customWidth="1"/>
    <col min="11015" max="11016" width="16.5703125" style="24" customWidth="1"/>
    <col min="11017" max="11017" width="16.7109375" style="24" customWidth="1"/>
    <col min="11018" max="11018" width="18.5703125" style="24" customWidth="1"/>
    <col min="11019" max="11264" width="9.140625" style="24"/>
    <col min="11265" max="11265" width="7.5703125" style="24" bestFit="1" customWidth="1"/>
    <col min="11266" max="11266" width="7" style="24" bestFit="1" customWidth="1"/>
    <col min="11267" max="11267" width="5.5703125" style="24" bestFit="1" customWidth="1"/>
    <col min="11268" max="11268" width="8.7109375" style="24" bestFit="1" customWidth="1"/>
    <col min="11269" max="11269" width="8.42578125" style="24" bestFit="1" customWidth="1"/>
    <col min="11270" max="11270" width="76.140625" style="24" customWidth="1"/>
    <col min="11271" max="11272" width="16.5703125" style="24" customWidth="1"/>
    <col min="11273" max="11273" width="16.7109375" style="24" customWidth="1"/>
    <col min="11274" max="11274" width="18.5703125" style="24" customWidth="1"/>
    <col min="11275" max="11520" width="9.140625" style="24"/>
    <col min="11521" max="11521" width="7.5703125" style="24" bestFit="1" customWidth="1"/>
    <col min="11522" max="11522" width="7" style="24" bestFit="1" customWidth="1"/>
    <col min="11523" max="11523" width="5.5703125" style="24" bestFit="1" customWidth="1"/>
    <col min="11524" max="11524" width="8.7109375" style="24" bestFit="1" customWidth="1"/>
    <col min="11525" max="11525" width="8.42578125" style="24" bestFit="1" customWidth="1"/>
    <col min="11526" max="11526" width="76.140625" style="24" customWidth="1"/>
    <col min="11527" max="11528" width="16.5703125" style="24" customWidth="1"/>
    <col min="11529" max="11529" width="16.7109375" style="24" customWidth="1"/>
    <col min="11530" max="11530" width="18.5703125" style="24" customWidth="1"/>
    <col min="11531" max="11776" width="9.140625" style="24"/>
    <col min="11777" max="11777" width="7.5703125" style="24" bestFit="1" customWidth="1"/>
    <col min="11778" max="11778" width="7" style="24" bestFit="1" customWidth="1"/>
    <col min="11779" max="11779" width="5.5703125" style="24" bestFit="1" customWidth="1"/>
    <col min="11780" max="11780" width="8.7109375" style="24" bestFit="1" customWidth="1"/>
    <col min="11781" max="11781" width="8.42578125" style="24" bestFit="1" customWidth="1"/>
    <col min="11782" max="11782" width="76.140625" style="24" customWidth="1"/>
    <col min="11783" max="11784" width="16.5703125" style="24" customWidth="1"/>
    <col min="11785" max="11785" width="16.7109375" style="24" customWidth="1"/>
    <col min="11786" max="11786" width="18.5703125" style="24" customWidth="1"/>
    <col min="11787" max="12032" width="9.140625" style="24"/>
    <col min="12033" max="12033" width="7.5703125" style="24" bestFit="1" customWidth="1"/>
    <col min="12034" max="12034" width="7" style="24" bestFit="1" customWidth="1"/>
    <col min="12035" max="12035" width="5.5703125" style="24" bestFit="1" customWidth="1"/>
    <col min="12036" max="12036" width="8.7109375" style="24" bestFit="1" customWidth="1"/>
    <col min="12037" max="12037" width="8.42578125" style="24" bestFit="1" customWidth="1"/>
    <col min="12038" max="12038" width="76.140625" style="24" customWidth="1"/>
    <col min="12039" max="12040" width="16.5703125" style="24" customWidth="1"/>
    <col min="12041" max="12041" width="16.7109375" style="24" customWidth="1"/>
    <col min="12042" max="12042" width="18.5703125" style="24" customWidth="1"/>
    <col min="12043" max="12288" width="9.140625" style="24"/>
    <col min="12289" max="12289" width="7.5703125" style="24" bestFit="1" customWidth="1"/>
    <col min="12290" max="12290" width="7" style="24" bestFit="1" customWidth="1"/>
    <col min="12291" max="12291" width="5.5703125" style="24" bestFit="1" customWidth="1"/>
    <col min="12292" max="12292" width="8.7109375" style="24" bestFit="1" customWidth="1"/>
    <col min="12293" max="12293" width="8.42578125" style="24" bestFit="1" customWidth="1"/>
    <col min="12294" max="12294" width="76.140625" style="24" customWidth="1"/>
    <col min="12295" max="12296" width="16.5703125" style="24" customWidth="1"/>
    <col min="12297" max="12297" width="16.7109375" style="24" customWidth="1"/>
    <col min="12298" max="12298" width="18.5703125" style="24" customWidth="1"/>
    <col min="12299" max="12544" width="9.140625" style="24"/>
    <col min="12545" max="12545" width="7.5703125" style="24" bestFit="1" customWidth="1"/>
    <col min="12546" max="12546" width="7" style="24" bestFit="1" customWidth="1"/>
    <col min="12547" max="12547" width="5.5703125" style="24" bestFit="1" customWidth="1"/>
    <col min="12548" max="12548" width="8.7109375" style="24" bestFit="1" customWidth="1"/>
    <col min="12549" max="12549" width="8.42578125" style="24" bestFit="1" customWidth="1"/>
    <col min="12550" max="12550" width="76.140625" style="24" customWidth="1"/>
    <col min="12551" max="12552" width="16.5703125" style="24" customWidth="1"/>
    <col min="12553" max="12553" width="16.7109375" style="24" customWidth="1"/>
    <col min="12554" max="12554" width="18.5703125" style="24" customWidth="1"/>
    <col min="12555" max="12800" width="9.140625" style="24"/>
    <col min="12801" max="12801" width="7.5703125" style="24" bestFit="1" customWidth="1"/>
    <col min="12802" max="12802" width="7" style="24" bestFit="1" customWidth="1"/>
    <col min="12803" max="12803" width="5.5703125" style="24" bestFit="1" customWidth="1"/>
    <col min="12804" max="12804" width="8.7109375" style="24" bestFit="1" customWidth="1"/>
    <col min="12805" max="12805" width="8.42578125" style="24" bestFit="1" customWidth="1"/>
    <col min="12806" max="12806" width="76.140625" style="24" customWidth="1"/>
    <col min="12807" max="12808" width="16.5703125" style="24" customWidth="1"/>
    <col min="12809" max="12809" width="16.7109375" style="24" customWidth="1"/>
    <col min="12810" max="12810" width="18.5703125" style="24" customWidth="1"/>
    <col min="12811" max="13056" width="9.140625" style="24"/>
    <col min="13057" max="13057" width="7.5703125" style="24" bestFit="1" customWidth="1"/>
    <col min="13058" max="13058" width="7" style="24" bestFit="1" customWidth="1"/>
    <col min="13059" max="13059" width="5.5703125" style="24" bestFit="1" customWidth="1"/>
    <col min="13060" max="13060" width="8.7109375" style="24" bestFit="1" customWidth="1"/>
    <col min="13061" max="13061" width="8.42578125" style="24" bestFit="1" customWidth="1"/>
    <col min="13062" max="13062" width="76.140625" style="24" customWidth="1"/>
    <col min="13063" max="13064" width="16.5703125" style="24" customWidth="1"/>
    <col min="13065" max="13065" width="16.7109375" style="24" customWidth="1"/>
    <col min="13066" max="13066" width="18.5703125" style="24" customWidth="1"/>
    <col min="13067" max="13312" width="9.140625" style="24"/>
    <col min="13313" max="13313" width="7.5703125" style="24" bestFit="1" customWidth="1"/>
    <col min="13314" max="13314" width="7" style="24" bestFit="1" customWidth="1"/>
    <col min="13315" max="13315" width="5.5703125" style="24" bestFit="1" customWidth="1"/>
    <col min="13316" max="13316" width="8.7109375" style="24" bestFit="1" customWidth="1"/>
    <col min="13317" max="13317" width="8.42578125" style="24" bestFit="1" customWidth="1"/>
    <col min="13318" max="13318" width="76.140625" style="24" customWidth="1"/>
    <col min="13319" max="13320" width="16.5703125" style="24" customWidth="1"/>
    <col min="13321" max="13321" width="16.7109375" style="24" customWidth="1"/>
    <col min="13322" max="13322" width="18.5703125" style="24" customWidth="1"/>
    <col min="13323" max="13568" width="9.140625" style="24"/>
    <col min="13569" max="13569" width="7.5703125" style="24" bestFit="1" customWidth="1"/>
    <col min="13570" max="13570" width="7" style="24" bestFit="1" customWidth="1"/>
    <col min="13571" max="13571" width="5.5703125" style="24" bestFit="1" customWidth="1"/>
    <col min="13572" max="13572" width="8.7109375" style="24" bestFit="1" customWidth="1"/>
    <col min="13573" max="13573" width="8.42578125" style="24" bestFit="1" customWidth="1"/>
    <col min="13574" max="13574" width="76.140625" style="24" customWidth="1"/>
    <col min="13575" max="13576" width="16.5703125" style="24" customWidth="1"/>
    <col min="13577" max="13577" width="16.7109375" style="24" customWidth="1"/>
    <col min="13578" max="13578" width="18.5703125" style="24" customWidth="1"/>
    <col min="13579" max="13824" width="9.140625" style="24"/>
    <col min="13825" max="13825" width="7.5703125" style="24" bestFit="1" customWidth="1"/>
    <col min="13826" max="13826" width="7" style="24" bestFit="1" customWidth="1"/>
    <col min="13827" max="13827" width="5.5703125" style="24" bestFit="1" customWidth="1"/>
    <col min="13828" max="13828" width="8.7109375" style="24" bestFit="1" customWidth="1"/>
    <col min="13829" max="13829" width="8.42578125" style="24" bestFit="1" customWidth="1"/>
    <col min="13830" max="13830" width="76.140625" style="24" customWidth="1"/>
    <col min="13831" max="13832" width="16.5703125" style="24" customWidth="1"/>
    <col min="13833" max="13833" width="16.7109375" style="24" customWidth="1"/>
    <col min="13834" max="13834" width="18.5703125" style="24" customWidth="1"/>
    <col min="13835" max="14080" width="9.140625" style="24"/>
    <col min="14081" max="14081" width="7.5703125" style="24" bestFit="1" customWidth="1"/>
    <col min="14082" max="14082" width="7" style="24" bestFit="1" customWidth="1"/>
    <col min="14083" max="14083" width="5.5703125" style="24" bestFit="1" customWidth="1"/>
    <col min="14084" max="14084" width="8.7109375" style="24" bestFit="1" customWidth="1"/>
    <col min="14085" max="14085" width="8.42578125" style="24" bestFit="1" customWidth="1"/>
    <col min="14086" max="14086" width="76.140625" style="24" customWidth="1"/>
    <col min="14087" max="14088" width="16.5703125" style="24" customWidth="1"/>
    <col min="14089" max="14089" width="16.7109375" style="24" customWidth="1"/>
    <col min="14090" max="14090" width="18.5703125" style="24" customWidth="1"/>
    <col min="14091" max="14336" width="9.140625" style="24"/>
    <col min="14337" max="14337" width="7.5703125" style="24" bestFit="1" customWidth="1"/>
    <col min="14338" max="14338" width="7" style="24" bestFit="1" customWidth="1"/>
    <col min="14339" max="14339" width="5.5703125" style="24" bestFit="1" customWidth="1"/>
    <col min="14340" max="14340" width="8.7109375" style="24" bestFit="1" customWidth="1"/>
    <col min="14341" max="14341" width="8.42578125" style="24" bestFit="1" customWidth="1"/>
    <col min="14342" max="14342" width="76.140625" style="24" customWidth="1"/>
    <col min="14343" max="14344" width="16.5703125" style="24" customWidth="1"/>
    <col min="14345" max="14345" width="16.7109375" style="24" customWidth="1"/>
    <col min="14346" max="14346" width="18.5703125" style="24" customWidth="1"/>
    <col min="14347" max="14592" width="9.140625" style="24"/>
    <col min="14593" max="14593" width="7.5703125" style="24" bestFit="1" customWidth="1"/>
    <col min="14594" max="14594" width="7" style="24" bestFit="1" customWidth="1"/>
    <col min="14595" max="14595" width="5.5703125" style="24" bestFit="1" customWidth="1"/>
    <col min="14596" max="14596" width="8.7109375" style="24" bestFit="1" customWidth="1"/>
    <col min="14597" max="14597" width="8.42578125" style="24" bestFit="1" customWidth="1"/>
    <col min="14598" max="14598" width="76.140625" style="24" customWidth="1"/>
    <col min="14599" max="14600" width="16.5703125" style="24" customWidth="1"/>
    <col min="14601" max="14601" width="16.7109375" style="24" customWidth="1"/>
    <col min="14602" max="14602" width="18.5703125" style="24" customWidth="1"/>
    <col min="14603" max="14848" width="9.140625" style="24"/>
    <col min="14849" max="14849" width="7.5703125" style="24" bestFit="1" customWidth="1"/>
    <col min="14850" max="14850" width="7" style="24" bestFit="1" customWidth="1"/>
    <col min="14851" max="14851" width="5.5703125" style="24" bestFit="1" customWidth="1"/>
    <col min="14852" max="14852" width="8.7109375" style="24" bestFit="1" customWidth="1"/>
    <col min="14853" max="14853" width="8.42578125" style="24" bestFit="1" customWidth="1"/>
    <col min="14854" max="14854" width="76.140625" style="24" customWidth="1"/>
    <col min="14855" max="14856" width="16.5703125" style="24" customWidth="1"/>
    <col min="14857" max="14857" width="16.7109375" style="24" customWidth="1"/>
    <col min="14858" max="14858" width="18.5703125" style="24" customWidth="1"/>
    <col min="14859" max="15104" width="9.140625" style="24"/>
    <col min="15105" max="15105" width="7.5703125" style="24" bestFit="1" customWidth="1"/>
    <col min="15106" max="15106" width="7" style="24" bestFit="1" customWidth="1"/>
    <col min="15107" max="15107" width="5.5703125" style="24" bestFit="1" customWidth="1"/>
    <col min="15108" max="15108" width="8.7109375" style="24" bestFit="1" customWidth="1"/>
    <col min="15109" max="15109" width="8.42578125" style="24" bestFit="1" customWidth="1"/>
    <col min="15110" max="15110" width="76.140625" style="24" customWidth="1"/>
    <col min="15111" max="15112" width="16.5703125" style="24" customWidth="1"/>
    <col min="15113" max="15113" width="16.7109375" style="24" customWidth="1"/>
    <col min="15114" max="15114" width="18.5703125" style="24" customWidth="1"/>
    <col min="15115" max="15360" width="9.140625" style="24"/>
    <col min="15361" max="15361" width="7.5703125" style="24" bestFit="1" customWidth="1"/>
    <col min="15362" max="15362" width="7" style="24" bestFit="1" customWidth="1"/>
    <col min="15363" max="15363" width="5.5703125" style="24" bestFit="1" customWidth="1"/>
    <col min="15364" max="15364" width="8.7109375" style="24" bestFit="1" customWidth="1"/>
    <col min="15365" max="15365" width="8.42578125" style="24" bestFit="1" customWidth="1"/>
    <col min="15366" max="15366" width="76.140625" style="24" customWidth="1"/>
    <col min="15367" max="15368" width="16.5703125" style="24" customWidth="1"/>
    <col min="15369" max="15369" width="16.7109375" style="24" customWidth="1"/>
    <col min="15370" max="15370" width="18.5703125" style="24" customWidth="1"/>
    <col min="15371" max="15616" width="9.140625" style="24"/>
    <col min="15617" max="15617" width="7.5703125" style="24" bestFit="1" customWidth="1"/>
    <col min="15618" max="15618" width="7" style="24" bestFit="1" customWidth="1"/>
    <col min="15619" max="15619" width="5.5703125" style="24" bestFit="1" customWidth="1"/>
    <col min="15620" max="15620" width="8.7109375" style="24" bestFit="1" customWidth="1"/>
    <col min="15621" max="15621" width="8.42578125" style="24" bestFit="1" customWidth="1"/>
    <col min="15622" max="15622" width="76.140625" style="24" customWidth="1"/>
    <col min="15623" max="15624" width="16.5703125" style="24" customWidth="1"/>
    <col min="15625" max="15625" width="16.7109375" style="24" customWidth="1"/>
    <col min="15626" max="15626" width="18.5703125" style="24" customWidth="1"/>
    <col min="15627" max="15872" width="9.140625" style="24"/>
    <col min="15873" max="15873" width="7.5703125" style="24" bestFit="1" customWidth="1"/>
    <col min="15874" max="15874" width="7" style="24" bestFit="1" customWidth="1"/>
    <col min="15875" max="15875" width="5.5703125" style="24" bestFit="1" customWidth="1"/>
    <col min="15876" max="15876" width="8.7109375" style="24" bestFit="1" customWidth="1"/>
    <col min="15877" max="15877" width="8.42578125" style="24" bestFit="1" customWidth="1"/>
    <col min="15878" max="15878" width="76.140625" style="24" customWidth="1"/>
    <col min="15879" max="15880" width="16.5703125" style="24" customWidth="1"/>
    <col min="15881" max="15881" width="16.7109375" style="24" customWidth="1"/>
    <col min="15882" max="15882" width="18.5703125" style="24" customWidth="1"/>
    <col min="15883" max="16128" width="9.140625" style="24"/>
    <col min="16129" max="16129" width="7.5703125" style="24" bestFit="1" customWidth="1"/>
    <col min="16130" max="16130" width="7" style="24" bestFit="1" customWidth="1"/>
    <col min="16131" max="16131" width="5.5703125" style="24" bestFit="1" customWidth="1"/>
    <col min="16132" max="16132" width="8.7109375" style="24" bestFit="1" customWidth="1"/>
    <col min="16133" max="16133" width="8.42578125" style="24" bestFit="1" customWidth="1"/>
    <col min="16134" max="16134" width="76.140625" style="24" customWidth="1"/>
    <col min="16135" max="16136" width="16.5703125" style="24" customWidth="1"/>
    <col min="16137" max="16137" width="16.7109375" style="24" customWidth="1"/>
    <col min="16138" max="16138" width="18.5703125" style="24" customWidth="1"/>
    <col min="16139" max="16384" width="9.140625" style="24"/>
  </cols>
  <sheetData>
    <row r="1" spans="1:10" ht="14.25" customHeight="1">
      <c r="A1" s="76" t="s">
        <v>95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15" customHeight="1">
      <c r="A2" s="76" t="s">
        <v>93</v>
      </c>
      <c r="B2" s="76"/>
      <c r="C2" s="76"/>
      <c r="D2" s="76"/>
      <c r="E2" s="76"/>
      <c r="F2" s="76"/>
      <c r="G2" s="76"/>
      <c r="H2" s="76"/>
      <c r="I2" s="76"/>
      <c r="J2" s="76"/>
    </row>
    <row r="3" spans="1:10">
      <c r="A3" s="76" t="s">
        <v>0</v>
      </c>
      <c r="B3" s="76"/>
      <c r="C3" s="76"/>
      <c r="D3" s="76"/>
      <c r="E3" s="76"/>
      <c r="F3" s="76"/>
      <c r="G3" s="76"/>
      <c r="H3" s="76"/>
      <c r="I3" s="76"/>
      <c r="J3" s="76"/>
    </row>
    <row r="4" spans="1:10">
      <c r="A4" s="76"/>
      <c r="B4" s="76"/>
      <c r="C4" s="76"/>
      <c r="D4" s="76"/>
      <c r="E4" s="76"/>
      <c r="F4" s="76"/>
      <c r="G4" s="76"/>
      <c r="H4" s="76"/>
      <c r="I4" s="76"/>
      <c r="J4" s="76"/>
    </row>
    <row r="5" spans="1:10" ht="46.5" customHeight="1">
      <c r="A5" s="77" t="s">
        <v>96</v>
      </c>
      <c r="B5" s="77"/>
      <c r="C5" s="77"/>
      <c r="D5" s="77"/>
      <c r="E5" s="77"/>
      <c r="F5" s="77"/>
      <c r="G5" s="77"/>
      <c r="H5" s="77"/>
      <c r="I5" s="77"/>
      <c r="J5" s="77"/>
    </row>
    <row r="6" spans="1:10">
      <c r="F6" s="25"/>
      <c r="G6" s="25"/>
      <c r="H6" s="25"/>
      <c r="I6" s="25"/>
      <c r="J6" s="25"/>
    </row>
    <row r="7" spans="1:10">
      <c r="I7" s="75" t="s">
        <v>88</v>
      </c>
      <c r="J7" s="75"/>
    </row>
    <row r="8" spans="1:10" ht="57.75" customHeight="1">
      <c r="A8" s="69" t="s">
        <v>5</v>
      </c>
      <c r="B8" s="72"/>
      <c r="C8" s="71"/>
      <c r="D8" s="69" t="s">
        <v>1</v>
      </c>
      <c r="E8" s="71"/>
      <c r="F8" s="73" t="s">
        <v>20</v>
      </c>
      <c r="G8" s="69" t="s">
        <v>36</v>
      </c>
      <c r="H8" s="70"/>
      <c r="I8" s="70"/>
      <c r="J8" s="71"/>
    </row>
    <row r="9" spans="1:10" ht="40.5" customHeight="1">
      <c r="A9" s="26" t="s">
        <v>110</v>
      </c>
      <c r="B9" s="26" t="s">
        <v>111</v>
      </c>
      <c r="C9" s="26" t="s">
        <v>112</v>
      </c>
      <c r="D9" s="26" t="s">
        <v>24</v>
      </c>
      <c r="E9" s="26" t="s">
        <v>25</v>
      </c>
      <c r="F9" s="74"/>
      <c r="G9" s="26" t="s">
        <v>113</v>
      </c>
      <c r="H9" s="26" t="s">
        <v>85</v>
      </c>
      <c r="I9" s="26" t="s">
        <v>86</v>
      </c>
      <c r="J9" s="26" t="s">
        <v>2</v>
      </c>
    </row>
    <row r="10" spans="1:10">
      <c r="A10" s="26"/>
      <c r="B10" s="26"/>
      <c r="C10" s="26"/>
      <c r="D10" s="26"/>
      <c r="E10" s="26"/>
      <c r="F10" s="27" t="s">
        <v>4</v>
      </c>
      <c r="G10" s="32">
        <f>G12</f>
        <v>0</v>
      </c>
      <c r="H10" s="32">
        <f>H12</f>
        <v>0</v>
      </c>
      <c r="I10" s="32">
        <f>I12</f>
        <v>0</v>
      </c>
      <c r="J10" s="32">
        <f>J12</f>
        <v>0</v>
      </c>
    </row>
    <row r="11" spans="1:10" ht="18" customHeight="1">
      <c r="A11" s="26"/>
      <c r="B11" s="26"/>
      <c r="C11" s="26"/>
      <c r="D11" s="26"/>
      <c r="E11" s="26"/>
      <c r="F11" s="28" t="s">
        <v>3</v>
      </c>
      <c r="G11" s="32"/>
      <c r="H11" s="32"/>
      <c r="I11" s="32"/>
      <c r="J11" s="32"/>
    </row>
    <row r="12" spans="1:10">
      <c r="A12" s="29" t="s">
        <v>38</v>
      </c>
      <c r="B12" s="26"/>
      <c r="C12" s="26"/>
      <c r="D12" s="26"/>
      <c r="E12" s="26"/>
      <c r="F12" s="27" t="s">
        <v>39</v>
      </c>
      <c r="G12" s="32">
        <f>G14</f>
        <v>0</v>
      </c>
      <c r="H12" s="32">
        <f>H14</f>
        <v>0</v>
      </c>
      <c r="I12" s="32">
        <f>I14</f>
        <v>0</v>
      </c>
      <c r="J12" s="32">
        <f>J14</f>
        <v>0</v>
      </c>
    </row>
    <row r="13" spans="1:10">
      <c r="A13" s="26"/>
      <c r="B13" s="26"/>
      <c r="C13" s="26"/>
      <c r="D13" s="26"/>
      <c r="E13" s="26"/>
      <c r="F13" s="28" t="s">
        <v>3</v>
      </c>
      <c r="G13" s="32"/>
      <c r="H13" s="32"/>
      <c r="I13" s="32"/>
      <c r="J13" s="32"/>
    </row>
    <row r="14" spans="1:10">
      <c r="A14" s="26"/>
      <c r="B14" s="26" t="s">
        <v>40</v>
      </c>
      <c r="C14" s="26"/>
      <c r="D14" s="26"/>
      <c r="E14" s="26"/>
      <c r="F14" s="27" t="s">
        <v>41</v>
      </c>
      <c r="G14" s="32">
        <f>G16</f>
        <v>0</v>
      </c>
      <c r="H14" s="32">
        <f>H16</f>
        <v>0</v>
      </c>
      <c r="I14" s="32">
        <f>I16</f>
        <v>0</v>
      </c>
      <c r="J14" s="32">
        <f>J16</f>
        <v>0</v>
      </c>
    </row>
    <row r="15" spans="1:10">
      <c r="A15" s="26"/>
      <c r="B15" s="26"/>
      <c r="C15" s="26"/>
      <c r="D15" s="26"/>
      <c r="E15" s="26"/>
      <c r="F15" s="28" t="s">
        <v>3</v>
      </c>
      <c r="G15" s="32"/>
      <c r="H15" s="32"/>
      <c r="I15" s="32"/>
      <c r="J15" s="32"/>
    </row>
    <row r="16" spans="1:10">
      <c r="A16" s="26"/>
      <c r="B16" s="26"/>
      <c r="C16" s="29" t="s">
        <v>17</v>
      </c>
      <c r="D16" s="26"/>
      <c r="E16" s="26"/>
      <c r="F16" s="27" t="s">
        <v>42</v>
      </c>
      <c r="G16" s="32">
        <f>G18</f>
        <v>0</v>
      </c>
      <c r="H16" s="32">
        <f>H18</f>
        <v>0</v>
      </c>
      <c r="I16" s="32">
        <f>I18</f>
        <v>0</v>
      </c>
      <c r="J16" s="32">
        <f>J18</f>
        <v>0</v>
      </c>
    </row>
    <row r="17" spans="1:10">
      <c r="A17" s="26"/>
      <c r="B17" s="26"/>
      <c r="C17" s="26"/>
      <c r="D17" s="26"/>
      <c r="E17" s="26"/>
      <c r="F17" s="28" t="s">
        <v>3</v>
      </c>
      <c r="G17" s="32"/>
      <c r="H17" s="32"/>
      <c r="I17" s="32"/>
      <c r="J17" s="32"/>
    </row>
    <row r="18" spans="1:10" ht="42.75" customHeight="1">
      <c r="A18" s="69"/>
      <c r="B18" s="72"/>
      <c r="C18" s="72"/>
      <c r="D18" s="72"/>
      <c r="E18" s="71"/>
      <c r="F18" s="27" t="s">
        <v>34</v>
      </c>
      <c r="G18" s="32">
        <f>+G20</f>
        <v>0</v>
      </c>
      <c r="H18" s="32">
        <f>+H20</f>
        <v>0</v>
      </c>
      <c r="I18" s="32">
        <f>+I20</f>
        <v>0</v>
      </c>
      <c r="J18" s="32">
        <f>+J20</f>
        <v>0</v>
      </c>
    </row>
    <row r="19" spans="1:10">
      <c r="A19" s="26"/>
      <c r="B19" s="26"/>
      <c r="C19" s="26"/>
      <c r="D19" s="26"/>
      <c r="E19" s="26"/>
      <c r="F19" s="28" t="s">
        <v>3</v>
      </c>
      <c r="G19" s="32"/>
      <c r="H19" s="32"/>
      <c r="I19" s="32"/>
      <c r="J19" s="32"/>
    </row>
    <row r="20" spans="1:10">
      <c r="A20" s="26"/>
      <c r="B20" s="26"/>
      <c r="C20" s="26"/>
      <c r="D20" s="26" t="s">
        <v>43</v>
      </c>
      <c r="E20" s="26"/>
      <c r="F20" s="27" t="s">
        <v>44</v>
      </c>
      <c r="G20" s="32">
        <f>+G22+G40</f>
        <v>0</v>
      </c>
      <c r="H20" s="32">
        <f t="shared" ref="H20:J20" si="0">+H22+H40</f>
        <v>0</v>
      </c>
      <c r="I20" s="32">
        <f t="shared" si="0"/>
        <v>0</v>
      </c>
      <c r="J20" s="32">
        <f t="shared" si="0"/>
        <v>0</v>
      </c>
    </row>
    <row r="21" spans="1:10">
      <c r="A21" s="26"/>
      <c r="B21" s="26"/>
      <c r="C21" s="26"/>
      <c r="D21" s="26"/>
      <c r="E21" s="26"/>
      <c r="F21" s="28" t="s">
        <v>3</v>
      </c>
      <c r="G21" s="32"/>
      <c r="H21" s="32"/>
      <c r="I21" s="32"/>
      <c r="J21" s="32"/>
    </row>
    <row r="22" spans="1:10" ht="26.25" customHeight="1">
      <c r="A22" s="26"/>
      <c r="B22" s="26"/>
      <c r="C22" s="26"/>
      <c r="D22" s="26"/>
      <c r="E22" s="26" t="s">
        <v>45</v>
      </c>
      <c r="F22" s="27" t="s">
        <v>46</v>
      </c>
      <c r="G22" s="32">
        <f>+G24+G31</f>
        <v>0</v>
      </c>
      <c r="H22" s="32">
        <f>+H24+H31</f>
        <v>0</v>
      </c>
      <c r="I22" s="32">
        <f>+I24+I31</f>
        <v>0</v>
      </c>
      <c r="J22" s="32">
        <f>+J24+J31</f>
        <v>0</v>
      </c>
    </row>
    <row r="23" spans="1:10">
      <c r="A23" s="26"/>
      <c r="B23" s="26"/>
      <c r="C23" s="26"/>
      <c r="D23" s="26"/>
      <c r="E23" s="26"/>
      <c r="F23" s="28" t="s">
        <v>18</v>
      </c>
      <c r="G23" s="32"/>
      <c r="H23" s="32"/>
      <c r="I23" s="32"/>
      <c r="J23" s="32"/>
    </row>
    <row r="24" spans="1:10" s="33" customFormat="1" ht="24.75" customHeight="1">
      <c r="A24" s="30"/>
      <c r="B24" s="30"/>
      <c r="C24" s="30"/>
      <c r="D24" s="30"/>
      <c r="E24" s="30"/>
      <c r="F24" s="31" t="s">
        <v>82</v>
      </c>
      <c r="G24" s="32">
        <f>+G26</f>
        <v>4194</v>
      </c>
      <c r="H24" s="32">
        <f>+H26</f>
        <v>-757845.2</v>
      </c>
      <c r="I24" s="32">
        <f>+I26</f>
        <v>-4674306.8</v>
      </c>
      <c r="J24" s="32">
        <f>+J26</f>
        <v>-6210908.4000000004</v>
      </c>
    </row>
    <row r="25" spans="1:10" s="37" customFormat="1" ht="16.5" customHeight="1">
      <c r="A25" s="34"/>
      <c r="B25" s="35"/>
      <c r="C25" s="36"/>
      <c r="D25" s="36"/>
      <c r="E25" s="36"/>
      <c r="F25" s="28" t="s">
        <v>19</v>
      </c>
      <c r="G25" s="32"/>
      <c r="H25" s="32"/>
      <c r="I25" s="32"/>
      <c r="J25" s="32"/>
    </row>
    <row r="26" spans="1:10" s="37" customFormat="1" ht="15.75" customHeight="1">
      <c r="A26" s="34"/>
      <c r="B26" s="35"/>
      <c r="C26" s="36"/>
      <c r="D26" s="36"/>
      <c r="E26" s="36"/>
      <c r="F26" s="28" t="s">
        <v>4</v>
      </c>
      <c r="G26" s="32">
        <f t="shared" ref="G26:J29" si="1">+G27</f>
        <v>4194</v>
      </c>
      <c r="H26" s="32">
        <f t="shared" si="1"/>
        <v>-757845.2</v>
      </c>
      <c r="I26" s="32">
        <f t="shared" si="1"/>
        <v>-4674306.8</v>
      </c>
      <c r="J26" s="32">
        <f t="shared" si="1"/>
        <v>-6210908.4000000004</v>
      </c>
    </row>
    <row r="27" spans="1:10" s="37" customFormat="1" ht="15.75" customHeight="1">
      <c r="A27" s="34"/>
      <c r="B27" s="35"/>
      <c r="C27" s="36"/>
      <c r="D27" s="36"/>
      <c r="E27" s="36"/>
      <c r="F27" s="28" t="s">
        <v>78</v>
      </c>
      <c r="G27" s="32">
        <f t="shared" si="1"/>
        <v>4194</v>
      </c>
      <c r="H27" s="32">
        <f t="shared" si="1"/>
        <v>-757845.2</v>
      </c>
      <c r="I27" s="32">
        <f t="shared" si="1"/>
        <v>-4674306.8</v>
      </c>
      <c r="J27" s="32">
        <f t="shared" si="1"/>
        <v>-6210908.4000000004</v>
      </c>
    </row>
    <row r="28" spans="1:10" s="37" customFormat="1" ht="15.75" customHeight="1">
      <c r="A28" s="34"/>
      <c r="B28" s="35"/>
      <c r="C28" s="36"/>
      <c r="D28" s="36"/>
      <c r="E28" s="36"/>
      <c r="F28" s="28" t="s">
        <v>79</v>
      </c>
      <c r="G28" s="32">
        <f t="shared" si="1"/>
        <v>4194</v>
      </c>
      <c r="H28" s="32">
        <f t="shared" si="1"/>
        <v>-757845.2</v>
      </c>
      <c r="I28" s="32">
        <f t="shared" si="1"/>
        <v>-4674306.8</v>
      </c>
      <c r="J28" s="32">
        <f t="shared" si="1"/>
        <v>-6210908.4000000004</v>
      </c>
    </row>
    <row r="29" spans="1:10" s="37" customFormat="1" ht="15.75" customHeight="1">
      <c r="A29" s="34"/>
      <c r="B29" s="35"/>
      <c r="C29" s="36"/>
      <c r="D29" s="36"/>
      <c r="E29" s="36"/>
      <c r="F29" s="28" t="s">
        <v>80</v>
      </c>
      <c r="G29" s="32">
        <f t="shared" si="1"/>
        <v>4194</v>
      </c>
      <c r="H29" s="32">
        <f t="shared" si="1"/>
        <v>-757845.2</v>
      </c>
      <c r="I29" s="32">
        <f t="shared" si="1"/>
        <v>-4674306.8</v>
      </c>
      <c r="J29" s="32">
        <f t="shared" si="1"/>
        <v>-6210908.4000000004</v>
      </c>
    </row>
    <row r="30" spans="1:10" s="40" customFormat="1">
      <c r="A30" s="38"/>
      <c r="B30" s="1"/>
      <c r="C30" s="39"/>
      <c r="D30" s="38"/>
      <c r="E30" s="2"/>
      <c r="F30" s="28" t="s">
        <v>47</v>
      </c>
      <c r="G30" s="32">
        <f>-G31</f>
        <v>4194</v>
      </c>
      <c r="H30" s="32">
        <f t="shared" ref="H30:J30" si="2">-H31</f>
        <v>-757845.2</v>
      </c>
      <c r="I30" s="32">
        <f t="shared" si="2"/>
        <v>-4674306.8</v>
      </c>
      <c r="J30" s="32">
        <f t="shared" si="2"/>
        <v>-6210908.4000000004</v>
      </c>
    </row>
    <row r="31" spans="1:10" s="33" customFormat="1" ht="34.5">
      <c r="A31" s="30"/>
      <c r="B31" s="30"/>
      <c r="C31" s="30"/>
      <c r="D31" s="30"/>
      <c r="E31" s="30"/>
      <c r="F31" s="31" t="s">
        <v>60</v>
      </c>
      <c r="G31" s="32">
        <f>+G33</f>
        <v>-4194</v>
      </c>
      <c r="H31" s="32">
        <f t="shared" ref="H31:J31" si="3">+H33</f>
        <v>757845.2</v>
      </c>
      <c r="I31" s="32">
        <f t="shared" si="3"/>
        <v>4674306.8</v>
      </c>
      <c r="J31" s="32">
        <f t="shared" si="3"/>
        <v>6210908.4000000004</v>
      </c>
    </row>
    <row r="32" spans="1:10" s="37" customFormat="1" ht="16.5" customHeight="1">
      <c r="A32" s="34"/>
      <c r="B32" s="35"/>
      <c r="C32" s="36"/>
      <c r="D32" s="36"/>
      <c r="E32" s="36"/>
      <c r="F32" s="28" t="s">
        <v>19</v>
      </c>
      <c r="G32" s="32"/>
      <c r="H32" s="32"/>
      <c r="I32" s="32"/>
      <c r="J32" s="32"/>
    </row>
    <row r="33" spans="1:11" s="37" customFormat="1" ht="15.75" customHeight="1">
      <c r="A33" s="34"/>
      <c r="B33" s="35"/>
      <c r="C33" s="36"/>
      <c r="D33" s="36"/>
      <c r="E33" s="36"/>
      <c r="F33" s="28" t="s">
        <v>4</v>
      </c>
      <c r="G33" s="32">
        <f t="shared" ref="G33:J36" si="4">+G34</f>
        <v>-4194</v>
      </c>
      <c r="H33" s="32">
        <f t="shared" si="4"/>
        <v>757845.2</v>
      </c>
      <c r="I33" s="32">
        <f t="shared" si="4"/>
        <v>4674306.8</v>
      </c>
      <c r="J33" s="32">
        <f t="shared" si="4"/>
        <v>6210908.4000000004</v>
      </c>
    </row>
    <row r="34" spans="1:11" s="37" customFormat="1" ht="15.75" customHeight="1">
      <c r="A34" s="34"/>
      <c r="B34" s="35"/>
      <c r="C34" s="36"/>
      <c r="D34" s="36"/>
      <c r="E34" s="36"/>
      <c r="F34" s="28" t="s">
        <v>78</v>
      </c>
      <c r="G34" s="32">
        <f t="shared" si="4"/>
        <v>-4194</v>
      </c>
      <c r="H34" s="32">
        <f t="shared" si="4"/>
        <v>757845.2</v>
      </c>
      <c r="I34" s="32">
        <f t="shared" si="4"/>
        <v>4674306.8</v>
      </c>
      <c r="J34" s="32">
        <f t="shared" si="4"/>
        <v>6210908.4000000004</v>
      </c>
    </row>
    <row r="35" spans="1:11" s="37" customFormat="1" ht="15.75" customHeight="1">
      <c r="A35" s="34"/>
      <c r="B35" s="35"/>
      <c r="C35" s="36"/>
      <c r="D35" s="36"/>
      <c r="E35" s="36"/>
      <c r="F35" s="28" t="s">
        <v>79</v>
      </c>
      <c r="G35" s="32">
        <f>+G36+G38</f>
        <v>-4194</v>
      </c>
      <c r="H35" s="32">
        <f t="shared" ref="H35:J35" si="5">+H36+H38</f>
        <v>757845.2</v>
      </c>
      <c r="I35" s="32">
        <f t="shared" si="5"/>
        <v>4674306.8</v>
      </c>
      <c r="J35" s="32">
        <f t="shared" si="5"/>
        <v>6210908.4000000004</v>
      </c>
    </row>
    <row r="36" spans="1:11" s="37" customFormat="1" ht="15.75" customHeight="1">
      <c r="A36" s="34"/>
      <c r="B36" s="35"/>
      <c r="C36" s="36"/>
      <c r="D36" s="36"/>
      <c r="E36" s="36"/>
      <c r="F36" s="28" t="s">
        <v>80</v>
      </c>
      <c r="G36" s="32">
        <f t="shared" si="4"/>
        <v>0</v>
      </c>
      <c r="H36" s="32">
        <f t="shared" si="4"/>
        <v>762039.2</v>
      </c>
      <c r="I36" s="32">
        <f t="shared" si="4"/>
        <v>4678500.8</v>
      </c>
      <c r="J36" s="32">
        <f t="shared" si="4"/>
        <v>6215102.4000000004</v>
      </c>
    </row>
    <row r="37" spans="1:11" s="40" customFormat="1">
      <c r="A37" s="38"/>
      <c r="B37" s="1"/>
      <c r="C37" s="39"/>
      <c r="D37" s="38"/>
      <c r="E37" s="2"/>
      <c r="F37" s="28" t="s">
        <v>47</v>
      </c>
      <c r="G37" s="32">
        <f>+'3'!D39+'3'!D38+'3'!D37+'3'!D35+'3'!D34+'3'!D33+'3'!D32+'3'!D31+'3'!D29+'3'!D28+'3'!D27+'3'!D26+'3'!D25+'3'!D24+'3'!D23+'3'!D22+'3'!D21+'3'!D20+'3'!D19</f>
        <v>0</v>
      </c>
      <c r="H37" s="32">
        <f>+'3'!E39+'3'!E38+'3'!E37+'3'!E35+'3'!E34+'3'!E33+'3'!E32+'3'!E31+'3'!E29+'3'!E28+'3'!E27+'3'!E26+'3'!E25+'3'!E24+'3'!E23+'3'!E22+'3'!E21+'3'!E20+'3'!E19</f>
        <v>762039.2</v>
      </c>
      <c r="I37" s="32">
        <f>+'3'!F39+'3'!F38+'3'!F37+'3'!F35+'3'!F34+'3'!F33+'3'!F32+'3'!F31+'3'!F29+'3'!F28+'3'!F27+'3'!F26+'3'!F25+'3'!F24+'3'!F23+'3'!F22+'3'!F21+'3'!F20+'3'!F19</f>
        <v>4678500.8</v>
      </c>
      <c r="J37" s="32">
        <f>+'3'!G39+'3'!G38+'3'!G37+'3'!G35+'3'!G34+'3'!G33+'3'!G32+'3'!G31+'3'!G29+'3'!G28+'3'!G27+'3'!G26+'3'!G25+'3'!G24+'3'!G23+'3'!G22+'3'!G21+'3'!G20+'3'!G19</f>
        <v>6215102.4000000004</v>
      </c>
      <c r="K37" s="37"/>
    </row>
    <row r="38" spans="1:11" s="37" customFormat="1" ht="15.75" customHeight="1">
      <c r="A38" s="34"/>
      <c r="B38" s="35"/>
      <c r="C38" s="36"/>
      <c r="D38" s="36"/>
      <c r="E38" s="36"/>
      <c r="F38" s="28" t="s">
        <v>108</v>
      </c>
      <c r="G38" s="32">
        <f>+G39</f>
        <v>-4194</v>
      </c>
      <c r="H38" s="32">
        <f t="shared" ref="H38:J38" si="6">+H39</f>
        <v>-4194</v>
      </c>
      <c r="I38" s="32">
        <f t="shared" si="6"/>
        <v>-4194</v>
      </c>
      <c r="J38" s="32">
        <f t="shared" si="6"/>
        <v>-4194</v>
      </c>
    </row>
    <row r="39" spans="1:11" s="37" customFormat="1" ht="15.75" customHeight="1">
      <c r="A39" s="34"/>
      <c r="B39" s="35"/>
      <c r="C39" s="36"/>
      <c r="D39" s="36"/>
      <c r="E39" s="36"/>
      <c r="F39" s="28" t="s">
        <v>109</v>
      </c>
      <c r="G39" s="32">
        <f>+'3'!D44+'3'!D43+'3'!D42+'3'!D41+'3'!D40</f>
        <v>-4194</v>
      </c>
      <c r="H39" s="32">
        <f>+'3'!E44+'3'!E43+'3'!E42+'3'!E41+'3'!E40</f>
        <v>-4194</v>
      </c>
      <c r="I39" s="32">
        <f>+'3'!F44+'3'!F43+'3'!F42+'3'!F41+'3'!F40</f>
        <v>-4194</v>
      </c>
      <c r="J39" s="32">
        <f>+'3'!G44+'3'!G43+'3'!G42+'3'!G41+'3'!G40</f>
        <v>-4194</v>
      </c>
    </row>
    <row r="40" spans="1:11" s="37" customFormat="1" ht="15.75" customHeight="1">
      <c r="A40" s="34"/>
      <c r="B40" s="35"/>
      <c r="C40" s="36"/>
      <c r="D40" s="36"/>
      <c r="E40" s="36" t="s">
        <v>137</v>
      </c>
      <c r="F40" s="28" t="s">
        <v>138</v>
      </c>
      <c r="G40" s="32">
        <f>+G42+G49</f>
        <v>0</v>
      </c>
      <c r="H40" s="32">
        <f>+H42+H49</f>
        <v>0</v>
      </c>
      <c r="I40" s="32">
        <f>+I42+I49</f>
        <v>0</v>
      </c>
      <c r="J40" s="32">
        <f>+J42+J49</f>
        <v>0</v>
      </c>
    </row>
    <row r="41" spans="1:11" s="37" customFormat="1" ht="15.75" customHeight="1">
      <c r="A41" s="34"/>
      <c r="B41" s="35"/>
      <c r="C41" s="36"/>
      <c r="D41" s="36"/>
      <c r="E41" s="36"/>
      <c r="F41" s="28" t="s">
        <v>139</v>
      </c>
      <c r="G41" s="32"/>
      <c r="H41" s="32"/>
      <c r="I41" s="32"/>
      <c r="J41" s="32"/>
    </row>
    <row r="42" spans="1:11" s="37" customFormat="1" ht="15.75" customHeight="1">
      <c r="A42" s="34"/>
      <c r="B42" s="35"/>
      <c r="C42" s="36"/>
      <c r="D42" s="36"/>
      <c r="E42" s="36"/>
      <c r="F42" s="28" t="s">
        <v>82</v>
      </c>
      <c r="G42" s="32">
        <f>+G44</f>
        <v>0</v>
      </c>
      <c r="H42" s="32">
        <f>+H44</f>
        <v>-80173.3</v>
      </c>
      <c r="I42" s="32">
        <f>+I44</f>
        <v>-89081.4</v>
      </c>
      <c r="J42" s="32">
        <f>+J44</f>
        <v>-89081.4</v>
      </c>
    </row>
    <row r="43" spans="1:11" s="37" customFormat="1" ht="15.75" customHeight="1">
      <c r="A43" s="34"/>
      <c r="B43" s="35"/>
      <c r="C43" s="36"/>
      <c r="D43" s="36"/>
      <c r="E43" s="36"/>
      <c r="F43" s="28" t="s">
        <v>140</v>
      </c>
      <c r="G43" s="32"/>
      <c r="H43" s="32"/>
      <c r="I43" s="32"/>
      <c r="J43" s="32"/>
    </row>
    <row r="44" spans="1:11" s="37" customFormat="1" ht="15.75" customHeight="1">
      <c r="A44" s="34"/>
      <c r="B44" s="35"/>
      <c r="C44" s="36"/>
      <c r="D44" s="36"/>
      <c r="E44" s="36"/>
      <c r="F44" s="28" t="s">
        <v>4</v>
      </c>
      <c r="G44" s="32">
        <f t="shared" ref="G44:J47" si="7">+G45</f>
        <v>0</v>
      </c>
      <c r="H44" s="32">
        <f t="shared" si="7"/>
        <v>-80173.3</v>
      </c>
      <c r="I44" s="32">
        <f t="shared" si="7"/>
        <v>-89081.4</v>
      </c>
      <c r="J44" s="32">
        <f t="shared" si="7"/>
        <v>-89081.4</v>
      </c>
    </row>
    <row r="45" spans="1:11" s="37" customFormat="1" ht="15.75" customHeight="1">
      <c r="A45" s="34"/>
      <c r="B45" s="35"/>
      <c r="C45" s="36"/>
      <c r="D45" s="36"/>
      <c r="E45" s="36"/>
      <c r="F45" s="28" t="s">
        <v>78</v>
      </c>
      <c r="G45" s="32">
        <f t="shared" si="7"/>
        <v>0</v>
      </c>
      <c r="H45" s="32">
        <f t="shared" si="7"/>
        <v>-80173.3</v>
      </c>
      <c r="I45" s="32">
        <f t="shared" si="7"/>
        <v>-89081.4</v>
      </c>
      <c r="J45" s="32">
        <f t="shared" si="7"/>
        <v>-89081.4</v>
      </c>
    </row>
    <row r="46" spans="1:11" s="37" customFormat="1" ht="15.75" customHeight="1">
      <c r="A46" s="34"/>
      <c r="B46" s="35"/>
      <c r="C46" s="36"/>
      <c r="D46" s="36"/>
      <c r="E46" s="36"/>
      <c r="F46" s="28" t="s">
        <v>79</v>
      </c>
      <c r="G46" s="32">
        <f t="shared" si="7"/>
        <v>0</v>
      </c>
      <c r="H46" s="32">
        <f t="shared" si="7"/>
        <v>-80173.3</v>
      </c>
      <c r="I46" s="32">
        <f t="shared" si="7"/>
        <v>-89081.4</v>
      </c>
      <c r="J46" s="32">
        <f t="shared" si="7"/>
        <v>-89081.4</v>
      </c>
    </row>
    <row r="47" spans="1:11" s="37" customFormat="1" ht="15.75" customHeight="1">
      <c r="A47" s="34"/>
      <c r="B47" s="35"/>
      <c r="C47" s="36"/>
      <c r="D47" s="36"/>
      <c r="E47" s="36"/>
      <c r="F47" s="28" t="s">
        <v>80</v>
      </c>
      <c r="G47" s="32">
        <f t="shared" si="7"/>
        <v>0</v>
      </c>
      <c r="H47" s="32">
        <f t="shared" si="7"/>
        <v>-80173.3</v>
      </c>
      <c r="I47" s="32">
        <f t="shared" si="7"/>
        <v>-89081.4</v>
      </c>
      <c r="J47" s="32">
        <f t="shared" si="7"/>
        <v>-89081.4</v>
      </c>
    </row>
    <row r="48" spans="1:11" s="37" customFormat="1" ht="15.75" customHeight="1">
      <c r="A48" s="34"/>
      <c r="B48" s="35"/>
      <c r="C48" s="36"/>
      <c r="D48" s="36"/>
      <c r="E48" s="36"/>
      <c r="F48" s="28" t="s">
        <v>47</v>
      </c>
      <c r="G48" s="32">
        <f>+'3'!D47</f>
        <v>0</v>
      </c>
      <c r="H48" s="32">
        <f>+'3'!E47</f>
        <v>-80173.3</v>
      </c>
      <c r="I48" s="32">
        <f>+'3'!F47</f>
        <v>-89081.4</v>
      </c>
      <c r="J48" s="32">
        <f>+'3'!G47</f>
        <v>-89081.4</v>
      </c>
    </row>
    <row r="49" spans="1:10" s="37" customFormat="1" ht="39" customHeight="1">
      <c r="A49" s="34"/>
      <c r="B49" s="35"/>
      <c r="C49" s="36"/>
      <c r="D49" s="36"/>
      <c r="E49" s="36"/>
      <c r="F49" s="31" t="s">
        <v>60</v>
      </c>
      <c r="G49" s="32">
        <f>+G51</f>
        <v>0</v>
      </c>
      <c r="H49" s="32">
        <f>+H51</f>
        <v>80173.3</v>
      </c>
      <c r="I49" s="32">
        <f>+I51</f>
        <v>89081.4</v>
      </c>
      <c r="J49" s="32">
        <f>+J51</f>
        <v>89081.4</v>
      </c>
    </row>
    <row r="50" spans="1:10" s="37" customFormat="1" ht="15.75" customHeight="1">
      <c r="A50" s="34"/>
      <c r="B50" s="35"/>
      <c r="C50" s="36"/>
      <c r="D50" s="36"/>
      <c r="E50" s="36"/>
      <c r="F50" s="28" t="s">
        <v>140</v>
      </c>
      <c r="G50" s="32"/>
      <c r="H50" s="32"/>
      <c r="I50" s="32"/>
      <c r="J50" s="32"/>
    </row>
    <row r="51" spans="1:10" s="37" customFormat="1" ht="15.75" customHeight="1">
      <c r="A51" s="34"/>
      <c r="B51" s="35"/>
      <c r="C51" s="36"/>
      <c r="D51" s="36"/>
      <c r="E51" s="36"/>
      <c r="F51" s="28" t="s">
        <v>4</v>
      </c>
      <c r="G51" s="32">
        <f t="shared" ref="G51:J54" si="8">+G52</f>
        <v>0</v>
      </c>
      <c r="H51" s="32">
        <f t="shared" si="8"/>
        <v>80173.3</v>
      </c>
      <c r="I51" s="32">
        <f t="shared" si="8"/>
        <v>89081.4</v>
      </c>
      <c r="J51" s="32">
        <f t="shared" si="8"/>
        <v>89081.4</v>
      </c>
    </row>
    <row r="52" spans="1:10" s="37" customFormat="1" ht="15.75" customHeight="1">
      <c r="A52" s="34"/>
      <c r="B52" s="35"/>
      <c r="C52" s="36"/>
      <c r="D52" s="36"/>
      <c r="E52" s="36"/>
      <c r="F52" s="28" t="s">
        <v>78</v>
      </c>
      <c r="G52" s="32">
        <f t="shared" si="8"/>
        <v>0</v>
      </c>
      <c r="H52" s="32">
        <f t="shared" si="8"/>
        <v>80173.3</v>
      </c>
      <c r="I52" s="32">
        <f t="shared" si="8"/>
        <v>89081.4</v>
      </c>
      <c r="J52" s="32">
        <f t="shared" si="8"/>
        <v>89081.4</v>
      </c>
    </row>
    <row r="53" spans="1:10" s="37" customFormat="1" ht="15.75" customHeight="1">
      <c r="A53" s="34"/>
      <c r="B53" s="35"/>
      <c r="C53" s="36"/>
      <c r="D53" s="36"/>
      <c r="E53" s="36"/>
      <c r="F53" s="28" t="s">
        <v>79</v>
      </c>
      <c r="G53" s="32">
        <f t="shared" si="8"/>
        <v>0</v>
      </c>
      <c r="H53" s="32">
        <f t="shared" si="8"/>
        <v>80173.3</v>
      </c>
      <c r="I53" s="32">
        <f t="shared" si="8"/>
        <v>89081.4</v>
      </c>
      <c r="J53" s="32">
        <f t="shared" si="8"/>
        <v>89081.4</v>
      </c>
    </row>
    <row r="54" spans="1:10" s="37" customFormat="1" ht="15.75" customHeight="1">
      <c r="A54" s="34"/>
      <c r="B54" s="35"/>
      <c r="C54" s="36"/>
      <c r="D54" s="36"/>
      <c r="E54" s="36"/>
      <c r="F54" s="28" t="s">
        <v>80</v>
      </c>
      <c r="G54" s="32">
        <f t="shared" si="8"/>
        <v>0</v>
      </c>
      <c r="H54" s="32">
        <f t="shared" si="8"/>
        <v>80173.3</v>
      </c>
      <c r="I54" s="32">
        <f t="shared" si="8"/>
        <v>89081.4</v>
      </c>
      <c r="J54" s="32">
        <f t="shared" si="8"/>
        <v>89081.4</v>
      </c>
    </row>
    <row r="55" spans="1:10" s="37" customFormat="1" ht="15.75" customHeight="1">
      <c r="A55" s="34"/>
      <c r="B55" s="35"/>
      <c r="C55" s="36"/>
      <c r="D55" s="36"/>
      <c r="E55" s="36"/>
      <c r="F55" s="28" t="s">
        <v>47</v>
      </c>
      <c r="G55" s="32">
        <f>-G48</f>
        <v>0</v>
      </c>
      <c r="H55" s="32">
        <f t="shared" ref="H55:J55" si="9">-H48</f>
        <v>80173.3</v>
      </c>
      <c r="I55" s="32">
        <f t="shared" si="9"/>
        <v>89081.4</v>
      </c>
      <c r="J55" s="32">
        <f t="shared" si="9"/>
        <v>89081.4</v>
      </c>
    </row>
  </sheetData>
  <mergeCells count="11">
    <mergeCell ref="I7:J7"/>
    <mergeCell ref="A1:J1"/>
    <mergeCell ref="A2:J2"/>
    <mergeCell ref="A3:J3"/>
    <mergeCell ref="A4:J4"/>
    <mergeCell ref="A5:J5"/>
    <mergeCell ref="G8:J8"/>
    <mergeCell ref="A8:C8"/>
    <mergeCell ref="D8:E8"/>
    <mergeCell ref="F8:F9"/>
    <mergeCell ref="A18:E18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  <ignoredErrors>
    <ignoredError sqref="A6:J6 A23:J35 F7:J7 F9:J19 F8 H8:J8 G37:J39 F21:J22 F20" formula="1"/>
    <ignoredError sqref="A7:E8 A10:E22 A9:D9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Normal="100" workbookViewId="0">
      <selection sqref="A1:G1"/>
    </sheetView>
  </sheetViews>
  <sheetFormatPr defaultRowHeight="17.25"/>
  <cols>
    <col min="1" max="1" width="10.140625" style="121" customWidth="1"/>
    <col min="2" max="2" width="10.5703125" style="121" customWidth="1"/>
    <col min="3" max="3" width="63.42578125" style="110" customWidth="1"/>
    <col min="4" max="4" width="16" style="110" customWidth="1"/>
    <col min="5" max="5" width="16.42578125" style="110" customWidth="1"/>
    <col min="6" max="6" width="17.5703125" style="110" bestFit="1" customWidth="1"/>
    <col min="7" max="7" width="17.140625" style="110" bestFit="1" customWidth="1"/>
    <col min="8" max="12" width="9.7109375" style="110" customWidth="1"/>
    <col min="13" max="16384" width="9.140625" style="110"/>
  </cols>
  <sheetData>
    <row r="1" spans="1:13" ht="17.25" customHeight="1">
      <c r="A1" s="109" t="s">
        <v>58</v>
      </c>
      <c r="B1" s="109"/>
      <c r="C1" s="109"/>
      <c r="D1" s="109"/>
      <c r="E1" s="109"/>
      <c r="F1" s="109"/>
      <c r="G1" s="109"/>
    </row>
    <row r="2" spans="1:13" ht="17.25" customHeight="1">
      <c r="A2" s="109" t="s">
        <v>93</v>
      </c>
      <c r="B2" s="109"/>
      <c r="C2" s="109"/>
      <c r="D2" s="109"/>
      <c r="E2" s="109"/>
      <c r="F2" s="109"/>
      <c r="G2" s="109"/>
    </row>
    <row r="3" spans="1:13" ht="17.25" customHeight="1">
      <c r="A3" s="109" t="s">
        <v>0</v>
      </c>
      <c r="B3" s="109"/>
      <c r="C3" s="109"/>
      <c r="D3" s="109"/>
      <c r="E3" s="109"/>
      <c r="F3" s="109"/>
      <c r="G3" s="109"/>
    </row>
    <row r="4" spans="1:13">
      <c r="A4" s="109"/>
      <c r="B4" s="109"/>
      <c r="C4" s="109"/>
      <c r="D4" s="109"/>
      <c r="E4" s="109"/>
      <c r="F4" s="109"/>
      <c r="G4" s="109"/>
    </row>
    <row r="5" spans="1:13" ht="48" customHeight="1">
      <c r="A5" s="111" t="s">
        <v>97</v>
      </c>
      <c r="B5" s="111"/>
      <c r="C5" s="111"/>
      <c r="D5" s="111"/>
      <c r="E5" s="111"/>
      <c r="F5" s="111"/>
      <c r="G5" s="111"/>
    </row>
    <row r="6" spans="1:13" ht="17.25" customHeight="1">
      <c r="A6" s="112"/>
      <c r="B6" s="112"/>
      <c r="C6" s="113"/>
      <c r="D6" s="114"/>
      <c r="E6" s="114"/>
      <c r="F6" s="115" t="s">
        <v>88</v>
      </c>
      <c r="G6" s="115"/>
    </row>
    <row r="7" spans="1:13" s="121" customFormat="1" ht="63.75" customHeight="1">
      <c r="A7" s="116" t="s">
        <v>21</v>
      </c>
      <c r="B7" s="116"/>
      <c r="C7" s="117" t="s">
        <v>22</v>
      </c>
      <c r="D7" s="118" t="s">
        <v>36</v>
      </c>
      <c r="E7" s="119"/>
      <c r="F7" s="119"/>
      <c r="G7" s="120"/>
    </row>
    <row r="8" spans="1:13" s="121" customFormat="1" ht="46.5">
      <c r="A8" s="122" t="s">
        <v>24</v>
      </c>
      <c r="B8" s="122" t="s">
        <v>25</v>
      </c>
      <c r="C8" s="123"/>
      <c r="D8" s="124" t="s">
        <v>113</v>
      </c>
      <c r="E8" s="124" t="s">
        <v>85</v>
      </c>
      <c r="F8" s="124" t="s">
        <v>86</v>
      </c>
      <c r="G8" s="125" t="s">
        <v>2</v>
      </c>
    </row>
    <row r="9" spans="1:13" s="121" customFormat="1">
      <c r="A9" s="122"/>
      <c r="B9" s="122"/>
      <c r="C9" s="126" t="s">
        <v>30</v>
      </c>
      <c r="D9" s="68">
        <f>D11</f>
        <v>0</v>
      </c>
      <c r="E9" s="68">
        <f>E11</f>
        <v>0</v>
      </c>
      <c r="F9" s="68">
        <f>F11</f>
        <v>0</v>
      </c>
      <c r="G9" s="68">
        <f>G11</f>
        <v>0</v>
      </c>
    </row>
    <row r="10" spans="1:13">
      <c r="A10" s="122"/>
      <c r="B10" s="122"/>
      <c r="C10" s="126" t="s">
        <v>31</v>
      </c>
      <c r="D10" s="127"/>
      <c r="E10" s="127"/>
      <c r="F10" s="127"/>
      <c r="G10" s="127"/>
    </row>
    <row r="11" spans="1:13" s="121" customFormat="1" ht="34.5">
      <c r="A11" s="128"/>
      <c r="B11" s="129"/>
      <c r="C11" s="130" t="s">
        <v>34</v>
      </c>
      <c r="D11" s="68">
        <f t="shared" ref="D11:G11" si="0">+D13</f>
        <v>0</v>
      </c>
      <c r="E11" s="68">
        <f t="shared" ref="E11" si="1">+E13</f>
        <v>0</v>
      </c>
      <c r="F11" s="68">
        <f t="shared" si="0"/>
        <v>0</v>
      </c>
      <c r="G11" s="68">
        <f t="shared" si="0"/>
        <v>0</v>
      </c>
    </row>
    <row r="12" spans="1:13" s="121" customFormat="1">
      <c r="A12" s="128"/>
      <c r="B12" s="128"/>
      <c r="C12" s="131" t="s">
        <v>32</v>
      </c>
      <c r="D12" s="125"/>
      <c r="E12" s="125"/>
      <c r="F12" s="125"/>
      <c r="G12" s="125"/>
    </row>
    <row r="13" spans="1:13" s="134" customFormat="1" ht="34.5">
      <c r="A13" s="132">
        <v>1049</v>
      </c>
      <c r="B13" s="132">
        <v>21001</v>
      </c>
      <c r="C13" s="133" t="s">
        <v>35</v>
      </c>
      <c r="D13" s="48">
        <f>+D15+D16</f>
        <v>0</v>
      </c>
      <c r="E13" s="48">
        <f t="shared" ref="E13:G13" si="2">+E15+E16</f>
        <v>0</v>
      </c>
      <c r="F13" s="48">
        <f t="shared" si="2"/>
        <v>0</v>
      </c>
      <c r="G13" s="48">
        <f t="shared" si="2"/>
        <v>0</v>
      </c>
    </row>
    <row r="14" spans="1:13" s="138" customFormat="1">
      <c r="A14" s="135"/>
      <c r="B14" s="135"/>
      <c r="C14" s="136" t="s">
        <v>18</v>
      </c>
      <c r="D14" s="137"/>
      <c r="E14" s="137"/>
      <c r="F14" s="137"/>
      <c r="G14" s="137"/>
      <c r="H14" s="110"/>
      <c r="I14" s="110"/>
      <c r="J14" s="110"/>
      <c r="K14" s="110"/>
      <c r="L14" s="110"/>
      <c r="M14" s="110"/>
    </row>
    <row r="15" spans="1:13" s="138" customFormat="1" ht="27" customHeight="1">
      <c r="A15" s="135"/>
      <c r="B15" s="135"/>
      <c r="C15" s="139" t="s">
        <v>83</v>
      </c>
      <c r="D15" s="140">
        <f>-D16</f>
        <v>4194</v>
      </c>
      <c r="E15" s="140">
        <f t="shared" ref="E15:G15" si="3">-E16</f>
        <v>-757845.2</v>
      </c>
      <c r="F15" s="140">
        <f t="shared" si="3"/>
        <v>-4674306.8000000007</v>
      </c>
      <c r="G15" s="140">
        <f t="shared" si="3"/>
        <v>-6210908.4000000004</v>
      </c>
    </row>
    <row r="16" spans="1:13" s="138" customFormat="1" ht="39" customHeight="1">
      <c r="A16" s="141"/>
      <c r="B16" s="141"/>
      <c r="C16" s="131" t="s">
        <v>37</v>
      </c>
      <c r="D16" s="137">
        <f>+D18+D30+D36</f>
        <v>-4194</v>
      </c>
      <c r="E16" s="137">
        <f>+E18+E30+E36</f>
        <v>757845.2</v>
      </c>
      <c r="F16" s="137">
        <f>+F18+F30+F36</f>
        <v>4674306.8000000007</v>
      </c>
      <c r="G16" s="137">
        <f>+G18+G30+G36</f>
        <v>6210908.4000000004</v>
      </c>
      <c r="H16" s="110"/>
      <c r="I16" s="142"/>
      <c r="J16" s="142"/>
      <c r="K16" s="142"/>
      <c r="L16" s="110"/>
      <c r="M16" s="110"/>
    </row>
    <row r="17" spans="1:7">
      <c r="A17" s="143"/>
      <c r="B17" s="143"/>
      <c r="C17" s="136" t="s">
        <v>33</v>
      </c>
      <c r="D17" s="55"/>
      <c r="E17" s="55"/>
      <c r="F17" s="55"/>
      <c r="G17" s="55"/>
    </row>
    <row r="18" spans="1:7" ht="34.5">
      <c r="A18" s="131"/>
      <c r="B18" s="131">
        <v>1</v>
      </c>
      <c r="C18" s="131" t="s">
        <v>57</v>
      </c>
      <c r="D18" s="68">
        <f>SUM(D19:D29)</f>
        <v>0</v>
      </c>
      <c r="E18" s="68">
        <f>SUM(E19:E29)</f>
        <v>423780.6</v>
      </c>
      <c r="F18" s="68">
        <f>SUM(F19:F29)</f>
        <v>3560281.1000000006</v>
      </c>
      <c r="G18" s="68">
        <f>SUM(G19:G29)</f>
        <v>4230259.2</v>
      </c>
    </row>
    <row r="19" spans="1:7" ht="39" customHeight="1">
      <c r="A19" s="131"/>
      <c r="B19" s="131"/>
      <c r="C19" s="144" t="s">
        <v>117</v>
      </c>
      <c r="D19" s="68">
        <v>0</v>
      </c>
      <c r="E19" s="145">
        <v>26450</v>
      </c>
      <c r="F19" s="145">
        <v>26450</v>
      </c>
      <c r="G19" s="145">
        <v>26450</v>
      </c>
    </row>
    <row r="20" spans="1:7" ht="69">
      <c r="A20" s="131"/>
      <c r="B20" s="131"/>
      <c r="C20" s="144" t="s">
        <v>118</v>
      </c>
      <c r="D20" s="68">
        <v>0</v>
      </c>
      <c r="E20" s="145">
        <v>68955.3</v>
      </c>
      <c r="F20" s="145">
        <v>1103284</v>
      </c>
      <c r="G20" s="145">
        <v>1379104.9</v>
      </c>
    </row>
    <row r="21" spans="1:7" ht="69">
      <c r="A21" s="131"/>
      <c r="B21" s="131"/>
      <c r="C21" s="144" t="s">
        <v>119</v>
      </c>
      <c r="D21" s="68">
        <v>0</v>
      </c>
      <c r="E21" s="145">
        <v>29180.5</v>
      </c>
      <c r="F21" s="145">
        <v>29180.5</v>
      </c>
      <c r="G21" s="145">
        <v>29180.5</v>
      </c>
    </row>
    <row r="22" spans="1:7" ht="69">
      <c r="A22" s="131"/>
      <c r="B22" s="131"/>
      <c r="C22" s="144" t="s">
        <v>120</v>
      </c>
      <c r="D22" s="68">
        <v>0</v>
      </c>
      <c r="E22" s="145">
        <v>131385.79999999999</v>
      </c>
      <c r="F22" s="145">
        <v>2233557.6</v>
      </c>
      <c r="G22" s="145">
        <v>2627714.7999999998</v>
      </c>
    </row>
    <row r="23" spans="1:7" ht="51.75">
      <c r="A23" s="131"/>
      <c r="B23" s="131"/>
      <c r="C23" s="144" t="s">
        <v>121</v>
      </c>
      <c r="D23" s="68">
        <v>0</v>
      </c>
      <c r="E23" s="145">
        <v>1212.3</v>
      </c>
      <c r="F23" s="145">
        <v>1212.3</v>
      </c>
      <c r="G23" s="145">
        <v>1212.3</v>
      </c>
    </row>
    <row r="24" spans="1:7" ht="34.5">
      <c r="A24" s="131"/>
      <c r="B24" s="131"/>
      <c r="C24" s="144" t="s">
        <v>122</v>
      </c>
      <c r="D24" s="68">
        <v>0</v>
      </c>
      <c r="E24" s="145">
        <v>23300</v>
      </c>
      <c r="F24" s="145">
        <v>23300</v>
      </c>
      <c r="G24" s="145">
        <v>23300</v>
      </c>
    </row>
    <row r="25" spans="1:7" ht="51.75">
      <c r="A25" s="131"/>
      <c r="B25" s="131"/>
      <c r="C25" s="144" t="s">
        <v>123</v>
      </c>
      <c r="D25" s="68">
        <v>0</v>
      </c>
      <c r="E25" s="145">
        <v>22147.200000000001</v>
      </c>
      <c r="F25" s="145">
        <v>22147.200000000001</v>
      </c>
      <c r="G25" s="145">
        <v>22147.200000000001</v>
      </c>
    </row>
    <row r="26" spans="1:7" ht="51.75">
      <c r="A26" s="131"/>
      <c r="B26" s="131"/>
      <c r="C26" s="144" t="s">
        <v>124</v>
      </c>
      <c r="D26" s="68">
        <v>0</v>
      </c>
      <c r="E26" s="68">
        <v>3357.2</v>
      </c>
      <c r="F26" s="68">
        <v>3357.2</v>
      </c>
      <c r="G26" s="68">
        <v>3357.2</v>
      </c>
    </row>
    <row r="27" spans="1:7" ht="69">
      <c r="A27" s="131"/>
      <c r="B27" s="131"/>
      <c r="C27" s="144" t="s">
        <v>125</v>
      </c>
      <c r="D27" s="68">
        <v>0</v>
      </c>
      <c r="E27" s="145">
        <v>5858.6</v>
      </c>
      <c r="F27" s="145">
        <v>5858.6</v>
      </c>
      <c r="G27" s="145">
        <v>5858.6</v>
      </c>
    </row>
    <row r="28" spans="1:7" ht="51.75">
      <c r="A28" s="131"/>
      <c r="B28" s="131"/>
      <c r="C28" s="144" t="s">
        <v>126</v>
      </c>
      <c r="D28" s="68">
        <v>0</v>
      </c>
      <c r="E28" s="145">
        <v>99760.5</v>
      </c>
      <c r="F28" s="145">
        <v>99760.5</v>
      </c>
      <c r="G28" s="145">
        <v>99760.5</v>
      </c>
    </row>
    <row r="29" spans="1:7" ht="58.5" customHeight="1">
      <c r="A29" s="131"/>
      <c r="B29" s="131"/>
      <c r="C29" s="144" t="s">
        <v>127</v>
      </c>
      <c r="D29" s="68">
        <v>0</v>
      </c>
      <c r="E29" s="68">
        <v>12173.2</v>
      </c>
      <c r="F29" s="68">
        <v>12173.2</v>
      </c>
      <c r="G29" s="68">
        <v>12173.2</v>
      </c>
    </row>
    <row r="30" spans="1:7" ht="34.5">
      <c r="A30" s="131"/>
      <c r="B30" s="131" t="s">
        <v>102</v>
      </c>
      <c r="C30" s="146" t="s">
        <v>77</v>
      </c>
      <c r="D30" s="68">
        <f>SUM(D31:D35)</f>
        <v>0</v>
      </c>
      <c r="E30" s="68">
        <f>SUM(E31:E35)</f>
        <v>293307.09999999998</v>
      </c>
      <c r="F30" s="68">
        <f>SUM(F31:F35)</f>
        <v>1073268.2</v>
      </c>
      <c r="G30" s="68">
        <f>SUM(G31:G35)</f>
        <v>1939891.7</v>
      </c>
    </row>
    <row r="31" spans="1:7" ht="69">
      <c r="A31" s="131"/>
      <c r="B31" s="131"/>
      <c r="C31" s="144" t="s">
        <v>128</v>
      </c>
      <c r="D31" s="147">
        <v>0</v>
      </c>
      <c r="E31" s="68">
        <v>86662.399999999994</v>
      </c>
      <c r="F31" s="68">
        <v>866623.5</v>
      </c>
      <c r="G31" s="68">
        <v>1733247</v>
      </c>
    </row>
    <row r="32" spans="1:7" ht="51.75">
      <c r="A32" s="131"/>
      <c r="B32" s="131"/>
      <c r="C32" s="148" t="s">
        <v>160</v>
      </c>
      <c r="D32" s="147">
        <v>0</v>
      </c>
      <c r="E32" s="68">
        <v>54427.1</v>
      </c>
      <c r="F32" s="68">
        <v>54427.1</v>
      </c>
      <c r="G32" s="68">
        <v>54427.1</v>
      </c>
    </row>
    <row r="33" spans="1:11" ht="51.75">
      <c r="A33" s="131"/>
      <c r="B33" s="131"/>
      <c r="C33" s="148" t="s">
        <v>161</v>
      </c>
      <c r="D33" s="147">
        <v>0</v>
      </c>
      <c r="E33" s="68">
        <v>63389.3</v>
      </c>
      <c r="F33" s="68">
        <v>63389.3</v>
      </c>
      <c r="G33" s="68">
        <v>63389.3</v>
      </c>
    </row>
    <row r="34" spans="1:11" ht="51.75">
      <c r="A34" s="131"/>
      <c r="B34" s="131"/>
      <c r="C34" s="144" t="s">
        <v>129</v>
      </c>
      <c r="D34" s="147">
        <v>0</v>
      </c>
      <c r="E34" s="68">
        <v>29696.9</v>
      </c>
      <c r="F34" s="68">
        <v>29696.9</v>
      </c>
      <c r="G34" s="68">
        <v>29696.9</v>
      </c>
    </row>
    <row r="35" spans="1:11" ht="51.75">
      <c r="A35" s="131"/>
      <c r="B35" s="131"/>
      <c r="C35" s="144" t="s">
        <v>130</v>
      </c>
      <c r="D35" s="147">
        <v>0</v>
      </c>
      <c r="E35" s="68">
        <v>59131.4</v>
      </c>
      <c r="F35" s="68">
        <v>59131.4</v>
      </c>
      <c r="G35" s="68">
        <v>59131.4</v>
      </c>
    </row>
    <row r="36" spans="1:11" ht="34.5">
      <c r="A36" s="131"/>
      <c r="B36" s="131">
        <v>3</v>
      </c>
      <c r="C36" s="146" t="s">
        <v>76</v>
      </c>
      <c r="D36" s="68">
        <f>SUM(D37:D44)</f>
        <v>-4194</v>
      </c>
      <c r="E36" s="68">
        <f>SUM(E37:E44)</f>
        <v>40757.5</v>
      </c>
      <c r="F36" s="68">
        <f>SUM(F37:F44)</f>
        <v>40757.5</v>
      </c>
      <c r="G36" s="68">
        <f>SUM(G37:G44)</f>
        <v>40757.5</v>
      </c>
    </row>
    <row r="37" spans="1:11" ht="51.75">
      <c r="A37" s="131"/>
      <c r="B37" s="131"/>
      <c r="C37" s="144" t="s">
        <v>131</v>
      </c>
      <c r="D37" s="68">
        <v>0</v>
      </c>
      <c r="E37" s="68">
        <v>16124</v>
      </c>
      <c r="F37" s="68">
        <v>16124</v>
      </c>
      <c r="G37" s="68">
        <v>16124</v>
      </c>
    </row>
    <row r="38" spans="1:11" ht="51.75">
      <c r="A38" s="131"/>
      <c r="B38" s="131"/>
      <c r="C38" s="144" t="s">
        <v>132</v>
      </c>
      <c r="D38" s="68">
        <v>0</v>
      </c>
      <c r="E38" s="145">
        <v>13108.3</v>
      </c>
      <c r="F38" s="145">
        <v>13108.3</v>
      </c>
      <c r="G38" s="145">
        <v>13108.3</v>
      </c>
    </row>
    <row r="39" spans="1:11" ht="34.5">
      <c r="A39" s="131"/>
      <c r="B39" s="131"/>
      <c r="C39" s="144" t="s">
        <v>133</v>
      </c>
      <c r="D39" s="68">
        <v>0</v>
      </c>
      <c r="E39" s="145">
        <v>15719.2</v>
      </c>
      <c r="F39" s="145">
        <v>15719.2</v>
      </c>
      <c r="G39" s="145">
        <v>15719.2</v>
      </c>
    </row>
    <row r="40" spans="1:11" ht="86.25">
      <c r="A40" s="131"/>
      <c r="B40" s="131"/>
      <c r="C40" s="144" t="s">
        <v>103</v>
      </c>
      <c r="D40" s="68">
        <v>-4194</v>
      </c>
      <c r="E40" s="145">
        <v>-4194</v>
      </c>
      <c r="F40" s="145">
        <v>-4194</v>
      </c>
      <c r="G40" s="145">
        <v>-4194</v>
      </c>
    </row>
    <row r="41" spans="1:11" ht="23.25" customHeight="1">
      <c r="A41" s="131"/>
      <c r="B41" s="131"/>
      <c r="C41" s="144" t="s">
        <v>104</v>
      </c>
      <c r="D41" s="68">
        <v>-430</v>
      </c>
      <c r="E41" s="145">
        <v>-430</v>
      </c>
      <c r="F41" s="145">
        <v>-430</v>
      </c>
      <c r="G41" s="145">
        <v>-430</v>
      </c>
    </row>
    <row r="42" spans="1:11" ht="23.25" customHeight="1">
      <c r="A42" s="131"/>
      <c r="B42" s="131"/>
      <c r="C42" s="144" t="s">
        <v>105</v>
      </c>
      <c r="D42" s="68">
        <v>-645</v>
      </c>
      <c r="E42" s="145">
        <v>-645</v>
      </c>
      <c r="F42" s="145">
        <v>-645</v>
      </c>
      <c r="G42" s="145">
        <v>-645</v>
      </c>
    </row>
    <row r="43" spans="1:11" ht="37.5" customHeight="1">
      <c r="A43" s="131"/>
      <c r="B43" s="131"/>
      <c r="C43" s="144" t="s">
        <v>106</v>
      </c>
      <c r="D43" s="68">
        <v>325</v>
      </c>
      <c r="E43" s="145">
        <v>325</v>
      </c>
      <c r="F43" s="145">
        <v>325</v>
      </c>
      <c r="G43" s="145">
        <v>325</v>
      </c>
    </row>
    <row r="44" spans="1:11" ht="18.75" customHeight="1">
      <c r="A44" s="131"/>
      <c r="B44" s="131"/>
      <c r="C44" s="144" t="s">
        <v>107</v>
      </c>
      <c r="D44" s="68">
        <v>750</v>
      </c>
      <c r="E44" s="145">
        <v>750</v>
      </c>
      <c r="F44" s="145">
        <v>750</v>
      </c>
      <c r="G44" s="145">
        <v>750</v>
      </c>
    </row>
    <row r="45" spans="1:11" s="152" customFormat="1" ht="42" customHeight="1">
      <c r="A45" s="149">
        <v>1049</v>
      </c>
      <c r="B45" s="149">
        <v>21002</v>
      </c>
      <c r="C45" s="150" t="s">
        <v>134</v>
      </c>
      <c r="D45" s="151">
        <f>+D47+D48</f>
        <v>0</v>
      </c>
      <c r="E45" s="151">
        <f t="shared" ref="E45:G45" si="4">+E47+E48</f>
        <v>0</v>
      </c>
      <c r="F45" s="151">
        <f t="shared" si="4"/>
        <v>0</v>
      </c>
      <c r="G45" s="151">
        <f t="shared" si="4"/>
        <v>0</v>
      </c>
    </row>
    <row r="46" spans="1:11" s="152" customFormat="1" ht="24" customHeight="1">
      <c r="A46" s="149"/>
      <c r="B46" s="149"/>
      <c r="C46" s="67" t="s">
        <v>18</v>
      </c>
      <c r="D46" s="151"/>
      <c r="E46" s="151"/>
      <c r="F46" s="151"/>
      <c r="G46" s="153"/>
    </row>
    <row r="47" spans="1:11">
      <c r="A47" s="143"/>
      <c r="B47" s="143"/>
      <c r="C47" s="131" t="s">
        <v>83</v>
      </c>
      <c r="D47" s="55">
        <f>-D48</f>
        <v>0</v>
      </c>
      <c r="E47" s="55">
        <f t="shared" ref="E47:G47" si="5">-E48</f>
        <v>-80173.3</v>
      </c>
      <c r="F47" s="55">
        <f t="shared" si="5"/>
        <v>-89081.4</v>
      </c>
      <c r="G47" s="55">
        <f t="shared" si="5"/>
        <v>-89081.4</v>
      </c>
      <c r="I47" s="142"/>
      <c r="J47" s="142"/>
      <c r="K47" s="142"/>
    </row>
    <row r="48" spans="1:11" ht="34.5">
      <c r="A48" s="143"/>
      <c r="B48" s="143"/>
      <c r="C48" s="131" t="s">
        <v>37</v>
      </c>
      <c r="D48" s="55">
        <f>+D50+D62+D68</f>
        <v>0</v>
      </c>
      <c r="E48" s="55">
        <f>+E50+E62+E68</f>
        <v>80173.3</v>
      </c>
      <c r="F48" s="55">
        <f>+F50+F62+F68</f>
        <v>89081.4</v>
      </c>
      <c r="G48" s="55">
        <f>+G50+G62+G68</f>
        <v>89081.4</v>
      </c>
      <c r="I48" s="142"/>
      <c r="J48" s="142"/>
      <c r="K48" s="142"/>
    </row>
    <row r="49" spans="1:7" ht="27.75" customHeight="1">
      <c r="A49" s="143"/>
      <c r="B49" s="143"/>
      <c r="C49" s="136" t="s">
        <v>33</v>
      </c>
      <c r="D49" s="55"/>
      <c r="E49" s="55"/>
      <c r="F49" s="55"/>
      <c r="G49" s="55"/>
    </row>
    <row r="50" spans="1:7" ht="60.75" customHeight="1">
      <c r="A50" s="131"/>
      <c r="B50" s="131"/>
      <c r="C50" s="144" t="s">
        <v>135</v>
      </c>
      <c r="D50" s="68">
        <v>0</v>
      </c>
      <c r="E50" s="145">
        <v>80173.3</v>
      </c>
      <c r="F50" s="145">
        <v>89081.4</v>
      </c>
      <c r="G50" s="145">
        <v>89081.4</v>
      </c>
    </row>
  </sheetData>
  <mergeCells count="9">
    <mergeCell ref="A7:B7"/>
    <mergeCell ref="C7:C8"/>
    <mergeCell ref="A1:G1"/>
    <mergeCell ref="A2:G2"/>
    <mergeCell ref="A3:G3"/>
    <mergeCell ref="A4:G4"/>
    <mergeCell ref="A5:G5"/>
    <mergeCell ref="F6:G6"/>
    <mergeCell ref="D7:G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5" firstPageNumber="236" orientation="portrait" horizontalDpi="300" verticalDpi="300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60"/>
  <sheetViews>
    <sheetView zoomScaleNormal="100" zoomScaleSheetLayoutView="85" workbookViewId="0"/>
  </sheetViews>
  <sheetFormatPr defaultColWidth="8.28515625" defaultRowHeight="15"/>
  <cols>
    <col min="1" max="1" width="28.5703125" style="3" customWidth="1"/>
    <col min="2" max="2" width="57.5703125" style="3" customWidth="1"/>
    <col min="3" max="4" width="15.7109375" style="3" customWidth="1"/>
    <col min="5" max="5" width="16.7109375" style="3" customWidth="1"/>
    <col min="6" max="6" width="18.42578125" style="3" customWidth="1"/>
    <col min="7" max="256" width="8.28515625" style="3"/>
    <col min="257" max="257" width="28.5703125" style="3" customWidth="1"/>
    <col min="258" max="258" width="47.7109375" style="3" customWidth="1"/>
    <col min="259" max="261" width="13.85546875" style="3" customWidth="1"/>
    <col min="262" max="262" width="15.42578125" style="3" customWidth="1"/>
    <col min="263" max="512" width="8.28515625" style="3"/>
    <col min="513" max="513" width="28.5703125" style="3" customWidth="1"/>
    <col min="514" max="514" width="47.7109375" style="3" customWidth="1"/>
    <col min="515" max="517" width="13.85546875" style="3" customWidth="1"/>
    <col min="518" max="518" width="15.42578125" style="3" customWidth="1"/>
    <col min="519" max="768" width="8.28515625" style="3"/>
    <col min="769" max="769" width="28.5703125" style="3" customWidth="1"/>
    <col min="770" max="770" width="47.7109375" style="3" customWidth="1"/>
    <col min="771" max="773" width="13.85546875" style="3" customWidth="1"/>
    <col min="774" max="774" width="15.42578125" style="3" customWidth="1"/>
    <col min="775" max="1024" width="8.28515625" style="3"/>
    <col min="1025" max="1025" width="28.5703125" style="3" customWidth="1"/>
    <col min="1026" max="1026" width="47.7109375" style="3" customWidth="1"/>
    <col min="1027" max="1029" width="13.85546875" style="3" customWidth="1"/>
    <col min="1030" max="1030" width="15.42578125" style="3" customWidth="1"/>
    <col min="1031" max="1280" width="8.28515625" style="3"/>
    <col min="1281" max="1281" width="28.5703125" style="3" customWidth="1"/>
    <col min="1282" max="1282" width="47.7109375" style="3" customWidth="1"/>
    <col min="1283" max="1285" width="13.85546875" style="3" customWidth="1"/>
    <col min="1286" max="1286" width="15.42578125" style="3" customWidth="1"/>
    <col min="1287" max="1536" width="8.28515625" style="3"/>
    <col min="1537" max="1537" width="28.5703125" style="3" customWidth="1"/>
    <col min="1538" max="1538" width="47.7109375" style="3" customWidth="1"/>
    <col min="1539" max="1541" width="13.85546875" style="3" customWidth="1"/>
    <col min="1542" max="1542" width="15.42578125" style="3" customWidth="1"/>
    <col min="1543" max="1792" width="8.28515625" style="3"/>
    <col min="1793" max="1793" width="28.5703125" style="3" customWidth="1"/>
    <col min="1794" max="1794" width="47.7109375" style="3" customWidth="1"/>
    <col min="1795" max="1797" width="13.85546875" style="3" customWidth="1"/>
    <col min="1798" max="1798" width="15.42578125" style="3" customWidth="1"/>
    <col min="1799" max="2048" width="8.28515625" style="3"/>
    <col min="2049" max="2049" width="28.5703125" style="3" customWidth="1"/>
    <col min="2050" max="2050" width="47.7109375" style="3" customWidth="1"/>
    <col min="2051" max="2053" width="13.85546875" style="3" customWidth="1"/>
    <col min="2054" max="2054" width="15.42578125" style="3" customWidth="1"/>
    <col min="2055" max="2304" width="8.28515625" style="3"/>
    <col min="2305" max="2305" width="28.5703125" style="3" customWidth="1"/>
    <col min="2306" max="2306" width="47.7109375" style="3" customWidth="1"/>
    <col min="2307" max="2309" width="13.85546875" style="3" customWidth="1"/>
    <col min="2310" max="2310" width="15.42578125" style="3" customWidth="1"/>
    <col min="2311" max="2560" width="8.28515625" style="3"/>
    <col min="2561" max="2561" width="28.5703125" style="3" customWidth="1"/>
    <col min="2562" max="2562" width="47.7109375" style="3" customWidth="1"/>
    <col min="2563" max="2565" width="13.85546875" style="3" customWidth="1"/>
    <col min="2566" max="2566" width="15.42578125" style="3" customWidth="1"/>
    <col min="2567" max="2816" width="8.28515625" style="3"/>
    <col min="2817" max="2817" width="28.5703125" style="3" customWidth="1"/>
    <col min="2818" max="2818" width="47.7109375" style="3" customWidth="1"/>
    <col min="2819" max="2821" width="13.85546875" style="3" customWidth="1"/>
    <col min="2822" max="2822" width="15.42578125" style="3" customWidth="1"/>
    <col min="2823" max="3072" width="8.28515625" style="3"/>
    <col min="3073" max="3073" width="28.5703125" style="3" customWidth="1"/>
    <col min="3074" max="3074" width="47.7109375" style="3" customWidth="1"/>
    <col min="3075" max="3077" width="13.85546875" style="3" customWidth="1"/>
    <col min="3078" max="3078" width="15.42578125" style="3" customWidth="1"/>
    <col min="3079" max="3328" width="8.28515625" style="3"/>
    <col min="3329" max="3329" width="28.5703125" style="3" customWidth="1"/>
    <col min="3330" max="3330" width="47.7109375" style="3" customWidth="1"/>
    <col min="3331" max="3333" width="13.85546875" style="3" customWidth="1"/>
    <col min="3334" max="3334" width="15.42578125" style="3" customWidth="1"/>
    <col min="3335" max="3584" width="8.28515625" style="3"/>
    <col min="3585" max="3585" width="28.5703125" style="3" customWidth="1"/>
    <col min="3586" max="3586" width="47.7109375" style="3" customWidth="1"/>
    <col min="3587" max="3589" width="13.85546875" style="3" customWidth="1"/>
    <col min="3590" max="3590" width="15.42578125" style="3" customWidth="1"/>
    <col min="3591" max="3840" width="8.28515625" style="3"/>
    <col min="3841" max="3841" width="28.5703125" style="3" customWidth="1"/>
    <col min="3842" max="3842" width="47.7109375" style="3" customWidth="1"/>
    <col min="3843" max="3845" width="13.85546875" style="3" customWidth="1"/>
    <col min="3846" max="3846" width="15.42578125" style="3" customWidth="1"/>
    <col min="3847" max="4096" width="8.28515625" style="3"/>
    <col min="4097" max="4097" width="28.5703125" style="3" customWidth="1"/>
    <col min="4098" max="4098" width="47.7109375" style="3" customWidth="1"/>
    <col min="4099" max="4101" width="13.85546875" style="3" customWidth="1"/>
    <col min="4102" max="4102" width="15.42578125" style="3" customWidth="1"/>
    <col min="4103" max="4352" width="8.28515625" style="3"/>
    <col min="4353" max="4353" width="28.5703125" style="3" customWidth="1"/>
    <col min="4354" max="4354" width="47.7109375" style="3" customWidth="1"/>
    <col min="4355" max="4357" width="13.85546875" style="3" customWidth="1"/>
    <col min="4358" max="4358" width="15.42578125" style="3" customWidth="1"/>
    <col min="4359" max="4608" width="8.28515625" style="3"/>
    <col min="4609" max="4609" width="28.5703125" style="3" customWidth="1"/>
    <col min="4610" max="4610" width="47.7109375" style="3" customWidth="1"/>
    <col min="4611" max="4613" width="13.85546875" style="3" customWidth="1"/>
    <col min="4614" max="4614" width="15.42578125" style="3" customWidth="1"/>
    <col min="4615" max="4864" width="8.28515625" style="3"/>
    <col min="4865" max="4865" width="28.5703125" style="3" customWidth="1"/>
    <col min="4866" max="4866" width="47.7109375" style="3" customWidth="1"/>
    <col min="4867" max="4869" width="13.85546875" style="3" customWidth="1"/>
    <col min="4870" max="4870" width="15.42578125" style="3" customWidth="1"/>
    <col min="4871" max="5120" width="8.28515625" style="3"/>
    <col min="5121" max="5121" width="28.5703125" style="3" customWidth="1"/>
    <col min="5122" max="5122" width="47.7109375" style="3" customWidth="1"/>
    <col min="5123" max="5125" width="13.85546875" style="3" customWidth="1"/>
    <col min="5126" max="5126" width="15.42578125" style="3" customWidth="1"/>
    <col min="5127" max="5376" width="8.28515625" style="3"/>
    <col min="5377" max="5377" width="28.5703125" style="3" customWidth="1"/>
    <col min="5378" max="5378" width="47.7109375" style="3" customWidth="1"/>
    <col min="5379" max="5381" width="13.85546875" style="3" customWidth="1"/>
    <col min="5382" max="5382" width="15.42578125" style="3" customWidth="1"/>
    <col min="5383" max="5632" width="8.28515625" style="3"/>
    <col min="5633" max="5633" width="28.5703125" style="3" customWidth="1"/>
    <col min="5634" max="5634" width="47.7109375" style="3" customWidth="1"/>
    <col min="5635" max="5637" width="13.85546875" style="3" customWidth="1"/>
    <col min="5638" max="5638" width="15.42578125" style="3" customWidth="1"/>
    <col min="5639" max="5888" width="8.28515625" style="3"/>
    <col min="5889" max="5889" width="28.5703125" style="3" customWidth="1"/>
    <col min="5890" max="5890" width="47.7109375" style="3" customWidth="1"/>
    <col min="5891" max="5893" width="13.85546875" style="3" customWidth="1"/>
    <col min="5894" max="5894" width="15.42578125" style="3" customWidth="1"/>
    <col min="5895" max="6144" width="8.28515625" style="3"/>
    <col min="6145" max="6145" width="28.5703125" style="3" customWidth="1"/>
    <col min="6146" max="6146" width="47.7109375" style="3" customWidth="1"/>
    <col min="6147" max="6149" width="13.85546875" style="3" customWidth="1"/>
    <col min="6150" max="6150" width="15.42578125" style="3" customWidth="1"/>
    <col min="6151" max="6400" width="8.28515625" style="3"/>
    <col min="6401" max="6401" width="28.5703125" style="3" customWidth="1"/>
    <col min="6402" max="6402" width="47.7109375" style="3" customWidth="1"/>
    <col min="6403" max="6405" width="13.85546875" style="3" customWidth="1"/>
    <col min="6406" max="6406" width="15.42578125" style="3" customWidth="1"/>
    <col min="6407" max="6656" width="8.28515625" style="3"/>
    <col min="6657" max="6657" width="28.5703125" style="3" customWidth="1"/>
    <col min="6658" max="6658" width="47.7109375" style="3" customWidth="1"/>
    <col min="6659" max="6661" width="13.85546875" style="3" customWidth="1"/>
    <col min="6662" max="6662" width="15.42578125" style="3" customWidth="1"/>
    <col min="6663" max="6912" width="8.28515625" style="3"/>
    <col min="6913" max="6913" width="28.5703125" style="3" customWidth="1"/>
    <col min="6914" max="6914" width="47.7109375" style="3" customWidth="1"/>
    <col min="6915" max="6917" width="13.85546875" style="3" customWidth="1"/>
    <col min="6918" max="6918" width="15.42578125" style="3" customWidth="1"/>
    <col min="6919" max="7168" width="8.28515625" style="3"/>
    <col min="7169" max="7169" width="28.5703125" style="3" customWidth="1"/>
    <col min="7170" max="7170" width="47.7109375" style="3" customWidth="1"/>
    <col min="7171" max="7173" width="13.85546875" style="3" customWidth="1"/>
    <col min="7174" max="7174" width="15.42578125" style="3" customWidth="1"/>
    <col min="7175" max="7424" width="8.28515625" style="3"/>
    <col min="7425" max="7425" width="28.5703125" style="3" customWidth="1"/>
    <col min="7426" max="7426" width="47.7109375" style="3" customWidth="1"/>
    <col min="7427" max="7429" width="13.85546875" style="3" customWidth="1"/>
    <col min="7430" max="7430" width="15.42578125" style="3" customWidth="1"/>
    <col min="7431" max="7680" width="8.28515625" style="3"/>
    <col min="7681" max="7681" width="28.5703125" style="3" customWidth="1"/>
    <col min="7682" max="7682" width="47.7109375" style="3" customWidth="1"/>
    <col min="7683" max="7685" width="13.85546875" style="3" customWidth="1"/>
    <col min="7686" max="7686" width="15.42578125" style="3" customWidth="1"/>
    <col min="7687" max="7936" width="8.28515625" style="3"/>
    <col min="7937" max="7937" width="28.5703125" style="3" customWidth="1"/>
    <col min="7938" max="7938" width="47.7109375" style="3" customWidth="1"/>
    <col min="7939" max="7941" width="13.85546875" style="3" customWidth="1"/>
    <col min="7942" max="7942" width="15.42578125" style="3" customWidth="1"/>
    <col min="7943" max="8192" width="8.28515625" style="3"/>
    <col min="8193" max="8193" width="28.5703125" style="3" customWidth="1"/>
    <col min="8194" max="8194" width="47.7109375" style="3" customWidth="1"/>
    <col min="8195" max="8197" width="13.85546875" style="3" customWidth="1"/>
    <col min="8198" max="8198" width="15.42578125" style="3" customWidth="1"/>
    <col min="8199" max="8448" width="8.28515625" style="3"/>
    <col min="8449" max="8449" width="28.5703125" style="3" customWidth="1"/>
    <col min="8450" max="8450" width="47.7109375" style="3" customWidth="1"/>
    <col min="8451" max="8453" width="13.85546875" style="3" customWidth="1"/>
    <col min="8454" max="8454" width="15.42578125" style="3" customWidth="1"/>
    <col min="8455" max="8704" width="8.28515625" style="3"/>
    <col min="8705" max="8705" width="28.5703125" style="3" customWidth="1"/>
    <col min="8706" max="8706" width="47.7109375" style="3" customWidth="1"/>
    <col min="8707" max="8709" width="13.85546875" style="3" customWidth="1"/>
    <col min="8710" max="8710" width="15.42578125" style="3" customWidth="1"/>
    <col min="8711" max="8960" width="8.28515625" style="3"/>
    <col min="8961" max="8961" width="28.5703125" style="3" customWidth="1"/>
    <col min="8962" max="8962" width="47.7109375" style="3" customWidth="1"/>
    <col min="8963" max="8965" width="13.85546875" style="3" customWidth="1"/>
    <col min="8966" max="8966" width="15.42578125" style="3" customWidth="1"/>
    <col min="8967" max="9216" width="8.28515625" style="3"/>
    <col min="9217" max="9217" width="28.5703125" style="3" customWidth="1"/>
    <col min="9218" max="9218" width="47.7109375" style="3" customWidth="1"/>
    <col min="9219" max="9221" width="13.85546875" style="3" customWidth="1"/>
    <col min="9222" max="9222" width="15.42578125" style="3" customWidth="1"/>
    <col min="9223" max="9472" width="8.28515625" style="3"/>
    <col min="9473" max="9473" width="28.5703125" style="3" customWidth="1"/>
    <col min="9474" max="9474" width="47.7109375" style="3" customWidth="1"/>
    <col min="9475" max="9477" width="13.85546875" style="3" customWidth="1"/>
    <col min="9478" max="9478" width="15.42578125" style="3" customWidth="1"/>
    <col min="9479" max="9728" width="8.28515625" style="3"/>
    <col min="9729" max="9729" width="28.5703125" style="3" customWidth="1"/>
    <col min="9730" max="9730" width="47.7109375" style="3" customWidth="1"/>
    <col min="9731" max="9733" width="13.85546875" style="3" customWidth="1"/>
    <col min="9734" max="9734" width="15.42578125" style="3" customWidth="1"/>
    <col min="9735" max="9984" width="8.28515625" style="3"/>
    <col min="9985" max="9985" width="28.5703125" style="3" customWidth="1"/>
    <col min="9986" max="9986" width="47.7109375" style="3" customWidth="1"/>
    <col min="9987" max="9989" width="13.85546875" style="3" customWidth="1"/>
    <col min="9990" max="9990" width="15.42578125" style="3" customWidth="1"/>
    <col min="9991" max="10240" width="8.28515625" style="3"/>
    <col min="10241" max="10241" width="28.5703125" style="3" customWidth="1"/>
    <col min="10242" max="10242" width="47.7109375" style="3" customWidth="1"/>
    <col min="10243" max="10245" width="13.85546875" style="3" customWidth="1"/>
    <col min="10246" max="10246" width="15.42578125" style="3" customWidth="1"/>
    <col min="10247" max="10496" width="8.28515625" style="3"/>
    <col min="10497" max="10497" width="28.5703125" style="3" customWidth="1"/>
    <col min="10498" max="10498" width="47.7109375" style="3" customWidth="1"/>
    <col min="10499" max="10501" width="13.85546875" style="3" customWidth="1"/>
    <col min="10502" max="10502" width="15.42578125" style="3" customWidth="1"/>
    <col min="10503" max="10752" width="8.28515625" style="3"/>
    <col min="10753" max="10753" width="28.5703125" style="3" customWidth="1"/>
    <col min="10754" max="10754" width="47.7109375" style="3" customWidth="1"/>
    <col min="10755" max="10757" width="13.85546875" style="3" customWidth="1"/>
    <col min="10758" max="10758" width="15.42578125" style="3" customWidth="1"/>
    <col min="10759" max="11008" width="8.28515625" style="3"/>
    <col min="11009" max="11009" width="28.5703125" style="3" customWidth="1"/>
    <col min="11010" max="11010" width="47.7109375" style="3" customWidth="1"/>
    <col min="11011" max="11013" width="13.85546875" style="3" customWidth="1"/>
    <col min="11014" max="11014" width="15.42578125" style="3" customWidth="1"/>
    <col min="11015" max="11264" width="8.28515625" style="3"/>
    <col min="11265" max="11265" width="28.5703125" style="3" customWidth="1"/>
    <col min="11266" max="11266" width="47.7109375" style="3" customWidth="1"/>
    <col min="11267" max="11269" width="13.85546875" style="3" customWidth="1"/>
    <col min="11270" max="11270" width="15.42578125" style="3" customWidth="1"/>
    <col min="11271" max="11520" width="8.28515625" style="3"/>
    <col min="11521" max="11521" width="28.5703125" style="3" customWidth="1"/>
    <col min="11522" max="11522" width="47.7109375" style="3" customWidth="1"/>
    <col min="11523" max="11525" width="13.85546875" style="3" customWidth="1"/>
    <col min="11526" max="11526" width="15.42578125" style="3" customWidth="1"/>
    <col min="11527" max="11776" width="8.28515625" style="3"/>
    <col min="11777" max="11777" width="28.5703125" style="3" customWidth="1"/>
    <col min="11778" max="11778" width="47.7109375" style="3" customWidth="1"/>
    <col min="11779" max="11781" width="13.85546875" style="3" customWidth="1"/>
    <col min="11782" max="11782" width="15.42578125" style="3" customWidth="1"/>
    <col min="11783" max="12032" width="8.28515625" style="3"/>
    <col min="12033" max="12033" width="28.5703125" style="3" customWidth="1"/>
    <col min="12034" max="12034" width="47.7109375" style="3" customWidth="1"/>
    <col min="12035" max="12037" width="13.85546875" style="3" customWidth="1"/>
    <col min="12038" max="12038" width="15.42578125" style="3" customWidth="1"/>
    <col min="12039" max="12288" width="8.28515625" style="3"/>
    <col min="12289" max="12289" width="28.5703125" style="3" customWidth="1"/>
    <col min="12290" max="12290" width="47.7109375" style="3" customWidth="1"/>
    <col min="12291" max="12293" width="13.85546875" style="3" customWidth="1"/>
    <col min="12294" max="12294" width="15.42578125" style="3" customWidth="1"/>
    <col min="12295" max="12544" width="8.28515625" style="3"/>
    <col min="12545" max="12545" width="28.5703125" style="3" customWidth="1"/>
    <col min="12546" max="12546" width="47.7109375" style="3" customWidth="1"/>
    <col min="12547" max="12549" width="13.85546875" style="3" customWidth="1"/>
    <col min="12550" max="12550" width="15.42578125" style="3" customWidth="1"/>
    <col min="12551" max="12800" width="8.28515625" style="3"/>
    <col min="12801" max="12801" width="28.5703125" style="3" customWidth="1"/>
    <col min="12802" max="12802" width="47.7109375" style="3" customWidth="1"/>
    <col min="12803" max="12805" width="13.85546875" style="3" customWidth="1"/>
    <col min="12806" max="12806" width="15.42578125" style="3" customWidth="1"/>
    <col min="12807" max="13056" width="8.28515625" style="3"/>
    <col min="13057" max="13057" width="28.5703125" style="3" customWidth="1"/>
    <col min="13058" max="13058" width="47.7109375" style="3" customWidth="1"/>
    <col min="13059" max="13061" width="13.85546875" style="3" customWidth="1"/>
    <col min="13062" max="13062" width="15.42578125" style="3" customWidth="1"/>
    <col min="13063" max="13312" width="8.28515625" style="3"/>
    <col min="13313" max="13313" width="28.5703125" style="3" customWidth="1"/>
    <col min="13314" max="13314" width="47.7109375" style="3" customWidth="1"/>
    <col min="13315" max="13317" width="13.85546875" style="3" customWidth="1"/>
    <col min="13318" max="13318" width="15.42578125" style="3" customWidth="1"/>
    <col min="13319" max="13568" width="8.28515625" style="3"/>
    <col min="13569" max="13569" width="28.5703125" style="3" customWidth="1"/>
    <col min="13570" max="13570" width="47.7109375" style="3" customWidth="1"/>
    <col min="13571" max="13573" width="13.85546875" style="3" customWidth="1"/>
    <col min="13574" max="13574" width="15.42578125" style="3" customWidth="1"/>
    <col min="13575" max="13824" width="8.28515625" style="3"/>
    <col min="13825" max="13825" width="28.5703125" style="3" customWidth="1"/>
    <col min="13826" max="13826" width="47.7109375" style="3" customWidth="1"/>
    <col min="13827" max="13829" width="13.85546875" style="3" customWidth="1"/>
    <col min="13830" max="13830" width="15.42578125" style="3" customWidth="1"/>
    <col min="13831" max="14080" width="8.28515625" style="3"/>
    <col min="14081" max="14081" width="28.5703125" style="3" customWidth="1"/>
    <col min="14082" max="14082" width="47.7109375" style="3" customWidth="1"/>
    <col min="14083" max="14085" width="13.85546875" style="3" customWidth="1"/>
    <col min="14086" max="14086" width="15.42578125" style="3" customWidth="1"/>
    <col min="14087" max="14336" width="8.28515625" style="3"/>
    <col min="14337" max="14337" width="28.5703125" style="3" customWidth="1"/>
    <col min="14338" max="14338" width="47.7109375" style="3" customWidth="1"/>
    <col min="14339" max="14341" width="13.85546875" style="3" customWidth="1"/>
    <col min="14342" max="14342" width="15.42578125" style="3" customWidth="1"/>
    <col min="14343" max="14592" width="8.28515625" style="3"/>
    <col min="14593" max="14593" width="28.5703125" style="3" customWidth="1"/>
    <col min="14594" max="14594" width="47.7109375" style="3" customWidth="1"/>
    <col min="14595" max="14597" width="13.85546875" style="3" customWidth="1"/>
    <col min="14598" max="14598" width="15.42578125" style="3" customWidth="1"/>
    <col min="14599" max="14848" width="8.28515625" style="3"/>
    <col min="14849" max="14849" width="28.5703125" style="3" customWidth="1"/>
    <col min="14850" max="14850" width="47.7109375" style="3" customWidth="1"/>
    <col min="14851" max="14853" width="13.85546875" style="3" customWidth="1"/>
    <col min="14854" max="14854" width="15.42578125" style="3" customWidth="1"/>
    <col min="14855" max="15104" width="8.28515625" style="3"/>
    <col min="15105" max="15105" width="28.5703125" style="3" customWidth="1"/>
    <col min="15106" max="15106" width="47.7109375" style="3" customWidth="1"/>
    <col min="15107" max="15109" width="13.85546875" style="3" customWidth="1"/>
    <col min="15110" max="15110" width="15.42578125" style="3" customWidth="1"/>
    <col min="15111" max="15360" width="8.28515625" style="3"/>
    <col min="15361" max="15361" width="28.5703125" style="3" customWidth="1"/>
    <col min="15362" max="15362" width="47.7109375" style="3" customWidth="1"/>
    <col min="15363" max="15365" width="13.85546875" style="3" customWidth="1"/>
    <col min="15366" max="15366" width="15.42578125" style="3" customWidth="1"/>
    <col min="15367" max="15616" width="8.28515625" style="3"/>
    <col min="15617" max="15617" width="28.5703125" style="3" customWidth="1"/>
    <col min="15618" max="15618" width="47.7109375" style="3" customWidth="1"/>
    <col min="15619" max="15621" width="13.85546875" style="3" customWidth="1"/>
    <col min="15622" max="15622" width="15.42578125" style="3" customWidth="1"/>
    <col min="15623" max="15872" width="8.28515625" style="3"/>
    <col min="15873" max="15873" width="28.5703125" style="3" customWidth="1"/>
    <col min="15874" max="15874" width="47.7109375" style="3" customWidth="1"/>
    <col min="15875" max="15877" width="13.85546875" style="3" customWidth="1"/>
    <col min="15878" max="15878" width="15.42578125" style="3" customWidth="1"/>
    <col min="15879" max="16128" width="8.28515625" style="3"/>
    <col min="16129" max="16129" width="28.5703125" style="3" customWidth="1"/>
    <col min="16130" max="16130" width="47.7109375" style="3" customWidth="1"/>
    <col min="16131" max="16133" width="13.85546875" style="3" customWidth="1"/>
    <col min="16134" max="16134" width="15.42578125" style="3" customWidth="1"/>
    <col min="16135" max="16384" width="8.28515625" style="3"/>
  </cols>
  <sheetData>
    <row r="1" spans="1:7" ht="17.25">
      <c r="C1" s="4"/>
      <c r="D1" s="4"/>
      <c r="E1" s="4"/>
      <c r="F1" s="5" t="s">
        <v>48</v>
      </c>
    </row>
    <row r="2" spans="1:7" s="7" customFormat="1" ht="17.25" customHeight="1">
      <c r="A2" s="88" t="s">
        <v>93</v>
      </c>
      <c r="B2" s="88"/>
      <c r="C2" s="88"/>
      <c r="D2" s="88"/>
      <c r="E2" s="88"/>
      <c r="F2" s="88"/>
      <c r="G2" s="6"/>
    </row>
    <row r="3" spans="1:7" s="7" customFormat="1" ht="17.25" customHeight="1">
      <c r="A3" s="88" t="s">
        <v>0</v>
      </c>
      <c r="B3" s="88"/>
      <c r="C3" s="88"/>
      <c r="D3" s="88"/>
      <c r="E3" s="88"/>
      <c r="F3" s="88"/>
      <c r="G3" s="6"/>
    </row>
    <row r="4" spans="1:7" ht="55.5" customHeight="1">
      <c r="A4" s="86" t="s">
        <v>98</v>
      </c>
      <c r="B4" s="86"/>
      <c r="C4" s="86"/>
      <c r="D4" s="86"/>
      <c r="E4" s="86"/>
      <c r="F4" s="86"/>
    </row>
    <row r="5" spans="1:7" ht="21.75" customHeight="1">
      <c r="A5" s="8"/>
      <c r="B5" s="8"/>
      <c r="C5" s="8"/>
      <c r="D5" s="8"/>
      <c r="E5" s="8"/>
      <c r="F5" s="9" t="s">
        <v>99</v>
      </c>
    </row>
    <row r="6" spans="1:7" ht="20.45" customHeight="1">
      <c r="A6" s="87" t="s">
        <v>34</v>
      </c>
      <c r="B6" s="87"/>
      <c r="C6" s="87"/>
      <c r="D6" s="87"/>
      <c r="E6" s="87"/>
      <c r="F6" s="87"/>
    </row>
    <row r="7" spans="1:7" ht="21.75" customHeight="1">
      <c r="A7" s="10" t="s">
        <v>56</v>
      </c>
      <c r="B7" s="10"/>
      <c r="C7" s="10"/>
      <c r="D7" s="10"/>
      <c r="E7" s="10"/>
      <c r="F7" s="10"/>
    </row>
    <row r="8" spans="1:7" ht="17.25">
      <c r="A8" s="11" t="s">
        <v>7</v>
      </c>
      <c r="B8" s="12" t="s">
        <v>8</v>
      </c>
      <c r="C8" s="13"/>
      <c r="D8" s="13"/>
      <c r="E8" s="13"/>
      <c r="F8" s="13"/>
    </row>
    <row r="9" spans="1:7" ht="18.75" customHeight="1">
      <c r="A9" s="14" t="s">
        <v>49</v>
      </c>
      <c r="B9" s="15" t="s">
        <v>50</v>
      </c>
      <c r="C9" s="16"/>
      <c r="D9" s="16"/>
      <c r="E9" s="16"/>
      <c r="F9" s="16"/>
    </row>
    <row r="10" spans="1:7" ht="18.75" customHeight="1">
      <c r="A10" s="17"/>
      <c r="B10" s="17"/>
      <c r="C10" s="17"/>
      <c r="D10" s="17"/>
      <c r="E10" s="17"/>
      <c r="F10" s="17"/>
    </row>
    <row r="11" spans="1:7" s="18" customFormat="1" ht="17.25">
      <c r="A11" s="10" t="s">
        <v>9</v>
      </c>
      <c r="B11" s="13"/>
      <c r="C11" s="13"/>
      <c r="D11" s="13"/>
      <c r="E11" s="13"/>
      <c r="F11" s="13"/>
    </row>
    <row r="12" spans="1:7" ht="14.25" customHeight="1">
      <c r="A12" s="17"/>
      <c r="B12" s="17"/>
      <c r="C12" s="17"/>
      <c r="D12" s="17"/>
      <c r="E12" s="17"/>
      <c r="F12" s="17"/>
    </row>
    <row r="13" spans="1:7" ht="49.5" customHeight="1">
      <c r="A13" s="11" t="s">
        <v>10</v>
      </c>
      <c r="B13" s="14" t="s">
        <v>49</v>
      </c>
      <c r="C13" s="79" t="s">
        <v>36</v>
      </c>
      <c r="D13" s="80"/>
      <c r="E13" s="80"/>
      <c r="F13" s="81"/>
    </row>
    <row r="14" spans="1:7" ht="34.5">
      <c r="A14" s="11" t="s">
        <v>11</v>
      </c>
      <c r="B14" s="14" t="s">
        <v>51</v>
      </c>
      <c r="C14" s="19" t="s">
        <v>113</v>
      </c>
      <c r="D14" s="19" t="s">
        <v>85</v>
      </c>
      <c r="E14" s="19" t="s">
        <v>86</v>
      </c>
      <c r="F14" s="19" t="s">
        <v>2</v>
      </c>
    </row>
    <row r="15" spans="1:7" ht="34.5">
      <c r="A15" s="11" t="s">
        <v>12</v>
      </c>
      <c r="B15" s="14" t="s">
        <v>52</v>
      </c>
      <c r="C15" s="82"/>
      <c r="D15" s="82"/>
      <c r="E15" s="82"/>
      <c r="F15" s="82"/>
    </row>
    <row r="16" spans="1:7" ht="62.25" customHeight="1">
      <c r="A16" s="11" t="s">
        <v>13</v>
      </c>
      <c r="B16" s="14" t="s">
        <v>81</v>
      </c>
      <c r="C16" s="83"/>
      <c r="D16" s="83"/>
      <c r="E16" s="83"/>
      <c r="F16" s="83"/>
    </row>
    <row r="17" spans="1:256" ht="65.25" customHeight="1">
      <c r="A17" s="11" t="s">
        <v>14</v>
      </c>
      <c r="B17" s="14" t="s">
        <v>61</v>
      </c>
      <c r="C17" s="83"/>
      <c r="D17" s="83"/>
      <c r="E17" s="83"/>
      <c r="F17" s="83"/>
    </row>
    <row r="18" spans="1:256" ht="62.25" customHeight="1">
      <c r="A18" s="41" t="s">
        <v>143</v>
      </c>
      <c r="B18" s="43" t="s">
        <v>144</v>
      </c>
      <c r="C18" s="45"/>
      <c r="D18" s="44"/>
      <c r="E18" s="44"/>
      <c r="F18" s="44"/>
    </row>
    <row r="19" spans="1:256" ht="26.25" customHeight="1">
      <c r="A19" s="89" t="s">
        <v>15</v>
      </c>
      <c r="B19" s="89"/>
      <c r="C19" s="11"/>
      <c r="D19" s="11"/>
      <c r="E19" s="11"/>
      <c r="F19" s="11"/>
    </row>
    <row r="20" spans="1:256" s="18" customFormat="1" ht="17.25">
      <c r="A20" s="91" t="s">
        <v>54</v>
      </c>
      <c r="B20" s="92"/>
      <c r="C20" s="20">
        <f>-C49</f>
        <v>0</v>
      </c>
      <c r="D20" s="20">
        <f t="shared" ref="D20:F21" si="0">-D49</f>
        <v>0</v>
      </c>
      <c r="E20" s="20">
        <f t="shared" si="0"/>
        <v>0</v>
      </c>
      <c r="F20" s="20">
        <f t="shared" si="0"/>
        <v>17.399999999999999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</row>
    <row r="21" spans="1:256" ht="17.25" customHeight="1">
      <c r="A21" s="78" t="s">
        <v>145</v>
      </c>
      <c r="B21" s="78"/>
      <c r="C21" s="20">
        <v>0</v>
      </c>
      <c r="D21" s="20">
        <v>0</v>
      </c>
      <c r="E21" s="20">
        <v>0</v>
      </c>
      <c r="F21" s="20">
        <f t="shared" si="0"/>
        <v>8.6999999999999993</v>
      </c>
    </row>
    <row r="22" spans="1:256" s="4" customFormat="1" ht="17.25">
      <c r="A22" s="93" t="s">
        <v>16</v>
      </c>
      <c r="B22" s="94"/>
      <c r="C22" s="21">
        <f>+'3'!D16</f>
        <v>-4194</v>
      </c>
      <c r="D22" s="21">
        <f>+'3'!E16</f>
        <v>757845.2</v>
      </c>
      <c r="E22" s="21">
        <f>+'3'!F16</f>
        <v>4674306.8000000007</v>
      </c>
      <c r="F22" s="21">
        <f>+'3'!G16</f>
        <v>6210908.4000000004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</row>
    <row r="23" spans="1:256" s="4" customFormat="1" ht="17.25"/>
    <row r="24" spans="1:256" ht="58.5" customHeight="1">
      <c r="A24" s="41" t="s">
        <v>10</v>
      </c>
      <c r="B24" s="43" t="s">
        <v>49</v>
      </c>
      <c r="C24" s="79" t="s">
        <v>36</v>
      </c>
      <c r="D24" s="80"/>
      <c r="E24" s="80"/>
      <c r="F24" s="81"/>
    </row>
    <row r="25" spans="1:256" ht="42.75" customHeight="1">
      <c r="A25" s="41" t="s">
        <v>11</v>
      </c>
      <c r="B25" s="43">
        <v>21002</v>
      </c>
      <c r="C25" s="42" t="s">
        <v>113</v>
      </c>
      <c r="D25" s="42" t="s">
        <v>85</v>
      </c>
      <c r="E25" s="42" t="s">
        <v>86</v>
      </c>
      <c r="F25" s="42" t="s">
        <v>2</v>
      </c>
    </row>
    <row r="26" spans="1:256" ht="20.45" customHeight="1">
      <c r="A26" s="41" t="s">
        <v>12</v>
      </c>
      <c r="B26" s="43" t="s">
        <v>141</v>
      </c>
      <c r="C26" s="82"/>
      <c r="D26" s="84"/>
      <c r="E26" s="84"/>
      <c r="F26" s="84"/>
    </row>
    <row r="27" spans="1:256" ht="21.75" customHeight="1">
      <c r="A27" s="41" t="s">
        <v>13</v>
      </c>
      <c r="B27" s="43" t="s">
        <v>142</v>
      </c>
      <c r="C27" s="83"/>
      <c r="D27" s="85"/>
      <c r="E27" s="85"/>
      <c r="F27" s="85"/>
    </row>
    <row r="28" spans="1:256" s="18" customFormat="1" ht="51.75">
      <c r="A28" s="41" t="s">
        <v>14</v>
      </c>
      <c r="B28" s="43" t="s">
        <v>61</v>
      </c>
      <c r="C28" s="83"/>
      <c r="D28" s="85"/>
      <c r="E28" s="85"/>
      <c r="F28" s="85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</row>
    <row r="29" spans="1:256" s="18" customFormat="1" ht="18.75" customHeight="1">
      <c r="A29" s="41" t="s">
        <v>143</v>
      </c>
      <c r="B29" s="43" t="s">
        <v>144</v>
      </c>
      <c r="C29" s="45"/>
      <c r="D29" s="44"/>
      <c r="E29" s="44"/>
      <c r="F29" s="44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</row>
    <row r="30" spans="1:256" s="18" customFormat="1" ht="18.75" customHeight="1">
      <c r="A30" s="89" t="s">
        <v>15</v>
      </c>
      <c r="B30" s="89"/>
      <c r="C30" s="41"/>
      <c r="D30" s="41"/>
      <c r="E30" s="41"/>
      <c r="F30" s="41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</row>
    <row r="31" spans="1:256" s="18" customFormat="1" ht="17.25" customHeight="1">
      <c r="A31" s="93" t="s">
        <v>16</v>
      </c>
      <c r="B31" s="94"/>
      <c r="C31" s="21">
        <f>+'3'!D50</f>
        <v>0</v>
      </c>
      <c r="D31" s="21">
        <f>+'3'!E50</f>
        <v>80173.3</v>
      </c>
      <c r="E31" s="21">
        <f>+'3'!F50</f>
        <v>89081.4</v>
      </c>
      <c r="F31" s="21">
        <f>+'3'!G50</f>
        <v>89081.4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</row>
    <row r="32" spans="1:256" ht="17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</row>
    <row r="33" spans="1:256" ht="17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</row>
    <row r="34" spans="1:256" ht="17.25">
      <c r="A34" s="17"/>
      <c r="B34" s="17"/>
      <c r="C34" s="17"/>
      <c r="D34" s="17"/>
      <c r="E34" s="17"/>
      <c r="F34" s="17"/>
    </row>
    <row r="35" spans="1:256" ht="17.25">
      <c r="F35" s="22" t="s">
        <v>100</v>
      </c>
    </row>
    <row r="36" spans="1:256" ht="17.25">
      <c r="A36" s="87" t="s">
        <v>84</v>
      </c>
      <c r="B36" s="87"/>
      <c r="C36" s="87"/>
      <c r="D36" s="87"/>
      <c r="E36" s="87"/>
      <c r="F36" s="87"/>
    </row>
    <row r="37" spans="1:256" ht="17.25">
      <c r="A37" s="10" t="s">
        <v>56</v>
      </c>
      <c r="B37" s="10"/>
      <c r="C37" s="10"/>
      <c r="D37" s="10"/>
      <c r="E37" s="10"/>
      <c r="F37" s="10"/>
    </row>
    <row r="38" spans="1:256" ht="17.25">
      <c r="A38" s="11" t="s">
        <v>7</v>
      </c>
      <c r="B38" s="12" t="s">
        <v>8</v>
      </c>
      <c r="C38" s="13"/>
      <c r="D38" s="13"/>
      <c r="E38" s="13"/>
      <c r="F38" s="13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  <c r="FF38" s="18"/>
      <c r="FG38" s="18"/>
      <c r="FH38" s="18"/>
      <c r="FI38" s="18"/>
      <c r="FJ38" s="18"/>
      <c r="FK38" s="18"/>
      <c r="FL38" s="18"/>
      <c r="FM38" s="18"/>
      <c r="FN38" s="18"/>
      <c r="FO38" s="18"/>
      <c r="FP38" s="18"/>
      <c r="FQ38" s="18"/>
      <c r="FR38" s="18"/>
      <c r="FS38" s="18"/>
      <c r="FT38" s="18"/>
      <c r="FU38" s="18"/>
      <c r="FV38" s="18"/>
      <c r="FW38" s="18"/>
      <c r="FX38" s="18"/>
      <c r="FY38" s="18"/>
      <c r="FZ38" s="18"/>
      <c r="GA38" s="18"/>
      <c r="GB38" s="18"/>
      <c r="GC38" s="18"/>
      <c r="GD38" s="18"/>
      <c r="GE38" s="18"/>
      <c r="GF38" s="18"/>
      <c r="GG38" s="18"/>
      <c r="GH38" s="18"/>
      <c r="GI38" s="18"/>
      <c r="GJ38" s="18"/>
      <c r="GK38" s="18"/>
      <c r="GL38" s="18"/>
      <c r="GM38" s="18"/>
      <c r="GN38" s="18"/>
      <c r="GO38" s="18"/>
      <c r="GP38" s="18"/>
      <c r="GQ38" s="18"/>
      <c r="GR38" s="18"/>
      <c r="GS38" s="18"/>
      <c r="GT38" s="18"/>
      <c r="GU38" s="18"/>
      <c r="GV38" s="18"/>
      <c r="GW38" s="18"/>
      <c r="GX38" s="18"/>
      <c r="GY38" s="18"/>
      <c r="GZ38" s="18"/>
      <c r="HA38" s="18"/>
      <c r="HB38" s="18"/>
      <c r="HC38" s="18"/>
      <c r="HD38" s="18"/>
      <c r="HE38" s="18"/>
      <c r="HF38" s="18"/>
      <c r="HG38" s="18"/>
      <c r="HH38" s="18"/>
      <c r="HI38" s="18"/>
      <c r="HJ38" s="18"/>
      <c r="HK38" s="18"/>
      <c r="HL38" s="18"/>
      <c r="HM38" s="18"/>
      <c r="HN38" s="18"/>
      <c r="HO38" s="18"/>
      <c r="HP38" s="18"/>
      <c r="HQ38" s="18"/>
      <c r="HR38" s="18"/>
      <c r="HS38" s="18"/>
      <c r="HT38" s="18"/>
      <c r="HU38" s="18"/>
      <c r="HV38" s="18"/>
      <c r="HW38" s="18"/>
      <c r="HX38" s="18"/>
      <c r="HY38" s="18"/>
      <c r="HZ38" s="18"/>
      <c r="IA38" s="18"/>
      <c r="IB38" s="18"/>
      <c r="IC38" s="18"/>
      <c r="ID38" s="18"/>
      <c r="IE38" s="18"/>
      <c r="IF38" s="18"/>
      <c r="IG38" s="18"/>
      <c r="IH38" s="18"/>
      <c r="II38" s="18"/>
      <c r="IJ38" s="18"/>
      <c r="IK38" s="18"/>
      <c r="IL38" s="18"/>
      <c r="IM38" s="18"/>
      <c r="IN38" s="18"/>
      <c r="IO38" s="18"/>
      <c r="IP38" s="18"/>
      <c r="IQ38" s="18"/>
      <c r="IR38" s="18"/>
      <c r="IS38" s="18"/>
      <c r="IT38" s="18"/>
      <c r="IU38" s="18"/>
      <c r="IV38" s="18"/>
    </row>
    <row r="39" spans="1:256" ht="17.25">
      <c r="A39" s="14" t="s">
        <v>49</v>
      </c>
      <c r="B39" s="15" t="s">
        <v>50</v>
      </c>
      <c r="C39" s="16"/>
      <c r="D39" s="16"/>
      <c r="E39" s="16"/>
      <c r="F39" s="16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  <c r="FF39" s="18"/>
      <c r="FG39" s="18"/>
      <c r="FH39" s="18"/>
      <c r="FI39" s="18"/>
      <c r="FJ39" s="18"/>
      <c r="FK39" s="18"/>
      <c r="FL39" s="18"/>
      <c r="FM39" s="18"/>
      <c r="FN39" s="18"/>
      <c r="FO39" s="18"/>
      <c r="FP39" s="18"/>
      <c r="FQ39" s="18"/>
      <c r="FR39" s="18"/>
      <c r="FS39" s="18"/>
      <c r="FT39" s="18"/>
      <c r="FU39" s="18"/>
      <c r="FV39" s="18"/>
      <c r="FW39" s="18"/>
      <c r="FX39" s="18"/>
      <c r="FY39" s="18"/>
      <c r="FZ39" s="18"/>
      <c r="GA39" s="18"/>
      <c r="GB39" s="18"/>
      <c r="GC39" s="18"/>
      <c r="GD39" s="18"/>
      <c r="GE39" s="18"/>
      <c r="GF39" s="18"/>
      <c r="GG39" s="18"/>
      <c r="GH39" s="18"/>
      <c r="GI39" s="18"/>
      <c r="GJ39" s="18"/>
      <c r="GK39" s="18"/>
      <c r="GL39" s="18"/>
      <c r="GM39" s="18"/>
      <c r="GN39" s="18"/>
      <c r="GO39" s="18"/>
      <c r="GP39" s="18"/>
      <c r="GQ39" s="18"/>
      <c r="GR39" s="18"/>
      <c r="GS39" s="18"/>
      <c r="GT39" s="18"/>
      <c r="GU39" s="18"/>
      <c r="GV39" s="18"/>
      <c r="GW39" s="18"/>
      <c r="GX39" s="18"/>
      <c r="GY39" s="18"/>
      <c r="GZ39" s="18"/>
      <c r="HA39" s="18"/>
      <c r="HB39" s="18"/>
      <c r="HC39" s="18"/>
      <c r="HD39" s="18"/>
      <c r="HE39" s="18"/>
      <c r="HF39" s="18"/>
      <c r="HG39" s="18"/>
      <c r="HH39" s="18"/>
      <c r="HI39" s="18"/>
      <c r="HJ39" s="18"/>
      <c r="HK39" s="18"/>
      <c r="HL39" s="18"/>
      <c r="HM39" s="18"/>
      <c r="HN39" s="18"/>
      <c r="HO39" s="18"/>
      <c r="HP39" s="18"/>
      <c r="HQ39" s="18"/>
      <c r="HR39" s="18"/>
      <c r="HS39" s="18"/>
      <c r="HT39" s="18"/>
      <c r="HU39" s="18"/>
      <c r="HV39" s="18"/>
      <c r="HW39" s="18"/>
      <c r="HX39" s="18"/>
      <c r="HY39" s="18"/>
      <c r="HZ39" s="18"/>
      <c r="IA39" s="18"/>
      <c r="IB39" s="18"/>
      <c r="IC39" s="18"/>
      <c r="ID39" s="18"/>
      <c r="IE39" s="18"/>
      <c r="IF39" s="18"/>
      <c r="IG39" s="18"/>
      <c r="IH39" s="18"/>
      <c r="II39" s="18"/>
      <c r="IJ39" s="18"/>
      <c r="IK39" s="18"/>
      <c r="IL39" s="18"/>
      <c r="IM39" s="18"/>
      <c r="IN39" s="18"/>
      <c r="IO39" s="18"/>
      <c r="IP39" s="18"/>
      <c r="IQ39" s="18"/>
      <c r="IR39" s="18"/>
      <c r="IS39" s="18"/>
      <c r="IT39" s="18"/>
      <c r="IU39" s="18"/>
      <c r="IV39" s="18"/>
    </row>
    <row r="40" spans="1:256" ht="17.25">
      <c r="A40" s="17"/>
      <c r="B40" s="16"/>
      <c r="C40" s="16"/>
      <c r="D40" s="16"/>
      <c r="E40" s="16"/>
      <c r="F40" s="16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  <c r="GA40" s="18"/>
      <c r="GB40" s="18"/>
      <c r="GC40" s="18"/>
      <c r="GD40" s="18"/>
      <c r="GE40" s="18"/>
      <c r="GF40" s="18"/>
      <c r="GG40" s="18"/>
      <c r="GH40" s="18"/>
      <c r="GI40" s="18"/>
      <c r="GJ40" s="18"/>
      <c r="GK40" s="18"/>
      <c r="GL40" s="18"/>
      <c r="GM40" s="18"/>
      <c r="GN40" s="18"/>
      <c r="GO40" s="18"/>
      <c r="GP40" s="18"/>
      <c r="GQ40" s="18"/>
      <c r="GR40" s="18"/>
      <c r="GS40" s="18"/>
      <c r="GT40" s="18"/>
      <c r="GU40" s="18"/>
      <c r="GV40" s="18"/>
      <c r="GW40" s="18"/>
      <c r="GX40" s="18"/>
      <c r="GY40" s="18"/>
      <c r="GZ40" s="18"/>
      <c r="HA40" s="18"/>
      <c r="HB40" s="18"/>
      <c r="HC40" s="18"/>
      <c r="HD40" s="18"/>
      <c r="HE40" s="18"/>
      <c r="HF40" s="18"/>
      <c r="HG40" s="18"/>
      <c r="HH40" s="18"/>
      <c r="HI40" s="18"/>
      <c r="HJ40" s="18"/>
      <c r="HK40" s="18"/>
      <c r="HL40" s="18"/>
      <c r="HM40" s="18"/>
      <c r="HN40" s="18"/>
      <c r="HO40" s="18"/>
      <c r="HP40" s="18"/>
      <c r="HQ40" s="18"/>
      <c r="HR40" s="18"/>
      <c r="HS40" s="18"/>
      <c r="HT40" s="18"/>
      <c r="HU40" s="18"/>
      <c r="HV40" s="18"/>
      <c r="HW40" s="18"/>
      <c r="HX40" s="18"/>
      <c r="HY40" s="18"/>
      <c r="HZ40" s="18"/>
      <c r="IA40" s="18"/>
      <c r="IB40" s="18"/>
      <c r="IC40" s="18"/>
      <c r="ID40" s="18"/>
      <c r="IE40" s="18"/>
      <c r="IF40" s="18"/>
      <c r="IG40" s="18"/>
      <c r="IH40" s="18"/>
      <c r="II40" s="18"/>
      <c r="IJ40" s="18"/>
      <c r="IK40" s="18"/>
      <c r="IL40" s="18"/>
      <c r="IM40" s="18"/>
      <c r="IN40" s="18"/>
      <c r="IO40" s="18"/>
      <c r="IP40" s="18"/>
      <c r="IQ40" s="18"/>
      <c r="IR40" s="18"/>
      <c r="IS40" s="18"/>
      <c r="IT40" s="18"/>
      <c r="IU40" s="18"/>
      <c r="IV40" s="18"/>
    </row>
    <row r="41" spans="1:256" ht="17.25">
      <c r="A41" s="95" t="s">
        <v>9</v>
      </c>
      <c r="B41" s="95"/>
      <c r="C41" s="95"/>
      <c r="D41" s="95"/>
      <c r="E41" s="95"/>
      <c r="F41" s="95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  <c r="GA41" s="18"/>
      <c r="GB41" s="18"/>
      <c r="GC41" s="18"/>
      <c r="GD41" s="18"/>
      <c r="GE41" s="18"/>
      <c r="GF41" s="18"/>
      <c r="GG41" s="18"/>
      <c r="GH41" s="18"/>
      <c r="GI41" s="18"/>
      <c r="GJ41" s="18"/>
      <c r="GK41" s="18"/>
      <c r="GL41" s="18"/>
      <c r="GM41" s="18"/>
      <c r="GN41" s="18"/>
      <c r="GO41" s="18"/>
      <c r="GP41" s="18"/>
      <c r="GQ41" s="18"/>
      <c r="GR41" s="18"/>
      <c r="GS41" s="18"/>
      <c r="GT41" s="18"/>
      <c r="GU41" s="18"/>
      <c r="GV41" s="18"/>
      <c r="GW41" s="18"/>
      <c r="GX41" s="18"/>
      <c r="GY41" s="18"/>
      <c r="GZ41" s="18"/>
      <c r="HA41" s="18"/>
      <c r="HB41" s="18"/>
      <c r="HC41" s="18"/>
      <c r="HD41" s="18"/>
      <c r="HE41" s="18"/>
      <c r="HF41" s="18"/>
      <c r="HG41" s="18"/>
      <c r="HH41" s="18"/>
      <c r="HI41" s="18"/>
      <c r="HJ41" s="18"/>
      <c r="HK41" s="18"/>
      <c r="HL41" s="18"/>
      <c r="HM41" s="18"/>
      <c r="HN41" s="18"/>
      <c r="HO41" s="18"/>
      <c r="HP41" s="18"/>
      <c r="HQ41" s="18"/>
      <c r="HR41" s="18"/>
      <c r="HS41" s="18"/>
      <c r="HT41" s="18"/>
      <c r="HU41" s="18"/>
      <c r="HV41" s="18"/>
      <c r="HW41" s="18"/>
      <c r="HX41" s="18"/>
      <c r="HY41" s="18"/>
      <c r="HZ41" s="18"/>
      <c r="IA41" s="18"/>
      <c r="IB41" s="18"/>
      <c r="IC41" s="18"/>
      <c r="ID41" s="18"/>
      <c r="IE41" s="18"/>
      <c r="IF41" s="18"/>
      <c r="IG41" s="18"/>
      <c r="IH41" s="18"/>
      <c r="II41" s="18"/>
      <c r="IJ41" s="18"/>
      <c r="IK41" s="18"/>
      <c r="IL41" s="18"/>
      <c r="IM41" s="18"/>
      <c r="IN41" s="18"/>
      <c r="IO41" s="18"/>
      <c r="IP41" s="18"/>
      <c r="IQ41" s="18"/>
      <c r="IR41" s="18"/>
      <c r="IS41" s="18"/>
      <c r="IT41" s="18"/>
      <c r="IU41" s="18"/>
      <c r="IV41" s="18"/>
    </row>
    <row r="42" spans="1:256" ht="17.25">
      <c r="A42" s="23"/>
      <c r="B42" s="23"/>
      <c r="C42" s="23"/>
      <c r="D42" s="23"/>
      <c r="E42" s="23"/>
      <c r="F42" s="23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18"/>
      <c r="GL42" s="18"/>
      <c r="GM42" s="18"/>
      <c r="GN42" s="18"/>
      <c r="GO42" s="18"/>
      <c r="GP42" s="18"/>
      <c r="GQ42" s="18"/>
      <c r="GR42" s="18"/>
      <c r="GS42" s="18"/>
      <c r="GT42" s="18"/>
      <c r="GU42" s="18"/>
      <c r="GV42" s="18"/>
      <c r="GW42" s="18"/>
      <c r="GX42" s="18"/>
      <c r="GY42" s="18"/>
      <c r="GZ42" s="18"/>
      <c r="HA42" s="18"/>
      <c r="HB42" s="18"/>
      <c r="HC42" s="18"/>
      <c r="HD42" s="18"/>
      <c r="HE42" s="18"/>
      <c r="HF42" s="18"/>
      <c r="HG42" s="18"/>
      <c r="HH42" s="18"/>
      <c r="HI42" s="18"/>
      <c r="HJ42" s="18"/>
      <c r="HK42" s="18"/>
      <c r="HL42" s="18"/>
      <c r="HM42" s="18"/>
      <c r="HN42" s="18"/>
      <c r="HO42" s="18"/>
      <c r="HP42" s="18"/>
      <c r="HQ42" s="18"/>
      <c r="HR42" s="18"/>
      <c r="HS42" s="18"/>
      <c r="HT42" s="18"/>
      <c r="HU42" s="18"/>
      <c r="HV42" s="18"/>
      <c r="HW42" s="18"/>
      <c r="HX42" s="18"/>
      <c r="HY42" s="18"/>
      <c r="HZ42" s="18"/>
      <c r="IA42" s="18"/>
      <c r="IB42" s="18"/>
      <c r="IC42" s="18"/>
      <c r="ID42" s="18"/>
      <c r="IE42" s="18"/>
      <c r="IF42" s="18"/>
      <c r="IG42" s="18"/>
      <c r="IH42" s="18"/>
      <c r="II42" s="18"/>
      <c r="IJ42" s="18"/>
      <c r="IK42" s="18"/>
      <c r="IL42" s="18"/>
      <c r="IM42" s="18"/>
      <c r="IN42" s="18"/>
      <c r="IO42" s="18"/>
      <c r="IP42" s="18"/>
      <c r="IQ42" s="18"/>
      <c r="IR42" s="18"/>
      <c r="IS42" s="18"/>
      <c r="IT42" s="18"/>
      <c r="IU42" s="18"/>
      <c r="IV42" s="18"/>
    </row>
    <row r="43" spans="1:256" ht="17.25">
      <c r="A43" s="11" t="s">
        <v>10</v>
      </c>
      <c r="B43" s="14" t="s">
        <v>49</v>
      </c>
      <c r="C43" s="79" t="s">
        <v>36</v>
      </c>
      <c r="D43" s="80"/>
      <c r="E43" s="80"/>
      <c r="F43" s="81"/>
    </row>
    <row r="44" spans="1:256" ht="34.5">
      <c r="A44" s="11" t="s">
        <v>11</v>
      </c>
      <c r="B44" s="14" t="s">
        <v>51</v>
      </c>
      <c r="C44" s="19" t="s">
        <v>113</v>
      </c>
      <c r="D44" s="19" t="s">
        <v>85</v>
      </c>
      <c r="E44" s="19" t="s">
        <v>86</v>
      </c>
      <c r="F44" s="19" t="s">
        <v>2</v>
      </c>
    </row>
    <row r="45" spans="1:256" ht="34.5">
      <c r="A45" s="11" t="s">
        <v>12</v>
      </c>
      <c r="B45" s="14" t="s">
        <v>52</v>
      </c>
      <c r="C45" s="82"/>
      <c r="D45" s="82"/>
      <c r="E45" s="82"/>
      <c r="F45" s="82"/>
    </row>
    <row r="46" spans="1:256" ht="86.25">
      <c r="A46" s="11" t="s">
        <v>13</v>
      </c>
      <c r="B46" s="14" t="s">
        <v>62</v>
      </c>
      <c r="C46" s="83"/>
      <c r="D46" s="83"/>
      <c r="E46" s="83"/>
      <c r="F46" s="83"/>
    </row>
    <row r="47" spans="1:256" ht="51.75">
      <c r="A47" s="11" t="s">
        <v>14</v>
      </c>
      <c r="B47" s="14" t="s">
        <v>53</v>
      </c>
      <c r="C47" s="83"/>
      <c r="D47" s="83"/>
      <c r="E47" s="83"/>
      <c r="F47" s="83"/>
    </row>
    <row r="48" spans="1:256" ht="17.25">
      <c r="A48" s="89" t="s">
        <v>15</v>
      </c>
      <c r="B48" s="89"/>
      <c r="C48" s="11"/>
      <c r="D48" s="11"/>
      <c r="E48" s="11"/>
      <c r="F48" s="11"/>
    </row>
    <row r="49" spans="1:256" ht="17.25">
      <c r="A49" s="78" t="s">
        <v>54</v>
      </c>
      <c r="B49" s="78"/>
      <c r="C49" s="20">
        <v>0</v>
      </c>
      <c r="D49" s="20">
        <v>0</v>
      </c>
      <c r="E49" s="20">
        <v>0</v>
      </c>
      <c r="F49" s="20">
        <v>-17.399999999999999</v>
      </c>
    </row>
    <row r="50" spans="1:256" ht="17.25" customHeight="1">
      <c r="A50" s="78" t="s">
        <v>145</v>
      </c>
      <c r="B50" s="78"/>
      <c r="C50" s="20">
        <v>0</v>
      </c>
      <c r="D50" s="20">
        <v>0</v>
      </c>
      <c r="E50" s="20">
        <v>0</v>
      </c>
      <c r="F50" s="20">
        <v>-8.6999999999999993</v>
      </c>
    </row>
    <row r="51" spans="1:256" ht="17.25">
      <c r="A51" s="90" t="s">
        <v>16</v>
      </c>
      <c r="B51" s="90"/>
      <c r="C51" s="21">
        <f>-C22</f>
        <v>4194</v>
      </c>
      <c r="D51" s="21">
        <f>-D22</f>
        <v>-757845.2</v>
      </c>
      <c r="E51" s="21">
        <f>-E22</f>
        <v>-4674306.8000000007</v>
      </c>
      <c r="F51" s="21">
        <f>-F22</f>
        <v>-6210908.4000000004</v>
      </c>
    </row>
    <row r="52" spans="1:256" s="4" customFormat="1" ht="17.25"/>
    <row r="53" spans="1:256" ht="18.75" customHeight="1">
      <c r="A53" s="41" t="s">
        <v>10</v>
      </c>
      <c r="B53" s="43" t="s">
        <v>49</v>
      </c>
      <c r="C53" s="79" t="s">
        <v>36</v>
      </c>
      <c r="D53" s="80"/>
      <c r="E53" s="80"/>
      <c r="F53" s="81"/>
    </row>
    <row r="54" spans="1:256" ht="34.5">
      <c r="A54" s="41" t="s">
        <v>11</v>
      </c>
      <c r="B54" s="43">
        <v>21002</v>
      </c>
      <c r="C54" s="42" t="s">
        <v>113</v>
      </c>
      <c r="D54" s="42" t="s">
        <v>85</v>
      </c>
      <c r="E54" s="42" t="s">
        <v>86</v>
      </c>
      <c r="F54" s="42" t="s">
        <v>2</v>
      </c>
    </row>
    <row r="55" spans="1:256" ht="20.45" customHeight="1">
      <c r="A55" s="41" t="s">
        <v>12</v>
      </c>
      <c r="B55" s="43" t="s">
        <v>141</v>
      </c>
      <c r="C55" s="82"/>
      <c r="D55" s="84"/>
      <c r="E55" s="84"/>
      <c r="F55" s="84"/>
    </row>
    <row r="56" spans="1:256" ht="21.75" customHeight="1">
      <c r="A56" s="41" t="s">
        <v>13</v>
      </c>
      <c r="B56" s="43" t="s">
        <v>142</v>
      </c>
      <c r="C56" s="83"/>
      <c r="D56" s="85"/>
      <c r="E56" s="85"/>
      <c r="F56" s="85"/>
    </row>
    <row r="57" spans="1:256" s="18" customFormat="1" ht="51.75">
      <c r="A57" s="41" t="s">
        <v>14</v>
      </c>
      <c r="B57" s="43" t="s">
        <v>61</v>
      </c>
      <c r="C57" s="83"/>
      <c r="D57" s="85"/>
      <c r="E57" s="85"/>
      <c r="F57" s="8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3"/>
      <c r="IB57" s="3"/>
      <c r="IC57" s="3"/>
      <c r="ID57" s="3"/>
      <c r="IE57" s="3"/>
      <c r="IF57" s="3"/>
      <c r="IG57" s="3"/>
      <c r="IH57" s="3"/>
      <c r="II57" s="3"/>
      <c r="IJ57" s="3"/>
      <c r="IK57" s="3"/>
      <c r="IL57" s="3"/>
      <c r="IM57" s="3"/>
      <c r="IN57" s="3"/>
      <c r="IO57" s="3"/>
      <c r="IP57" s="3"/>
      <c r="IQ57" s="3"/>
      <c r="IR57" s="3"/>
      <c r="IS57" s="3"/>
      <c r="IT57" s="3"/>
      <c r="IU57" s="3"/>
      <c r="IV57" s="3"/>
    </row>
    <row r="58" spans="1:256" s="18" customFormat="1" ht="18.75" customHeight="1">
      <c r="A58" s="41" t="s">
        <v>143</v>
      </c>
      <c r="B58" s="43" t="s">
        <v>144</v>
      </c>
      <c r="C58" s="45"/>
      <c r="D58" s="44"/>
      <c r="E58" s="44"/>
      <c r="F58" s="44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R58" s="3"/>
      <c r="IS58" s="3"/>
      <c r="IT58" s="3"/>
      <c r="IU58" s="3"/>
      <c r="IV58" s="3"/>
    </row>
    <row r="59" spans="1:256" s="18" customFormat="1" ht="18.75" customHeight="1">
      <c r="A59" s="89" t="s">
        <v>15</v>
      </c>
      <c r="B59" s="89"/>
      <c r="C59" s="41"/>
      <c r="D59" s="41"/>
      <c r="E59" s="41"/>
      <c r="F59" s="41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</row>
    <row r="60" spans="1:256" s="18" customFormat="1" ht="17.25" customHeight="1">
      <c r="A60" s="93" t="s">
        <v>16</v>
      </c>
      <c r="B60" s="94"/>
      <c r="C60" s="21">
        <f>+'3'!D47</f>
        <v>0</v>
      </c>
      <c r="D60" s="21">
        <f>+'3'!E47</f>
        <v>-80173.3</v>
      </c>
      <c r="E60" s="21">
        <f>+'3'!F47</f>
        <v>-89081.4</v>
      </c>
      <c r="F60" s="21">
        <f>+'3'!G47</f>
        <v>-89081.4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</row>
  </sheetData>
  <mergeCells count="38">
    <mergeCell ref="A59:B59"/>
    <mergeCell ref="A60:B60"/>
    <mergeCell ref="C53:F53"/>
    <mergeCell ref="C55:C57"/>
    <mergeCell ref="D55:D57"/>
    <mergeCell ref="E55:E57"/>
    <mergeCell ref="F55:F57"/>
    <mergeCell ref="A19:B19"/>
    <mergeCell ref="A51:B51"/>
    <mergeCell ref="A48:B48"/>
    <mergeCell ref="A49:B49"/>
    <mergeCell ref="A30:B30"/>
    <mergeCell ref="A20:B20"/>
    <mergeCell ref="A31:B31"/>
    <mergeCell ref="A36:F36"/>
    <mergeCell ref="A41:F41"/>
    <mergeCell ref="A22:B22"/>
    <mergeCell ref="C45:C47"/>
    <mergeCell ref="E45:E47"/>
    <mergeCell ref="F45:F47"/>
    <mergeCell ref="C43:F43"/>
    <mergeCell ref="D45:D47"/>
    <mergeCell ref="A50:B50"/>
    <mergeCell ref="A4:F4"/>
    <mergeCell ref="A6:F6"/>
    <mergeCell ref="A2:F2"/>
    <mergeCell ref="A3:F3"/>
    <mergeCell ref="C15:C17"/>
    <mergeCell ref="E15:E17"/>
    <mergeCell ref="F15:F17"/>
    <mergeCell ref="C13:F13"/>
    <mergeCell ref="D15:D17"/>
    <mergeCell ref="A21:B21"/>
    <mergeCell ref="C24:F24"/>
    <mergeCell ref="C26:C28"/>
    <mergeCell ref="D26:D28"/>
    <mergeCell ref="E26:E28"/>
    <mergeCell ref="F26:F28"/>
  </mergeCells>
  <pageMargins left="0.54" right="0.41" top="0.33" bottom="0.33" header="0.31496062992125984" footer="0.31496062992125984"/>
  <pageSetup paperSize="9" scale="69" orientation="portrait" r:id="rId1"/>
  <ignoredErrors>
    <ignoredError sqref="B13:B1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zoomScaleNormal="100" workbookViewId="0">
      <selection sqref="A1:G1"/>
    </sheetView>
  </sheetViews>
  <sheetFormatPr defaultRowHeight="17.25"/>
  <cols>
    <col min="1" max="1" width="16" style="61" customWidth="1"/>
    <col min="2" max="2" width="57.5703125" style="46" bestFit="1" customWidth="1"/>
    <col min="3" max="3" width="11.5703125" style="46" bestFit="1" customWidth="1"/>
    <col min="4" max="4" width="10.7109375" style="46" customWidth="1"/>
    <col min="5" max="5" width="19.7109375" style="62" customWidth="1"/>
    <col min="6" max="6" width="10.85546875" style="62" customWidth="1"/>
    <col min="7" max="7" width="17.7109375" style="62" customWidth="1"/>
    <col min="8" max="10" width="9.140625" style="46"/>
    <col min="11" max="11" width="20.7109375" style="46" customWidth="1"/>
    <col min="12" max="16384" width="9.140625" style="46"/>
  </cols>
  <sheetData>
    <row r="1" spans="1:11" s="47" customFormat="1" ht="17.25" customHeight="1">
      <c r="A1" s="104" t="s">
        <v>55</v>
      </c>
      <c r="B1" s="104"/>
      <c r="C1" s="104"/>
      <c r="D1" s="104"/>
      <c r="E1" s="104"/>
      <c r="F1" s="104"/>
      <c r="G1" s="104"/>
    </row>
    <row r="2" spans="1:11" s="47" customFormat="1" ht="17.25" customHeight="1">
      <c r="A2" s="104" t="s">
        <v>159</v>
      </c>
      <c r="B2" s="104"/>
      <c r="C2" s="104"/>
      <c r="D2" s="104"/>
      <c r="E2" s="104"/>
      <c r="F2" s="104"/>
      <c r="G2" s="104"/>
    </row>
    <row r="3" spans="1:11" s="47" customFormat="1" ht="17.25" customHeight="1">
      <c r="A3" s="104" t="s">
        <v>0</v>
      </c>
      <c r="B3" s="104"/>
      <c r="C3" s="104"/>
      <c r="D3" s="104"/>
      <c r="E3" s="104"/>
      <c r="F3" s="104"/>
      <c r="G3" s="104"/>
    </row>
    <row r="5" spans="1:11" ht="55.5" customHeight="1">
      <c r="A5" s="105" t="s">
        <v>101</v>
      </c>
      <c r="B5" s="105"/>
      <c r="C5" s="105"/>
      <c r="D5" s="105"/>
      <c r="E5" s="105"/>
      <c r="F5" s="105"/>
      <c r="G5" s="105"/>
    </row>
    <row r="6" spans="1:11" ht="87.75" customHeight="1">
      <c r="A6" s="106" t="s">
        <v>63</v>
      </c>
      <c r="B6" s="107" t="s">
        <v>64</v>
      </c>
      <c r="C6" s="107" t="s">
        <v>65</v>
      </c>
      <c r="D6" s="107" t="s">
        <v>66</v>
      </c>
      <c r="E6" s="108" t="s">
        <v>67</v>
      </c>
      <c r="F6" s="108" t="s">
        <v>87</v>
      </c>
      <c r="G6" s="108"/>
    </row>
    <row r="7" spans="1:11" ht="54.75" customHeight="1">
      <c r="A7" s="106"/>
      <c r="B7" s="107"/>
      <c r="C7" s="107"/>
      <c r="D7" s="107"/>
      <c r="E7" s="108"/>
      <c r="F7" s="68" t="s">
        <v>68</v>
      </c>
      <c r="G7" s="68" t="s">
        <v>69</v>
      </c>
    </row>
    <row r="8" spans="1:11" ht="17.25" customHeight="1">
      <c r="A8" s="103" t="s">
        <v>37</v>
      </c>
      <c r="B8" s="103"/>
      <c r="C8" s="103"/>
      <c r="D8" s="103"/>
      <c r="E8" s="103"/>
      <c r="F8" s="103"/>
      <c r="G8" s="48">
        <f>+G9</f>
        <v>5838876.7999999998</v>
      </c>
      <c r="K8" s="49"/>
    </row>
    <row r="9" spans="1:11" ht="17.25" customHeight="1">
      <c r="A9" s="66" t="s">
        <v>70</v>
      </c>
      <c r="B9" s="67" t="s">
        <v>71</v>
      </c>
      <c r="C9" s="67" t="s">
        <v>72</v>
      </c>
      <c r="D9" s="96" t="s">
        <v>42</v>
      </c>
      <c r="E9" s="96"/>
      <c r="F9" s="96"/>
      <c r="G9" s="68">
        <f>+G10+G26</f>
        <v>5838876.7999999998</v>
      </c>
      <c r="I9" s="50"/>
      <c r="K9" s="51"/>
    </row>
    <row r="10" spans="1:11" ht="17.25" customHeight="1">
      <c r="A10" s="66" t="s">
        <v>73</v>
      </c>
      <c r="B10" s="96" t="s">
        <v>35</v>
      </c>
      <c r="C10" s="96"/>
      <c r="D10" s="96"/>
      <c r="E10" s="96"/>
      <c r="F10" s="96"/>
      <c r="G10" s="68">
        <f>+G11+G15</f>
        <v>5749795.4709999999</v>
      </c>
    </row>
    <row r="11" spans="1:11" ht="17.25" customHeight="1">
      <c r="A11" s="96" t="s">
        <v>74</v>
      </c>
      <c r="B11" s="96"/>
      <c r="C11" s="96"/>
      <c r="D11" s="96"/>
      <c r="E11" s="96"/>
      <c r="F11" s="96"/>
      <c r="G11" s="68">
        <f>SUM(G12:G14)</f>
        <v>5627139.7390000001</v>
      </c>
    </row>
    <row r="12" spans="1:11" s="65" customFormat="1">
      <c r="A12" s="52" t="s">
        <v>146</v>
      </c>
      <c r="B12" s="53" t="s">
        <v>89</v>
      </c>
      <c r="C12" s="67" t="s">
        <v>114</v>
      </c>
      <c r="D12" s="67" t="s">
        <v>90</v>
      </c>
      <c r="E12" s="54">
        <v>1348800000</v>
      </c>
      <c r="F12" s="67">
        <v>1</v>
      </c>
      <c r="G12" s="55">
        <f t="shared" ref="G12:G14" si="0">+F12*E12/1000</f>
        <v>1348800</v>
      </c>
    </row>
    <row r="13" spans="1:11" s="65" customFormat="1">
      <c r="A13" s="52">
        <v>45231177</v>
      </c>
      <c r="B13" s="53" t="s">
        <v>89</v>
      </c>
      <c r="C13" s="67" t="s">
        <v>114</v>
      </c>
      <c r="D13" s="67" t="s">
        <v>90</v>
      </c>
      <c r="E13" s="54">
        <v>2579339739</v>
      </c>
      <c r="F13" s="67">
        <v>1</v>
      </c>
      <c r="G13" s="55">
        <f t="shared" si="0"/>
        <v>2579339.7390000001</v>
      </c>
    </row>
    <row r="14" spans="1:11" s="65" customFormat="1">
      <c r="A14" s="52" t="s">
        <v>147</v>
      </c>
      <c r="B14" s="53" t="s">
        <v>89</v>
      </c>
      <c r="C14" s="67" t="s">
        <v>114</v>
      </c>
      <c r="D14" s="67" t="s">
        <v>90</v>
      </c>
      <c r="E14" s="54">
        <v>1699000000</v>
      </c>
      <c r="F14" s="67">
        <v>1</v>
      </c>
      <c r="G14" s="55">
        <f t="shared" si="0"/>
        <v>1699000</v>
      </c>
    </row>
    <row r="15" spans="1:11" s="65" customFormat="1">
      <c r="A15" s="97" t="s">
        <v>75</v>
      </c>
      <c r="B15" s="98"/>
      <c r="C15" s="98"/>
      <c r="D15" s="98"/>
      <c r="E15" s="98"/>
      <c r="F15" s="99"/>
      <c r="G15" s="68">
        <f>SUM(G16:G25)</f>
        <v>122655.732</v>
      </c>
    </row>
    <row r="16" spans="1:11" s="65" customFormat="1">
      <c r="A16" s="52" t="s">
        <v>148</v>
      </c>
      <c r="B16" s="64" t="s">
        <v>91</v>
      </c>
      <c r="C16" s="67" t="s">
        <v>116</v>
      </c>
      <c r="D16" s="67" t="s">
        <v>90</v>
      </c>
      <c r="E16" s="56">
        <v>11289700</v>
      </c>
      <c r="F16" s="67">
        <v>1</v>
      </c>
      <c r="G16" s="55">
        <f t="shared" ref="G16:G25" si="1">+F16*E16/1000</f>
        <v>11289.7</v>
      </c>
    </row>
    <row r="17" spans="1:11" s="65" customFormat="1">
      <c r="A17" s="52" t="s">
        <v>149</v>
      </c>
      <c r="B17" s="64" t="s">
        <v>91</v>
      </c>
      <c r="C17" s="67" t="s">
        <v>116</v>
      </c>
      <c r="D17" s="67" t="s">
        <v>90</v>
      </c>
      <c r="E17" s="56">
        <v>22792000</v>
      </c>
      <c r="F17" s="67">
        <v>1</v>
      </c>
      <c r="G17" s="55">
        <f t="shared" si="1"/>
        <v>22792</v>
      </c>
    </row>
    <row r="18" spans="1:11" s="65" customFormat="1">
      <c r="A18" s="52" t="s">
        <v>150</v>
      </c>
      <c r="B18" s="64" t="s">
        <v>91</v>
      </c>
      <c r="C18" s="67" t="s">
        <v>116</v>
      </c>
      <c r="D18" s="67" t="s">
        <v>90</v>
      </c>
      <c r="E18" s="56">
        <v>12758300</v>
      </c>
      <c r="F18" s="67">
        <v>1</v>
      </c>
      <c r="G18" s="55">
        <f t="shared" si="1"/>
        <v>12758.3</v>
      </c>
    </row>
    <row r="19" spans="1:11" s="65" customFormat="1">
      <c r="A19" s="52" t="s">
        <v>151</v>
      </c>
      <c r="B19" s="64" t="s">
        <v>91</v>
      </c>
      <c r="C19" s="67" t="s">
        <v>116</v>
      </c>
      <c r="D19" s="67" t="s">
        <v>90</v>
      </c>
      <c r="E19" s="56">
        <v>2306050</v>
      </c>
      <c r="F19" s="67">
        <v>1</v>
      </c>
      <c r="G19" s="55">
        <f t="shared" si="1"/>
        <v>2306.0500000000002</v>
      </c>
    </row>
    <row r="20" spans="1:11">
      <c r="A20" s="52">
        <v>71351540</v>
      </c>
      <c r="B20" s="64" t="s">
        <v>92</v>
      </c>
      <c r="C20" s="67" t="s">
        <v>114</v>
      </c>
      <c r="D20" s="67" t="s">
        <v>90</v>
      </c>
      <c r="E20" s="56">
        <v>40503822</v>
      </c>
      <c r="F20" s="67">
        <v>1</v>
      </c>
      <c r="G20" s="55">
        <f t="shared" si="1"/>
        <v>40503.822</v>
      </c>
    </row>
    <row r="21" spans="1:11">
      <c r="A21" s="52">
        <v>71351540</v>
      </c>
      <c r="B21" s="64" t="s">
        <v>92</v>
      </c>
      <c r="C21" s="67" t="s">
        <v>114</v>
      </c>
      <c r="D21" s="67" t="s">
        <v>90</v>
      </c>
      <c r="E21" s="56">
        <v>26350860</v>
      </c>
      <c r="F21" s="67">
        <v>1</v>
      </c>
      <c r="G21" s="55">
        <f t="shared" si="1"/>
        <v>26350.86</v>
      </c>
      <c r="K21" s="63"/>
    </row>
    <row r="22" spans="1:11">
      <c r="A22" s="52" t="s">
        <v>152</v>
      </c>
      <c r="B22" s="64" t="s">
        <v>153</v>
      </c>
      <c r="C22" s="67" t="s">
        <v>115</v>
      </c>
      <c r="D22" s="67" t="s">
        <v>90</v>
      </c>
      <c r="E22" s="56">
        <v>1530000</v>
      </c>
      <c r="F22" s="67">
        <v>1</v>
      </c>
      <c r="G22" s="55">
        <f t="shared" si="1"/>
        <v>1530</v>
      </c>
    </row>
    <row r="23" spans="1:11">
      <c r="A23" s="52" t="s">
        <v>154</v>
      </c>
      <c r="B23" s="64" t="s">
        <v>153</v>
      </c>
      <c r="C23" s="67" t="s">
        <v>115</v>
      </c>
      <c r="D23" s="67" t="s">
        <v>90</v>
      </c>
      <c r="E23" s="56">
        <v>2175000</v>
      </c>
      <c r="F23" s="67">
        <v>1</v>
      </c>
      <c r="G23" s="55">
        <f t="shared" si="1"/>
        <v>2175</v>
      </c>
    </row>
    <row r="24" spans="1:11">
      <c r="A24" s="52" t="s">
        <v>155</v>
      </c>
      <c r="B24" s="64" t="s">
        <v>153</v>
      </c>
      <c r="C24" s="67" t="s">
        <v>115</v>
      </c>
      <c r="D24" s="67" t="s">
        <v>90</v>
      </c>
      <c r="E24" s="56">
        <v>1850000</v>
      </c>
      <c r="F24" s="67">
        <v>1</v>
      </c>
      <c r="G24" s="55">
        <f t="shared" si="1"/>
        <v>1850</v>
      </c>
    </row>
    <row r="25" spans="1:11">
      <c r="A25" s="52" t="s">
        <v>156</v>
      </c>
      <c r="B25" s="64" t="s">
        <v>153</v>
      </c>
      <c r="C25" s="67" t="s">
        <v>115</v>
      </c>
      <c r="D25" s="67" t="s">
        <v>90</v>
      </c>
      <c r="E25" s="56">
        <v>1100000</v>
      </c>
      <c r="F25" s="67">
        <v>1</v>
      </c>
      <c r="G25" s="55">
        <f t="shared" si="1"/>
        <v>1100</v>
      </c>
    </row>
    <row r="26" spans="1:11">
      <c r="A26" s="66" t="s">
        <v>157</v>
      </c>
      <c r="B26" s="96" t="s">
        <v>134</v>
      </c>
      <c r="C26" s="96"/>
      <c r="D26" s="96"/>
      <c r="E26" s="96"/>
      <c r="F26" s="96"/>
      <c r="G26" s="68">
        <f>+G27+G29</f>
        <v>89081.328999999998</v>
      </c>
    </row>
    <row r="27" spans="1:11">
      <c r="A27" s="96" t="s">
        <v>74</v>
      </c>
      <c r="B27" s="96"/>
      <c r="C27" s="96"/>
      <c r="D27" s="96"/>
      <c r="E27" s="96"/>
      <c r="F27" s="96"/>
      <c r="G27" s="68">
        <f>SUM(G28:G28)</f>
        <v>87199.668999999994</v>
      </c>
    </row>
    <row r="28" spans="1:11" ht="42" customHeight="1">
      <c r="A28" s="67">
        <v>45221117</v>
      </c>
      <c r="B28" s="57" t="s">
        <v>158</v>
      </c>
      <c r="C28" s="58" t="s">
        <v>114</v>
      </c>
      <c r="D28" s="67" t="s">
        <v>90</v>
      </c>
      <c r="E28" s="59">
        <v>87199669</v>
      </c>
      <c r="F28" s="67">
        <v>1</v>
      </c>
      <c r="G28" s="68">
        <f>+E28*F28/1000</f>
        <v>87199.668999999994</v>
      </c>
    </row>
    <row r="29" spans="1:11">
      <c r="A29" s="100" t="s">
        <v>75</v>
      </c>
      <c r="B29" s="101"/>
      <c r="C29" s="101"/>
      <c r="D29" s="101"/>
      <c r="E29" s="101"/>
      <c r="F29" s="102"/>
      <c r="G29" s="68">
        <f>SUM(G30:G31)</f>
        <v>1881.6599999999999</v>
      </c>
    </row>
    <row r="30" spans="1:11">
      <c r="A30" s="60">
        <v>98111140</v>
      </c>
      <c r="B30" s="64" t="s">
        <v>91</v>
      </c>
      <c r="C30" s="67" t="s">
        <v>116</v>
      </c>
      <c r="D30" s="67" t="s">
        <v>90</v>
      </c>
      <c r="E30" s="56">
        <v>537800</v>
      </c>
      <c r="F30" s="67">
        <v>1</v>
      </c>
      <c r="G30" s="68">
        <f t="shared" ref="G30:G31" si="2">+F30*E30/1000</f>
        <v>537.79999999999995</v>
      </c>
    </row>
    <row r="31" spans="1:11">
      <c r="A31" s="60">
        <v>71351540</v>
      </c>
      <c r="B31" s="53" t="s">
        <v>92</v>
      </c>
      <c r="C31" s="58" t="s">
        <v>114</v>
      </c>
      <c r="D31" s="67" t="s">
        <v>90</v>
      </c>
      <c r="E31" s="56">
        <v>1343860</v>
      </c>
      <c r="F31" s="67">
        <v>1</v>
      </c>
      <c r="G31" s="68">
        <f t="shared" si="2"/>
        <v>1343.86</v>
      </c>
    </row>
  </sheetData>
  <mergeCells count="18">
    <mergeCell ref="A8:F8"/>
    <mergeCell ref="D9:F9"/>
    <mergeCell ref="B10:F10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  <mergeCell ref="A11:F11"/>
    <mergeCell ref="A15:F15"/>
    <mergeCell ref="B26:F26"/>
    <mergeCell ref="A27:F27"/>
    <mergeCell ref="A29:F29"/>
  </mergeCells>
  <pageMargins left="0.28000000000000003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'1'!Заголовки_для_печати</vt:lpstr>
      <vt:lpstr>'2'!Заголовки_для_печати</vt:lpstr>
      <vt:lpstr>'3'!Заголовки_для_печати</vt:lpstr>
      <vt:lpstr>'3'!Область_печати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https:/mul2-mta.gov.am/tasks/1036329/oneclick/c48ca90206dc51133529d845e23c87b14a6c1c87daa80f63d02193a2864d928c.xlsx?token=f8e3f6d38e1291f862ffa51d4e77cad9</cp:keywords>
  <cp:lastModifiedBy>h.aperyan</cp:lastModifiedBy>
  <cp:lastPrinted>2022-03-01T09:29:35Z</cp:lastPrinted>
  <dcterms:created xsi:type="dcterms:W3CDTF">2020-01-16T08:04:10Z</dcterms:created>
  <dcterms:modified xsi:type="dcterms:W3CDTF">2022-03-01T13:55:55Z</dcterms:modified>
</cp:coreProperties>
</file>