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121\"/>
    </mc:Choice>
  </mc:AlternateContent>
  <xr:revisionPtr revIDLastSave="0" documentId="8_{4104BB57-6504-4366-A373-6887FF714FE3}" xr6:coauthVersionLast="47" xr6:coauthVersionMax="47" xr10:uidLastSave="{00000000-0000-0000-0000-000000000000}"/>
  <bookViews>
    <workbookView xWindow="-120" yWindow="-120" windowWidth="25440" windowHeight="15390" tabRatio="423" activeTab="3" xr2:uid="{00000000-000D-0000-FFFF-FFFF00000000}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1" i="42" l="1"/>
  <c r="G20" i="42"/>
  <c r="F20" i="42"/>
  <c r="E20" i="42"/>
  <c r="D20" i="42"/>
  <c r="G18" i="42"/>
  <c r="F18" i="42"/>
  <c r="E18" i="42"/>
  <c r="D18" i="42"/>
  <c r="C21" i="44" l="1"/>
  <c r="D21" i="44"/>
  <c r="E21" i="44"/>
  <c r="F21" i="44"/>
  <c r="D20" i="44"/>
  <c r="E20" i="44"/>
  <c r="C20" i="44"/>
  <c r="F39" i="44"/>
  <c r="F20" i="44" s="1"/>
  <c r="G16" i="42" l="1"/>
  <c r="E16" i="42"/>
  <c r="G17" i="48" l="1"/>
  <c r="G18" i="48"/>
  <c r="G19" i="48"/>
  <c r="J37" i="50" l="1"/>
  <c r="G21" i="48" l="1"/>
  <c r="G20" i="48"/>
  <c r="G16" i="48"/>
  <c r="G14" i="48"/>
  <c r="G13" i="48"/>
  <c r="G12" i="48"/>
  <c r="G11" i="48" l="1"/>
  <c r="G15" i="48"/>
  <c r="G10" i="48" l="1"/>
  <c r="G9" i="48" s="1"/>
  <c r="G8" i="48" s="1"/>
  <c r="F17" i="37"/>
  <c r="H17" i="37"/>
  <c r="E17" i="37"/>
  <c r="H15" i="37"/>
  <c r="E15" i="37"/>
  <c r="H13" i="37" l="1"/>
  <c r="H20" i="37" s="1"/>
  <c r="E13" i="37"/>
  <c r="G15" i="37"/>
  <c r="G17" i="37"/>
  <c r="F15" i="37"/>
  <c r="F13" i="37" s="1"/>
  <c r="H11" i="37" l="1"/>
  <c r="G13" i="37"/>
  <c r="E11" i="37"/>
  <c r="G20" i="37" l="1"/>
  <c r="G11" i="37" s="1"/>
  <c r="D17" i="37"/>
  <c r="D18" i="37"/>
  <c r="D19" i="37"/>
  <c r="D16" i="42" l="1"/>
  <c r="G37" i="50" s="1"/>
  <c r="H37" i="50"/>
  <c r="F16" i="42"/>
  <c r="I37" i="50" s="1"/>
  <c r="G15" i="42" l="1"/>
  <c r="G13" i="42" s="1"/>
  <c r="E15" i="42"/>
  <c r="E13" i="42" s="1"/>
  <c r="E22" i="44" l="1"/>
  <c r="E41" i="44" s="1"/>
  <c r="F15" i="42"/>
  <c r="F13" i="42" s="1"/>
  <c r="C22" i="44"/>
  <c r="C41" i="44" s="1"/>
  <c r="D15" i="42"/>
  <c r="D13" i="42" s="1"/>
  <c r="E11" i="42"/>
  <c r="E9" i="42" s="1"/>
  <c r="D22" i="44"/>
  <c r="D41" i="44" s="1"/>
  <c r="D16" i="37" l="1"/>
  <c r="H9" i="37" l="1"/>
  <c r="G9" i="37"/>
  <c r="E9" i="37"/>
  <c r="F11" i="37" l="1"/>
  <c r="D20" i="37" l="1"/>
  <c r="H36" i="50"/>
  <c r="H35" i="50" s="1"/>
  <c r="F22" i="44"/>
  <c r="F41" i="44" s="1"/>
  <c r="D15" i="37"/>
  <c r="H34" i="50" l="1"/>
  <c r="H33" i="50" s="1"/>
  <c r="H31" i="50" s="1"/>
  <c r="H30" i="50" s="1"/>
  <c r="I36" i="50"/>
  <c r="I35" i="50" s="1"/>
  <c r="D11" i="42"/>
  <c r="D9" i="42" s="1"/>
  <c r="J36" i="50"/>
  <c r="J35" i="50" s="1"/>
  <c r="G36" i="50"/>
  <c r="G35" i="50" s="1"/>
  <c r="H29" i="50" l="1"/>
  <c r="H28" i="50" s="1"/>
  <c r="H27" i="50" s="1"/>
  <c r="H26" i="50" s="1"/>
  <c r="H24" i="50" s="1"/>
  <c r="H22" i="50" s="1"/>
  <c r="H20" i="50" s="1"/>
  <c r="I34" i="50"/>
  <c r="I33" i="50" s="1"/>
  <c r="I31" i="50" s="1"/>
  <c r="I30" i="50" s="1"/>
  <c r="G34" i="50"/>
  <c r="G33" i="50" s="1"/>
  <c r="G31" i="50" s="1"/>
  <c r="G30" i="50" s="1"/>
  <c r="J34" i="50"/>
  <c r="J33" i="50" s="1"/>
  <c r="J31" i="50" s="1"/>
  <c r="J30" i="50" s="1"/>
  <c r="F11" i="42"/>
  <c r="F9" i="42" s="1"/>
  <c r="G11" i="42"/>
  <c r="G9" i="42" s="1"/>
  <c r="D13" i="37"/>
  <c r="H18" i="50" l="1"/>
  <c r="H16" i="50" s="1"/>
  <c r="H14" i="50" s="1"/>
  <c r="H12" i="50" s="1"/>
  <c r="H10" i="50" s="1"/>
  <c r="G29" i="50"/>
  <c r="G28" i="50" s="1"/>
  <c r="G27" i="50" s="1"/>
  <c r="G26" i="50" s="1"/>
  <c r="G24" i="50" s="1"/>
  <c r="G22" i="50" s="1"/>
  <c r="G20" i="50" s="1"/>
  <c r="J29" i="50"/>
  <c r="J28" i="50" s="1"/>
  <c r="J27" i="50" s="1"/>
  <c r="J26" i="50" s="1"/>
  <c r="J24" i="50" s="1"/>
  <c r="J22" i="50" s="1"/>
  <c r="I29" i="50"/>
  <c r="I28" i="50" s="1"/>
  <c r="I27" i="50" s="1"/>
  <c r="I26" i="50" s="1"/>
  <c r="I24" i="50" s="1"/>
  <c r="I22" i="50" s="1"/>
  <c r="I20" i="50" s="1"/>
  <c r="D11" i="37"/>
  <c r="F9" i="37"/>
  <c r="D9" i="37" s="1"/>
  <c r="J20" i="50" l="1"/>
  <c r="J18" i="50" s="1"/>
  <c r="J16" i="50" s="1"/>
  <c r="J14" i="50" s="1"/>
  <c r="J12" i="50" s="1"/>
  <c r="J10" i="50" s="1"/>
  <c r="I18" i="50"/>
  <c r="I16" i="50" s="1"/>
  <c r="I14" i="50" s="1"/>
  <c r="I12" i="50" s="1"/>
  <c r="I10" i="50" s="1"/>
  <c r="G18" i="50"/>
  <c r="G16" i="50" s="1"/>
  <c r="G14" i="50" s="1"/>
  <c r="G12" i="50" s="1"/>
  <c r="G10" i="50" s="1"/>
</calcChain>
</file>

<file path=xl/sharedStrings.xml><?xml version="1.0" encoding="utf-8"?>
<sst xmlns="http://schemas.openxmlformats.org/spreadsheetml/2006/main" count="215" uniqueCount="117">
  <si>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</si>
  <si>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</si>
  <si>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</si>
  <si>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</si>
  <si>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</si>
  <si>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</si>
  <si>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</si>
  <si>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</si>
  <si>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</si>
  <si>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</si>
  <si>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</si>
  <si>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</si>
  <si>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</si>
  <si>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</si>
  <si>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</si>
  <si>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</si>
  <si>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</si>
  <si>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</si>
  <si>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</si>
  <si>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</si>
  <si>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</si>
  <si>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</si>
  <si>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</si>
  <si>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</si>
  <si>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</si>
  <si>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</si>
  <si>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</si>
  <si>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</si>
  <si>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</si>
  <si>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</si>
  <si>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</si>
  <si>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</si>
  <si>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</si>
  <si>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</si>
  <si>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</si>
  <si>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</si>
  <si>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</si>
  <si>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</si>
  <si>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</si>
  <si>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</si>
  <si>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</si>
  <si>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</si>
  <si>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</si>
  <si>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</si>
  <si>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</si>
  <si>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</si>
  <si>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</si>
  <si>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</si>
  <si>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</si>
  <si>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</si>
  <si>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</si>
  <si>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</si>
  <si>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</si>
  <si>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</si>
  <si>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</si>
  <si>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</si>
  <si>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</si>
  <si>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</si>
  <si>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</si>
  <si>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</si>
  <si>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</si>
  <si>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</si>
  <si>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</si>
  <si>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</si>
  <si>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</si>
  <si>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</si>
  <si>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</si>
  <si>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</si>
  <si>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</si>
  <si>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</si>
  <si>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</si>
  <si>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</si>
  <si>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</si>
  <si>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</si>
  <si>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</si>
  <si>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</si>
  <si>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</si>
  <si>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</si>
  <si>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</si>
  <si>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</si>
  <si>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</si>
  <si>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</si>
  <si>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</si>
  <si>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</si>
  <si>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</si>
  <si>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</si>
  <si>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Ցուցանիշների փոփոխությունը (ավելացումները նշված են դրական նշանով)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</si>
  <si>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</si>
  <si>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</si>
  <si>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</si>
  <si>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</si>
  <si>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</si>
  <si>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</si>
  <si>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</si>
  <si>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</si>
  <si>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</si>
  <si>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</si>
  <si>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</si>
  <si>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</si>
  <si>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</si>
  <si>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Հ-46(Քաշունի գյուղի խաչմերուկից)-Բարձրավան ավտոճանապարհի կառուցում</t>
  </si>
  <si>
    <t>Տանձավեր-Շուռնուխ ավտոճանապարհի կառուցում</t>
  </si>
  <si>
    <t>Բաժին</t>
  </si>
  <si>
    <t>Խումբ</t>
  </si>
  <si>
    <t>Դաս</t>
  </si>
  <si>
    <t>Առաջին եռամսյակ</t>
  </si>
  <si>
    <t>ՀՄԱ</t>
  </si>
  <si>
    <t>ՄԱ</t>
  </si>
  <si>
    <t xml:space="preserve"> Միջոցառումն իրականացնողի անվանումը </t>
  </si>
  <si>
    <t xml:space="preserve">  Մասնագիտացված միավոր </t>
  </si>
  <si>
    <t>Մ-17, /Մ-2/(Կապան)-Ծավ-/Մ-2/ ավտոճանապարհի Կապան-Ճակատեն շրջանցիկ ճանապարհահատվածի կառուցում</t>
  </si>
  <si>
    <t xml:space="preserve"> Մարզային նշանակության ավտոճանապարհներ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</si>
  <si>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ՓՈՓՈԽՈՒԹՅՈՒՆԸ ԵՎ ԼՐԱՑՈՒՄՆԵՐԸ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</si>
  <si>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</si>
  <si>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</si>
  <si>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 xml:space="preserve"> - Շենքերի և շինությունների շինարարություն</t>
  </si>
  <si>
    <t>ՀՀ կառավարության 2022 թվականի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</si>
</sst>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(* #,##0_);_(* \(#,##0\);_(* &quot;-&quot;??_);_(@_)"/>
  </numFmts>
  <fonts count="7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3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11" fillId="0" borderId="0"/>
    <xf numFmtId="165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7" applyNumberFormat="0" applyAlignment="0" applyProtection="0"/>
    <xf numFmtId="0" fontId="18" fillId="7" borderId="20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7" applyNumberFormat="0" applyAlignment="0" applyProtection="0"/>
    <xf numFmtId="0" fontId="25" fillId="0" borderId="19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21" applyNumberFormat="0" applyFont="0" applyAlignment="0" applyProtection="0"/>
    <xf numFmtId="0" fontId="10" fillId="8" borderId="21" applyNumberFormat="0" applyFont="0" applyAlignment="0" applyProtection="0"/>
    <xf numFmtId="0" fontId="29" fillId="6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23" applyNumberFormat="0" applyAlignment="0" applyProtection="0"/>
    <xf numFmtId="0" fontId="39" fillId="52" borderId="24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23" applyNumberFormat="0" applyAlignment="0" applyProtection="0"/>
    <xf numFmtId="0" fontId="46" fillId="0" borderId="28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9" applyNumberFormat="0" applyFont="0" applyAlignment="0" applyProtection="0"/>
    <xf numFmtId="0" fontId="48" fillId="51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7" applyNumberFormat="0" applyAlignment="0" applyProtection="0"/>
    <xf numFmtId="0" fontId="61" fillId="7" borderId="20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7" applyNumberFormat="0" applyAlignment="0" applyProtection="0"/>
    <xf numFmtId="0" fontId="68" fillId="0" borderId="19" applyNumberFormat="0" applyFill="0" applyAlignment="0" applyProtection="0"/>
    <xf numFmtId="0" fontId="35" fillId="4" borderId="0" applyNumberFormat="0" applyBorder="0" applyAlignment="0" applyProtection="0"/>
    <xf numFmtId="0" fontId="69" fillId="6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  <xf numFmtId="0" fontId="76" fillId="0" borderId="0" applyNumberFormat="0" applyFill="0" applyBorder="0" applyAlignment="0" applyProtection="0"/>
  </cellStyleXfs>
  <cellXfs count="153">
    <xf numFmtId="0" fontId="0" fillId="0" borderId="0" xfId="0"/>
    <xf numFmtId="0" fontId="7" fillId="55" borderId="32" xfId="0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0" fontId="77" fillId="55" borderId="32" xfId="422" applyFont="1" applyFill="1" applyBorder="1" applyAlignment="1">
      <alignment horizontal="center" vertical="center"/>
    </xf>
    <xf numFmtId="0" fontId="53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right" vertical="top" wrapText="1"/>
    </xf>
    <xf numFmtId="0" fontId="8" fillId="55" borderId="0" xfId="8" applyFont="1" applyFill="1" applyAlignment="1">
      <alignment vertical="center" wrapText="1"/>
    </xf>
    <xf numFmtId="0" fontId="7" fillId="55" borderId="0" xfId="9" applyFont="1" applyFill="1" applyAlignment="1">
      <alignment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/>
    </xf>
    <xf numFmtId="0" fontId="7" fillId="55" borderId="0" xfId="9" applyFont="1" applyFill="1" applyBorder="1" applyAlignment="1">
      <alignment vertical="top"/>
    </xf>
    <xf numFmtId="0" fontId="7" fillId="55" borderId="32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vertical="top" wrapText="1"/>
    </xf>
    <xf numFmtId="0" fontId="7" fillId="55" borderId="0" xfId="9" applyFont="1" applyFill="1" applyBorder="1" applyAlignment="1">
      <alignment vertical="top" wrapText="1"/>
    </xf>
    <xf numFmtId="0" fontId="73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horizontal="left" vertical="top" wrapText="1"/>
    </xf>
    <xf numFmtId="0" fontId="53" fillId="55" borderId="0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horizontal="center" vertical="top" wrapText="1"/>
    </xf>
    <xf numFmtId="166" fontId="7" fillId="55" borderId="32" xfId="6" applyNumberFormat="1" applyFont="1" applyFill="1" applyBorder="1" applyAlignment="1">
      <alignment horizontal="right" vertical="center"/>
    </xf>
    <xf numFmtId="168" fontId="74" fillId="55" borderId="32" xfId="12" applyNumberFormat="1" applyFont="1" applyFill="1" applyBorder="1" applyAlignment="1">
      <alignment horizontal="center" vertical="center"/>
    </xf>
    <xf numFmtId="0" fontId="7" fillId="55" borderId="0" xfId="9" applyFont="1" applyFill="1" applyAlignment="1">
      <alignment horizontal="left" vertical="center"/>
    </xf>
    <xf numFmtId="0" fontId="7" fillId="55" borderId="0" xfId="9" applyFont="1" applyFill="1" applyBorder="1" applyAlignment="1">
      <alignment horizontal="left" vertical="top" wrapText="1"/>
    </xf>
    <xf numFmtId="168" fontId="7" fillId="55" borderId="32" xfId="12" applyNumberFormat="1" applyFont="1" applyFill="1" applyBorder="1" applyAlignment="1">
      <alignment horizontal="center" vertical="center"/>
    </xf>
    <xf numFmtId="49" fontId="7" fillId="55" borderId="0" xfId="9" applyNumberFormat="1" applyFont="1" applyFill="1" applyAlignment="1">
      <alignment horizontal="center" vertical="center" wrapText="1"/>
    </xf>
    <xf numFmtId="0" fontId="7" fillId="55" borderId="0" xfId="9" applyNumberFormat="1" applyFont="1" applyFill="1" applyAlignment="1">
      <alignment horizontal="center" vertical="center" wrapText="1"/>
    </xf>
    <xf numFmtId="39" fontId="7" fillId="55" borderId="0" xfId="9" applyNumberFormat="1" applyFont="1" applyFill="1" applyAlignment="1">
      <alignment vertical="center" wrapText="1"/>
    </xf>
    <xf numFmtId="0" fontId="7" fillId="55" borderId="0" xfId="9" applyFont="1" applyFill="1" applyAlignment="1">
      <alignment horizontal="center" vertical="center" wrapText="1"/>
    </xf>
    <xf numFmtId="49" fontId="7" fillId="55" borderId="32" xfId="9" applyNumberFormat="1" applyFont="1" applyFill="1" applyBorder="1" applyAlignment="1">
      <alignment horizontal="center" vertical="center" textRotation="90" wrapText="1"/>
    </xf>
    <xf numFmtId="39" fontId="7" fillId="55" borderId="32" xfId="9" applyNumberFormat="1" applyFont="1" applyFill="1" applyBorder="1" applyAlignment="1">
      <alignment horizontal="center" vertical="center" wrapText="1"/>
    </xf>
    <xf numFmtId="167" fontId="7" fillId="55" borderId="32" xfId="9" applyNumberFormat="1" applyFont="1" applyFill="1" applyBorder="1" applyAlignment="1">
      <alignment horizontal="center" vertical="center" wrapText="1"/>
    </xf>
    <xf numFmtId="0" fontId="7" fillId="55" borderId="32" xfId="9" applyNumberFormat="1" applyFont="1" applyFill="1" applyBorder="1" applyAlignment="1">
      <alignment horizontal="center" vertical="center" wrapText="1"/>
    </xf>
    <xf numFmtId="168" fontId="7" fillId="55" borderId="32" xfId="7" applyNumberFormat="1" applyFont="1" applyFill="1" applyBorder="1" applyAlignment="1">
      <alignment horizontal="center" vertical="center" wrapText="1"/>
    </xf>
    <xf numFmtId="172" fontId="7" fillId="55" borderId="12" xfId="9" applyNumberFormat="1" applyFont="1" applyFill="1" applyBorder="1" applyAlignment="1">
      <alignment horizontal="center" vertical="center" wrapText="1"/>
    </xf>
    <xf numFmtId="0" fontId="7" fillId="55" borderId="1" xfId="9" applyFont="1" applyFill="1" applyBorder="1" applyAlignment="1">
      <alignment horizontal="center" vertical="center" wrapText="1"/>
    </xf>
    <xf numFmtId="0" fontId="72" fillId="55" borderId="1" xfId="9" applyFont="1" applyFill="1" applyBorder="1" applyAlignment="1">
      <alignment horizontal="center" vertical="center" wrapText="1"/>
    </xf>
    <xf numFmtId="0" fontId="72" fillId="55" borderId="32" xfId="9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center" vertical="center" wrapText="1"/>
    </xf>
    <xf numFmtId="0" fontId="73" fillId="55" borderId="11" xfId="9" applyFont="1" applyFill="1" applyBorder="1" applyAlignment="1">
      <alignment horizontal="center" vertical="center" wrapText="1"/>
    </xf>
    <xf numFmtId="0" fontId="73" fillId="55" borderId="32" xfId="9" applyFont="1" applyFill="1" applyBorder="1" applyAlignment="1">
      <alignment horizontal="left" vertical="center" wrapText="1"/>
    </xf>
    <xf numFmtId="168" fontId="73" fillId="55" borderId="32" xfId="7" applyNumberFormat="1" applyFont="1" applyFill="1" applyBorder="1" applyAlignment="1">
      <alignment vertical="center" wrapText="1"/>
    </xf>
    <xf numFmtId="0" fontId="73" fillId="55" borderId="0" xfId="9" applyFont="1" applyFill="1" applyAlignment="1">
      <alignment vertical="center" wrapText="1"/>
    </xf>
    <xf numFmtId="0" fontId="73" fillId="55" borderId="11" xfId="9" applyFont="1" applyFill="1" applyBorder="1" applyAlignment="1">
      <alignment vertical="center" wrapText="1"/>
    </xf>
    <xf numFmtId="168" fontId="7" fillId="55" borderId="0" xfId="9" applyNumberFormat="1" applyFont="1" applyFill="1" applyAlignment="1">
      <alignment vertical="center" wrapText="1"/>
    </xf>
    <xf numFmtId="0" fontId="7" fillId="55" borderId="11" xfId="9" applyFont="1" applyFill="1" applyBorder="1" applyAlignment="1">
      <alignment vertical="center" wrapText="1"/>
    </xf>
    <xf numFmtId="168" fontId="7" fillId="55" borderId="32" xfId="7" applyNumberFormat="1" applyFont="1" applyFill="1" applyBorder="1" applyAlignment="1">
      <alignment vertical="center" wrapText="1"/>
    </xf>
    <xf numFmtId="0" fontId="7" fillId="55" borderId="32" xfId="118" applyNumberFormat="1" applyFont="1" applyFill="1" applyBorder="1" applyAlignment="1">
      <alignment horizontal="left" vertical="center" wrapText="1"/>
    </xf>
    <xf numFmtId="167" fontId="7" fillId="55" borderId="32" xfId="118" applyNumberFormat="1" applyFont="1" applyFill="1" applyBorder="1" applyAlignment="1">
      <alignment horizontal="right" vertical="center" wrapText="1"/>
    </xf>
    <xf numFmtId="0" fontId="7" fillId="55" borderId="32" xfId="118" applyNumberFormat="1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left" vertical="center" wrapText="1"/>
    </xf>
    <xf numFmtId="168" fontId="73" fillId="55" borderId="11" xfId="7" applyNumberFormat="1" applyFont="1" applyFill="1" applyBorder="1" applyAlignment="1">
      <alignment vertical="center" wrapText="1"/>
    </xf>
    <xf numFmtId="0" fontId="7" fillId="55" borderId="0" xfId="8" applyFont="1" applyFill="1" applyAlignment="1">
      <alignment horizontal="lef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2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left" vertical="center" wrapText="1"/>
    </xf>
    <xf numFmtId="0" fontId="7" fillId="55" borderId="32" xfId="8" applyFont="1" applyFill="1" applyBorder="1" applyAlignment="1">
      <alignment horizontal="left" vertical="center" wrapText="1" indent="2"/>
    </xf>
    <xf numFmtId="0" fontId="7" fillId="55" borderId="32" xfId="8" quotePrefix="1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left" vertical="center" wrapText="1"/>
    </xf>
    <xf numFmtId="166" fontId="73" fillId="55" borderId="32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32" xfId="0" applyFont="1" applyFill="1" applyBorder="1" applyAlignment="1">
      <alignment horizontal="left" vertical="center" indent="2"/>
    </xf>
    <xf numFmtId="0" fontId="7" fillId="55" borderId="32" xfId="0" applyFont="1" applyFill="1" applyBorder="1" applyAlignment="1">
      <alignment horizontal="left" vertical="center" wrapText="1" indent="2"/>
    </xf>
    <xf numFmtId="49" fontId="7" fillId="55" borderId="32" xfId="0" applyNumberFormat="1" applyFont="1" applyFill="1" applyBorder="1" applyAlignment="1">
      <alignment horizontal="left" vertical="center" wrapText="1" indent="2"/>
    </xf>
    <xf numFmtId="0" fontId="74" fillId="55" borderId="0" xfId="0" applyFont="1" applyFill="1" applyAlignment="1">
      <alignment horizontal="left" vertical="center" indent="2"/>
    </xf>
    <xf numFmtId="0" fontId="7" fillId="55" borderId="32" xfId="0" applyFont="1" applyFill="1" applyBorder="1" applyAlignment="1">
      <alignment horizontal="center" vertical="center"/>
    </xf>
    <xf numFmtId="49" fontId="7" fillId="55" borderId="32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0" fontId="7" fillId="55" borderId="0" xfId="8" applyFont="1" applyFill="1" applyAlignment="1">
      <alignment vertical="center" wrapText="1"/>
    </xf>
    <xf numFmtId="0" fontId="7" fillId="55" borderId="0" xfId="8" applyFont="1" applyFill="1" applyAlignment="1">
      <alignment horizontal="right" vertical="center"/>
    </xf>
    <xf numFmtId="167" fontId="7" fillId="55" borderId="0" xfId="9" applyNumberFormat="1" applyFont="1" applyFill="1" applyAlignment="1">
      <alignment horizontal="center" vertical="center" wrapText="1"/>
    </xf>
    <xf numFmtId="49" fontId="7" fillId="55" borderId="1" xfId="9" applyNumberFormat="1" applyFont="1" applyFill="1" applyBorder="1" applyAlignment="1">
      <alignment horizontal="center" vertical="center" textRotation="90" wrapText="1"/>
    </xf>
    <xf numFmtId="167" fontId="7" fillId="55" borderId="1" xfId="9" applyNumberFormat="1" applyFont="1" applyFill="1" applyBorder="1" applyAlignment="1">
      <alignment horizontal="center" vertical="center" wrapText="1"/>
    </xf>
    <xf numFmtId="0" fontId="7" fillId="55" borderId="1" xfId="9" applyNumberFormat="1" applyFont="1" applyFill="1" applyBorder="1" applyAlignment="1">
      <alignment horizontal="center" vertical="center" wrapText="1"/>
    </xf>
    <xf numFmtId="167" fontId="7" fillId="55" borderId="3" xfId="9" applyNumberFormat="1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left" vertical="center" wrapText="1"/>
    </xf>
    <xf numFmtId="168" fontId="7" fillId="55" borderId="1" xfId="7" applyNumberFormat="1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vertical="center" wrapText="1"/>
    </xf>
    <xf numFmtId="167" fontId="7" fillId="55" borderId="0" xfId="9" applyNumberFormat="1" applyFont="1" applyFill="1" applyAlignment="1">
      <alignment vertical="center" wrapText="1"/>
    </xf>
    <xf numFmtId="0" fontId="7" fillId="55" borderId="0" xfId="8" applyFont="1" applyFill="1" applyAlignment="1">
      <alignment horizontal="left" vertical="top" wrapText="1"/>
    </xf>
    <xf numFmtId="0" fontId="7" fillId="55" borderId="0" xfId="0" applyFont="1" applyFill="1" applyAlignment="1">
      <alignment vertical="center" wrapText="1"/>
    </xf>
    <xf numFmtId="168" fontId="75" fillId="55" borderId="32" xfId="7" applyNumberFormat="1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horizontal="right" vertical="center" wrapText="1"/>
    </xf>
    <xf numFmtId="168" fontId="7" fillId="55" borderId="0" xfId="0" applyNumberFormat="1" applyFont="1" applyFill="1" applyAlignment="1">
      <alignment vertical="center" wrapText="1"/>
    </xf>
    <xf numFmtId="0" fontId="7" fillId="55" borderId="0" xfId="0" applyFont="1" applyFill="1" applyAlignment="1">
      <alignment horizontal="center" vertical="center" wrapText="1"/>
    </xf>
    <xf numFmtId="0" fontId="7" fillId="55" borderId="0" xfId="0" applyFont="1" applyFill="1" applyAlignment="1">
      <alignment horizontal="right" vertical="center" wrapText="1"/>
    </xf>
    <xf numFmtId="168" fontId="7" fillId="55" borderId="0" xfId="7" applyNumberFormat="1" applyFont="1" applyFill="1" applyAlignment="1">
      <alignment vertical="center" wrapText="1"/>
    </xf>
    <xf numFmtId="0" fontId="7" fillId="55" borderId="0" xfId="9" applyNumberFormat="1" applyFont="1" applyFill="1" applyAlignment="1">
      <alignment horizontal="center" vertical="center" wrapText="1"/>
    </xf>
    <xf numFmtId="0" fontId="7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horizontal="left" vertical="top" wrapText="1"/>
    </xf>
    <xf numFmtId="0" fontId="7" fillId="55" borderId="11" xfId="0" applyFont="1" applyFill="1" applyBorder="1" applyAlignment="1">
      <alignment horizontal="center" vertical="center" wrapText="1"/>
    </xf>
    <xf numFmtId="0" fontId="75" fillId="55" borderId="11" xfId="9" applyFont="1" applyFill="1" applyBorder="1" applyAlignment="1">
      <alignment horizontal="center" vertical="center" wrapText="1"/>
    </xf>
    <xf numFmtId="0" fontId="75" fillId="55" borderId="32" xfId="9" applyFont="1" applyFill="1" applyBorder="1" applyAlignment="1">
      <alignment horizontal="left" vertical="center" wrapText="1"/>
    </xf>
    <xf numFmtId="0" fontId="75" fillId="55" borderId="0" xfId="9" applyFont="1" applyFill="1" applyAlignment="1">
      <alignment vertical="center" wrapText="1"/>
    </xf>
    <xf numFmtId="0" fontId="0" fillId="0" borderId="36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7" fillId="55" borderId="0" xfId="0" applyFont="1" applyFill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173" fontId="7" fillId="55" borderId="32" xfId="7" applyNumberFormat="1" applyFont="1" applyFill="1" applyBorder="1" applyAlignment="1">
      <alignment vertical="center" wrapText="1"/>
    </xf>
    <xf numFmtId="168" fontId="7" fillId="55" borderId="32" xfId="7" applyNumberFormat="1" applyFont="1" applyFill="1" applyBorder="1" applyAlignment="1">
      <alignment vertical="center"/>
    </xf>
    <xf numFmtId="0" fontId="7" fillId="55" borderId="0" xfId="9" applyNumberFormat="1" applyFont="1" applyFill="1" applyAlignment="1">
      <alignment horizontal="center" vertical="center" wrapText="1"/>
    </xf>
    <xf numFmtId="167" fontId="7" fillId="55" borderId="5" xfId="9" applyNumberFormat="1" applyFont="1" applyFill="1" applyBorder="1" applyAlignment="1">
      <alignment horizontal="right" vertical="center" wrapText="1"/>
    </xf>
    <xf numFmtId="0" fontId="7" fillId="55" borderId="8" xfId="9" applyNumberFormat="1" applyFont="1" applyFill="1" applyBorder="1" applyAlignment="1">
      <alignment horizontal="center" vertical="center" wrapText="1"/>
    </xf>
    <xf numFmtId="0" fontId="7" fillId="55" borderId="2" xfId="9" applyNumberFormat="1" applyFont="1" applyFill="1" applyBorder="1" applyAlignment="1">
      <alignment horizontal="center" vertical="center" wrapText="1"/>
    </xf>
    <xf numFmtId="0" fontId="7" fillId="55" borderId="3" xfId="9" applyNumberFormat="1" applyFont="1" applyFill="1" applyBorder="1" applyAlignment="1">
      <alignment horizontal="center" vertical="center" wrapText="1"/>
    </xf>
    <xf numFmtId="167" fontId="7" fillId="55" borderId="8" xfId="9" applyNumberFormat="1" applyFont="1" applyFill="1" applyBorder="1" applyAlignment="1">
      <alignment horizontal="center" vertical="center" wrapText="1"/>
    </xf>
    <xf numFmtId="167" fontId="7" fillId="55" borderId="3" xfId="9" applyNumberFormat="1" applyFont="1" applyFill="1" applyBorder="1" applyAlignment="1">
      <alignment horizontal="center" vertical="center" wrapText="1"/>
    </xf>
    <xf numFmtId="167" fontId="7" fillId="55" borderId="4" xfId="9" applyNumberFormat="1" applyFont="1" applyFill="1" applyBorder="1" applyAlignment="1">
      <alignment horizontal="center" vertical="center" wrapText="1"/>
    </xf>
    <xf numFmtId="167" fontId="7" fillId="55" borderId="6" xfId="9" applyNumberFormat="1" applyFont="1" applyFill="1" applyBorder="1" applyAlignment="1">
      <alignment horizontal="center" vertical="center" wrapText="1"/>
    </xf>
    <xf numFmtId="167" fontId="7" fillId="55" borderId="7" xfId="9" applyNumberFormat="1" applyFont="1" applyFill="1" applyBorder="1" applyAlignment="1">
      <alignment horizontal="center" vertical="center" wrapText="1"/>
    </xf>
    <xf numFmtId="49" fontId="7" fillId="55" borderId="1" xfId="9" applyNumberFormat="1" applyFont="1" applyFill="1" applyBorder="1" applyAlignment="1">
      <alignment horizontal="center" vertical="center" wrapText="1"/>
    </xf>
    <xf numFmtId="0" fontId="7" fillId="55" borderId="13" xfId="8" applyFont="1" applyFill="1" applyBorder="1" applyAlignment="1">
      <alignment horizontal="right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5" xfId="8" applyFont="1" applyFill="1" applyBorder="1" applyAlignment="1">
      <alignment horizontal="center" vertical="center" wrapText="1"/>
    </xf>
    <xf numFmtId="0" fontId="7" fillId="55" borderId="9" xfId="8" applyFont="1" applyFill="1" applyBorder="1" applyAlignment="1">
      <alignment horizontal="center" vertical="center" wrapText="1"/>
    </xf>
    <xf numFmtId="0" fontId="7" fillId="55" borderId="34" xfId="8" applyFont="1" applyFill="1" applyBorder="1" applyAlignment="1">
      <alignment horizontal="center" vertical="center" wrapText="1"/>
    </xf>
    <xf numFmtId="0" fontId="7" fillId="55" borderId="33" xfId="8" applyFont="1" applyFill="1" applyBorder="1" applyAlignment="1">
      <alignment horizontal="center" vertical="center" wrapText="1"/>
    </xf>
    <xf numFmtId="0" fontId="7" fillId="55" borderId="10" xfId="8" applyFont="1" applyFill="1" applyBorder="1" applyAlignment="1">
      <alignment horizontal="center" vertical="center" wrapText="1"/>
    </xf>
    <xf numFmtId="0" fontId="7" fillId="55" borderId="12" xfId="8" applyFont="1" applyFill="1" applyBorder="1" applyAlignment="1">
      <alignment horizontal="center" vertical="center" wrapText="1"/>
    </xf>
    <xf numFmtId="49" fontId="7" fillId="55" borderId="32" xfId="9" applyNumberFormat="1" applyFont="1" applyFill="1" applyBorder="1" applyAlignment="1">
      <alignment horizontal="center" vertical="center" wrapText="1"/>
    </xf>
    <xf numFmtId="0" fontId="7" fillId="55" borderId="10" xfId="9" applyNumberFormat="1" applyFont="1" applyFill="1" applyBorder="1" applyAlignment="1">
      <alignment horizontal="center" vertical="center" wrapText="1"/>
    </xf>
    <xf numFmtId="0" fontId="7" fillId="55" borderId="12" xfId="9" applyNumberFormat="1" applyFont="1" applyFill="1" applyBorder="1" applyAlignment="1">
      <alignment horizontal="center" vertical="center" wrapText="1"/>
    </xf>
    <xf numFmtId="167" fontId="7" fillId="55" borderId="35" xfId="9" applyNumberFormat="1" applyFont="1" applyFill="1" applyBorder="1" applyAlignment="1">
      <alignment horizontal="center" vertical="center" wrapText="1"/>
    </xf>
    <xf numFmtId="167" fontId="7" fillId="55" borderId="9" xfId="9" applyNumberFormat="1" applyFont="1" applyFill="1" applyBorder="1" applyAlignment="1">
      <alignment horizontal="center" vertical="center" wrapText="1"/>
    </xf>
    <xf numFmtId="167" fontId="7" fillId="55" borderId="34" xfId="9" applyNumberFormat="1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center" vertical="top" wrapText="1"/>
    </xf>
    <xf numFmtId="0" fontId="7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horizontal="left" vertical="top" wrapText="1"/>
    </xf>
    <xf numFmtId="0" fontId="73" fillId="55" borderId="35" xfId="9" applyFont="1" applyFill="1" applyBorder="1" applyAlignment="1">
      <alignment horizontal="left" vertical="top" wrapText="1"/>
    </xf>
    <xf numFmtId="0" fontId="73" fillId="55" borderId="34" xfId="9" applyFont="1" applyFill="1" applyBorder="1" applyAlignment="1">
      <alignment horizontal="left" vertical="top" wrapText="1"/>
    </xf>
    <xf numFmtId="0" fontId="7" fillId="55" borderId="0" xfId="9" applyFont="1" applyFill="1" applyBorder="1" applyAlignment="1">
      <alignment horizontal="center" vertical="top"/>
    </xf>
    <xf numFmtId="0" fontId="7" fillId="55" borderId="0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left" vertical="top" wrapText="1"/>
    </xf>
    <xf numFmtId="0" fontId="7" fillId="55" borderId="34" xfId="9" applyFont="1" applyFill="1" applyBorder="1" applyAlignment="1">
      <alignment horizontal="left" vertical="top" wrapText="1"/>
    </xf>
    <xf numFmtId="0" fontId="7" fillId="55" borderId="10" xfId="9" applyFont="1" applyFill="1" applyBorder="1" applyAlignment="1">
      <alignment horizontal="center" vertical="top" wrapText="1"/>
    </xf>
    <xf numFmtId="0" fontId="7" fillId="55" borderId="2" xfId="9" applyFont="1" applyFill="1" applyBorder="1" applyAlignment="1">
      <alignment horizontal="center" vertical="top" wrapText="1"/>
    </xf>
    <xf numFmtId="0" fontId="7" fillId="55" borderId="35" xfId="9" applyFont="1" applyFill="1" applyBorder="1" applyAlignment="1">
      <alignment horizontal="center" vertical="top" wrapText="1"/>
    </xf>
    <xf numFmtId="0" fontId="7" fillId="55" borderId="9" xfId="9" applyFont="1" applyFill="1" applyBorder="1" applyAlignment="1">
      <alignment horizontal="center" vertical="top" wrapText="1"/>
    </xf>
    <xf numFmtId="0" fontId="7" fillId="55" borderId="34" xfId="9" applyFont="1" applyFill="1" applyBorder="1" applyAlignment="1">
      <alignment horizontal="center" vertical="top" wrapText="1"/>
    </xf>
    <xf numFmtId="0" fontId="7" fillId="55" borderId="0" xfId="9" applyFont="1" applyFill="1" applyAlignment="1">
      <alignment horizontal="center" vertical="top" wrapText="1"/>
    </xf>
    <xf numFmtId="0" fontId="8" fillId="55" borderId="0" xfId="8" applyFont="1" applyFill="1" applyAlignment="1">
      <alignment horizontal="right" vertical="center" wrapText="1"/>
    </xf>
    <xf numFmtId="0" fontId="75" fillId="55" borderId="32" xfId="0" applyFont="1" applyFill="1" applyBorder="1" applyAlignment="1">
      <alignment vertical="center" wrapText="1"/>
    </xf>
    <xf numFmtId="0" fontId="7" fillId="55" borderId="32" xfId="0" applyFont="1" applyFill="1" applyBorder="1" applyAlignment="1">
      <alignment vertical="center" wrapText="1"/>
    </xf>
    <xf numFmtId="0" fontId="7" fillId="55" borderId="0" xfId="8" applyFont="1" applyFill="1" applyAlignment="1">
      <alignment horizontal="right" vertical="top" wrapText="1"/>
    </xf>
    <xf numFmtId="0" fontId="7" fillId="55" borderId="0" xfId="0" applyFont="1" applyFill="1" applyAlignment="1">
      <alignment horizontal="center" vertical="center" wrapText="1"/>
    </xf>
    <xf numFmtId="0" fontId="7" fillId="55" borderId="11" xfId="0" applyFont="1" applyFill="1" applyBorder="1" applyAlignment="1">
      <alignment horizontal="right" vertical="center" wrapText="1"/>
    </xf>
    <xf numFmtId="0" fontId="7" fillId="55" borderId="11" xfId="0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center" vertical="center" wrapText="1"/>
    </xf>
  </cellXfs>
  <cellStyles count="423">
    <cellStyle name="_artabyuje" xfId="141" xr:uid="{00000000-0005-0000-0000-000000000000}"/>
    <cellStyle name="_artabyuje_3.Havelvacner_N1_12 23.01.2018" xfId="142" xr:uid="{00000000-0005-0000-0000-000001000000}"/>
    <cellStyle name="20% - Accent1 2" xfId="18" xr:uid="{00000000-0005-0000-0000-000002000000}"/>
    <cellStyle name="20% - Accent1 2 2" xfId="81" xr:uid="{00000000-0005-0000-0000-000003000000}"/>
    <cellStyle name="20% - Accent1 2 2 2" xfId="143" xr:uid="{00000000-0005-0000-0000-000004000000}"/>
    <cellStyle name="20% - Accent1 2 2 2 2" xfId="144" xr:uid="{00000000-0005-0000-0000-000005000000}"/>
    <cellStyle name="20% - Accent1 2 2 2 3" xfId="145" xr:uid="{00000000-0005-0000-0000-000006000000}"/>
    <cellStyle name="20% - Accent1 2 2 3" xfId="146" xr:uid="{00000000-0005-0000-0000-000007000000}"/>
    <cellStyle name="20% - Accent1 2 2 4" xfId="147" xr:uid="{00000000-0005-0000-0000-000008000000}"/>
    <cellStyle name="20% - Accent1 2 3" xfId="148" xr:uid="{00000000-0005-0000-0000-000009000000}"/>
    <cellStyle name="20% - Accent1 2 3 2" xfId="149" xr:uid="{00000000-0005-0000-0000-00000A000000}"/>
    <cellStyle name="20% - Accent1 2 3 3" xfId="150" xr:uid="{00000000-0005-0000-0000-00000B000000}"/>
    <cellStyle name="20% - Accent1 2 4" xfId="151" xr:uid="{00000000-0005-0000-0000-00000C000000}"/>
    <cellStyle name="20% - Accent1 2 4 2" xfId="152" xr:uid="{00000000-0005-0000-0000-00000D000000}"/>
    <cellStyle name="20% - Accent1 2 4 3" xfId="153" xr:uid="{00000000-0005-0000-0000-00000E000000}"/>
    <cellStyle name="20% - Accent1 2 5" xfId="154" xr:uid="{00000000-0005-0000-0000-00000F000000}"/>
    <cellStyle name="20% - Accent1 2 6" xfId="155" xr:uid="{00000000-0005-0000-0000-000010000000}"/>
    <cellStyle name="20% - Accent1 3" xfId="382" xr:uid="{00000000-0005-0000-0000-000011000000}"/>
    <cellStyle name="20% - Accent2 2" xfId="19" xr:uid="{00000000-0005-0000-0000-000012000000}"/>
    <cellStyle name="20% - Accent2 2 2" xfId="82" xr:uid="{00000000-0005-0000-0000-000013000000}"/>
    <cellStyle name="20% - Accent2 2 2 2" xfId="156" xr:uid="{00000000-0005-0000-0000-000014000000}"/>
    <cellStyle name="20% - Accent2 2 2 2 2" xfId="157" xr:uid="{00000000-0005-0000-0000-000015000000}"/>
    <cellStyle name="20% - Accent2 2 2 2 3" xfId="158" xr:uid="{00000000-0005-0000-0000-000016000000}"/>
    <cellStyle name="20% - Accent2 2 2 3" xfId="159" xr:uid="{00000000-0005-0000-0000-000017000000}"/>
    <cellStyle name="20% - Accent2 2 2 4" xfId="160" xr:uid="{00000000-0005-0000-0000-000018000000}"/>
    <cellStyle name="20% - Accent2 2 3" xfId="161" xr:uid="{00000000-0005-0000-0000-000019000000}"/>
    <cellStyle name="20% - Accent2 2 3 2" xfId="162" xr:uid="{00000000-0005-0000-0000-00001A000000}"/>
    <cellStyle name="20% - Accent2 2 3 3" xfId="163" xr:uid="{00000000-0005-0000-0000-00001B000000}"/>
    <cellStyle name="20% - Accent2 2 4" xfId="164" xr:uid="{00000000-0005-0000-0000-00001C000000}"/>
    <cellStyle name="20% - Accent2 2 4 2" xfId="165" xr:uid="{00000000-0005-0000-0000-00001D000000}"/>
    <cellStyle name="20% - Accent2 2 4 3" xfId="166" xr:uid="{00000000-0005-0000-0000-00001E000000}"/>
    <cellStyle name="20% - Accent2 2 5" xfId="167" xr:uid="{00000000-0005-0000-0000-00001F000000}"/>
    <cellStyle name="20% - Accent2 2 6" xfId="168" xr:uid="{00000000-0005-0000-0000-000020000000}"/>
    <cellStyle name="20% - Accent2 3" xfId="383" xr:uid="{00000000-0005-0000-0000-000021000000}"/>
    <cellStyle name="20% - Accent3 2" xfId="20" xr:uid="{00000000-0005-0000-0000-000022000000}"/>
    <cellStyle name="20% - Accent3 2 2" xfId="83" xr:uid="{00000000-0005-0000-0000-000023000000}"/>
    <cellStyle name="20% - Accent3 2 2 2" xfId="169" xr:uid="{00000000-0005-0000-0000-000024000000}"/>
    <cellStyle name="20% - Accent3 2 2 2 2" xfId="170" xr:uid="{00000000-0005-0000-0000-000025000000}"/>
    <cellStyle name="20% - Accent3 2 2 2 3" xfId="171" xr:uid="{00000000-0005-0000-0000-000026000000}"/>
    <cellStyle name="20% - Accent3 2 2 3" xfId="172" xr:uid="{00000000-0005-0000-0000-000027000000}"/>
    <cellStyle name="20% - Accent3 2 2 4" xfId="173" xr:uid="{00000000-0005-0000-0000-000028000000}"/>
    <cellStyle name="20% - Accent3 2 3" xfId="174" xr:uid="{00000000-0005-0000-0000-000029000000}"/>
    <cellStyle name="20% - Accent3 2 3 2" xfId="175" xr:uid="{00000000-0005-0000-0000-00002A000000}"/>
    <cellStyle name="20% - Accent3 2 3 3" xfId="176" xr:uid="{00000000-0005-0000-0000-00002B000000}"/>
    <cellStyle name="20% - Accent3 2 4" xfId="177" xr:uid="{00000000-0005-0000-0000-00002C000000}"/>
    <cellStyle name="20% - Accent3 2 4 2" xfId="178" xr:uid="{00000000-0005-0000-0000-00002D000000}"/>
    <cellStyle name="20% - Accent3 2 4 3" xfId="179" xr:uid="{00000000-0005-0000-0000-00002E000000}"/>
    <cellStyle name="20% - Accent3 2 5" xfId="180" xr:uid="{00000000-0005-0000-0000-00002F000000}"/>
    <cellStyle name="20% - Accent3 2 6" xfId="181" xr:uid="{00000000-0005-0000-0000-000030000000}"/>
    <cellStyle name="20% - Accent3 3" xfId="384" xr:uid="{00000000-0005-0000-0000-000031000000}"/>
    <cellStyle name="20% - Accent4 2" xfId="21" xr:uid="{00000000-0005-0000-0000-000032000000}"/>
    <cellStyle name="20% - Accent4 2 2" xfId="84" xr:uid="{00000000-0005-0000-0000-000033000000}"/>
    <cellStyle name="20% - Accent4 2 2 2" xfId="182" xr:uid="{00000000-0005-0000-0000-000034000000}"/>
    <cellStyle name="20% - Accent4 2 2 2 2" xfId="183" xr:uid="{00000000-0005-0000-0000-000035000000}"/>
    <cellStyle name="20% - Accent4 2 2 2 3" xfId="184" xr:uid="{00000000-0005-0000-0000-000036000000}"/>
    <cellStyle name="20% - Accent4 2 2 3" xfId="185" xr:uid="{00000000-0005-0000-0000-000037000000}"/>
    <cellStyle name="20% - Accent4 2 2 4" xfId="186" xr:uid="{00000000-0005-0000-0000-000038000000}"/>
    <cellStyle name="20% - Accent4 2 3" xfId="187" xr:uid="{00000000-0005-0000-0000-000039000000}"/>
    <cellStyle name="20% - Accent4 2 3 2" xfId="188" xr:uid="{00000000-0005-0000-0000-00003A000000}"/>
    <cellStyle name="20% - Accent4 2 3 3" xfId="189" xr:uid="{00000000-0005-0000-0000-00003B000000}"/>
    <cellStyle name="20% - Accent4 2 4" xfId="190" xr:uid="{00000000-0005-0000-0000-00003C000000}"/>
    <cellStyle name="20% - Accent4 2 4 2" xfId="191" xr:uid="{00000000-0005-0000-0000-00003D000000}"/>
    <cellStyle name="20% - Accent4 2 4 3" xfId="192" xr:uid="{00000000-0005-0000-0000-00003E000000}"/>
    <cellStyle name="20% - Accent4 2 5" xfId="193" xr:uid="{00000000-0005-0000-0000-00003F000000}"/>
    <cellStyle name="20% - Accent4 2 6" xfId="194" xr:uid="{00000000-0005-0000-0000-000040000000}"/>
    <cellStyle name="20% - Accent4 3" xfId="385" xr:uid="{00000000-0005-0000-0000-000041000000}"/>
    <cellStyle name="20% - Accent5 2" xfId="22" xr:uid="{00000000-0005-0000-0000-000042000000}"/>
    <cellStyle name="20% - Accent5 2 2" xfId="85" xr:uid="{00000000-0005-0000-0000-000043000000}"/>
    <cellStyle name="20% - Accent5 2 2 2" xfId="195" xr:uid="{00000000-0005-0000-0000-000044000000}"/>
    <cellStyle name="20% - Accent5 2 2 2 2" xfId="196" xr:uid="{00000000-0005-0000-0000-000045000000}"/>
    <cellStyle name="20% - Accent5 2 2 2 3" xfId="197" xr:uid="{00000000-0005-0000-0000-000046000000}"/>
    <cellStyle name="20% - Accent5 2 2 3" xfId="198" xr:uid="{00000000-0005-0000-0000-000047000000}"/>
    <cellStyle name="20% - Accent5 2 2 4" xfId="199" xr:uid="{00000000-0005-0000-0000-000048000000}"/>
    <cellStyle name="20% - Accent5 2 3" xfId="200" xr:uid="{00000000-0005-0000-0000-000049000000}"/>
    <cellStyle name="20% - Accent5 2 3 2" xfId="201" xr:uid="{00000000-0005-0000-0000-00004A000000}"/>
    <cellStyle name="20% - Accent5 2 3 3" xfId="202" xr:uid="{00000000-0005-0000-0000-00004B000000}"/>
    <cellStyle name="20% - Accent5 2 4" xfId="203" xr:uid="{00000000-0005-0000-0000-00004C000000}"/>
    <cellStyle name="20% - Accent5 2 4 2" xfId="204" xr:uid="{00000000-0005-0000-0000-00004D000000}"/>
    <cellStyle name="20% - Accent5 2 4 3" xfId="205" xr:uid="{00000000-0005-0000-0000-00004E000000}"/>
    <cellStyle name="20% - Accent5 2 5" xfId="206" xr:uid="{00000000-0005-0000-0000-00004F000000}"/>
    <cellStyle name="20% - Accent5 2 6" xfId="207" xr:uid="{00000000-0005-0000-0000-000050000000}"/>
    <cellStyle name="20% - Accent5 3" xfId="386" xr:uid="{00000000-0005-0000-0000-000051000000}"/>
    <cellStyle name="20% - Accent6 2" xfId="23" xr:uid="{00000000-0005-0000-0000-000052000000}"/>
    <cellStyle name="20% - Accent6 2 2" xfId="86" xr:uid="{00000000-0005-0000-0000-000053000000}"/>
    <cellStyle name="20% - Accent6 2 2 2" xfId="208" xr:uid="{00000000-0005-0000-0000-000054000000}"/>
    <cellStyle name="20% - Accent6 2 2 2 2" xfId="209" xr:uid="{00000000-0005-0000-0000-000055000000}"/>
    <cellStyle name="20% - Accent6 2 2 2 3" xfId="210" xr:uid="{00000000-0005-0000-0000-000056000000}"/>
    <cellStyle name="20% - Accent6 2 2 3" xfId="211" xr:uid="{00000000-0005-0000-0000-000057000000}"/>
    <cellStyle name="20% - Accent6 2 2 4" xfId="212" xr:uid="{00000000-0005-0000-0000-000058000000}"/>
    <cellStyle name="20% - Accent6 2 3" xfId="213" xr:uid="{00000000-0005-0000-0000-000059000000}"/>
    <cellStyle name="20% - Accent6 2 3 2" xfId="214" xr:uid="{00000000-0005-0000-0000-00005A000000}"/>
    <cellStyle name="20% - Accent6 2 3 3" xfId="215" xr:uid="{00000000-0005-0000-0000-00005B000000}"/>
    <cellStyle name="20% - Accent6 2 4" xfId="216" xr:uid="{00000000-0005-0000-0000-00005C000000}"/>
    <cellStyle name="20% - Accent6 2 4 2" xfId="217" xr:uid="{00000000-0005-0000-0000-00005D000000}"/>
    <cellStyle name="20% - Accent6 2 4 3" xfId="218" xr:uid="{00000000-0005-0000-0000-00005E000000}"/>
    <cellStyle name="20% - Accent6 2 5" xfId="219" xr:uid="{00000000-0005-0000-0000-00005F000000}"/>
    <cellStyle name="20% - Accent6 2 6" xfId="220" xr:uid="{00000000-0005-0000-0000-000060000000}"/>
    <cellStyle name="20% - Accent6 3" xfId="387" xr:uid="{00000000-0005-0000-0000-000061000000}"/>
    <cellStyle name="40% - Accent1 2" xfId="24" xr:uid="{00000000-0005-0000-0000-000062000000}"/>
    <cellStyle name="40% - Accent1 2 2" xfId="87" xr:uid="{00000000-0005-0000-0000-000063000000}"/>
    <cellStyle name="40% - Accent1 2 2 2" xfId="221" xr:uid="{00000000-0005-0000-0000-000064000000}"/>
    <cellStyle name="40% - Accent1 2 2 2 2" xfId="222" xr:uid="{00000000-0005-0000-0000-000065000000}"/>
    <cellStyle name="40% - Accent1 2 2 2 3" xfId="223" xr:uid="{00000000-0005-0000-0000-000066000000}"/>
    <cellStyle name="40% - Accent1 2 2 3" xfId="224" xr:uid="{00000000-0005-0000-0000-000067000000}"/>
    <cellStyle name="40% - Accent1 2 2 4" xfId="225" xr:uid="{00000000-0005-0000-0000-000068000000}"/>
    <cellStyle name="40% - Accent1 2 3" xfId="226" xr:uid="{00000000-0005-0000-0000-000069000000}"/>
    <cellStyle name="40% - Accent1 2 3 2" xfId="227" xr:uid="{00000000-0005-0000-0000-00006A000000}"/>
    <cellStyle name="40% - Accent1 2 3 3" xfId="228" xr:uid="{00000000-0005-0000-0000-00006B000000}"/>
    <cellStyle name="40% - Accent1 2 4" xfId="229" xr:uid="{00000000-0005-0000-0000-00006C000000}"/>
    <cellStyle name="40% - Accent1 2 4 2" xfId="230" xr:uid="{00000000-0005-0000-0000-00006D000000}"/>
    <cellStyle name="40% - Accent1 2 4 3" xfId="231" xr:uid="{00000000-0005-0000-0000-00006E000000}"/>
    <cellStyle name="40% - Accent1 2 5" xfId="232" xr:uid="{00000000-0005-0000-0000-00006F000000}"/>
    <cellStyle name="40% - Accent1 2 6" xfId="233" xr:uid="{00000000-0005-0000-0000-000070000000}"/>
    <cellStyle name="40% - Accent1 3" xfId="388" xr:uid="{00000000-0005-0000-0000-000071000000}"/>
    <cellStyle name="40% - Accent2 2" xfId="25" xr:uid="{00000000-0005-0000-0000-000072000000}"/>
    <cellStyle name="40% - Accent2 2 2" xfId="88" xr:uid="{00000000-0005-0000-0000-000073000000}"/>
    <cellStyle name="40% - Accent2 2 2 2" xfId="234" xr:uid="{00000000-0005-0000-0000-000074000000}"/>
    <cellStyle name="40% - Accent2 2 2 2 2" xfId="235" xr:uid="{00000000-0005-0000-0000-000075000000}"/>
    <cellStyle name="40% - Accent2 2 2 2 3" xfId="236" xr:uid="{00000000-0005-0000-0000-000076000000}"/>
    <cellStyle name="40% - Accent2 2 2 3" xfId="237" xr:uid="{00000000-0005-0000-0000-000077000000}"/>
    <cellStyle name="40% - Accent2 2 2 4" xfId="238" xr:uid="{00000000-0005-0000-0000-000078000000}"/>
    <cellStyle name="40% - Accent2 2 3" xfId="239" xr:uid="{00000000-0005-0000-0000-000079000000}"/>
    <cellStyle name="40% - Accent2 2 3 2" xfId="240" xr:uid="{00000000-0005-0000-0000-00007A000000}"/>
    <cellStyle name="40% - Accent2 2 3 3" xfId="241" xr:uid="{00000000-0005-0000-0000-00007B000000}"/>
    <cellStyle name="40% - Accent2 2 4" xfId="242" xr:uid="{00000000-0005-0000-0000-00007C000000}"/>
    <cellStyle name="40% - Accent2 2 4 2" xfId="243" xr:uid="{00000000-0005-0000-0000-00007D000000}"/>
    <cellStyle name="40% - Accent2 2 4 3" xfId="244" xr:uid="{00000000-0005-0000-0000-00007E000000}"/>
    <cellStyle name="40% - Accent2 2 5" xfId="245" xr:uid="{00000000-0005-0000-0000-00007F000000}"/>
    <cellStyle name="40% - Accent2 2 6" xfId="246" xr:uid="{00000000-0005-0000-0000-000080000000}"/>
    <cellStyle name="40% - Accent2 3" xfId="389" xr:uid="{00000000-0005-0000-0000-000081000000}"/>
    <cellStyle name="40% - Accent3 2" xfId="26" xr:uid="{00000000-0005-0000-0000-000082000000}"/>
    <cellStyle name="40% - Accent3 2 2" xfId="89" xr:uid="{00000000-0005-0000-0000-000083000000}"/>
    <cellStyle name="40% - Accent3 2 2 2" xfId="247" xr:uid="{00000000-0005-0000-0000-000084000000}"/>
    <cellStyle name="40% - Accent3 2 2 2 2" xfId="248" xr:uid="{00000000-0005-0000-0000-000085000000}"/>
    <cellStyle name="40% - Accent3 2 2 2 3" xfId="249" xr:uid="{00000000-0005-0000-0000-000086000000}"/>
    <cellStyle name="40% - Accent3 2 2 3" xfId="250" xr:uid="{00000000-0005-0000-0000-000087000000}"/>
    <cellStyle name="40% - Accent3 2 2 4" xfId="251" xr:uid="{00000000-0005-0000-0000-000088000000}"/>
    <cellStyle name="40% - Accent3 2 3" xfId="252" xr:uid="{00000000-0005-0000-0000-000089000000}"/>
    <cellStyle name="40% - Accent3 2 3 2" xfId="253" xr:uid="{00000000-0005-0000-0000-00008A000000}"/>
    <cellStyle name="40% - Accent3 2 3 3" xfId="254" xr:uid="{00000000-0005-0000-0000-00008B000000}"/>
    <cellStyle name="40% - Accent3 2 4" xfId="255" xr:uid="{00000000-0005-0000-0000-00008C000000}"/>
    <cellStyle name="40% - Accent3 2 4 2" xfId="256" xr:uid="{00000000-0005-0000-0000-00008D000000}"/>
    <cellStyle name="40% - Accent3 2 4 3" xfId="257" xr:uid="{00000000-0005-0000-0000-00008E000000}"/>
    <cellStyle name="40% - Accent3 2 5" xfId="258" xr:uid="{00000000-0005-0000-0000-00008F000000}"/>
    <cellStyle name="40% - Accent3 2 6" xfId="259" xr:uid="{00000000-0005-0000-0000-000090000000}"/>
    <cellStyle name="40% - Accent3 3" xfId="390" xr:uid="{00000000-0005-0000-0000-000091000000}"/>
    <cellStyle name="40% - Accent4 2" xfId="27" xr:uid="{00000000-0005-0000-0000-000092000000}"/>
    <cellStyle name="40% - Accent4 2 2" xfId="90" xr:uid="{00000000-0005-0000-0000-000093000000}"/>
    <cellStyle name="40% - Accent4 2 2 2" xfId="260" xr:uid="{00000000-0005-0000-0000-000094000000}"/>
    <cellStyle name="40% - Accent4 2 2 2 2" xfId="261" xr:uid="{00000000-0005-0000-0000-000095000000}"/>
    <cellStyle name="40% - Accent4 2 2 2 3" xfId="262" xr:uid="{00000000-0005-0000-0000-000096000000}"/>
    <cellStyle name="40% - Accent4 2 2 3" xfId="263" xr:uid="{00000000-0005-0000-0000-000097000000}"/>
    <cellStyle name="40% - Accent4 2 2 4" xfId="264" xr:uid="{00000000-0005-0000-0000-000098000000}"/>
    <cellStyle name="40% - Accent4 2 3" xfId="265" xr:uid="{00000000-0005-0000-0000-000099000000}"/>
    <cellStyle name="40% - Accent4 2 3 2" xfId="266" xr:uid="{00000000-0005-0000-0000-00009A000000}"/>
    <cellStyle name="40% - Accent4 2 3 3" xfId="267" xr:uid="{00000000-0005-0000-0000-00009B000000}"/>
    <cellStyle name="40% - Accent4 2 4" xfId="268" xr:uid="{00000000-0005-0000-0000-00009C000000}"/>
    <cellStyle name="40% - Accent4 2 4 2" xfId="269" xr:uid="{00000000-0005-0000-0000-00009D000000}"/>
    <cellStyle name="40% - Accent4 2 4 3" xfId="270" xr:uid="{00000000-0005-0000-0000-00009E000000}"/>
    <cellStyle name="40% - Accent4 2 5" xfId="271" xr:uid="{00000000-0005-0000-0000-00009F000000}"/>
    <cellStyle name="40% - Accent4 2 6" xfId="272" xr:uid="{00000000-0005-0000-0000-0000A0000000}"/>
    <cellStyle name="40% - Accent4 3" xfId="391" xr:uid="{00000000-0005-0000-0000-0000A1000000}"/>
    <cellStyle name="40% - Accent5 2" xfId="28" xr:uid="{00000000-0005-0000-0000-0000A2000000}"/>
    <cellStyle name="40% - Accent5 2 2" xfId="91" xr:uid="{00000000-0005-0000-0000-0000A3000000}"/>
    <cellStyle name="40% - Accent5 2 2 2" xfId="273" xr:uid="{00000000-0005-0000-0000-0000A4000000}"/>
    <cellStyle name="40% - Accent5 2 2 2 2" xfId="274" xr:uid="{00000000-0005-0000-0000-0000A5000000}"/>
    <cellStyle name="40% - Accent5 2 2 2 3" xfId="275" xr:uid="{00000000-0005-0000-0000-0000A6000000}"/>
    <cellStyle name="40% - Accent5 2 2 3" xfId="276" xr:uid="{00000000-0005-0000-0000-0000A7000000}"/>
    <cellStyle name="40% - Accent5 2 2 4" xfId="277" xr:uid="{00000000-0005-0000-0000-0000A8000000}"/>
    <cellStyle name="40% - Accent5 2 3" xfId="278" xr:uid="{00000000-0005-0000-0000-0000A9000000}"/>
    <cellStyle name="40% - Accent5 2 3 2" xfId="279" xr:uid="{00000000-0005-0000-0000-0000AA000000}"/>
    <cellStyle name="40% - Accent5 2 3 3" xfId="280" xr:uid="{00000000-0005-0000-0000-0000AB000000}"/>
    <cellStyle name="40% - Accent5 2 4" xfId="281" xr:uid="{00000000-0005-0000-0000-0000AC000000}"/>
    <cellStyle name="40% - Accent5 2 4 2" xfId="282" xr:uid="{00000000-0005-0000-0000-0000AD000000}"/>
    <cellStyle name="40% - Accent5 2 4 3" xfId="283" xr:uid="{00000000-0005-0000-0000-0000AE000000}"/>
    <cellStyle name="40% - Accent5 2 5" xfId="284" xr:uid="{00000000-0005-0000-0000-0000AF000000}"/>
    <cellStyle name="40% - Accent5 2 6" xfId="285" xr:uid="{00000000-0005-0000-0000-0000B0000000}"/>
    <cellStyle name="40% - Accent5 3" xfId="392" xr:uid="{00000000-0005-0000-0000-0000B1000000}"/>
    <cellStyle name="40% - Accent6 2" xfId="29" xr:uid="{00000000-0005-0000-0000-0000B2000000}"/>
    <cellStyle name="40% - Accent6 2 2" xfId="92" xr:uid="{00000000-0005-0000-0000-0000B3000000}"/>
    <cellStyle name="40% - Accent6 2 2 2" xfId="286" xr:uid="{00000000-0005-0000-0000-0000B4000000}"/>
    <cellStyle name="40% - Accent6 2 2 2 2" xfId="287" xr:uid="{00000000-0005-0000-0000-0000B5000000}"/>
    <cellStyle name="40% - Accent6 2 2 2 3" xfId="288" xr:uid="{00000000-0005-0000-0000-0000B6000000}"/>
    <cellStyle name="40% - Accent6 2 2 3" xfId="289" xr:uid="{00000000-0005-0000-0000-0000B7000000}"/>
    <cellStyle name="40% - Accent6 2 2 4" xfId="290" xr:uid="{00000000-0005-0000-0000-0000B8000000}"/>
    <cellStyle name="40% - Accent6 2 3" xfId="291" xr:uid="{00000000-0005-0000-0000-0000B9000000}"/>
    <cellStyle name="40% - Accent6 2 3 2" xfId="292" xr:uid="{00000000-0005-0000-0000-0000BA000000}"/>
    <cellStyle name="40% - Accent6 2 3 3" xfId="293" xr:uid="{00000000-0005-0000-0000-0000BB000000}"/>
    <cellStyle name="40% - Accent6 2 4" xfId="294" xr:uid="{00000000-0005-0000-0000-0000BC000000}"/>
    <cellStyle name="40% - Accent6 2 4 2" xfId="295" xr:uid="{00000000-0005-0000-0000-0000BD000000}"/>
    <cellStyle name="40% - Accent6 2 4 3" xfId="296" xr:uid="{00000000-0005-0000-0000-0000BE000000}"/>
    <cellStyle name="40% - Accent6 2 5" xfId="297" xr:uid="{00000000-0005-0000-0000-0000BF000000}"/>
    <cellStyle name="40% - Accent6 2 6" xfId="298" xr:uid="{00000000-0005-0000-0000-0000C0000000}"/>
    <cellStyle name="40% - Accent6 3" xfId="393" xr:uid="{00000000-0005-0000-0000-0000C1000000}"/>
    <cellStyle name="60% - Accent1 2" xfId="30" xr:uid="{00000000-0005-0000-0000-0000C2000000}"/>
    <cellStyle name="60% - Accent1 2 2" xfId="93" xr:uid="{00000000-0005-0000-0000-0000C3000000}"/>
    <cellStyle name="60% - Accent1 3" xfId="394" xr:uid="{00000000-0005-0000-0000-0000C4000000}"/>
    <cellStyle name="60% - Accent2 2" xfId="31" xr:uid="{00000000-0005-0000-0000-0000C5000000}"/>
    <cellStyle name="60% - Accent2 2 2" xfId="94" xr:uid="{00000000-0005-0000-0000-0000C6000000}"/>
    <cellStyle name="60% - Accent2 3" xfId="395" xr:uid="{00000000-0005-0000-0000-0000C7000000}"/>
    <cellStyle name="60% - Accent3 2" xfId="32" xr:uid="{00000000-0005-0000-0000-0000C8000000}"/>
    <cellStyle name="60% - Accent3 2 2" xfId="95" xr:uid="{00000000-0005-0000-0000-0000C9000000}"/>
    <cellStyle name="60% - Accent3 3" xfId="396" xr:uid="{00000000-0005-0000-0000-0000CA000000}"/>
    <cellStyle name="60% - Accent4 2" xfId="33" xr:uid="{00000000-0005-0000-0000-0000CB000000}"/>
    <cellStyle name="60% - Accent4 2 2" xfId="96" xr:uid="{00000000-0005-0000-0000-0000CC000000}"/>
    <cellStyle name="60% - Accent4 3" xfId="397" xr:uid="{00000000-0005-0000-0000-0000CD000000}"/>
    <cellStyle name="60% - Accent5 2" xfId="34" xr:uid="{00000000-0005-0000-0000-0000CE000000}"/>
    <cellStyle name="60% - Accent5 2 2" xfId="97" xr:uid="{00000000-0005-0000-0000-0000CF000000}"/>
    <cellStyle name="60% - Accent5 3" xfId="398" xr:uid="{00000000-0005-0000-0000-0000D0000000}"/>
    <cellStyle name="60% - Accent6 2" xfId="35" xr:uid="{00000000-0005-0000-0000-0000D1000000}"/>
    <cellStyle name="60% - Accent6 2 2" xfId="98" xr:uid="{00000000-0005-0000-0000-0000D2000000}"/>
    <cellStyle name="60% - Accent6 3" xfId="399" xr:uid="{00000000-0005-0000-0000-0000D3000000}"/>
    <cellStyle name="Accent1 2" xfId="36" xr:uid="{00000000-0005-0000-0000-0000D4000000}"/>
    <cellStyle name="Accent1 2 2" xfId="99" xr:uid="{00000000-0005-0000-0000-0000D5000000}"/>
    <cellStyle name="Accent1 3" xfId="400" xr:uid="{00000000-0005-0000-0000-0000D6000000}"/>
    <cellStyle name="Accent2 2" xfId="37" xr:uid="{00000000-0005-0000-0000-0000D7000000}"/>
    <cellStyle name="Accent2 2 2" xfId="100" xr:uid="{00000000-0005-0000-0000-0000D8000000}"/>
    <cellStyle name="Accent2 3" xfId="401" xr:uid="{00000000-0005-0000-0000-0000D9000000}"/>
    <cellStyle name="Accent3 2" xfId="38" xr:uid="{00000000-0005-0000-0000-0000DA000000}"/>
    <cellStyle name="Accent3 2 2" xfId="101" xr:uid="{00000000-0005-0000-0000-0000DB000000}"/>
    <cellStyle name="Accent3 3" xfId="402" xr:uid="{00000000-0005-0000-0000-0000DC000000}"/>
    <cellStyle name="Accent4 2" xfId="39" xr:uid="{00000000-0005-0000-0000-0000DD000000}"/>
    <cellStyle name="Accent4 2 2" xfId="102" xr:uid="{00000000-0005-0000-0000-0000DE000000}"/>
    <cellStyle name="Accent4 3" xfId="403" xr:uid="{00000000-0005-0000-0000-0000DF000000}"/>
    <cellStyle name="Accent5 2" xfId="40" xr:uid="{00000000-0005-0000-0000-0000E0000000}"/>
    <cellStyle name="Accent5 2 2" xfId="103" xr:uid="{00000000-0005-0000-0000-0000E1000000}"/>
    <cellStyle name="Accent5 3" xfId="404" xr:uid="{00000000-0005-0000-0000-0000E2000000}"/>
    <cellStyle name="Accent6 2" xfId="41" xr:uid="{00000000-0005-0000-0000-0000E3000000}"/>
    <cellStyle name="Accent6 2 2" xfId="104" xr:uid="{00000000-0005-0000-0000-0000E4000000}"/>
    <cellStyle name="Accent6 3" xfId="405" xr:uid="{00000000-0005-0000-0000-0000E5000000}"/>
    <cellStyle name="Bad 2" xfId="42" xr:uid="{00000000-0005-0000-0000-0000E6000000}"/>
    <cellStyle name="Bad 2 2" xfId="105" xr:uid="{00000000-0005-0000-0000-0000E7000000}"/>
    <cellStyle name="Bad 3" xfId="406" xr:uid="{00000000-0005-0000-0000-0000E8000000}"/>
    <cellStyle name="Calculation 2" xfId="43" xr:uid="{00000000-0005-0000-0000-0000E9000000}"/>
    <cellStyle name="Calculation 2 2" xfId="106" xr:uid="{00000000-0005-0000-0000-0000EA000000}"/>
    <cellStyle name="Calculation 3" xfId="407" xr:uid="{00000000-0005-0000-0000-0000EB000000}"/>
    <cellStyle name="Check Cell 2" xfId="44" xr:uid="{00000000-0005-0000-0000-0000EC000000}"/>
    <cellStyle name="Check Cell 2 2" xfId="107" xr:uid="{00000000-0005-0000-0000-0000ED000000}"/>
    <cellStyle name="Check Cell 3" xfId="408" xr:uid="{00000000-0005-0000-0000-0000EE000000}"/>
    <cellStyle name="Comma" xfId="7" builtinId="3"/>
    <cellStyle name="Comma 2" xfId="10" xr:uid="{00000000-0005-0000-0000-0000F0000000}"/>
    <cellStyle name="Comma 2 2" xfId="73" xr:uid="{00000000-0005-0000-0000-0000F1000000}"/>
    <cellStyle name="Comma 2 2 2" xfId="108" xr:uid="{00000000-0005-0000-0000-0000F2000000}"/>
    <cellStyle name="Comma 2 2 2 2" xfId="299" xr:uid="{00000000-0005-0000-0000-0000F3000000}"/>
    <cellStyle name="Comma 2 3" xfId="76" xr:uid="{00000000-0005-0000-0000-0000F4000000}"/>
    <cellStyle name="Comma 2 3 2" xfId="300" xr:uid="{00000000-0005-0000-0000-0000F5000000}"/>
    <cellStyle name="Comma 2 4" xfId="69" xr:uid="{00000000-0005-0000-0000-0000F6000000}"/>
    <cellStyle name="Comma 2 5" xfId="17" xr:uid="{00000000-0005-0000-0000-0000F7000000}"/>
    <cellStyle name="Comma 3" xfId="12" xr:uid="{00000000-0005-0000-0000-0000F8000000}"/>
    <cellStyle name="Comma 3 2" xfId="109" xr:uid="{00000000-0005-0000-0000-0000F9000000}"/>
    <cellStyle name="Comma 3 2 2" xfId="301" xr:uid="{00000000-0005-0000-0000-0000FA000000}"/>
    <cellStyle name="Comma 3 2 2 2" xfId="302" xr:uid="{00000000-0005-0000-0000-0000FB000000}"/>
    <cellStyle name="Comma 3 3" xfId="72" xr:uid="{00000000-0005-0000-0000-0000FC000000}"/>
    <cellStyle name="Comma 4" xfId="75" xr:uid="{00000000-0005-0000-0000-0000FD000000}"/>
    <cellStyle name="Comma 4 2" xfId="303" xr:uid="{00000000-0005-0000-0000-0000FE000000}"/>
    <cellStyle name="Comma 4 2 2" xfId="304" xr:uid="{00000000-0005-0000-0000-0000FF000000}"/>
    <cellStyle name="Comma 4 3" xfId="305" xr:uid="{00000000-0005-0000-0000-000000010000}"/>
    <cellStyle name="Comma 4 3 2" xfId="306" xr:uid="{00000000-0005-0000-0000-000001010000}"/>
    <cellStyle name="Comma 5" xfId="67" xr:uid="{00000000-0005-0000-0000-000002010000}"/>
    <cellStyle name="Comma 5 2" xfId="307" xr:uid="{00000000-0005-0000-0000-000003010000}"/>
    <cellStyle name="Comma 5 2 2" xfId="308" xr:uid="{00000000-0005-0000-0000-000004010000}"/>
    <cellStyle name="Comma 6" xfId="15" xr:uid="{00000000-0005-0000-0000-000005010000}"/>
    <cellStyle name="Comma 6 2" xfId="309" xr:uid="{00000000-0005-0000-0000-000006010000}"/>
    <cellStyle name="Comma 6 3" xfId="310" xr:uid="{00000000-0005-0000-0000-000007010000}"/>
    <cellStyle name="Comma 6 3 2" xfId="311" xr:uid="{00000000-0005-0000-0000-000008010000}"/>
    <cellStyle name="Comma 6 3 2 2" xfId="312" xr:uid="{00000000-0005-0000-0000-000009010000}"/>
    <cellStyle name="Comma 6 3 2 3" xfId="313" xr:uid="{00000000-0005-0000-0000-00000A010000}"/>
    <cellStyle name="Comma 6 3 3" xfId="314" xr:uid="{00000000-0005-0000-0000-00000B010000}"/>
    <cellStyle name="Comma 6 3 4" xfId="315" xr:uid="{00000000-0005-0000-0000-00000C010000}"/>
    <cellStyle name="Comma 6 4" xfId="316" xr:uid="{00000000-0005-0000-0000-00000D010000}"/>
    <cellStyle name="Comma 6 4 2" xfId="317" xr:uid="{00000000-0005-0000-0000-00000E010000}"/>
    <cellStyle name="Comma 6 4 2 2" xfId="318" xr:uid="{00000000-0005-0000-0000-00000F010000}"/>
    <cellStyle name="Comma 6 4 2 3" xfId="319" xr:uid="{00000000-0005-0000-0000-000010010000}"/>
    <cellStyle name="Comma 6 4 3" xfId="320" xr:uid="{00000000-0005-0000-0000-000011010000}"/>
    <cellStyle name="Comma 6 4 4" xfId="321" xr:uid="{00000000-0005-0000-0000-000012010000}"/>
    <cellStyle name="Comma 6 5" xfId="322" xr:uid="{00000000-0005-0000-0000-000013010000}"/>
    <cellStyle name="Comma 6 5 2" xfId="323" xr:uid="{00000000-0005-0000-0000-000014010000}"/>
    <cellStyle name="Comma 6 5 3" xfId="324" xr:uid="{00000000-0005-0000-0000-000015010000}"/>
    <cellStyle name="Comma 6 6" xfId="325" xr:uid="{00000000-0005-0000-0000-000016010000}"/>
    <cellStyle name="Comma 6 6 2" xfId="326" xr:uid="{00000000-0005-0000-0000-000017010000}"/>
    <cellStyle name="Comma 6 6 3" xfId="327" xr:uid="{00000000-0005-0000-0000-000018010000}"/>
    <cellStyle name="Comma 6 7" xfId="328" xr:uid="{00000000-0005-0000-0000-000019010000}"/>
    <cellStyle name="Comma 6 8" xfId="329" xr:uid="{00000000-0005-0000-0000-00001A010000}"/>
    <cellStyle name="Comma 7" xfId="330" xr:uid="{00000000-0005-0000-0000-00001B010000}"/>
    <cellStyle name="Comma 8" xfId="331" xr:uid="{00000000-0005-0000-0000-00001C010000}"/>
    <cellStyle name="Comma 8 2" xfId="332" xr:uid="{00000000-0005-0000-0000-00001D010000}"/>
    <cellStyle name="Comma 9" xfId="333" xr:uid="{00000000-0005-0000-0000-00001E010000}"/>
    <cellStyle name="Comma 9 2" xfId="334" xr:uid="{00000000-0005-0000-0000-00001F010000}"/>
    <cellStyle name="Explanatory Text 2" xfId="45" xr:uid="{00000000-0005-0000-0000-000020010000}"/>
    <cellStyle name="Explanatory Text 2 2" xfId="110" xr:uid="{00000000-0005-0000-0000-000021010000}"/>
    <cellStyle name="Explanatory Text 3" xfId="409" xr:uid="{00000000-0005-0000-0000-000022010000}"/>
    <cellStyle name="Good 2" xfId="46" xr:uid="{00000000-0005-0000-0000-000023010000}"/>
    <cellStyle name="Good 2 2" xfId="111" xr:uid="{00000000-0005-0000-0000-000024010000}"/>
    <cellStyle name="Good 3" xfId="410" xr:uid="{00000000-0005-0000-0000-000025010000}"/>
    <cellStyle name="Heading 1 2" xfId="47" xr:uid="{00000000-0005-0000-0000-000026010000}"/>
    <cellStyle name="Heading 1 2 2" xfId="112" xr:uid="{00000000-0005-0000-0000-000027010000}"/>
    <cellStyle name="Heading 1 3" xfId="411" xr:uid="{00000000-0005-0000-0000-000028010000}"/>
    <cellStyle name="Heading 2 2" xfId="48" xr:uid="{00000000-0005-0000-0000-000029010000}"/>
    <cellStyle name="Heading 2 2 2" xfId="113" xr:uid="{00000000-0005-0000-0000-00002A010000}"/>
    <cellStyle name="Heading 2 3" xfId="412" xr:uid="{00000000-0005-0000-0000-00002B010000}"/>
    <cellStyle name="Heading 3 2" xfId="49" xr:uid="{00000000-0005-0000-0000-00002C010000}"/>
    <cellStyle name="Heading 3 2 2" xfId="114" xr:uid="{00000000-0005-0000-0000-00002D010000}"/>
    <cellStyle name="Heading 3 3" xfId="413" xr:uid="{00000000-0005-0000-0000-00002E010000}"/>
    <cellStyle name="Heading 4 2" xfId="50" xr:uid="{00000000-0005-0000-0000-00002F010000}"/>
    <cellStyle name="Heading 4 2 2" xfId="115" xr:uid="{00000000-0005-0000-0000-000030010000}"/>
    <cellStyle name="Heading 4 3" xfId="414" xr:uid="{00000000-0005-0000-0000-000031010000}"/>
    <cellStyle name="Hyperlink" xfId="422" builtinId="8"/>
    <cellStyle name="Input 2" xfId="51" xr:uid="{00000000-0005-0000-0000-000033010000}"/>
    <cellStyle name="Input 2 2" xfId="116" xr:uid="{00000000-0005-0000-0000-000034010000}"/>
    <cellStyle name="Input 3" xfId="415" xr:uid="{00000000-0005-0000-0000-000035010000}"/>
    <cellStyle name="Linked Cell 2" xfId="52" xr:uid="{00000000-0005-0000-0000-000036010000}"/>
    <cellStyle name="Linked Cell 2 2" xfId="117" xr:uid="{00000000-0005-0000-0000-000037010000}"/>
    <cellStyle name="Linked Cell 3" xfId="416" xr:uid="{00000000-0005-0000-0000-000038010000}"/>
    <cellStyle name="Neutral 2" xfId="53" xr:uid="{00000000-0005-0000-0000-000039010000}"/>
    <cellStyle name="Neutral 2 2" xfId="79" xr:uid="{00000000-0005-0000-0000-00003A010000}"/>
    <cellStyle name="Neutral 2 3" xfId="335" xr:uid="{00000000-0005-0000-0000-00003B010000}"/>
    <cellStyle name="Neutral 3" xfId="118" xr:uid="{00000000-0005-0000-0000-00003C010000}"/>
    <cellStyle name="Neutral 4" xfId="336" xr:uid="{00000000-0005-0000-0000-00003D010000}"/>
    <cellStyle name="Neutral 4 2" xfId="417" xr:uid="{00000000-0005-0000-0000-00003E010000}"/>
    <cellStyle name="Normal" xfId="0" builtinId="0"/>
    <cellStyle name="Normal 10" xfId="4" xr:uid="{00000000-0005-0000-0000-000040010000}"/>
    <cellStyle name="Normal 10 2" xfId="337" xr:uid="{00000000-0005-0000-0000-000041010000}"/>
    <cellStyle name="Normal 10 2 2" xfId="338" xr:uid="{00000000-0005-0000-0000-000042010000}"/>
    <cellStyle name="Normal 10 2 2 2" xfId="339" xr:uid="{00000000-0005-0000-0000-000043010000}"/>
    <cellStyle name="Normal 10 2 2 3" xfId="340" xr:uid="{00000000-0005-0000-0000-000044010000}"/>
    <cellStyle name="Normal 10 2 3" xfId="341" xr:uid="{00000000-0005-0000-0000-000045010000}"/>
    <cellStyle name="Normal 10 2 4" xfId="342" xr:uid="{00000000-0005-0000-0000-000046010000}"/>
    <cellStyle name="Normal 10 3" xfId="343" xr:uid="{00000000-0005-0000-0000-000047010000}"/>
    <cellStyle name="Normal 10 3 2" xfId="344" xr:uid="{00000000-0005-0000-0000-000048010000}"/>
    <cellStyle name="Normal 10 3 3" xfId="345" xr:uid="{00000000-0005-0000-0000-000049010000}"/>
    <cellStyle name="Normal 10 4" xfId="346" xr:uid="{00000000-0005-0000-0000-00004A010000}"/>
    <cellStyle name="Normal 10 4 2" xfId="347" xr:uid="{00000000-0005-0000-0000-00004B010000}"/>
    <cellStyle name="Normal 10 4 3" xfId="348" xr:uid="{00000000-0005-0000-0000-00004C010000}"/>
    <cellStyle name="Normal 10 5" xfId="349" xr:uid="{00000000-0005-0000-0000-00004D010000}"/>
    <cellStyle name="Normal 10 6" xfId="350" xr:uid="{00000000-0005-0000-0000-00004E010000}"/>
    <cellStyle name="Normal 11" xfId="351" xr:uid="{00000000-0005-0000-0000-00004F010000}"/>
    <cellStyle name="Normal 11 2" xfId="352" xr:uid="{00000000-0005-0000-0000-000050010000}"/>
    <cellStyle name="Normal 12" xfId="353" xr:uid="{00000000-0005-0000-0000-000051010000}"/>
    <cellStyle name="Normal 12 2" xfId="354" xr:uid="{00000000-0005-0000-0000-000052010000}"/>
    <cellStyle name="Normal 2" xfId="1" xr:uid="{00000000-0005-0000-0000-000053010000}"/>
    <cellStyle name="Normal 2 2" xfId="54" xr:uid="{00000000-0005-0000-0000-000054010000}"/>
    <cellStyle name="Normal 2 2 2" xfId="136" xr:uid="{00000000-0005-0000-0000-000055010000}"/>
    <cellStyle name="Normal 2 2 3" xfId="119" xr:uid="{00000000-0005-0000-0000-000056010000}"/>
    <cellStyle name="Normal 2 3" xfId="120" xr:uid="{00000000-0005-0000-0000-000057010000}"/>
    <cellStyle name="Normal 2 4" xfId="68" xr:uid="{00000000-0005-0000-0000-000058010000}"/>
    <cellStyle name="Normal 2 5" xfId="16" xr:uid="{00000000-0005-0000-0000-000059010000}"/>
    <cellStyle name="Normal 2_3.Havelvacner_N1_12 23.01.2018" xfId="355" xr:uid="{00000000-0005-0000-0000-00005A010000}"/>
    <cellStyle name="Normal 3" xfId="3" xr:uid="{00000000-0005-0000-0000-00005B010000}"/>
    <cellStyle name="Normal 3 2" xfId="55" xr:uid="{00000000-0005-0000-0000-00005C010000}"/>
    <cellStyle name="Normal 3 2 2" xfId="121" xr:uid="{00000000-0005-0000-0000-00005D010000}"/>
    <cellStyle name="Normal 3 2 3" xfId="77" xr:uid="{00000000-0005-0000-0000-00005E010000}"/>
    <cellStyle name="Normal 3 3" xfId="71" xr:uid="{00000000-0005-0000-0000-00005F010000}"/>
    <cellStyle name="Normal 3_HavelvacN2axjusakN3" xfId="80" xr:uid="{00000000-0005-0000-0000-000060010000}"/>
    <cellStyle name="Normal 4" xfId="5" xr:uid="{00000000-0005-0000-0000-000061010000}"/>
    <cellStyle name="Normal 4 2" xfId="78" xr:uid="{00000000-0005-0000-0000-000062010000}"/>
    <cellStyle name="Normal 4 2 2" xfId="356" xr:uid="{00000000-0005-0000-0000-000063010000}"/>
    <cellStyle name="Normal 4 3" xfId="74" xr:uid="{00000000-0005-0000-0000-000064010000}"/>
    <cellStyle name="Normal 5" xfId="9" xr:uid="{00000000-0005-0000-0000-000065010000}"/>
    <cellStyle name="Normal 5 2" xfId="56" xr:uid="{00000000-0005-0000-0000-000066010000}"/>
    <cellStyle name="Normal 5 2 2" xfId="122" xr:uid="{00000000-0005-0000-0000-000067010000}"/>
    <cellStyle name="Normal 5 3" xfId="357" xr:uid="{00000000-0005-0000-0000-000068010000}"/>
    <cellStyle name="Normal 5 3 2" xfId="358" xr:uid="{00000000-0005-0000-0000-000069010000}"/>
    <cellStyle name="Normal 5 3 2 2" xfId="359" xr:uid="{00000000-0005-0000-0000-00006A010000}"/>
    <cellStyle name="Normal 5 3 2 3" xfId="360" xr:uid="{00000000-0005-0000-0000-00006B010000}"/>
    <cellStyle name="Normal 5 3 3" xfId="361" xr:uid="{00000000-0005-0000-0000-00006C010000}"/>
    <cellStyle name="Normal 5 3 4" xfId="362" xr:uid="{00000000-0005-0000-0000-00006D010000}"/>
    <cellStyle name="Normal 5 4" xfId="363" xr:uid="{00000000-0005-0000-0000-00006E010000}"/>
    <cellStyle name="Normal 5 4 2" xfId="364" xr:uid="{00000000-0005-0000-0000-00006F010000}"/>
    <cellStyle name="Normal 5 4 2 2" xfId="365" xr:uid="{00000000-0005-0000-0000-000070010000}"/>
    <cellStyle name="Normal 5 4 2 3" xfId="366" xr:uid="{00000000-0005-0000-0000-000071010000}"/>
    <cellStyle name="Normal 5 4 3" xfId="367" xr:uid="{00000000-0005-0000-0000-000072010000}"/>
    <cellStyle name="Normal 5 4 4" xfId="368" xr:uid="{00000000-0005-0000-0000-000073010000}"/>
    <cellStyle name="Normal 5 5" xfId="369" xr:uid="{00000000-0005-0000-0000-000074010000}"/>
    <cellStyle name="Normal 5 5 2" xfId="370" xr:uid="{00000000-0005-0000-0000-000075010000}"/>
    <cellStyle name="Normal 5 5 3" xfId="371" xr:uid="{00000000-0005-0000-0000-000076010000}"/>
    <cellStyle name="Normal 5 6" xfId="372" xr:uid="{00000000-0005-0000-0000-000077010000}"/>
    <cellStyle name="Normal 5 6 2" xfId="373" xr:uid="{00000000-0005-0000-0000-000078010000}"/>
    <cellStyle name="Normal 5 6 3" xfId="374" xr:uid="{00000000-0005-0000-0000-000079010000}"/>
    <cellStyle name="Normal 5 7" xfId="375" xr:uid="{00000000-0005-0000-0000-00007A010000}"/>
    <cellStyle name="Normal 5 8" xfId="376" xr:uid="{00000000-0005-0000-0000-00007B010000}"/>
    <cellStyle name="Normal 5 9" xfId="377" xr:uid="{00000000-0005-0000-0000-00007C010000}"/>
    <cellStyle name="Normal 6" xfId="123" xr:uid="{00000000-0005-0000-0000-00007D010000}"/>
    <cellStyle name="Normal 7" xfId="124" xr:uid="{00000000-0005-0000-0000-00007E010000}"/>
    <cellStyle name="Normal 8" xfId="8" xr:uid="{00000000-0005-0000-0000-00007F010000}"/>
    <cellStyle name="Normal 8 2" xfId="135" xr:uid="{00000000-0005-0000-0000-000080010000}"/>
    <cellStyle name="Normal 9" xfId="13" xr:uid="{00000000-0005-0000-0000-000081010000}"/>
    <cellStyle name="Normal 9 3_հավ1-3" xfId="57" xr:uid="{00000000-0005-0000-0000-000082010000}"/>
    <cellStyle name="Note 2" xfId="58" xr:uid="{00000000-0005-0000-0000-000083010000}"/>
    <cellStyle name="Note 2 2" xfId="125" xr:uid="{00000000-0005-0000-0000-000084010000}"/>
    <cellStyle name="Note 3" xfId="59" xr:uid="{00000000-0005-0000-0000-000085010000}"/>
    <cellStyle name="Output 2" xfId="60" xr:uid="{00000000-0005-0000-0000-000086010000}"/>
    <cellStyle name="Output 2 2" xfId="126" xr:uid="{00000000-0005-0000-0000-000087010000}"/>
    <cellStyle name="Output 3" xfId="418" xr:uid="{00000000-0005-0000-0000-000088010000}"/>
    <cellStyle name="Percent 2" xfId="2" xr:uid="{00000000-0005-0000-0000-000089010000}"/>
    <cellStyle name="Percent 2 2" xfId="70" xr:uid="{00000000-0005-0000-0000-00008A010000}"/>
    <cellStyle name="Percent 2 2 2" xfId="378" xr:uid="{00000000-0005-0000-0000-00008B010000}"/>
    <cellStyle name="Percent 2 3" xfId="61" xr:uid="{00000000-0005-0000-0000-00008C010000}"/>
    <cellStyle name="Percent 3" xfId="11" xr:uid="{00000000-0005-0000-0000-00008D010000}"/>
    <cellStyle name="Percent 3 2" xfId="379" xr:uid="{00000000-0005-0000-0000-00008E010000}"/>
    <cellStyle name="RowLevel_1_N6+artabyuje" xfId="380" xr:uid="{00000000-0005-0000-0000-00008F010000}"/>
    <cellStyle name="SN_241" xfId="6" xr:uid="{00000000-0005-0000-0000-000090010000}"/>
    <cellStyle name="Style 1" xfId="127" xr:uid="{00000000-0005-0000-0000-000091010000}"/>
    <cellStyle name="Style 1 2" xfId="128" xr:uid="{00000000-0005-0000-0000-000092010000}"/>
    <cellStyle name="Style 1_verchnakan_ax21-25_2018" xfId="129" xr:uid="{00000000-0005-0000-0000-000093010000}"/>
    <cellStyle name="Title 2" xfId="62" xr:uid="{00000000-0005-0000-0000-000094010000}"/>
    <cellStyle name="Title 2 2" xfId="130" xr:uid="{00000000-0005-0000-0000-000095010000}"/>
    <cellStyle name="Title 3" xfId="419" xr:uid="{00000000-0005-0000-0000-000096010000}"/>
    <cellStyle name="Total 2" xfId="63" xr:uid="{00000000-0005-0000-0000-000097010000}"/>
    <cellStyle name="Total 2 2" xfId="131" xr:uid="{00000000-0005-0000-0000-000098010000}"/>
    <cellStyle name="Total 3" xfId="420" xr:uid="{00000000-0005-0000-0000-000099010000}"/>
    <cellStyle name="Warning Text 2" xfId="64" xr:uid="{00000000-0005-0000-0000-00009A010000}"/>
    <cellStyle name="Warning Text 2 2" xfId="132" xr:uid="{00000000-0005-0000-0000-00009B010000}"/>
    <cellStyle name="Warning Text 3" xfId="421" xr:uid="{00000000-0005-0000-0000-00009C010000}"/>
    <cellStyle name="Название 2" xfId="381" xr:uid="{00000000-0005-0000-0000-00009D010000}"/>
    <cellStyle name="Обычный 2" xfId="14" xr:uid="{00000000-0005-0000-0000-00009E010000}"/>
    <cellStyle name="Обычный 2 2" xfId="134" xr:uid="{00000000-0005-0000-0000-00009F010000}"/>
    <cellStyle name="Обычный 2 3" xfId="133" xr:uid="{00000000-0005-0000-0000-0000A0010000}"/>
    <cellStyle name="Обычный 3" xfId="137" xr:uid="{00000000-0005-0000-0000-0000A1010000}"/>
    <cellStyle name="Обычный 4" xfId="138" xr:uid="{00000000-0005-0000-0000-0000A2010000}"/>
    <cellStyle name="Обычный 5" xfId="139" xr:uid="{00000000-0005-0000-0000-0000A3010000}"/>
    <cellStyle name="Обычный 6" xfId="140" xr:uid="{00000000-0005-0000-0000-0000A4010000}"/>
    <cellStyle name="Стиль 1" xfId="65" xr:uid="{00000000-0005-0000-0000-0000A5010000}"/>
    <cellStyle name="Финансовый 2" xfId="66" xr:uid="{00000000-0005-0000-0000-0000A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0" zoomScaleNormal="100" workbookViewId="0">
      <selection activeCell="K8" sqref="K8"/>
    </sheetView>
  </sheetViews>
  <sheetFormatPr defaultRowHeight="17.25"/>
  <cols>
    <col min="1" max="1" width="7.42578125" style="29" customWidth="1"/>
    <col min="2" max="2" width="8.7109375" style="29" customWidth="1"/>
    <col min="3" max="3" width="56.5703125" style="8" customWidth="1"/>
    <col min="4" max="4" width="16.7109375" style="82" bestFit="1" customWidth="1"/>
    <col min="5" max="5" width="18.140625" style="82" customWidth="1"/>
    <col min="6" max="6" width="21.140625" style="82" customWidth="1"/>
    <col min="7" max="7" width="18.140625" style="82" customWidth="1"/>
    <col min="8" max="8" width="16.85546875" style="82" customWidth="1"/>
    <col min="9" max="9" width="15.28515625" style="8" bestFit="1" customWidth="1"/>
    <col min="10" max="16384" width="9.140625" style="8"/>
  </cols>
  <sheetData>
    <row r="1" spans="1:9" ht="16.5" customHeight="1">
      <c r="B1" s="71"/>
      <c r="C1" s="71"/>
      <c r="D1" s="71"/>
      <c r="E1" s="71"/>
      <c r="F1" s="71"/>
      <c r="G1" s="71"/>
      <c r="H1" s="72" t="s">
        <v>59</v>
      </c>
    </row>
    <row r="2" spans="1:9" ht="16.5" customHeight="1">
      <c r="B2" s="71"/>
      <c r="C2" s="71"/>
      <c r="D2" s="71"/>
      <c r="E2" s="71"/>
      <c r="F2" s="71"/>
      <c r="G2" s="71"/>
      <c r="H2" s="72" t="s">
        <v>92</v>
      </c>
    </row>
    <row r="3" spans="1:9" ht="16.5" customHeight="1">
      <c r="B3" s="71"/>
      <c r="C3" s="71"/>
      <c r="D3" s="71"/>
      <c r="E3" s="71"/>
      <c r="F3" s="71"/>
      <c r="G3" s="71"/>
      <c r="H3" s="72" t="s">
        <v>0</v>
      </c>
    </row>
    <row r="4" spans="1:9" ht="52.5" customHeight="1">
      <c r="A4" s="104" t="s">
        <v>112</v>
      </c>
      <c r="B4" s="104"/>
      <c r="C4" s="104"/>
      <c r="D4" s="104"/>
      <c r="E4" s="104"/>
      <c r="F4" s="104"/>
      <c r="G4" s="104"/>
      <c r="H4" s="104"/>
    </row>
    <row r="5" spans="1:9">
      <c r="A5" s="26"/>
      <c r="B5" s="26"/>
      <c r="C5" s="27"/>
      <c r="D5" s="73"/>
      <c r="E5" s="73"/>
      <c r="F5" s="73"/>
      <c r="G5" s="105" t="s">
        <v>87</v>
      </c>
      <c r="H5" s="105"/>
    </row>
    <row r="6" spans="1:9" s="29" customFormat="1" ht="53.25" customHeight="1">
      <c r="A6" s="114" t="s">
        <v>21</v>
      </c>
      <c r="B6" s="114"/>
      <c r="C6" s="106" t="s">
        <v>22</v>
      </c>
      <c r="D6" s="111" t="s">
        <v>36</v>
      </c>
      <c r="E6" s="112"/>
      <c r="F6" s="112"/>
      <c r="G6" s="112"/>
      <c r="H6" s="113"/>
    </row>
    <row r="7" spans="1:9" s="29" customFormat="1" ht="19.5" customHeight="1">
      <c r="A7" s="114"/>
      <c r="B7" s="114"/>
      <c r="C7" s="107"/>
      <c r="D7" s="109" t="s">
        <v>23</v>
      </c>
      <c r="E7" s="111" t="s">
        <v>6</v>
      </c>
      <c r="F7" s="112"/>
      <c r="G7" s="112"/>
      <c r="H7" s="113"/>
    </row>
    <row r="8" spans="1:9" s="29" customFormat="1" ht="110.25" customHeight="1">
      <c r="A8" s="74" t="s">
        <v>24</v>
      </c>
      <c r="B8" s="74" t="s">
        <v>25</v>
      </c>
      <c r="C8" s="108"/>
      <c r="D8" s="110"/>
      <c r="E8" s="75" t="s">
        <v>26</v>
      </c>
      <c r="F8" s="75" t="s">
        <v>27</v>
      </c>
      <c r="G8" s="75" t="s">
        <v>28</v>
      </c>
      <c r="H8" s="75" t="s">
        <v>29</v>
      </c>
    </row>
    <row r="9" spans="1:9" s="29" customFormat="1" ht="30.75" customHeight="1">
      <c r="A9" s="74"/>
      <c r="B9" s="74"/>
      <c r="C9" s="76" t="s">
        <v>30</v>
      </c>
      <c r="D9" s="34">
        <f>+E9+F9+G9+H9</f>
        <v>0</v>
      </c>
      <c r="E9" s="52">
        <f t="shared" ref="E9:H9" si="0">E11</f>
        <v>4231044.5</v>
      </c>
      <c r="F9" s="52">
        <f t="shared" si="0"/>
        <v>-4231044.5</v>
      </c>
      <c r="G9" s="52">
        <f t="shared" si="0"/>
        <v>0</v>
      </c>
      <c r="H9" s="52">
        <f t="shared" si="0"/>
        <v>0</v>
      </c>
    </row>
    <row r="10" spans="1:9">
      <c r="A10" s="74"/>
      <c r="B10" s="74"/>
      <c r="C10" s="76" t="s">
        <v>31</v>
      </c>
      <c r="D10" s="77"/>
      <c r="E10" s="77"/>
      <c r="F10" s="77"/>
      <c r="G10" s="77"/>
      <c r="H10" s="77"/>
    </row>
    <row r="11" spans="1:9" s="29" customFormat="1" ht="51.75">
      <c r="A11" s="36"/>
      <c r="B11" s="37"/>
      <c r="C11" s="37" t="s">
        <v>34</v>
      </c>
      <c r="D11" s="52">
        <f>+E11+F11+G11+H11</f>
        <v>0</v>
      </c>
      <c r="E11" s="52">
        <f>+E13+E20</f>
        <v>4231044.5</v>
      </c>
      <c r="F11" s="52">
        <f>+F13+F20</f>
        <v>-4231044.5</v>
      </c>
      <c r="G11" s="52">
        <f>+G13+G20</f>
        <v>0</v>
      </c>
      <c r="H11" s="52">
        <f>+H13+H20</f>
        <v>0</v>
      </c>
    </row>
    <row r="12" spans="1:9" s="29" customFormat="1">
      <c r="A12" s="36"/>
      <c r="B12" s="36"/>
      <c r="C12" s="36" t="s">
        <v>32</v>
      </c>
      <c r="D12" s="75"/>
      <c r="E12" s="75"/>
      <c r="F12" s="75"/>
      <c r="G12" s="75"/>
      <c r="H12" s="75"/>
    </row>
    <row r="13" spans="1:9" ht="34.5">
      <c r="A13" s="40">
        <v>1049</v>
      </c>
      <c r="B13" s="40">
        <v>21001</v>
      </c>
      <c r="C13" s="78" t="s">
        <v>35</v>
      </c>
      <c r="D13" s="52">
        <f>+E13+F13+G13+H13</f>
        <v>4231044.5</v>
      </c>
      <c r="E13" s="52">
        <f t="shared" ref="E13:G13" si="1">+E15+E17</f>
        <v>4231044.5</v>
      </c>
      <c r="F13" s="52">
        <f t="shared" si="1"/>
        <v>0</v>
      </c>
      <c r="G13" s="52">
        <f t="shared" si="1"/>
        <v>0</v>
      </c>
      <c r="H13" s="52">
        <f>+H15+H17</f>
        <v>0</v>
      </c>
      <c r="I13" s="46"/>
    </row>
    <row r="14" spans="1:9">
      <c r="A14" s="40"/>
      <c r="B14" s="40"/>
      <c r="C14" s="36" t="s">
        <v>32</v>
      </c>
      <c r="D14" s="79"/>
      <c r="E14" s="79"/>
      <c r="F14" s="79"/>
      <c r="G14" s="79"/>
      <c r="H14" s="79"/>
    </row>
    <row r="15" spans="1:9" ht="34.5">
      <c r="A15" s="39"/>
      <c r="B15" s="39">
        <v>1</v>
      </c>
      <c r="C15" s="39" t="s">
        <v>57</v>
      </c>
      <c r="D15" s="80">
        <f>+E15+F15+G15+H15</f>
        <v>1478174.3</v>
      </c>
      <c r="E15" s="80">
        <f>SUM(E16:E16)</f>
        <v>1478174.3</v>
      </c>
      <c r="F15" s="80">
        <f>SUM(F16:F16)</f>
        <v>0</v>
      </c>
      <c r="G15" s="80">
        <f>SUM(G16:G16)</f>
        <v>0</v>
      </c>
      <c r="H15" s="80">
        <f>SUM(H16:H16)</f>
        <v>0</v>
      </c>
    </row>
    <row r="16" spans="1:9" ht="51.75">
      <c r="A16" s="39"/>
      <c r="B16" s="39"/>
      <c r="C16" s="49" t="s">
        <v>110</v>
      </c>
      <c r="D16" s="80">
        <f t="shared" ref="D16:D20" si="2">+E16+F16+G16+H16</f>
        <v>1478174.3</v>
      </c>
      <c r="E16" s="34">
        <v>1478174.3</v>
      </c>
      <c r="F16" s="34">
        <v>0</v>
      </c>
      <c r="G16" s="34">
        <v>0</v>
      </c>
      <c r="H16" s="34">
        <v>0</v>
      </c>
    </row>
    <row r="17" spans="1:8" ht="34.5">
      <c r="A17" s="39"/>
      <c r="B17" s="39">
        <v>3</v>
      </c>
      <c r="C17" s="51" t="s">
        <v>76</v>
      </c>
      <c r="D17" s="80">
        <f t="shared" si="2"/>
        <v>2752870.2</v>
      </c>
      <c r="E17" s="34">
        <f>SUM(E18:E19)</f>
        <v>2752870.2</v>
      </c>
      <c r="F17" s="34">
        <f>SUM(F18:F19)</f>
        <v>0</v>
      </c>
      <c r="G17" s="34">
        <f>SUM(G18:G19)</f>
        <v>0</v>
      </c>
      <c r="H17" s="34">
        <f>SUM(H18:H19)</f>
        <v>0</v>
      </c>
    </row>
    <row r="18" spans="1:8" ht="34.5">
      <c r="A18" s="39"/>
      <c r="B18" s="81"/>
      <c r="C18" s="49" t="s">
        <v>100</v>
      </c>
      <c r="D18" s="80">
        <f t="shared" si="2"/>
        <v>1252745.5</v>
      </c>
      <c r="E18" s="34">
        <v>1252745.5</v>
      </c>
      <c r="F18" s="34">
        <v>0</v>
      </c>
      <c r="G18" s="34">
        <v>0</v>
      </c>
      <c r="H18" s="34">
        <v>0</v>
      </c>
    </row>
    <row r="19" spans="1:8" ht="34.5">
      <c r="A19" s="39"/>
      <c r="B19" s="81"/>
      <c r="C19" s="49" t="s">
        <v>101</v>
      </c>
      <c r="D19" s="80">
        <f t="shared" si="2"/>
        <v>1500124.7</v>
      </c>
      <c r="E19" s="34">
        <v>1500124.7</v>
      </c>
      <c r="F19" s="34">
        <v>0</v>
      </c>
      <c r="G19" s="34">
        <v>0</v>
      </c>
      <c r="H19" s="34">
        <v>0</v>
      </c>
    </row>
    <row r="20" spans="1:8" ht="34.5">
      <c r="A20" s="39">
        <v>1049</v>
      </c>
      <c r="B20" s="39">
        <v>21001</v>
      </c>
      <c r="C20" s="51" t="s">
        <v>35</v>
      </c>
      <c r="D20" s="80">
        <f t="shared" si="2"/>
        <v>-4231044.5</v>
      </c>
      <c r="E20" s="34">
        <v>0</v>
      </c>
      <c r="F20" s="34">
        <v>-4231044.5</v>
      </c>
      <c r="G20" s="34">
        <f t="shared" ref="G20:H20" si="3">-G13</f>
        <v>0</v>
      </c>
      <c r="H20" s="34">
        <f t="shared" si="3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7"/>
  <sheetViews>
    <sheetView zoomScaleNormal="100" workbookViewId="0">
      <selection sqref="A1:J1"/>
    </sheetView>
  </sheetViews>
  <sheetFormatPr defaultRowHeight="17.25"/>
  <cols>
    <col min="1" max="1" width="10.7109375" style="55" customWidth="1"/>
    <col min="2" max="2" width="9.85546875" style="55" customWidth="1"/>
    <col min="3" max="3" width="7" style="55" customWidth="1"/>
    <col min="4" max="4" width="10.7109375" style="55" customWidth="1"/>
    <col min="5" max="5" width="15.28515625" style="55" customWidth="1"/>
    <col min="6" max="6" width="76.140625" style="54" customWidth="1"/>
    <col min="7" max="7" width="15.7109375" style="54" customWidth="1"/>
    <col min="8" max="8" width="17" style="54" bestFit="1" customWidth="1"/>
    <col min="9" max="9" width="16.85546875" style="54" bestFit="1" customWidth="1"/>
    <col min="10" max="10" width="16" style="54" customWidth="1"/>
    <col min="11" max="256" width="9.140625" style="54"/>
    <col min="257" max="257" width="7.5703125" style="54" bestFit="1" customWidth="1"/>
    <col min="258" max="258" width="7" style="54" bestFit="1" customWidth="1"/>
    <col min="259" max="259" width="5.5703125" style="54" bestFit="1" customWidth="1"/>
    <col min="260" max="260" width="8.7109375" style="54" bestFit="1" customWidth="1"/>
    <col min="261" max="261" width="8.42578125" style="54" bestFit="1" customWidth="1"/>
    <col min="262" max="262" width="76.140625" style="54" customWidth="1"/>
    <col min="263" max="264" width="16.5703125" style="54" customWidth="1"/>
    <col min="265" max="265" width="16.7109375" style="54" customWidth="1"/>
    <col min="266" max="266" width="18.5703125" style="54" customWidth="1"/>
    <col min="267" max="512" width="9.140625" style="54"/>
    <col min="513" max="513" width="7.5703125" style="54" bestFit="1" customWidth="1"/>
    <col min="514" max="514" width="7" style="54" bestFit="1" customWidth="1"/>
    <col min="515" max="515" width="5.5703125" style="54" bestFit="1" customWidth="1"/>
    <col min="516" max="516" width="8.7109375" style="54" bestFit="1" customWidth="1"/>
    <col min="517" max="517" width="8.42578125" style="54" bestFit="1" customWidth="1"/>
    <col min="518" max="518" width="76.140625" style="54" customWidth="1"/>
    <col min="519" max="520" width="16.5703125" style="54" customWidth="1"/>
    <col min="521" max="521" width="16.7109375" style="54" customWidth="1"/>
    <col min="522" max="522" width="18.5703125" style="54" customWidth="1"/>
    <col min="523" max="768" width="9.140625" style="54"/>
    <col min="769" max="769" width="7.5703125" style="54" bestFit="1" customWidth="1"/>
    <col min="770" max="770" width="7" style="54" bestFit="1" customWidth="1"/>
    <col min="771" max="771" width="5.5703125" style="54" bestFit="1" customWidth="1"/>
    <col min="772" max="772" width="8.7109375" style="54" bestFit="1" customWidth="1"/>
    <col min="773" max="773" width="8.42578125" style="54" bestFit="1" customWidth="1"/>
    <col min="774" max="774" width="76.140625" style="54" customWidth="1"/>
    <col min="775" max="776" width="16.5703125" style="54" customWidth="1"/>
    <col min="777" max="777" width="16.7109375" style="54" customWidth="1"/>
    <col min="778" max="778" width="18.5703125" style="54" customWidth="1"/>
    <col min="779" max="1024" width="9.140625" style="54"/>
    <col min="1025" max="1025" width="7.5703125" style="54" bestFit="1" customWidth="1"/>
    <col min="1026" max="1026" width="7" style="54" bestFit="1" customWidth="1"/>
    <col min="1027" max="1027" width="5.5703125" style="54" bestFit="1" customWidth="1"/>
    <col min="1028" max="1028" width="8.7109375" style="54" bestFit="1" customWidth="1"/>
    <col min="1029" max="1029" width="8.42578125" style="54" bestFit="1" customWidth="1"/>
    <col min="1030" max="1030" width="76.140625" style="54" customWidth="1"/>
    <col min="1031" max="1032" width="16.5703125" style="54" customWidth="1"/>
    <col min="1033" max="1033" width="16.7109375" style="54" customWidth="1"/>
    <col min="1034" max="1034" width="18.5703125" style="54" customWidth="1"/>
    <col min="1035" max="1280" width="9.140625" style="54"/>
    <col min="1281" max="1281" width="7.5703125" style="54" bestFit="1" customWidth="1"/>
    <col min="1282" max="1282" width="7" style="54" bestFit="1" customWidth="1"/>
    <col min="1283" max="1283" width="5.5703125" style="54" bestFit="1" customWidth="1"/>
    <col min="1284" max="1284" width="8.7109375" style="54" bestFit="1" customWidth="1"/>
    <col min="1285" max="1285" width="8.42578125" style="54" bestFit="1" customWidth="1"/>
    <col min="1286" max="1286" width="76.140625" style="54" customWidth="1"/>
    <col min="1287" max="1288" width="16.5703125" style="54" customWidth="1"/>
    <col min="1289" max="1289" width="16.7109375" style="54" customWidth="1"/>
    <col min="1290" max="1290" width="18.5703125" style="54" customWidth="1"/>
    <col min="1291" max="1536" width="9.140625" style="54"/>
    <col min="1537" max="1537" width="7.5703125" style="54" bestFit="1" customWidth="1"/>
    <col min="1538" max="1538" width="7" style="54" bestFit="1" customWidth="1"/>
    <col min="1539" max="1539" width="5.5703125" style="54" bestFit="1" customWidth="1"/>
    <col min="1540" max="1540" width="8.7109375" style="54" bestFit="1" customWidth="1"/>
    <col min="1541" max="1541" width="8.42578125" style="54" bestFit="1" customWidth="1"/>
    <col min="1542" max="1542" width="76.140625" style="54" customWidth="1"/>
    <col min="1543" max="1544" width="16.5703125" style="54" customWidth="1"/>
    <col min="1545" max="1545" width="16.7109375" style="54" customWidth="1"/>
    <col min="1546" max="1546" width="18.5703125" style="54" customWidth="1"/>
    <col min="1547" max="1792" width="9.140625" style="54"/>
    <col min="1793" max="1793" width="7.5703125" style="54" bestFit="1" customWidth="1"/>
    <col min="1794" max="1794" width="7" style="54" bestFit="1" customWidth="1"/>
    <col min="1795" max="1795" width="5.5703125" style="54" bestFit="1" customWidth="1"/>
    <col min="1796" max="1796" width="8.7109375" style="54" bestFit="1" customWidth="1"/>
    <col min="1797" max="1797" width="8.42578125" style="54" bestFit="1" customWidth="1"/>
    <col min="1798" max="1798" width="76.140625" style="54" customWidth="1"/>
    <col min="1799" max="1800" width="16.5703125" style="54" customWidth="1"/>
    <col min="1801" max="1801" width="16.7109375" style="54" customWidth="1"/>
    <col min="1802" max="1802" width="18.5703125" style="54" customWidth="1"/>
    <col min="1803" max="2048" width="9.140625" style="54"/>
    <col min="2049" max="2049" width="7.5703125" style="54" bestFit="1" customWidth="1"/>
    <col min="2050" max="2050" width="7" style="54" bestFit="1" customWidth="1"/>
    <col min="2051" max="2051" width="5.5703125" style="54" bestFit="1" customWidth="1"/>
    <col min="2052" max="2052" width="8.7109375" style="54" bestFit="1" customWidth="1"/>
    <col min="2053" max="2053" width="8.42578125" style="54" bestFit="1" customWidth="1"/>
    <col min="2054" max="2054" width="76.140625" style="54" customWidth="1"/>
    <col min="2055" max="2056" width="16.5703125" style="54" customWidth="1"/>
    <col min="2057" max="2057" width="16.7109375" style="54" customWidth="1"/>
    <col min="2058" max="2058" width="18.5703125" style="54" customWidth="1"/>
    <col min="2059" max="2304" width="9.140625" style="54"/>
    <col min="2305" max="2305" width="7.5703125" style="54" bestFit="1" customWidth="1"/>
    <col min="2306" max="2306" width="7" style="54" bestFit="1" customWidth="1"/>
    <col min="2307" max="2307" width="5.5703125" style="54" bestFit="1" customWidth="1"/>
    <col min="2308" max="2308" width="8.7109375" style="54" bestFit="1" customWidth="1"/>
    <col min="2309" max="2309" width="8.42578125" style="54" bestFit="1" customWidth="1"/>
    <col min="2310" max="2310" width="76.140625" style="54" customWidth="1"/>
    <col min="2311" max="2312" width="16.5703125" style="54" customWidth="1"/>
    <col min="2313" max="2313" width="16.7109375" style="54" customWidth="1"/>
    <col min="2314" max="2314" width="18.5703125" style="54" customWidth="1"/>
    <col min="2315" max="2560" width="9.140625" style="54"/>
    <col min="2561" max="2561" width="7.5703125" style="54" bestFit="1" customWidth="1"/>
    <col min="2562" max="2562" width="7" style="54" bestFit="1" customWidth="1"/>
    <col min="2563" max="2563" width="5.5703125" style="54" bestFit="1" customWidth="1"/>
    <col min="2564" max="2564" width="8.7109375" style="54" bestFit="1" customWidth="1"/>
    <col min="2565" max="2565" width="8.42578125" style="54" bestFit="1" customWidth="1"/>
    <col min="2566" max="2566" width="76.140625" style="54" customWidth="1"/>
    <col min="2567" max="2568" width="16.5703125" style="54" customWidth="1"/>
    <col min="2569" max="2569" width="16.7109375" style="54" customWidth="1"/>
    <col min="2570" max="2570" width="18.5703125" style="54" customWidth="1"/>
    <col min="2571" max="2816" width="9.140625" style="54"/>
    <col min="2817" max="2817" width="7.5703125" style="54" bestFit="1" customWidth="1"/>
    <col min="2818" max="2818" width="7" style="54" bestFit="1" customWidth="1"/>
    <col min="2819" max="2819" width="5.5703125" style="54" bestFit="1" customWidth="1"/>
    <col min="2820" max="2820" width="8.7109375" style="54" bestFit="1" customWidth="1"/>
    <col min="2821" max="2821" width="8.42578125" style="54" bestFit="1" customWidth="1"/>
    <col min="2822" max="2822" width="76.140625" style="54" customWidth="1"/>
    <col min="2823" max="2824" width="16.5703125" style="54" customWidth="1"/>
    <col min="2825" max="2825" width="16.7109375" style="54" customWidth="1"/>
    <col min="2826" max="2826" width="18.5703125" style="54" customWidth="1"/>
    <col min="2827" max="3072" width="9.140625" style="54"/>
    <col min="3073" max="3073" width="7.5703125" style="54" bestFit="1" customWidth="1"/>
    <col min="3074" max="3074" width="7" style="54" bestFit="1" customWidth="1"/>
    <col min="3075" max="3075" width="5.5703125" style="54" bestFit="1" customWidth="1"/>
    <col min="3076" max="3076" width="8.7109375" style="54" bestFit="1" customWidth="1"/>
    <col min="3077" max="3077" width="8.42578125" style="54" bestFit="1" customWidth="1"/>
    <col min="3078" max="3078" width="76.140625" style="54" customWidth="1"/>
    <col min="3079" max="3080" width="16.5703125" style="54" customWidth="1"/>
    <col min="3081" max="3081" width="16.7109375" style="54" customWidth="1"/>
    <col min="3082" max="3082" width="18.5703125" style="54" customWidth="1"/>
    <col min="3083" max="3328" width="9.140625" style="54"/>
    <col min="3329" max="3329" width="7.5703125" style="54" bestFit="1" customWidth="1"/>
    <col min="3330" max="3330" width="7" style="54" bestFit="1" customWidth="1"/>
    <col min="3331" max="3331" width="5.5703125" style="54" bestFit="1" customWidth="1"/>
    <col min="3332" max="3332" width="8.7109375" style="54" bestFit="1" customWidth="1"/>
    <col min="3333" max="3333" width="8.42578125" style="54" bestFit="1" customWidth="1"/>
    <col min="3334" max="3334" width="76.140625" style="54" customWidth="1"/>
    <col min="3335" max="3336" width="16.5703125" style="54" customWidth="1"/>
    <col min="3337" max="3337" width="16.7109375" style="54" customWidth="1"/>
    <col min="3338" max="3338" width="18.5703125" style="54" customWidth="1"/>
    <col min="3339" max="3584" width="9.140625" style="54"/>
    <col min="3585" max="3585" width="7.5703125" style="54" bestFit="1" customWidth="1"/>
    <col min="3586" max="3586" width="7" style="54" bestFit="1" customWidth="1"/>
    <col min="3587" max="3587" width="5.5703125" style="54" bestFit="1" customWidth="1"/>
    <col min="3588" max="3588" width="8.7109375" style="54" bestFit="1" customWidth="1"/>
    <col min="3589" max="3589" width="8.42578125" style="54" bestFit="1" customWidth="1"/>
    <col min="3590" max="3590" width="76.140625" style="54" customWidth="1"/>
    <col min="3591" max="3592" width="16.5703125" style="54" customWidth="1"/>
    <col min="3593" max="3593" width="16.7109375" style="54" customWidth="1"/>
    <col min="3594" max="3594" width="18.5703125" style="54" customWidth="1"/>
    <col min="3595" max="3840" width="9.140625" style="54"/>
    <col min="3841" max="3841" width="7.5703125" style="54" bestFit="1" customWidth="1"/>
    <col min="3842" max="3842" width="7" style="54" bestFit="1" customWidth="1"/>
    <col min="3843" max="3843" width="5.5703125" style="54" bestFit="1" customWidth="1"/>
    <col min="3844" max="3844" width="8.7109375" style="54" bestFit="1" customWidth="1"/>
    <col min="3845" max="3845" width="8.42578125" style="54" bestFit="1" customWidth="1"/>
    <col min="3846" max="3846" width="76.140625" style="54" customWidth="1"/>
    <col min="3847" max="3848" width="16.5703125" style="54" customWidth="1"/>
    <col min="3849" max="3849" width="16.7109375" style="54" customWidth="1"/>
    <col min="3850" max="3850" width="18.5703125" style="54" customWidth="1"/>
    <col min="3851" max="4096" width="9.140625" style="54"/>
    <col min="4097" max="4097" width="7.5703125" style="54" bestFit="1" customWidth="1"/>
    <col min="4098" max="4098" width="7" style="54" bestFit="1" customWidth="1"/>
    <col min="4099" max="4099" width="5.5703125" style="54" bestFit="1" customWidth="1"/>
    <col min="4100" max="4100" width="8.7109375" style="54" bestFit="1" customWidth="1"/>
    <col min="4101" max="4101" width="8.42578125" style="54" bestFit="1" customWidth="1"/>
    <col min="4102" max="4102" width="76.140625" style="54" customWidth="1"/>
    <col min="4103" max="4104" width="16.5703125" style="54" customWidth="1"/>
    <col min="4105" max="4105" width="16.7109375" style="54" customWidth="1"/>
    <col min="4106" max="4106" width="18.5703125" style="54" customWidth="1"/>
    <col min="4107" max="4352" width="9.140625" style="54"/>
    <col min="4353" max="4353" width="7.5703125" style="54" bestFit="1" customWidth="1"/>
    <col min="4354" max="4354" width="7" style="54" bestFit="1" customWidth="1"/>
    <col min="4355" max="4355" width="5.5703125" style="54" bestFit="1" customWidth="1"/>
    <col min="4356" max="4356" width="8.7109375" style="54" bestFit="1" customWidth="1"/>
    <col min="4357" max="4357" width="8.42578125" style="54" bestFit="1" customWidth="1"/>
    <col min="4358" max="4358" width="76.140625" style="54" customWidth="1"/>
    <col min="4359" max="4360" width="16.5703125" style="54" customWidth="1"/>
    <col min="4361" max="4361" width="16.7109375" style="54" customWidth="1"/>
    <col min="4362" max="4362" width="18.5703125" style="54" customWidth="1"/>
    <col min="4363" max="4608" width="9.140625" style="54"/>
    <col min="4609" max="4609" width="7.5703125" style="54" bestFit="1" customWidth="1"/>
    <col min="4610" max="4610" width="7" style="54" bestFit="1" customWidth="1"/>
    <col min="4611" max="4611" width="5.5703125" style="54" bestFit="1" customWidth="1"/>
    <col min="4612" max="4612" width="8.7109375" style="54" bestFit="1" customWidth="1"/>
    <col min="4613" max="4613" width="8.42578125" style="54" bestFit="1" customWidth="1"/>
    <col min="4614" max="4614" width="76.140625" style="54" customWidth="1"/>
    <col min="4615" max="4616" width="16.5703125" style="54" customWidth="1"/>
    <col min="4617" max="4617" width="16.7109375" style="54" customWidth="1"/>
    <col min="4618" max="4618" width="18.5703125" style="54" customWidth="1"/>
    <col min="4619" max="4864" width="9.140625" style="54"/>
    <col min="4865" max="4865" width="7.5703125" style="54" bestFit="1" customWidth="1"/>
    <col min="4866" max="4866" width="7" style="54" bestFit="1" customWidth="1"/>
    <col min="4867" max="4867" width="5.5703125" style="54" bestFit="1" customWidth="1"/>
    <col min="4868" max="4868" width="8.7109375" style="54" bestFit="1" customWidth="1"/>
    <col min="4869" max="4869" width="8.42578125" style="54" bestFit="1" customWidth="1"/>
    <col min="4870" max="4870" width="76.140625" style="54" customWidth="1"/>
    <col min="4871" max="4872" width="16.5703125" style="54" customWidth="1"/>
    <col min="4873" max="4873" width="16.7109375" style="54" customWidth="1"/>
    <col min="4874" max="4874" width="18.5703125" style="54" customWidth="1"/>
    <col min="4875" max="5120" width="9.140625" style="54"/>
    <col min="5121" max="5121" width="7.5703125" style="54" bestFit="1" customWidth="1"/>
    <col min="5122" max="5122" width="7" style="54" bestFit="1" customWidth="1"/>
    <col min="5123" max="5123" width="5.5703125" style="54" bestFit="1" customWidth="1"/>
    <col min="5124" max="5124" width="8.7109375" style="54" bestFit="1" customWidth="1"/>
    <col min="5125" max="5125" width="8.42578125" style="54" bestFit="1" customWidth="1"/>
    <col min="5126" max="5126" width="76.140625" style="54" customWidth="1"/>
    <col min="5127" max="5128" width="16.5703125" style="54" customWidth="1"/>
    <col min="5129" max="5129" width="16.7109375" style="54" customWidth="1"/>
    <col min="5130" max="5130" width="18.5703125" style="54" customWidth="1"/>
    <col min="5131" max="5376" width="9.140625" style="54"/>
    <col min="5377" max="5377" width="7.5703125" style="54" bestFit="1" customWidth="1"/>
    <col min="5378" max="5378" width="7" style="54" bestFit="1" customWidth="1"/>
    <col min="5379" max="5379" width="5.5703125" style="54" bestFit="1" customWidth="1"/>
    <col min="5380" max="5380" width="8.7109375" style="54" bestFit="1" customWidth="1"/>
    <col min="5381" max="5381" width="8.42578125" style="54" bestFit="1" customWidth="1"/>
    <col min="5382" max="5382" width="76.140625" style="54" customWidth="1"/>
    <col min="5383" max="5384" width="16.5703125" style="54" customWidth="1"/>
    <col min="5385" max="5385" width="16.7109375" style="54" customWidth="1"/>
    <col min="5386" max="5386" width="18.5703125" style="54" customWidth="1"/>
    <col min="5387" max="5632" width="9.140625" style="54"/>
    <col min="5633" max="5633" width="7.5703125" style="54" bestFit="1" customWidth="1"/>
    <col min="5634" max="5634" width="7" style="54" bestFit="1" customWidth="1"/>
    <col min="5635" max="5635" width="5.5703125" style="54" bestFit="1" customWidth="1"/>
    <col min="5636" max="5636" width="8.7109375" style="54" bestFit="1" customWidth="1"/>
    <col min="5637" max="5637" width="8.42578125" style="54" bestFit="1" customWidth="1"/>
    <col min="5638" max="5638" width="76.140625" style="54" customWidth="1"/>
    <col min="5639" max="5640" width="16.5703125" style="54" customWidth="1"/>
    <col min="5641" max="5641" width="16.7109375" style="54" customWidth="1"/>
    <col min="5642" max="5642" width="18.5703125" style="54" customWidth="1"/>
    <col min="5643" max="5888" width="9.140625" style="54"/>
    <col min="5889" max="5889" width="7.5703125" style="54" bestFit="1" customWidth="1"/>
    <col min="5890" max="5890" width="7" style="54" bestFit="1" customWidth="1"/>
    <col min="5891" max="5891" width="5.5703125" style="54" bestFit="1" customWidth="1"/>
    <col min="5892" max="5892" width="8.7109375" style="54" bestFit="1" customWidth="1"/>
    <col min="5893" max="5893" width="8.42578125" style="54" bestFit="1" customWidth="1"/>
    <col min="5894" max="5894" width="76.140625" style="54" customWidth="1"/>
    <col min="5895" max="5896" width="16.5703125" style="54" customWidth="1"/>
    <col min="5897" max="5897" width="16.7109375" style="54" customWidth="1"/>
    <col min="5898" max="5898" width="18.5703125" style="54" customWidth="1"/>
    <col min="5899" max="6144" width="9.140625" style="54"/>
    <col min="6145" max="6145" width="7.5703125" style="54" bestFit="1" customWidth="1"/>
    <col min="6146" max="6146" width="7" style="54" bestFit="1" customWidth="1"/>
    <col min="6147" max="6147" width="5.5703125" style="54" bestFit="1" customWidth="1"/>
    <col min="6148" max="6148" width="8.7109375" style="54" bestFit="1" customWidth="1"/>
    <col min="6149" max="6149" width="8.42578125" style="54" bestFit="1" customWidth="1"/>
    <col min="6150" max="6150" width="76.140625" style="54" customWidth="1"/>
    <col min="6151" max="6152" width="16.5703125" style="54" customWidth="1"/>
    <col min="6153" max="6153" width="16.7109375" style="54" customWidth="1"/>
    <col min="6154" max="6154" width="18.5703125" style="54" customWidth="1"/>
    <col min="6155" max="6400" width="9.140625" style="54"/>
    <col min="6401" max="6401" width="7.5703125" style="54" bestFit="1" customWidth="1"/>
    <col min="6402" max="6402" width="7" style="54" bestFit="1" customWidth="1"/>
    <col min="6403" max="6403" width="5.5703125" style="54" bestFit="1" customWidth="1"/>
    <col min="6404" max="6404" width="8.7109375" style="54" bestFit="1" customWidth="1"/>
    <col min="6405" max="6405" width="8.42578125" style="54" bestFit="1" customWidth="1"/>
    <col min="6406" max="6406" width="76.140625" style="54" customWidth="1"/>
    <col min="6407" max="6408" width="16.5703125" style="54" customWidth="1"/>
    <col min="6409" max="6409" width="16.7109375" style="54" customWidth="1"/>
    <col min="6410" max="6410" width="18.5703125" style="54" customWidth="1"/>
    <col min="6411" max="6656" width="9.140625" style="54"/>
    <col min="6657" max="6657" width="7.5703125" style="54" bestFit="1" customWidth="1"/>
    <col min="6658" max="6658" width="7" style="54" bestFit="1" customWidth="1"/>
    <col min="6659" max="6659" width="5.5703125" style="54" bestFit="1" customWidth="1"/>
    <col min="6660" max="6660" width="8.7109375" style="54" bestFit="1" customWidth="1"/>
    <col min="6661" max="6661" width="8.42578125" style="54" bestFit="1" customWidth="1"/>
    <col min="6662" max="6662" width="76.140625" style="54" customWidth="1"/>
    <col min="6663" max="6664" width="16.5703125" style="54" customWidth="1"/>
    <col min="6665" max="6665" width="16.7109375" style="54" customWidth="1"/>
    <col min="6666" max="6666" width="18.5703125" style="54" customWidth="1"/>
    <col min="6667" max="6912" width="9.140625" style="54"/>
    <col min="6913" max="6913" width="7.5703125" style="54" bestFit="1" customWidth="1"/>
    <col min="6914" max="6914" width="7" style="54" bestFit="1" customWidth="1"/>
    <col min="6915" max="6915" width="5.5703125" style="54" bestFit="1" customWidth="1"/>
    <col min="6916" max="6916" width="8.7109375" style="54" bestFit="1" customWidth="1"/>
    <col min="6917" max="6917" width="8.42578125" style="54" bestFit="1" customWidth="1"/>
    <col min="6918" max="6918" width="76.140625" style="54" customWidth="1"/>
    <col min="6919" max="6920" width="16.5703125" style="54" customWidth="1"/>
    <col min="6921" max="6921" width="16.7109375" style="54" customWidth="1"/>
    <col min="6922" max="6922" width="18.5703125" style="54" customWidth="1"/>
    <col min="6923" max="7168" width="9.140625" style="54"/>
    <col min="7169" max="7169" width="7.5703125" style="54" bestFit="1" customWidth="1"/>
    <col min="7170" max="7170" width="7" style="54" bestFit="1" customWidth="1"/>
    <col min="7171" max="7171" width="5.5703125" style="54" bestFit="1" customWidth="1"/>
    <col min="7172" max="7172" width="8.7109375" style="54" bestFit="1" customWidth="1"/>
    <col min="7173" max="7173" width="8.42578125" style="54" bestFit="1" customWidth="1"/>
    <col min="7174" max="7174" width="76.140625" style="54" customWidth="1"/>
    <col min="7175" max="7176" width="16.5703125" style="54" customWidth="1"/>
    <col min="7177" max="7177" width="16.7109375" style="54" customWidth="1"/>
    <col min="7178" max="7178" width="18.5703125" style="54" customWidth="1"/>
    <col min="7179" max="7424" width="9.140625" style="54"/>
    <col min="7425" max="7425" width="7.5703125" style="54" bestFit="1" customWidth="1"/>
    <col min="7426" max="7426" width="7" style="54" bestFit="1" customWidth="1"/>
    <col min="7427" max="7427" width="5.5703125" style="54" bestFit="1" customWidth="1"/>
    <col min="7428" max="7428" width="8.7109375" style="54" bestFit="1" customWidth="1"/>
    <col min="7429" max="7429" width="8.42578125" style="54" bestFit="1" customWidth="1"/>
    <col min="7430" max="7430" width="76.140625" style="54" customWidth="1"/>
    <col min="7431" max="7432" width="16.5703125" style="54" customWidth="1"/>
    <col min="7433" max="7433" width="16.7109375" style="54" customWidth="1"/>
    <col min="7434" max="7434" width="18.5703125" style="54" customWidth="1"/>
    <col min="7435" max="7680" width="9.140625" style="54"/>
    <col min="7681" max="7681" width="7.5703125" style="54" bestFit="1" customWidth="1"/>
    <col min="7682" max="7682" width="7" style="54" bestFit="1" customWidth="1"/>
    <col min="7683" max="7683" width="5.5703125" style="54" bestFit="1" customWidth="1"/>
    <col min="7684" max="7684" width="8.7109375" style="54" bestFit="1" customWidth="1"/>
    <col min="7685" max="7685" width="8.42578125" style="54" bestFit="1" customWidth="1"/>
    <col min="7686" max="7686" width="76.140625" style="54" customWidth="1"/>
    <col min="7687" max="7688" width="16.5703125" style="54" customWidth="1"/>
    <col min="7689" max="7689" width="16.7109375" style="54" customWidth="1"/>
    <col min="7690" max="7690" width="18.5703125" style="54" customWidth="1"/>
    <col min="7691" max="7936" width="9.140625" style="54"/>
    <col min="7937" max="7937" width="7.5703125" style="54" bestFit="1" customWidth="1"/>
    <col min="7938" max="7938" width="7" style="54" bestFit="1" customWidth="1"/>
    <col min="7939" max="7939" width="5.5703125" style="54" bestFit="1" customWidth="1"/>
    <col min="7940" max="7940" width="8.7109375" style="54" bestFit="1" customWidth="1"/>
    <col min="7941" max="7941" width="8.42578125" style="54" bestFit="1" customWidth="1"/>
    <col min="7942" max="7942" width="76.140625" style="54" customWidth="1"/>
    <col min="7943" max="7944" width="16.5703125" style="54" customWidth="1"/>
    <col min="7945" max="7945" width="16.7109375" style="54" customWidth="1"/>
    <col min="7946" max="7946" width="18.5703125" style="54" customWidth="1"/>
    <col min="7947" max="8192" width="9.140625" style="54"/>
    <col min="8193" max="8193" width="7.5703125" style="54" bestFit="1" customWidth="1"/>
    <col min="8194" max="8194" width="7" style="54" bestFit="1" customWidth="1"/>
    <col min="8195" max="8195" width="5.5703125" style="54" bestFit="1" customWidth="1"/>
    <col min="8196" max="8196" width="8.7109375" style="54" bestFit="1" customWidth="1"/>
    <col min="8197" max="8197" width="8.42578125" style="54" bestFit="1" customWidth="1"/>
    <col min="8198" max="8198" width="76.140625" style="54" customWidth="1"/>
    <col min="8199" max="8200" width="16.5703125" style="54" customWidth="1"/>
    <col min="8201" max="8201" width="16.7109375" style="54" customWidth="1"/>
    <col min="8202" max="8202" width="18.5703125" style="54" customWidth="1"/>
    <col min="8203" max="8448" width="9.140625" style="54"/>
    <col min="8449" max="8449" width="7.5703125" style="54" bestFit="1" customWidth="1"/>
    <col min="8450" max="8450" width="7" style="54" bestFit="1" customWidth="1"/>
    <col min="8451" max="8451" width="5.5703125" style="54" bestFit="1" customWidth="1"/>
    <col min="8452" max="8452" width="8.7109375" style="54" bestFit="1" customWidth="1"/>
    <col min="8453" max="8453" width="8.42578125" style="54" bestFit="1" customWidth="1"/>
    <col min="8454" max="8454" width="76.140625" style="54" customWidth="1"/>
    <col min="8455" max="8456" width="16.5703125" style="54" customWidth="1"/>
    <col min="8457" max="8457" width="16.7109375" style="54" customWidth="1"/>
    <col min="8458" max="8458" width="18.5703125" style="54" customWidth="1"/>
    <col min="8459" max="8704" width="9.140625" style="54"/>
    <col min="8705" max="8705" width="7.5703125" style="54" bestFit="1" customWidth="1"/>
    <col min="8706" max="8706" width="7" style="54" bestFit="1" customWidth="1"/>
    <col min="8707" max="8707" width="5.5703125" style="54" bestFit="1" customWidth="1"/>
    <col min="8708" max="8708" width="8.7109375" style="54" bestFit="1" customWidth="1"/>
    <col min="8709" max="8709" width="8.42578125" style="54" bestFit="1" customWidth="1"/>
    <col min="8710" max="8710" width="76.140625" style="54" customWidth="1"/>
    <col min="8711" max="8712" width="16.5703125" style="54" customWidth="1"/>
    <col min="8713" max="8713" width="16.7109375" style="54" customWidth="1"/>
    <col min="8714" max="8714" width="18.5703125" style="54" customWidth="1"/>
    <col min="8715" max="8960" width="9.140625" style="54"/>
    <col min="8961" max="8961" width="7.5703125" style="54" bestFit="1" customWidth="1"/>
    <col min="8962" max="8962" width="7" style="54" bestFit="1" customWidth="1"/>
    <col min="8963" max="8963" width="5.5703125" style="54" bestFit="1" customWidth="1"/>
    <col min="8964" max="8964" width="8.7109375" style="54" bestFit="1" customWidth="1"/>
    <col min="8965" max="8965" width="8.42578125" style="54" bestFit="1" customWidth="1"/>
    <col min="8966" max="8966" width="76.140625" style="54" customWidth="1"/>
    <col min="8967" max="8968" width="16.5703125" style="54" customWidth="1"/>
    <col min="8969" max="8969" width="16.7109375" style="54" customWidth="1"/>
    <col min="8970" max="8970" width="18.5703125" style="54" customWidth="1"/>
    <col min="8971" max="9216" width="9.140625" style="54"/>
    <col min="9217" max="9217" width="7.5703125" style="54" bestFit="1" customWidth="1"/>
    <col min="9218" max="9218" width="7" style="54" bestFit="1" customWidth="1"/>
    <col min="9219" max="9219" width="5.5703125" style="54" bestFit="1" customWidth="1"/>
    <col min="9220" max="9220" width="8.7109375" style="54" bestFit="1" customWidth="1"/>
    <col min="9221" max="9221" width="8.42578125" style="54" bestFit="1" customWidth="1"/>
    <col min="9222" max="9222" width="76.140625" style="54" customWidth="1"/>
    <col min="9223" max="9224" width="16.5703125" style="54" customWidth="1"/>
    <col min="9225" max="9225" width="16.7109375" style="54" customWidth="1"/>
    <col min="9226" max="9226" width="18.5703125" style="54" customWidth="1"/>
    <col min="9227" max="9472" width="9.140625" style="54"/>
    <col min="9473" max="9473" width="7.5703125" style="54" bestFit="1" customWidth="1"/>
    <col min="9474" max="9474" width="7" style="54" bestFit="1" customWidth="1"/>
    <col min="9475" max="9475" width="5.5703125" style="54" bestFit="1" customWidth="1"/>
    <col min="9476" max="9476" width="8.7109375" style="54" bestFit="1" customWidth="1"/>
    <col min="9477" max="9477" width="8.42578125" style="54" bestFit="1" customWidth="1"/>
    <col min="9478" max="9478" width="76.140625" style="54" customWidth="1"/>
    <col min="9479" max="9480" width="16.5703125" style="54" customWidth="1"/>
    <col min="9481" max="9481" width="16.7109375" style="54" customWidth="1"/>
    <col min="9482" max="9482" width="18.5703125" style="54" customWidth="1"/>
    <col min="9483" max="9728" width="9.140625" style="54"/>
    <col min="9729" max="9729" width="7.5703125" style="54" bestFit="1" customWidth="1"/>
    <col min="9730" max="9730" width="7" style="54" bestFit="1" customWidth="1"/>
    <col min="9731" max="9731" width="5.5703125" style="54" bestFit="1" customWidth="1"/>
    <col min="9732" max="9732" width="8.7109375" style="54" bestFit="1" customWidth="1"/>
    <col min="9733" max="9733" width="8.42578125" style="54" bestFit="1" customWidth="1"/>
    <col min="9734" max="9734" width="76.140625" style="54" customWidth="1"/>
    <col min="9735" max="9736" width="16.5703125" style="54" customWidth="1"/>
    <col min="9737" max="9737" width="16.7109375" style="54" customWidth="1"/>
    <col min="9738" max="9738" width="18.5703125" style="54" customWidth="1"/>
    <col min="9739" max="9984" width="9.140625" style="54"/>
    <col min="9985" max="9985" width="7.5703125" style="54" bestFit="1" customWidth="1"/>
    <col min="9986" max="9986" width="7" style="54" bestFit="1" customWidth="1"/>
    <col min="9987" max="9987" width="5.5703125" style="54" bestFit="1" customWidth="1"/>
    <col min="9988" max="9988" width="8.7109375" style="54" bestFit="1" customWidth="1"/>
    <col min="9989" max="9989" width="8.42578125" style="54" bestFit="1" customWidth="1"/>
    <col min="9990" max="9990" width="76.140625" style="54" customWidth="1"/>
    <col min="9991" max="9992" width="16.5703125" style="54" customWidth="1"/>
    <col min="9993" max="9993" width="16.7109375" style="54" customWidth="1"/>
    <col min="9994" max="9994" width="18.5703125" style="54" customWidth="1"/>
    <col min="9995" max="10240" width="9.140625" style="54"/>
    <col min="10241" max="10241" width="7.5703125" style="54" bestFit="1" customWidth="1"/>
    <col min="10242" max="10242" width="7" style="54" bestFit="1" customWidth="1"/>
    <col min="10243" max="10243" width="5.5703125" style="54" bestFit="1" customWidth="1"/>
    <col min="10244" max="10244" width="8.7109375" style="54" bestFit="1" customWidth="1"/>
    <col min="10245" max="10245" width="8.42578125" style="54" bestFit="1" customWidth="1"/>
    <col min="10246" max="10246" width="76.140625" style="54" customWidth="1"/>
    <col min="10247" max="10248" width="16.5703125" style="54" customWidth="1"/>
    <col min="10249" max="10249" width="16.7109375" style="54" customWidth="1"/>
    <col min="10250" max="10250" width="18.5703125" style="54" customWidth="1"/>
    <col min="10251" max="10496" width="9.140625" style="54"/>
    <col min="10497" max="10497" width="7.5703125" style="54" bestFit="1" customWidth="1"/>
    <col min="10498" max="10498" width="7" style="54" bestFit="1" customWidth="1"/>
    <col min="10499" max="10499" width="5.5703125" style="54" bestFit="1" customWidth="1"/>
    <col min="10500" max="10500" width="8.7109375" style="54" bestFit="1" customWidth="1"/>
    <col min="10501" max="10501" width="8.42578125" style="54" bestFit="1" customWidth="1"/>
    <col min="10502" max="10502" width="76.140625" style="54" customWidth="1"/>
    <col min="10503" max="10504" width="16.5703125" style="54" customWidth="1"/>
    <col min="10505" max="10505" width="16.7109375" style="54" customWidth="1"/>
    <col min="10506" max="10506" width="18.5703125" style="54" customWidth="1"/>
    <col min="10507" max="10752" width="9.140625" style="54"/>
    <col min="10753" max="10753" width="7.5703125" style="54" bestFit="1" customWidth="1"/>
    <col min="10754" max="10754" width="7" style="54" bestFit="1" customWidth="1"/>
    <col min="10755" max="10755" width="5.5703125" style="54" bestFit="1" customWidth="1"/>
    <col min="10756" max="10756" width="8.7109375" style="54" bestFit="1" customWidth="1"/>
    <col min="10757" max="10757" width="8.42578125" style="54" bestFit="1" customWidth="1"/>
    <col min="10758" max="10758" width="76.140625" style="54" customWidth="1"/>
    <col min="10759" max="10760" width="16.5703125" style="54" customWidth="1"/>
    <col min="10761" max="10761" width="16.7109375" style="54" customWidth="1"/>
    <col min="10762" max="10762" width="18.5703125" style="54" customWidth="1"/>
    <col min="10763" max="11008" width="9.140625" style="54"/>
    <col min="11009" max="11009" width="7.5703125" style="54" bestFit="1" customWidth="1"/>
    <col min="11010" max="11010" width="7" style="54" bestFit="1" customWidth="1"/>
    <col min="11011" max="11011" width="5.5703125" style="54" bestFit="1" customWidth="1"/>
    <col min="11012" max="11012" width="8.7109375" style="54" bestFit="1" customWidth="1"/>
    <col min="11013" max="11013" width="8.42578125" style="54" bestFit="1" customWidth="1"/>
    <col min="11014" max="11014" width="76.140625" style="54" customWidth="1"/>
    <col min="11015" max="11016" width="16.5703125" style="54" customWidth="1"/>
    <col min="11017" max="11017" width="16.7109375" style="54" customWidth="1"/>
    <col min="11018" max="11018" width="18.5703125" style="54" customWidth="1"/>
    <col min="11019" max="11264" width="9.140625" style="54"/>
    <col min="11265" max="11265" width="7.5703125" style="54" bestFit="1" customWidth="1"/>
    <col min="11266" max="11266" width="7" style="54" bestFit="1" customWidth="1"/>
    <col min="11267" max="11267" width="5.5703125" style="54" bestFit="1" customWidth="1"/>
    <col min="11268" max="11268" width="8.7109375" style="54" bestFit="1" customWidth="1"/>
    <col min="11269" max="11269" width="8.42578125" style="54" bestFit="1" customWidth="1"/>
    <col min="11270" max="11270" width="76.140625" style="54" customWidth="1"/>
    <col min="11271" max="11272" width="16.5703125" style="54" customWidth="1"/>
    <col min="11273" max="11273" width="16.7109375" style="54" customWidth="1"/>
    <col min="11274" max="11274" width="18.5703125" style="54" customWidth="1"/>
    <col min="11275" max="11520" width="9.140625" style="54"/>
    <col min="11521" max="11521" width="7.5703125" style="54" bestFit="1" customWidth="1"/>
    <col min="11522" max="11522" width="7" style="54" bestFit="1" customWidth="1"/>
    <col min="11523" max="11523" width="5.5703125" style="54" bestFit="1" customWidth="1"/>
    <col min="11524" max="11524" width="8.7109375" style="54" bestFit="1" customWidth="1"/>
    <col min="11525" max="11525" width="8.42578125" style="54" bestFit="1" customWidth="1"/>
    <col min="11526" max="11526" width="76.140625" style="54" customWidth="1"/>
    <col min="11527" max="11528" width="16.5703125" style="54" customWidth="1"/>
    <col min="11529" max="11529" width="16.7109375" style="54" customWidth="1"/>
    <col min="11530" max="11530" width="18.5703125" style="54" customWidth="1"/>
    <col min="11531" max="11776" width="9.140625" style="54"/>
    <col min="11777" max="11777" width="7.5703125" style="54" bestFit="1" customWidth="1"/>
    <col min="11778" max="11778" width="7" style="54" bestFit="1" customWidth="1"/>
    <col min="11779" max="11779" width="5.5703125" style="54" bestFit="1" customWidth="1"/>
    <col min="11780" max="11780" width="8.7109375" style="54" bestFit="1" customWidth="1"/>
    <col min="11781" max="11781" width="8.42578125" style="54" bestFit="1" customWidth="1"/>
    <col min="11782" max="11782" width="76.140625" style="54" customWidth="1"/>
    <col min="11783" max="11784" width="16.5703125" style="54" customWidth="1"/>
    <col min="11785" max="11785" width="16.7109375" style="54" customWidth="1"/>
    <col min="11786" max="11786" width="18.5703125" style="54" customWidth="1"/>
    <col min="11787" max="12032" width="9.140625" style="54"/>
    <col min="12033" max="12033" width="7.5703125" style="54" bestFit="1" customWidth="1"/>
    <col min="12034" max="12034" width="7" style="54" bestFit="1" customWidth="1"/>
    <col min="12035" max="12035" width="5.5703125" style="54" bestFit="1" customWidth="1"/>
    <col min="12036" max="12036" width="8.7109375" style="54" bestFit="1" customWidth="1"/>
    <col min="12037" max="12037" width="8.42578125" style="54" bestFit="1" customWidth="1"/>
    <col min="12038" max="12038" width="76.140625" style="54" customWidth="1"/>
    <col min="12039" max="12040" width="16.5703125" style="54" customWidth="1"/>
    <col min="12041" max="12041" width="16.7109375" style="54" customWidth="1"/>
    <col min="12042" max="12042" width="18.5703125" style="54" customWidth="1"/>
    <col min="12043" max="12288" width="9.140625" style="54"/>
    <col min="12289" max="12289" width="7.5703125" style="54" bestFit="1" customWidth="1"/>
    <col min="12290" max="12290" width="7" style="54" bestFit="1" customWidth="1"/>
    <col min="12291" max="12291" width="5.5703125" style="54" bestFit="1" customWidth="1"/>
    <col min="12292" max="12292" width="8.7109375" style="54" bestFit="1" customWidth="1"/>
    <col min="12293" max="12293" width="8.42578125" style="54" bestFit="1" customWidth="1"/>
    <col min="12294" max="12294" width="76.140625" style="54" customWidth="1"/>
    <col min="12295" max="12296" width="16.5703125" style="54" customWidth="1"/>
    <col min="12297" max="12297" width="16.7109375" style="54" customWidth="1"/>
    <col min="12298" max="12298" width="18.5703125" style="54" customWidth="1"/>
    <col min="12299" max="12544" width="9.140625" style="54"/>
    <col min="12545" max="12545" width="7.5703125" style="54" bestFit="1" customWidth="1"/>
    <col min="12546" max="12546" width="7" style="54" bestFit="1" customWidth="1"/>
    <col min="12547" max="12547" width="5.5703125" style="54" bestFit="1" customWidth="1"/>
    <col min="12548" max="12548" width="8.7109375" style="54" bestFit="1" customWidth="1"/>
    <col min="12549" max="12549" width="8.42578125" style="54" bestFit="1" customWidth="1"/>
    <col min="12550" max="12550" width="76.140625" style="54" customWidth="1"/>
    <col min="12551" max="12552" width="16.5703125" style="54" customWidth="1"/>
    <col min="12553" max="12553" width="16.7109375" style="54" customWidth="1"/>
    <col min="12554" max="12554" width="18.5703125" style="54" customWidth="1"/>
    <col min="12555" max="12800" width="9.140625" style="54"/>
    <col min="12801" max="12801" width="7.5703125" style="54" bestFit="1" customWidth="1"/>
    <col min="12802" max="12802" width="7" style="54" bestFit="1" customWidth="1"/>
    <col min="12803" max="12803" width="5.5703125" style="54" bestFit="1" customWidth="1"/>
    <col min="12804" max="12804" width="8.7109375" style="54" bestFit="1" customWidth="1"/>
    <col min="12805" max="12805" width="8.42578125" style="54" bestFit="1" customWidth="1"/>
    <col min="12806" max="12806" width="76.140625" style="54" customWidth="1"/>
    <col min="12807" max="12808" width="16.5703125" style="54" customWidth="1"/>
    <col min="12809" max="12809" width="16.7109375" style="54" customWidth="1"/>
    <col min="12810" max="12810" width="18.5703125" style="54" customWidth="1"/>
    <col min="12811" max="13056" width="9.140625" style="54"/>
    <col min="13057" max="13057" width="7.5703125" style="54" bestFit="1" customWidth="1"/>
    <col min="13058" max="13058" width="7" style="54" bestFit="1" customWidth="1"/>
    <col min="13059" max="13059" width="5.5703125" style="54" bestFit="1" customWidth="1"/>
    <col min="13060" max="13060" width="8.7109375" style="54" bestFit="1" customWidth="1"/>
    <col min="13061" max="13061" width="8.42578125" style="54" bestFit="1" customWidth="1"/>
    <col min="13062" max="13062" width="76.140625" style="54" customWidth="1"/>
    <col min="13063" max="13064" width="16.5703125" style="54" customWidth="1"/>
    <col min="13065" max="13065" width="16.7109375" style="54" customWidth="1"/>
    <col min="13066" max="13066" width="18.5703125" style="54" customWidth="1"/>
    <col min="13067" max="13312" width="9.140625" style="54"/>
    <col min="13313" max="13313" width="7.5703125" style="54" bestFit="1" customWidth="1"/>
    <col min="13314" max="13314" width="7" style="54" bestFit="1" customWidth="1"/>
    <col min="13315" max="13315" width="5.5703125" style="54" bestFit="1" customWidth="1"/>
    <col min="13316" max="13316" width="8.7109375" style="54" bestFit="1" customWidth="1"/>
    <col min="13317" max="13317" width="8.42578125" style="54" bestFit="1" customWidth="1"/>
    <col min="13318" max="13318" width="76.140625" style="54" customWidth="1"/>
    <col min="13319" max="13320" width="16.5703125" style="54" customWidth="1"/>
    <col min="13321" max="13321" width="16.7109375" style="54" customWidth="1"/>
    <col min="13322" max="13322" width="18.5703125" style="54" customWidth="1"/>
    <col min="13323" max="13568" width="9.140625" style="54"/>
    <col min="13569" max="13569" width="7.5703125" style="54" bestFit="1" customWidth="1"/>
    <col min="13570" max="13570" width="7" style="54" bestFit="1" customWidth="1"/>
    <col min="13571" max="13571" width="5.5703125" style="54" bestFit="1" customWidth="1"/>
    <col min="13572" max="13572" width="8.7109375" style="54" bestFit="1" customWidth="1"/>
    <col min="13573" max="13573" width="8.42578125" style="54" bestFit="1" customWidth="1"/>
    <col min="13574" max="13574" width="76.140625" style="54" customWidth="1"/>
    <col min="13575" max="13576" width="16.5703125" style="54" customWidth="1"/>
    <col min="13577" max="13577" width="16.7109375" style="54" customWidth="1"/>
    <col min="13578" max="13578" width="18.5703125" style="54" customWidth="1"/>
    <col min="13579" max="13824" width="9.140625" style="54"/>
    <col min="13825" max="13825" width="7.5703125" style="54" bestFit="1" customWidth="1"/>
    <col min="13826" max="13826" width="7" style="54" bestFit="1" customWidth="1"/>
    <col min="13827" max="13827" width="5.5703125" style="54" bestFit="1" customWidth="1"/>
    <col min="13828" max="13828" width="8.7109375" style="54" bestFit="1" customWidth="1"/>
    <col min="13829" max="13829" width="8.42578125" style="54" bestFit="1" customWidth="1"/>
    <col min="13830" max="13830" width="76.140625" style="54" customWidth="1"/>
    <col min="13831" max="13832" width="16.5703125" style="54" customWidth="1"/>
    <col min="13833" max="13833" width="16.7109375" style="54" customWidth="1"/>
    <col min="13834" max="13834" width="18.5703125" style="54" customWidth="1"/>
    <col min="13835" max="14080" width="9.140625" style="54"/>
    <col min="14081" max="14081" width="7.5703125" style="54" bestFit="1" customWidth="1"/>
    <col min="14082" max="14082" width="7" style="54" bestFit="1" customWidth="1"/>
    <col min="14083" max="14083" width="5.5703125" style="54" bestFit="1" customWidth="1"/>
    <col min="14084" max="14084" width="8.7109375" style="54" bestFit="1" customWidth="1"/>
    <col min="14085" max="14085" width="8.42578125" style="54" bestFit="1" customWidth="1"/>
    <col min="14086" max="14086" width="76.140625" style="54" customWidth="1"/>
    <col min="14087" max="14088" width="16.5703125" style="54" customWidth="1"/>
    <col min="14089" max="14089" width="16.7109375" style="54" customWidth="1"/>
    <col min="14090" max="14090" width="18.5703125" style="54" customWidth="1"/>
    <col min="14091" max="14336" width="9.140625" style="54"/>
    <col min="14337" max="14337" width="7.5703125" style="54" bestFit="1" customWidth="1"/>
    <col min="14338" max="14338" width="7" style="54" bestFit="1" customWidth="1"/>
    <col min="14339" max="14339" width="5.5703125" style="54" bestFit="1" customWidth="1"/>
    <col min="14340" max="14340" width="8.7109375" style="54" bestFit="1" customWidth="1"/>
    <col min="14341" max="14341" width="8.42578125" style="54" bestFit="1" customWidth="1"/>
    <col min="14342" max="14342" width="76.140625" style="54" customWidth="1"/>
    <col min="14343" max="14344" width="16.5703125" style="54" customWidth="1"/>
    <col min="14345" max="14345" width="16.7109375" style="54" customWidth="1"/>
    <col min="14346" max="14346" width="18.5703125" style="54" customWidth="1"/>
    <col min="14347" max="14592" width="9.140625" style="54"/>
    <col min="14593" max="14593" width="7.5703125" style="54" bestFit="1" customWidth="1"/>
    <col min="14594" max="14594" width="7" style="54" bestFit="1" customWidth="1"/>
    <col min="14595" max="14595" width="5.5703125" style="54" bestFit="1" customWidth="1"/>
    <col min="14596" max="14596" width="8.7109375" style="54" bestFit="1" customWidth="1"/>
    <col min="14597" max="14597" width="8.42578125" style="54" bestFit="1" customWidth="1"/>
    <col min="14598" max="14598" width="76.140625" style="54" customWidth="1"/>
    <col min="14599" max="14600" width="16.5703125" style="54" customWidth="1"/>
    <col min="14601" max="14601" width="16.7109375" style="54" customWidth="1"/>
    <col min="14602" max="14602" width="18.5703125" style="54" customWidth="1"/>
    <col min="14603" max="14848" width="9.140625" style="54"/>
    <col min="14849" max="14849" width="7.5703125" style="54" bestFit="1" customWidth="1"/>
    <col min="14850" max="14850" width="7" style="54" bestFit="1" customWidth="1"/>
    <col min="14851" max="14851" width="5.5703125" style="54" bestFit="1" customWidth="1"/>
    <col min="14852" max="14852" width="8.7109375" style="54" bestFit="1" customWidth="1"/>
    <col min="14853" max="14853" width="8.42578125" style="54" bestFit="1" customWidth="1"/>
    <col min="14854" max="14854" width="76.140625" style="54" customWidth="1"/>
    <col min="14855" max="14856" width="16.5703125" style="54" customWidth="1"/>
    <col min="14857" max="14857" width="16.7109375" style="54" customWidth="1"/>
    <col min="14858" max="14858" width="18.5703125" style="54" customWidth="1"/>
    <col min="14859" max="15104" width="9.140625" style="54"/>
    <col min="15105" max="15105" width="7.5703125" style="54" bestFit="1" customWidth="1"/>
    <col min="15106" max="15106" width="7" style="54" bestFit="1" customWidth="1"/>
    <col min="15107" max="15107" width="5.5703125" style="54" bestFit="1" customWidth="1"/>
    <col min="15108" max="15108" width="8.7109375" style="54" bestFit="1" customWidth="1"/>
    <col min="15109" max="15109" width="8.42578125" style="54" bestFit="1" customWidth="1"/>
    <col min="15110" max="15110" width="76.140625" style="54" customWidth="1"/>
    <col min="15111" max="15112" width="16.5703125" style="54" customWidth="1"/>
    <col min="15113" max="15113" width="16.7109375" style="54" customWidth="1"/>
    <col min="15114" max="15114" width="18.5703125" style="54" customWidth="1"/>
    <col min="15115" max="15360" width="9.140625" style="54"/>
    <col min="15361" max="15361" width="7.5703125" style="54" bestFit="1" customWidth="1"/>
    <col min="15362" max="15362" width="7" style="54" bestFit="1" customWidth="1"/>
    <col min="15363" max="15363" width="5.5703125" style="54" bestFit="1" customWidth="1"/>
    <col min="15364" max="15364" width="8.7109375" style="54" bestFit="1" customWidth="1"/>
    <col min="15365" max="15365" width="8.42578125" style="54" bestFit="1" customWidth="1"/>
    <col min="15366" max="15366" width="76.140625" style="54" customWidth="1"/>
    <col min="15367" max="15368" width="16.5703125" style="54" customWidth="1"/>
    <col min="15369" max="15369" width="16.7109375" style="54" customWidth="1"/>
    <col min="15370" max="15370" width="18.5703125" style="54" customWidth="1"/>
    <col min="15371" max="15616" width="9.140625" style="54"/>
    <col min="15617" max="15617" width="7.5703125" style="54" bestFit="1" customWidth="1"/>
    <col min="15618" max="15618" width="7" style="54" bestFit="1" customWidth="1"/>
    <col min="15619" max="15619" width="5.5703125" style="54" bestFit="1" customWidth="1"/>
    <col min="15620" max="15620" width="8.7109375" style="54" bestFit="1" customWidth="1"/>
    <col min="15621" max="15621" width="8.42578125" style="54" bestFit="1" customWidth="1"/>
    <col min="15622" max="15622" width="76.140625" style="54" customWidth="1"/>
    <col min="15623" max="15624" width="16.5703125" style="54" customWidth="1"/>
    <col min="15625" max="15625" width="16.7109375" style="54" customWidth="1"/>
    <col min="15626" max="15626" width="18.5703125" style="54" customWidth="1"/>
    <col min="15627" max="15872" width="9.140625" style="54"/>
    <col min="15873" max="15873" width="7.5703125" style="54" bestFit="1" customWidth="1"/>
    <col min="15874" max="15874" width="7" style="54" bestFit="1" customWidth="1"/>
    <col min="15875" max="15875" width="5.5703125" style="54" bestFit="1" customWidth="1"/>
    <col min="15876" max="15876" width="8.7109375" style="54" bestFit="1" customWidth="1"/>
    <col min="15877" max="15877" width="8.42578125" style="54" bestFit="1" customWidth="1"/>
    <col min="15878" max="15878" width="76.140625" style="54" customWidth="1"/>
    <col min="15879" max="15880" width="16.5703125" style="54" customWidth="1"/>
    <col min="15881" max="15881" width="16.7109375" style="54" customWidth="1"/>
    <col min="15882" max="15882" width="18.5703125" style="54" customWidth="1"/>
    <col min="15883" max="16128" width="9.140625" style="54"/>
    <col min="16129" max="16129" width="7.5703125" style="54" bestFit="1" customWidth="1"/>
    <col min="16130" max="16130" width="7" style="54" bestFit="1" customWidth="1"/>
    <col min="16131" max="16131" width="5.5703125" style="54" bestFit="1" customWidth="1"/>
    <col min="16132" max="16132" width="8.7109375" style="54" bestFit="1" customWidth="1"/>
    <col min="16133" max="16133" width="8.42578125" style="54" bestFit="1" customWidth="1"/>
    <col min="16134" max="16134" width="76.140625" style="54" customWidth="1"/>
    <col min="16135" max="16136" width="16.5703125" style="54" customWidth="1"/>
    <col min="16137" max="16137" width="16.7109375" style="54" customWidth="1"/>
    <col min="16138" max="16138" width="18.5703125" style="54" customWidth="1"/>
    <col min="16139" max="16384" width="9.140625" style="54"/>
  </cols>
  <sheetData>
    <row r="1" spans="1:10" ht="14.25" customHeight="1">
      <c r="A1" s="116" t="s">
        <v>93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0" ht="15" customHeight="1">
      <c r="A2" s="116" t="s">
        <v>92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0">
      <c r="A3" s="116" t="s">
        <v>0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>
      <c r="A4" s="116"/>
      <c r="B4" s="116"/>
      <c r="C4" s="116"/>
      <c r="D4" s="116"/>
      <c r="E4" s="116"/>
      <c r="F4" s="116"/>
      <c r="G4" s="116"/>
      <c r="H4" s="116"/>
      <c r="I4" s="116"/>
      <c r="J4" s="116"/>
    </row>
    <row r="5" spans="1:10" ht="46.5" customHeight="1">
      <c r="A5" s="117" t="s">
        <v>94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0">
      <c r="F6" s="55"/>
      <c r="G6" s="55"/>
      <c r="H6" s="55"/>
      <c r="I6" s="55"/>
      <c r="J6" s="55"/>
    </row>
    <row r="7" spans="1:10">
      <c r="I7" s="115" t="s">
        <v>87</v>
      </c>
      <c r="J7" s="115"/>
    </row>
    <row r="8" spans="1:10" ht="57.75" customHeight="1">
      <c r="A8" s="118" t="s">
        <v>5</v>
      </c>
      <c r="B8" s="121"/>
      <c r="C8" s="120"/>
      <c r="D8" s="118" t="s">
        <v>1</v>
      </c>
      <c r="E8" s="120"/>
      <c r="F8" s="122" t="s">
        <v>20</v>
      </c>
      <c r="G8" s="118" t="s">
        <v>36</v>
      </c>
      <c r="H8" s="119"/>
      <c r="I8" s="119"/>
      <c r="J8" s="120"/>
    </row>
    <row r="9" spans="1:10" ht="40.5" customHeight="1">
      <c r="A9" s="56" t="s">
        <v>102</v>
      </c>
      <c r="B9" s="56" t="s">
        <v>103</v>
      </c>
      <c r="C9" s="56" t="s">
        <v>104</v>
      </c>
      <c r="D9" s="56" t="s">
        <v>24</v>
      </c>
      <c r="E9" s="56" t="s">
        <v>25</v>
      </c>
      <c r="F9" s="123"/>
      <c r="G9" s="56" t="s">
        <v>105</v>
      </c>
      <c r="H9" s="56" t="s">
        <v>84</v>
      </c>
      <c r="I9" s="56" t="s">
        <v>85</v>
      </c>
      <c r="J9" s="56" t="s">
        <v>2</v>
      </c>
    </row>
    <row r="10" spans="1:10">
      <c r="A10" s="56"/>
      <c r="B10" s="56"/>
      <c r="C10" s="56"/>
      <c r="D10" s="56"/>
      <c r="E10" s="56"/>
      <c r="F10" s="57" t="s">
        <v>4</v>
      </c>
      <c r="G10" s="62">
        <f>G12</f>
        <v>0</v>
      </c>
      <c r="H10" s="62">
        <f>H12</f>
        <v>0</v>
      </c>
      <c r="I10" s="62">
        <f>I12</f>
        <v>0</v>
      </c>
      <c r="J10" s="62">
        <f>J12</f>
        <v>0</v>
      </c>
    </row>
    <row r="11" spans="1:10" ht="18" customHeight="1">
      <c r="A11" s="56"/>
      <c r="B11" s="56"/>
      <c r="C11" s="56"/>
      <c r="D11" s="56"/>
      <c r="E11" s="56"/>
      <c r="F11" s="58" t="s">
        <v>3</v>
      </c>
      <c r="G11" s="62"/>
      <c r="H11" s="62"/>
      <c r="I11" s="62"/>
      <c r="J11" s="62"/>
    </row>
    <row r="12" spans="1:10">
      <c r="A12" s="59" t="s">
        <v>38</v>
      </c>
      <c r="B12" s="56"/>
      <c r="C12" s="56"/>
      <c r="D12" s="56"/>
      <c r="E12" s="56"/>
      <c r="F12" s="57" t="s">
        <v>39</v>
      </c>
      <c r="G12" s="62">
        <f>G14</f>
        <v>0</v>
      </c>
      <c r="H12" s="62">
        <f>H14</f>
        <v>0</v>
      </c>
      <c r="I12" s="62">
        <f>I14</f>
        <v>0</v>
      </c>
      <c r="J12" s="62">
        <f>J14</f>
        <v>0</v>
      </c>
    </row>
    <row r="13" spans="1:10">
      <c r="A13" s="56"/>
      <c r="B13" s="56"/>
      <c r="C13" s="56"/>
      <c r="D13" s="56"/>
      <c r="E13" s="56"/>
      <c r="F13" s="58" t="s">
        <v>3</v>
      </c>
      <c r="G13" s="62"/>
      <c r="H13" s="62"/>
      <c r="I13" s="62"/>
      <c r="J13" s="62"/>
    </row>
    <row r="14" spans="1:10">
      <c r="A14" s="56"/>
      <c r="B14" s="56" t="s">
        <v>40</v>
      </c>
      <c r="C14" s="56"/>
      <c r="D14" s="56"/>
      <c r="E14" s="56"/>
      <c r="F14" s="57" t="s">
        <v>41</v>
      </c>
      <c r="G14" s="62">
        <f>G16</f>
        <v>0</v>
      </c>
      <c r="H14" s="62">
        <f>H16</f>
        <v>0</v>
      </c>
      <c r="I14" s="62">
        <f>I16</f>
        <v>0</v>
      </c>
      <c r="J14" s="62">
        <f>J16</f>
        <v>0</v>
      </c>
    </row>
    <row r="15" spans="1:10">
      <c r="A15" s="56"/>
      <c r="B15" s="56"/>
      <c r="C15" s="56"/>
      <c r="D15" s="56"/>
      <c r="E15" s="56"/>
      <c r="F15" s="58" t="s">
        <v>3</v>
      </c>
      <c r="G15" s="62"/>
      <c r="H15" s="62"/>
      <c r="I15" s="62"/>
      <c r="J15" s="62"/>
    </row>
    <row r="16" spans="1:10">
      <c r="A16" s="56"/>
      <c r="B16" s="56"/>
      <c r="C16" s="59" t="s">
        <v>17</v>
      </c>
      <c r="D16" s="56"/>
      <c r="E16" s="56"/>
      <c r="F16" s="57" t="s">
        <v>42</v>
      </c>
      <c r="G16" s="62">
        <f>G18</f>
        <v>0</v>
      </c>
      <c r="H16" s="62">
        <f>H18</f>
        <v>0</v>
      </c>
      <c r="I16" s="62">
        <f>I18</f>
        <v>0</v>
      </c>
      <c r="J16" s="62">
        <f>J18</f>
        <v>0</v>
      </c>
    </row>
    <row r="17" spans="1:10">
      <c r="A17" s="56"/>
      <c r="B17" s="56"/>
      <c r="C17" s="56"/>
      <c r="D17" s="56"/>
      <c r="E17" s="56"/>
      <c r="F17" s="58" t="s">
        <v>3</v>
      </c>
      <c r="G17" s="62"/>
      <c r="H17" s="62"/>
      <c r="I17" s="62"/>
      <c r="J17" s="62"/>
    </row>
    <row r="18" spans="1:10" ht="42.75" customHeight="1">
      <c r="A18" s="118"/>
      <c r="B18" s="121"/>
      <c r="C18" s="121"/>
      <c r="D18" s="121"/>
      <c r="E18" s="120"/>
      <c r="F18" s="57" t="s">
        <v>34</v>
      </c>
      <c r="G18" s="62">
        <f>+G20</f>
        <v>0</v>
      </c>
      <c r="H18" s="62">
        <f>+H20</f>
        <v>0</v>
      </c>
      <c r="I18" s="62">
        <f>+I20</f>
        <v>0</v>
      </c>
      <c r="J18" s="62">
        <f>+J20</f>
        <v>0</v>
      </c>
    </row>
    <row r="19" spans="1:10">
      <c r="A19" s="56"/>
      <c r="B19" s="56"/>
      <c r="C19" s="56"/>
      <c r="D19" s="56"/>
      <c r="E19" s="56"/>
      <c r="F19" s="58" t="s">
        <v>3</v>
      </c>
      <c r="G19" s="62"/>
      <c r="H19" s="62"/>
      <c r="I19" s="62"/>
      <c r="J19" s="62"/>
    </row>
    <row r="20" spans="1:10">
      <c r="A20" s="56"/>
      <c r="B20" s="56"/>
      <c r="C20" s="56"/>
      <c r="D20" s="56" t="s">
        <v>43</v>
      </c>
      <c r="E20" s="56"/>
      <c r="F20" s="57" t="s">
        <v>44</v>
      </c>
      <c r="G20" s="62">
        <f>+G22</f>
        <v>0</v>
      </c>
      <c r="H20" s="62">
        <f t="shared" ref="H20:I20" si="0">+H22</f>
        <v>0</v>
      </c>
      <c r="I20" s="62">
        <f t="shared" si="0"/>
        <v>0</v>
      </c>
      <c r="J20" s="62">
        <f>+J22</f>
        <v>0</v>
      </c>
    </row>
    <row r="21" spans="1:10">
      <c r="A21" s="56"/>
      <c r="B21" s="56"/>
      <c r="C21" s="56"/>
      <c r="D21" s="56"/>
      <c r="E21" s="56"/>
      <c r="F21" s="58" t="s">
        <v>3</v>
      </c>
      <c r="G21" s="62"/>
      <c r="H21" s="62"/>
      <c r="I21" s="62"/>
      <c r="J21" s="62"/>
    </row>
    <row r="22" spans="1:10" ht="26.25" customHeight="1">
      <c r="A22" s="56"/>
      <c r="B22" s="56"/>
      <c r="C22" s="56"/>
      <c r="D22" s="56"/>
      <c r="E22" s="56" t="s">
        <v>45</v>
      </c>
      <c r="F22" s="57" t="s">
        <v>46</v>
      </c>
      <c r="G22" s="62">
        <f>+G24+G31</f>
        <v>0</v>
      </c>
      <c r="H22" s="62">
        <f>+H24+H31</f>
        <v>0</v>
      </c>
      <c r="I22" s="62">
        <f>+I24+I31</f>
        <v>0</v>
      </c>
      <c r="J22" s="62">
        <f>+J24+J31</f>
        <v>0</v>
      </c>
    </row>
    <row r="23" spans="1:10">
      <c r="A23" s="56"/>
      <c r="B23" s="56"/>
      <c r="C23" s="56"/>
      <c r="D23" s="56"/>
      <c r="E23" s="56"/>
      <c r="F23" s="58" t="s">
        <v>18</v>
      </c>
      <c r="G23" s="62"/>
      <c r="H23" s="62"/>
      <c r="I23" s="62"/>
      <c r="J23" s="62"/>
    </row>
    <row r="24" spans="1:10" s="63" customFormat="1" ht="24.75" customHeight="1">
      <c r="A24" s="60"/>
      <c r="B24" s="60"/>
      <c r="C24" s="60"/>
      <c r="D24" s="60"/>
      <c r="E24" s="60"/>
      <c r="F24" s="61" t="s">
        <v>81</v>
      </c>
      <c r="G24" s="62">
        <f>+G26</f>
        <v>-1795517.8</v>
      </c>
      <c r="H24" s="62">
        <f>+H26</f>
        <v>-2390809.2999999998</v>
      </c>
      <c r="I24" s="62">
        <f>+I26</f>
        <v>-4231044.5</v>
      </c>
      <c r="J24" s="62">
        <f>+J26</f>
        <v>-4231044.5</v>
      </c>
    </row>
    <row r="25" spans="1:10" s="67" customFormat="1" ht="16.5" customHeight="1">
      <c r="A25" s="64"/>
      <c r="B25" s="65"/>
      <c r="C25" s="66"/>
      <c r="D25" s="66"/>
      <c r="E25" s="66"/>
      <c r="F25" s="58" t="s">
        <v>19</v>
      </c>
      <c r="G25" s="62"/>
      <c r="H25" s="62"/>
      <c r="I25" s="62"/>
      <c r="J25" s="62"/>
    </row>
    <row r="26" spans="1:10" s="67" customFormat="1" ht="15.75" customHeight="1">
      <c r="A26" s="64"/>
      <c r="B26" s="65"/>
      <c r="C26" s="66"/>
      <c r="D26" s="66"/>
      <c r="E26" s="66"/>
      <c r="F26" s="58" t="s">
        <v>4</v>
      </c>
      <c r="G26" s="62">
        <f t="shared" ref="G26:J29" si="1">+G27</f>
        <v>-1795517.8</v>
      </c>
      <c r="H26" s="62">
        <f t="shared" si="1"/>
        <v>-2390809.2999999998</v>
      </c>
      <c r="I26" s="62">
        <f t="shared" si="1"/>
        <v>-4231044.5</v>
      </c>
      <c r="J26" s="62">
        <f t="shared" si="1"/>
        <v>-4231044.5</v>
      </c>
    </row>
    <row r="27" spans="1:10" s="67" customFormat="1" ht="15.75" customHeight="1">
      <c r="A27" s="64"/>
      <c r="B27" s="65"/>
      <c r="C27" s="66"/>
      <c r="D27" s="66"/>
      <c r="E27" s="66"/>
      <c r="F27" s="58" t="s">
        <v>77</v>
      </c>
      <c r="G27" s="62">
        <f t="shared" si="1"/>
        <v>-1795517.8</v>
      </c>
      <c r="H27" s="62">
        <f t="shared" si="1"/>
        <v>-2390809.2999999998</v>
      </c>
      <c r="I27" s="62">
        <f t="shared" si="1"/>
        <v>-4231044.5</v>
      </c>
      <c r="J27" s="62">
        <f t="shared" si="1"/>
        <v>-4231044.5</v>
      </c>
    </row>
    <row r="28" spans="1:10" s="67" customFormat="1" ht="15.75" customHeight="1">
      <c r="A28" s="64"/>
      <c r="B28" s="65"/>
      <c r="C28" s="66"/>
      <c r="D28" s="66"/>
      <c r="E28" s="66"/>
      <c r="F28" s="58" t="s">
        <v>78</v>
      </c>
      <c r="G28" s="62">
        <f t="shared" si="1"/>
        <v>-1795517.8</v>
      </c>
      <c r="H28" s="62">
        <f t="shared" si="1"/>
        <v>-2390809.2999999998</v>
      </c>
      <c r="I28" s="62">
        <f t="shared" si="1"/>
        <v>-4231044.5</v>
      </c>
      <c r="J28" s="62">
        <f t="shared" si="1"/>
        <v>-4231044.5</v>
      </c>
    </row>
    <row r="29" spans="1:10" s="67" customFormat="1" ht="15.75" customHeight="1">
      <c r="A29" s="64"/>
      <c r="B29" s="65"/>
      <c r="C29" s="66"/>
      <c r="D29" s="66"/>
      <c r="E29" s="66"/>
      <c r="F29" s="58" t="s">
        <v>79</v>
      </c>
      <c r="G29" s="62">
        <f t="shared" si="1"/>
        <v>-1795517.8</v>
      </c>
      <c r="H29" s="62">
        <f t="shared" si="1"/>
        <v>-2390809.2999999998</v>
      </c>
      <c r="I29" s="62">
        <f t="shared" si="1"/>
        <v>-4231044.5</v>
      </c>
      <c r="J29" s="62">
        <f t="shared" si="1"/>
        <v>-4231044.5</v>
      </c>
    </row>
    <row r="30" spans="1:10" s="70" customFormat="1">
      <c r="A30" s="68"/>
      <c r="B30" s="1"/>
      <c r="C30" s="69"/>
      <c r="D30" s="68"/>
      <c r="E30" s="2"/>
      <c r="F30" s="58" t="s">
        <v>47</v>
      </c>
      <c r="G30" s="62">
        <f>-G31</f>
        <v>-1795517.8</v>
      </c>
      <c r="H30" s="62">
        <f t="shared" ref="H30:J30" si="2">-H31</f>
        <v>-2390809.2999999998</v>
      </c>
      <c r="I30" s="62">
        <f t="shared" si="2"/>
        <v>-4231044.5</v>
      </c>
      <c r="J30" s="62">
        <f t="shared" si="2"/>
        <v>-4231044.5</v>
      </c>
    </row>
    <row r="31" spans="1:10" s="63" customFormat="1" ht="34.5">
      <c r="A31" s="60"/>
      <c r="B31" s="60"/>
      <c r="C31" s="60"/>
      <c r="D31" s="60"/>
      <c r="E31" s="60"/>
      <c r="F31" s="61" t="s">
        <v>60</v>
      </c>
      <c r="G31" s="62">
        <f>+G33</f>
        <v>1795517.8</v>
      </c>
      <c r="H31" s="62">
        <f t="shared" ref="H31:J31" si="3">+H33</f>
        <v>2390809.2999999998</v>
      </c>
      <c r="I31" s="62">
        <f t="shared" si="3"/>
        <v>4231044.5</v>
      </c>
      <c r="J31" s="62">
        <f t="shared" si="3"/>
        <v>4231044.5</v>
      </c>
    </row>
    <row r="32" spans="1:10" s="67" customFormat="1" ht="16.5" customHeight="1">
      <c r="A32" s="64"/>
      <c r="B32" s="65"/>
      <c r="C32" s="66"/>
      <c r="D32" s="66"/>
      <c r="E32" s="66"/>
      <c r="F32" s="58" t="s">
        <v>19</v>
      </c>
      <c r="G32" s="62"/>
      <c r="H32" s="62"/>
      <c r="I32" s="62"/>
      <c r="J32" s="62"/>
    </row>
    <row r="33" spans="1:11" s="67" customFormat="1" ht="15.75" customHeight="1">
      <c r="A33" s="64"/>
      <c r="B33" s="65"/>
      <c r="C33" s="66"/>
      <c r="D33" s="66"/>
      <c r="E33" s="66"/>
      <c r="F33" s="58" t="s">
        <v>4</v>
      </c>
      <c r="G33" s="62">
        <f t="shared" ref="G33:J36" si="4">+G34</f>
        <v>1795517.8</v>
      </c>
      <c r="H33" s="62">
        <f t="shared" si="4"/>
        <v>2390809.2999999998</v>
      </c>
      <c r="I33" s="62">
        <f t="shared" si="4"/>
        <v>4231044.5</v>
      </c>
      <c r="J33" s="62">
        <f t="shared" si="4"/>
        <v>4231044.5</v>
      </c>
    </row>
    <row r="34" spans="1:11" s="67" customFormat="1" ht="15.75" customHeight="1">
      <c r="A34" s="64"/>
      <c r="B34" s="65"/>
      <c r="C34" s="66"/>
      <c r="D34" s="66"/>
      <c r="E34" s="66"/>
      <c r="F34" s="58" t="s">
        <v>77</v>
      </c>
      <c r="G34" s="62">
        <f t="shared" si="4"/>
        <v>1795517.8</v>
      </c>
      <c r="H34" s="62">
        <f t="shared" si="4"/>
        <v>2390809.2999999998</v>
      </c>
      <c r="I34" s="62">
        <f t="shared" si="4"/>
        <v>4231044.5</v>
      </c>
      <c r="J34" s="62">
        <f t="shared" si="4"/>
        <v>4231044.5</v>
      </c>
    </row>
    <row r="35" spans="1:11" s="67" customFormat="1" ht="15.75" customHeight="1">
      <c r="A35" s="64"/>
      <c r="B35" s="65"/>
      <c r="C35" s="66"/>
      <c r="D35" s="66"/>
      <c r="E35" s="66"/>
      <c r="F35" s="58" t="s">
        <v>78</v>
      </c>
      <c r="G35" s="62">
        <f>+G36</f>
        <v>1795517.8</v>
      </c>
      <c r="H35" s="62">
        <f t="shared" si="4"/>
        <v>2390809.2999999998</v>
      </c>
      <c r="I35" s="62">
        <f t="shared" si="4"/>
        <v>4231044.5</v>
      </c>
      <c r="J35" s="62">
        <f t="shared" si="4"/>
        <v>4231044.5</v>
      </c>
    </row>
    <row r="36" spans="1:11" s="67" customFormat="1" ht="15.75" customHeight="1">
      <c r="A36" s="64"/>
      <c r="B36" s="65"/>
      <c r="C36" s="66"/>
      <c r="D36" s="66"/>
      <c r="E36" s="66"/>
      <c r="F36" s="58" t="s">
        <v>79</v>
      </c>
      <c r="G36" s="62">
        <f t="shared" si="4"/>
        <v>1795517.8</v>
      </c>
      <c r="H36" s="62">
        <f t="shared" si="4"/>
        <v>2390809.2999999998</v>
      </c>
      <c r="I36" s="62">
        <f t="shared" si="4"/>
        <v>4231044.5</v>
      </c>
      <c r="J36" s="62">
        <f t="shared" si="4"/>
        <v>4231044.5</v>
      </c>
    </row>
    <row r="37" spans="1:11" s="70" customFormat="1">
      <c r="A37" s="68"/>
      <c r="B37" s="1"/>
      <c r="C37" s="69"/>
      <c r="D37" s="68"/>
      <c r="E37" s="2"/>
      <c r="F37" s="58" t="s">
        <v>115</v>
      </c>
      <c r="G37" s="62">
        <f>+'3'!D16</f>
        <v>1795517.8</v>
      </c>
      <c r="H37" s="62">
        <f>+'3'!E16</f>
        <v>2390809.2999999998</v>
      </c>
      <c r="I37" s="62">
        <f>+'3'!F16</f>
        <v>4231044.5</v>
      </c>
      <c r="J37" s="62">
        <f>+'3'!G16</f>
        <v>4231044.5</v>
      </c>
      <c r="K37" s="67"/>
    </row>
  </sheetData>
  <mergeCells count="11">
    <mergeCell ref="G8:J8"/>
    <mergeCell ref="A8:C8"/>
    <mergeCell ref="D8:E8"/>
    <mergeCell ref="F8:F9"/>
    <mergeCell ref="A18:E18"/>
    <mergeCell ref="I7:J7"/>
    <mergeCell ref="A1:J1"/>
    <mergeCell ref="A2:J2"/>
    <mergeCell ref="A3:J3"/>
    <mergeCell ref="A4:J4"/>
    <mergeCell ref="A5:J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J6 A23:J34 F7:J7 F9:J19 F8 H8:J8 F21:J22 F20 A35:F35" formula="1"/>
    <ignoredError sqref="A7:E8 A10:E22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2"/>
  <sheetViews>
    <sheetView zoomScaleNormal="100" workbookViewId="0">
      <selection sqref="A1:G1"/>
    </sheetView>
  </sheetViews>
  <sheetFormatPr defaultRowHeight="17.25"/>
  <cols>
    <col min="1" max="1" width="10.140625" style="29" customWidth="1"/>
    <col min="2" max="2" width="10.5703125" style="29" customWidth="1"/>
    <col min="3" max="3" width="63.42578125" style="8" customWidth="1"/>
    <col min="4" max="4" width="16" style="8" customWidth="1"/>
    <col min="5" max="5" width="17.7109375" style="8" bestFit="1" customWidth="1"/>
    <col min="6" max="6" width="17.5703125" style="8" bestFit="1" customWidth="1"/>
    <col min="7" max="7" width="17.140625" style="8" bestFit="1" customWidth="1"/>
    <col min="8" max="12" width="9.7109375" style="8" customWidth="1"/>
    <col min="13" max="16384" width="9.140625" style="8"/>
  </cols>
  <sheetData>
    <row r="1" spans="1:13" ht="17.25" customHeight="1">
      <c r="A1" s="116" t="s">
        <v>58</v>
      </c>
      <c r="B1" s="116"/>
      <c r="C1" s="116"/>
      <c r="D1" s="116"/>
      <c r="E1" s="116"/>
      <c r="F1" s="116"/>
      <c r="G1" s="116"/>
    </row>
    <row r="2" spans="1:13" ht="17.25" customHeight="1">
      <c r="A2" s="116" t="s">
        <v>92</v>
      </c>
      <c r="B2" s="116"/>
      <c r="C2" s="116"/>
      <c r="D2" s="116"/>
      <c r="E2" s="116"/>
      <c r="F2" s="116"/>
      <c r="G2" s="116"/>
    </row>
    <row r="3" spans="1:13" ht="17.25" customHeight="1">
      <c r="A3" s="116" t="s">
        <v>0</v>
      </c>
      <c r="B3" s="116"/>
      <c r="C3" s="116"/>
      <c r="D3" s="116"/>
      <c r="E3" s="116"/>
      <c r="F3" s="116"/>
      <c r="G3" s="116"/>
    </row>
    <row r="4" spans="1:13">
      <c r="A4" s="116"/>
      <c r="B4" s="116"/>
      <c r="C4" s="116"/>
      <c r="D4" s="116"/>
      <c r="E4" s="116"/>
      <c r="F4" s="116"/>
      <c r="G4" s="116"/>
    </row>
    <row r="5" spans="1:13" ht="48" customHeight="1">
      <c r="A5" s="117" t="s">
        <v>95</v>
      </c>
      <c r="B5" s="117"/>
      <c r="C5" s="117"/>
      <c r="D5" s="117"/>
      <c r="E5" s="117"/>
      <c r="F5" s="117"/>
      <c r="G5" s="117"/>
    </row>
    <row r="6" spans="1:13" ht="17.25" customHeight="1">
      <c r="A6" s="26"/>
      <c r="B6" s="26"/>
      <c r="C6" s="91"/>
      <c r="D6" s="28"/>
      <c r="E6" s="28"/>
      <c r="F6" s="115" t="s">
        <v>87</v>
      </c>
      <c r="G6" s="115"/>
    </row>
    <row r="7" spans="1:13" s="29" customFormat="1" ht="63.75" customHeight="1">
      <c r="A7" s="124" t="s">
        <v>21</v>
      </c>
      <c r="B7" s="124"/>
      <c r="C7" s="125" t="s">
        <v>22</v>
      </c>
      <c r="D7" s="127" t="s">
        <v>36</v>
      </c>
      <c r="E7" s="128"/>
      <c r="F7" s="128"/>
      <c r="G7" s="129"/>
    </row>
    <row r="8" spans="1:13" s="29" customFormat="1" ht="46.5">
      <c r="A8" s="30" t="s">
        <v>24</v>
      </c>
      <c r="B8" s="30" t="s">
        <v>25</v>
      </c>
      <c r="C8" s="126"/>
      <c r="D8" s="31" t="s">
        <v>105</v>
      </c>
      <c r="E8" s="31" t="s">
        <v>84</v>
      </c>
      <c r="F8" s="31" t="s">
        <v>85</v>
      </c>
      <c r="G8" s="32" t="s">
        <v>2</v>
      </c>
    </row>
    <row r="9" spans="1:13" s="29" customFormat="1">
      <c r="A9" s="30"/>
      <c r="B9" s="30"/>
      <c r="C9" s="33" t="s">
        <v>30</v>
      </c>
      <c r="D9" s="34">
        <f>D11</f>
        <v>0</v>
      </c>
      <c r="E9" s="34">
        <f>E11</f>
        <v>0</v>
      </c>
      <c r="F9" s="34">
        <f>F11</f>
        <v>0</v>
      </c>
      <c r="G9" s="34">
        <f>G11</f>
        <v>0</v>
      </c>
    </row>
    <row r="10" spans="1:13">
      <c r="A10" s="30"/>
      <c r="B10" s="30"/>
      <c r="C10" s="33" t="s">
        <v>31</v>
      </c>
      <c r="D10" s="35"/>
      <c r="E10" s="35"/>
      <c r="F10" s="35"/>
      <c r="G10" s="35"/>
    </row>
    <row r="11" spans="1:13" s="29" customFormat="1" ht="34.5">
      <c r="A11" s="36"/>
      <c r="B11" s="37"/>
      <c r="C11" s="38" t="s">
        <v>34</v>
      </c>
      <c r="D11" s="34">
        <f t="shared" ref="D11:G11" si="0">+D13</f>
        <v>0</v>
      </c>
      <c r="E11" s="34">
        <f t="shared" ref="E11" si="1">+E13</f>
        <v>0</v>
      </c>
      <c r="F11" s="34">
        <f t="shared" si="0"/>
        <v>0</v>
      </c>
      <c r="G11" s="34">
        <f t="shared" si="0"/>
        <v>0</v>
      </c>
    </row>
    <row r="12" spans="1:13" s="29" customFormat="1">
      <c r="A12" s="36"/>
      <c r="B12" s="36"/>
      <c r="C12" s="39" t="s">
        <v>32</v>
      </c>
      <c r="D12" s="32"/>
      <c r="E12" s="32"/>
      <c r="F12" s="32"/>
      <c r="G12" s="32"/>
    </row>
    <row r="13" spans="1:13" s="97" customFormat="1" ht="34.5">
      <c r="A13" s="95">
        <v>1049</v>
      </c>
      <c r="B13" s="95">
        <v>21001</v>
      </c>
      <c r="C13" s="96" t="s">
        <v>35</v>
      </c>
      <c r="D13" s="85">
        <f>+D15+D16</f>
        <v>0</v>
      </c>
      <c r="E13" s="85">
        <f t="shared" ref="E13:G13" si="2">+E15+E16</f>
        <v>0</v>
      </c>
      <c r="F13" s="85">
        <f t="shared" si="2"/>
        <v>0</v>
      </c>
      <c r="G13" s="85">
        <f t="shared" si="2"/>
        <v>0</v>
      </c>
    </row>
    <row r="14" spans="1:13" s="44" customFormat="1">
      <c r="A14" s="41"/>
      <c r="B14" s="41"/>
      <c r="C14" s="42" t="s">
        <v>18</v>
      </c>
      <c r="D14" s="43"/>
      <c r="E14" s="43"/>
      <c r="F14" s="43"/>
      <c r="G14" s="43"/>
      <c r="H14" s="8"/>
      <c r="I14" s="8"/>
      <c r="J14" s="8"/>
      <c r="K14" s="8"/>
      <c r="L14" s="8"/>
      <c r="M14" s="8"/>
    </row>
    <row r="15" spans="1:13" s="44" customFormat="1" ht="27" customHeight="1">
      <c r="A15" s="41"/>
      <c r="B15" s="41"/>
      <c r="C15" s="94" t="s">
        <v>82</v>
      </c>
      <c r="D15" s="53">
        <f>-D16</f>
        <v>-1795517.8</v>
      </c>
      <c r="E15" s="53">
        <f t="shared" ref="E15:G15" si="3">-E16</f>
        <v>-2390809.2999999998</v>
      </c>
      <c r="F15" s="53">
        <f t="shared" si="3"/>
        <v>-4231044.5</v>
      </c>
      <c r="G15" s="53">
        <f t="shared" si="3"/>
        <v>-4231044.5</v>
      </c>
    </row>
    <row r="16" spans="1:13" s="44" customFormat="1" ht="39" customHeight="1">
      <c r="A16" s="45"/>
      <c r="B16" s="45"/>
      <c r="C16" s="39" t="s">
        <v>37</v>
      </c>
      <c r="D16" s="43">
        <f>+D18+D20</f>
        <v>1795517.8</v>
      </c>
      <c r="E16" s="43">
        <f>+E18+E20</f>
        <v>2390809.2999999998</v>
      </c>
      <c r="F16" s="43">
        <f>+F18+F20</f>
        <v>4231044.5</v>
      </c>
      <c r="G16" s="43">
        <f>+G18+G20</f>
        <v>4231044.5</v>
      </c>
      <c r="H16" s="8"/>
      <c r="I16" s="46"/>
      <c r="J16" s="46"/>
      <c r="K16" s="46"/>
      <c r="L16" s="8"/>
      <c r="M16" s="8"/>
    </row>
    <row r="17" spans="1:7">
      <c r="A17" s="47"/>
      <c r="B17" s="47"/>
      <c r="C17" s="42" t="s">
        <v>33</v>
      </c>
      <c r="D17" s="48"/>
      <c r="E17" s="48"/>
      <c r="F17" s="48"/>
      <c r="G17" s="48"/>
    </row>
    <row r="18" spans="1:7" ht="34.5">
      <c r="A18" s="39"/>
      <c r="B18" s="39">
        <v>1</v>
      </c>
      <c r="C18" s="39" t="s">
        <v>57</v>
      </c>
      <c r="D18" s="34">
        <f>SUM(D19:D19)</f>
        <v>591269.69999999995</v>
      </c>
      <c r="E18" s="34">
        <f>SUM(E19:E19)</f>
        <v>739087.2</v>
      </c>
      <c r="F18" s="34">
        <f>SUM(F19:F19)</f>
        <v>1478174.3</v>
      </c>
      <c r="G18" s="34">
        <f>SUM(G19:G19)</f>
        <v>1478174.3</v>
      </c>
    </row>
    <row r="19" spans="1:7" ht="39" customHeight="1">
      <c r="A19" s="39"/>
      <c r="B19" s="39"/>
      <c r="C19" s="49" t="s">
        <v>110</v>
      </c>
      <c r="D19" s="34">
        <v>591269.69999999995</v>
      </c>
      <c r="E19" s="50">
        <v>739087.2</v>
      </c>
      <c r="F19" s="50">
        <v>1478174.3</v>
      </c>
      <c r="G19" s="50">
        <v>1478174.3</v>
      </c>
    </row>
    <row r="20" spans="1:7" ht="34.5">
      <c r="A20" s="39"/>
      <c r="B20" s="39">
        <v>3</v>
      </c>
      <c r="C20" s="51" t="s">
        <v>76</v>
      </c>
      <c r="D20" s="34">
        <f>SUM(D21:D22)</f>
        <v>1204248.1000000001</v>
      </c>
      <c r="E20" s="34">
        <f>SUM(E21:E22)</f>
        <v>1651722.1</v>
      </c>
      <c r="F20" s="34">
        <f>SUM(F21:F22)</f>
        <v>2752870.2</v>
      </c>
      <c r="G20" s="34">
        <f>SUM(G21:G22)</f>
        <v>2752870.2</v>
      </c>
    </row>
    <row r="21" spans="1:7" ht="40.5" customHeight="1">
      <c r="A21" s="39"/>
      <c r="B21" s="39"/>
      <c r="C21" s="49" t="s">
        <v>100</v>
      </c>
      <c r="D21" s="34">
        <f>501098.2+103100</f>
        <v>604198.19999999995</v>
      </c>
      <c r="E21" s="34">
        <v>751647.3</v>
      </c>
      <c r="F21" s="34">
        <v>1252745.5</v>
      </c>
      <c r="G21" s="34">
        <v>1252745.5</v>
      </c>
    </row>
    <row r="22" spans="1:7" ht="25.5" customHeight="1">
      <c r="A22" s="39"/>
      <c r="B22" s="39"/>
      <c r="C22" s="49" t="s">
        <v>101</v>
      </c>
      <c r="D22" s="34">
        <v>600049.9</v>
      </c>
      <c r="E22" s="50">
        <v>900074.8</v>
      </c>
      <c r="F22" s="50">
        <v>1500124.7</v>
      </c>
      <c r="G22" s="50">
        <v>1500124.7</v>
      </c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V41"/>
  <sheetViews>
    <sheetView tabSelected="1" topLeftCell="A25" zoomScaleNormal="100" zoomScaleSheetLayoutView="85" workbookViewId="0">
      <selection activeCell="E44" sqref="E44"/>
    </sheetView>
  </sheetViews>
  <sheetFormatPr defaultColWidth="8.28515625" defaultRowHeight="15"/>
  <cols>
    <col min="1" max="1" width="28.5703125" style="4" customWidth="1"/>
    <col min="2" max="2" width="57.5703125" style="4" customWidth="1"/>
    <col min="3" max="3" width="15.7109375" style="4" customWidth="1"/>
    <col min="4" max="4" width="17.28515625" style="4" customWidth="1"/>
    <col min="5" max="5" width="16.7109375" style="4" customWidth="1"/>
    <col min="6" max="6" width="18.42578125" style="4" customWidth="1"/>
    <col min="7" max="256" width="8.28515625" style="4"/>
    <col min="257" max="257" width="28.5703125" style="4" customWidth="1"/>
    <col min="258" max="258" width="47.7109375" style="4" customWidth="1"/>
    <col min="259" max="261" width="13.85546875" style="4" customWidth="1"/>
    <col min="262" max="262" width="15.42578125" style="4" customWidth="1"/>
    <col min="263" max="512" width="8.28515625" style="4"/>
    <col min="513" max="513" width="28.5703125" style="4" customWidth="1"/>
    <col min="514" max="514" width="47.7109375" style="4" customWidth="1"/>
    <col min="515" max="517" width="13.85546875" style="4" customWidth="1"/>
    <col min="518" max="518" width="15.42578125" style="4" customWidth="1"/>
    <col min="519" max="768" width="8.28515625" style="4"/>
    <col min="769" max="769" width="28.5703125" style="4" customWidth="1"/>
    <col min="770" max="770" width="47.7109375" style="4" customWidth="1"/>
    <col min="771" max="773" width="13.85546875" style="4" customWidth="1"/>
    <col min="774" max="774" width="15.42578125" style="4" customWidth="1"/>
    <col min="775" max="1024" width="8.28515625" style="4"/>
    <col min="1025" max="1025" width="28.5703125" style="4" customWidth="1"/>
    <col min="1026" max="1026" width="47.7109375" style="4" customWidth="1"/>
    <col min="1027" max="1029" width="13.85546875" style="4" customWidth="1"/>
    <col min="1030" max="1030" width="15.42578125" style="4" customWidth="1"/>
    <col min="1031" max="1280" width="8.28515625" style="4"/>
    <col min="1281" max="1281" width="28.5703125" style="4" customWidth="1"/>
    <col min="1282" max="1282" width="47.7109375" style="4" customWidth="1"/>
    <col min="1283" max="1285" width="13.85546875" style="4" customWidth="1"/>
    <col min="1286" max="1286" width="15.42578125" style="4" customWidth="1"/>
    <col min="1287" max="1536" width="8.28515625" style="4"/>
    <col min="1537" max="1537" width="28.5703125" style="4" customWidth="1"/>
    <col min="1538" max="1538" width="47.7109375" style="4" customWidth="1"/>
    <col min="1539" max="1541" width="13.85546875" style="4" customWidth="1"/>
    <col min="1542" max="1542" width="15.42578125" style="4" customWidth="1"/>
    <col min="1543" max="1792" width="8.28515625" style="4"/>
    <col min="1793" max="1793" width="28.5703125" style="4" customWidth="1"/>
    <col min="1794" max="1794" width="47.7109375" style="4" customWidth="1"/>
    <col min="1795" max="1797" width="13.85546875" style="4" customWidth="1"/>
    <col min="1798" max="1798" width="15.42578125" style="4" customWidth="1"/>
    <col min="1799" max="2048" width="8.28515625" style="4"/>
    <col min="2049" max="2049" width="28.5703125" style="4" customWidth="1"/>
    <col min="2050" max="2050" width="47.7109375" style="4" customWidth="1"/>
    <col min="2051" max="2053" width="13.85546875" style="4" customWidth="1"/>
    <col min="2054" max="2054" width="15.42578125" style="4" customWidth="1"/>
    <col min="2055" max="2304" width="8.28515625" style="4"/>
    <col min="2305" max="2305" width="28.5703125" style="4" customWidth="1"/>
    <col min="2306" max="2306" width="47.7109375" style="4" customWidth="1"/>
    <col min="2307" max="2309" width="13.85546875" style="4" customWidth="1"/>
    <col min="2310" max="2310" width="15.42578125" style="4" customWidth="1"/>
    <col min="2311" max="2560" width="8.28515625" style="4"/>
    <col min="2561" max="2561" width="28.5703125" style="4" customWidth="1"/>
    <col min="2562" max="2562" width="47.7109375" style="4" customWidth="1"/>
    <col min="2563" max="2565" width="13.85546875" style="4" customWidth="1"/>
    <col min="2566" max="2566" width="15.42578125" style="4" customWidth="1"/>
    <col min="2567" max="2816" width="8.28515625" style="4"/>
    <col min="2817" max="2817" width="28.5703125" style="4" customWidth="1"/>
    <col min="2818" max="2818" width="47.7109375" style="4" customWidth="1"/>
    <col min="2819" max="2821" width="13.85546875" style="4" customWidth="1"/>
    <col min="2822" max="2822" width="15.42578125" style="4" customWidth="1"/>
    <col min="2823" max="3072" width="8.28515625" style="4"/>
    <col min="3073" max="3073" width="28.5703125" style="4" customWidth="1"/>
    <col min="3074" max="3074" width="47.7109375" style="4" customWidth="1"/>
    <col min="3075" max="3077" width="13.85546875" style="4" customWidth="1"/>
    <col min="3078" max="3078" width="15.42578125" style="4" customWidth="1"/>
    <col min="3079" max="3328" width="8.28515625" style="4"/>
    <col min="3329" max="3329" width="28.5703125" style="4" customWidth="1"/>
    <col min="3330" max="3330" width="47.7109375" style="4" customWidth="1"/>
    <col min="3331" max="3333" width="13.85546875" style="4" customWidth="1"/>
    <col min="3334" max="3334" width="15.42578125" style="4" customWidth="1"/>
    <col min="3335" max="3584" width="8.28515625" style="4"/>
    <col min="3585" max="3585" width="28.5703125" style="4" customWidth="1"/>
    <col min="3586" max="3586" width="47.7109375" style="4" customWidth="1"/>
    <col min="3587" max="3589" width="13.85546875" style="4" customWidth="1"/>
    <col min="3590" max="3590" width="15.42578125" style="4" customWidth="1"/>
    <col min="3591" max="3840" width="8.28515625" style="4"/>
    <col min="3841" max="3841" width="28.5703125" style="4" customWidth="1"/>
    <col min="3842" max="3842" width="47.7109375" style="4" customWidth="1"/>
    <col min="3843" max="3845" width="13.85546875" style="4" customWidth="1"/>
    <col min="3846" max="3846" width="15.42578125" style="4" customWidth="1"/>
    <col min="3847" max="4096" width="8.28515625" style="4"/>
    <col min="4097" max="4097" width="28.5703125" style="4" customWidth="1"/>
    <col min="4098" max="4098" width="47.7109375" style="4" customWidth="1"/>
    <col min="4099" max="4101" width="13.85546875" style="4" customWidth="1"/>
    <col min="4102" max="4102" width="15.42578125" style="4" customWidth="1"/>
    <col min="4103" max="4352" width="8.28515625" style="4"/>
    <col min="4353" max="4353" width="28.5703125" style="4" customWidth="1"/>
    <col min="4354" max="4354" width="47.7109375" style="4" customWidth="1"/>
    <col min="4355" max="4357" width="13.85546875" style="4" customWidth="1"/>
    <col min="4358" max="4358" width="15.42578125" style="4" customWidth="1"/>
    <col min="4359" max="4608" width="8.28515625" style="4"/>
    <col min="4609" max="4609" width="28.5703125" style="4" customWidth="1"/>
    <col min="4610" max="4610" width="47.7109375" style="4" customWidth="1"/>
    <col min="4611" max="4613" width="13.85546875" style="4" customWidth="1"/>
    <col min="4614" max="4614" width="15.42578125" style="4" customWidth="1"/>
    <col min="4615" max="4864" width="8.28515625" style="4"/>
    <col min="4865" max="4865" width="28.5703125" style="4" customWidth="1"/>
    <col min="4866" max="4866" width="47.7109375" style="4" customWidth="1"/>
    <col min="4867" max="4869" width="13.85546875" style="4" customWidth="1"/>
    <col min="4870" max="4870" width="15.42578125" style="4" customWidth="1"/>
    <col min="4871" max="5120" width="8.28515625" style="4"/>
    <col min="5121" max="5121" width="28.5703125" style="4" customWidth="1"/>
    <col min="5122" max="5122" width="47.7109375" style="4" customWidth="1"/>
    <col min="5123" max="5125" width="13.85546875" style="4" customWidth="1"/>
    <col min="5126" max="5126" width="15.42578125" style="4" customWidth="1"/>
    <col min="5127" max="5376" width="8.28515625" style="4"/>
    <col min="5377" max="5377" width="28.5703125" style="4" customWidth="1"/>
    <col min="5378" max="5378" width="47.7109375" style="4" customWidth="1"/>
    <col min="5379" max="5381" width="13.85546875" style="4" customWidth="1"/>
    <col min="5382" max="5382" width="15.42578125" style="4" customWidth="1"/>
    <col min="5383" max="5632" width="8.28515625" style="4"/>
    <col min="5633" max="5633" width="28.5703125" style="4" customWidth="1"/>
    <col min="5634" max="5634" width="47.7109375" style="4" customWidth="1"/>
    <col min="5635" max="5637" width="13.85546875" style="4" customWidth="1"/>
    <col min="5638" max="5638" width="15.42578125" style="4" customWidth="1"/>
    <col min="5639" max="5888" width="8.28515625" style="4"/>
    <col min="5889" max="5889" width="28.5703125" style="4" customWidth="1"/>
    <col min="5890" max="5890" width="47.7109375" style="4" customWidth="1"/>
    <col min="5891" max="5893" width="13.85546875" style="4" customWidth="1"/>
    <col min="5894" max="5894" width="15.42578125" style="4" customWidth="1"/>
    <col min="5895" max="6144" width="8.28515625" style="4"/>
    <col min="6145" max="6145" width="28.5703125" style="4" customWidth="1"/>
    <col min="6146" max="6146" width="47.7109375" style="4" customWidth="1"/>
    <col min="6147" max="6149" width="13.85546875" style="4" customWidth="1"/>
    <col min="6150" max="6150" width="15.42578125" style="4" customWidth="1"/>
    <col min="6151" max="6400" width="8.28515625" style="4"/>
    <col min="6401" max="6401" width="28.5703125" style="4" customWidth="1"/>
    <col min="6402" max="6402" width="47.7109375" style="4" customWidth="1"/>
    <col min="6403" max="6405" width="13.85546875" style="4" customWidth="1"/>
    <col min="6406" max="6406" width="15.42578125" style="4" customWidth="1"/>
    <col min="6407" max="6656" width="8.28515625" style="4"/>
    <col min="6657" max="6657" width="28.5703125" style="4" customWidth="1"/>
    <col min="6658" max="6658" width="47.7109375" style="4" customWidth="1"/>
    <col min="6659" max="6661" width="13.85546875" style="4" customWidth="1"/>
    <col min="6662" max="6662" width="15.42578125" style="4" customWidth="1"/>
    <col min="6663" max="6912" width="8.28515625" style="4"/>
    <col min="6913" max="6913" width="28.5703125" style="4" customWidth="1"/>
    <col min="6914" max="6914" width="47.7109375" style="4" customWidth="1"/>
    <col min="6915" max="6917" width="13.85546875" style="4" customWidth="1"/>
    <col min="6918" max="6918" width="15.42578125" style="4" customWidth="1"/>
    <col min="6919" max="7168" width="8.28515625" style="4"/>
    <col min="7169" max="7169" width="28.5703125" style="4" customWidth="1"/>
    <col min="7170" max="7170" width="47.7109375" style="4" customWidth="1"/>
    <col min="7171" max="7173" width="13.85546875" style="4" customWidth="1"/>
    <col min="7174" max="7174" width="15.42578125" style="4" customWidth="1"/>
    <col min="7175" max="7424" width="8.28515625" style="4"/>
    <col min="7425" max="7425" width="28.5703125" style="4" customWidth="1"/>
    <col min="7426" max="7426" width="47.7109375" style="4" customWidth="1"/>
    <col min="7427" max="7429" width="13.85546875" style="4" customWidth="1"/>
    <col min="7430" max="7430" width="15.42578125" style="4" customWidth="1"/>
    <col min="7431" max="7680" width="8.28515625" style="4"/>
    <col min="7681" max="7681" width="28.5703125" style="4" customWidth="1"/>
    <col min="7682" max="7682" width="47.7109375" style="4" customWidth="1"/>
    <col min="7683" max="7685" width="13.85546875" style="4" customWidth="1"/>
    <col min="7686" max="7686" width="15.42578125" style="4" customWidth="1"/>
    <col min="7687" max="7936" width="8.28515625" style="4"/>
    <col min="7937" max="7937" width="28.5703125" style="4" customWidth="1"/>
    <col min="7938" max="7938" width="47.7109375" style="4" customWidth="1"/>
    <col min="7939" max="7941" width="13.85546875" style="4" customWidth="1"/>
    <col min="7942" max="7942" width="15.42578125" style="4" customWidth="1"/>
    <col min="7943" max="8192" width="8.28515625" style="4"/>
    <col min="8193" max="8193" width="28.5703125" style="4" customWidth="1"/>
    <col min="8194" max="8194" width="47.7109375" style="4" customWidth="1"/>
    <col min="8195" max="8197" width="13.85546875" style="4" customWidth="1"/>
    <col min="8198" max="8198" width="15.42578125" style="4" customWidth="1"/>
    <col min="8199" max="8448" width="8.28515625" style="4"/>
    <col min="8449" max="8449" width="28.5703125" style="4" customWidth="1"/>
    <col min="8450" max="8450" width="47.7109375" style="4" customWidth="1"/>
    <col min="8451" max="8453" width="13.85546875" style="4" customWidth="1"/>
    <col min="8454" max="8454" width="15.42578125" style="4" customWidth="1"/>
    <col min="8455" max="8704" width="8.28515625" style="4"/>
    <col min="8705" max="8705" width="28.5703125" style="4" customWidth="1"/>
    <col min="8706" max="8706" width="47.7109375" style="4" customWidth="1"/>
    <col min="8707" max="8709" width="13.85546875" style="4" customWidth="1"/>
    <col min="8710" max="8710" width="15.42578125" style="4" customWidth="1"/>
    <col min="8711" max="8960" width="8.28515625" style="4"/>
    <col min="8961" max="8961" width="28.5703125" style="4" customWidth="1"/>
    <col min="8962" max="8962" width="47.7109375" style="4" customWidth="1"/>
    <col min="8963" max="8965" width="13.85546875" style="4" customWidth="1"/>
    <col min="8966" max="8966" width="15.42578125" style="4" customWidth="1"/>
    <col min="8967" max="9216" width="8.28515625" style="4"/>
    <col min="9217" max="9217" width="28.5703125" style="4" customWidth="1"/>
    <col min="9218" max="9218" width="47.7109375" style="4" customWidth="1"/>
    <col min="9219" max="9221" width="13.85546875" style="4" customWidth="1"/>
    <col min="9222" max="9222" width="15.42578125" style="4" customWidth="1"/>
    <col min="9223" max="9472" width="8.28515625" style="4"/>
    <col min="9473" max="9473" width="28.5703125" style="4" customWidth="1"/>
    <col min="9474" max="9474" width="47.7109375" style="4" customWidth="1"/>
    <col min="9475" max="9477" width="13.85546875" style="4" customWidth="1"/>
    <col min="9478" max="9478" width="15.42578125" style="4" customWidth="1"/>
    <col min="9479" max="9728" width="8.28515625" style="4"/>
    <col min="9729" max="9729" width="28.5703125" style="4" customWidth="1"/>
    <col min="9730" max="9730" width="47.7109375" style="4" customWidth="1"/>
    <col min="9731" max="9733" width="13.85546875" style="4" customWidth="1"/>
    <col min="9734" max="9734" width="15.42578125" style="4" customWidth="1"/>
    <col min="9735" max="9984" width="8.28515625" style="4"/>
    <col min="9985" max="9985" width="28.5703125" style="4" customWidth="1"/>
    <col min="9986" max="9986" width="47.7109375" style="4" customWidth="1"/>
    <col min="9987" max="9989" width="13.85546875" style="4" customWidth="1"/>
    <col min="9990" max="9990" width="15.42578125" style="4" customWidth="1"/>
    <col min="9991" max="10240" width="8.28515625" style="4"/>
    <col min="10241" max="10241" width="28.5703125" style="4" customWidth="1"/>
    <col min="10242" max="10242" width="47.7109375" style="4" customWidth="1"/>
    <col min="10243" max="10245" width="13.85546875" style="4" customWidth="1"/>
    <col min="10246" max="10246" width="15.42578125" style="4" customWidth="1"/>
    <col min="10247" max="10496" width="8.28515625" style="4"/>
    <col min="10497" max="10497" width="28.5703125" style="4" customWidth="1"/>
    <col min="10498" max="10498" width="47.7109375" style="4" customWidth="1"/>
    <col min="10499" max="10501" width="13.85546875" style="4" customWidth="1"/>
    <col min="10502" max="10502" width="15.42578125" style="4" customWidth="1"/>
    <col min="10503" max="10752" width="8.28515625" style="4"/>
    <col min="10753" max="10753" width="28.5703125" style="4" customWidth="1"/>
    <col min="10754" max="10754" width="47.7109375" style="4" customWidth="1"/>
    <col min="10755" max="10757" width="13.85546875" style="4" customWidth="1"/>
    <col min="10758" max="10758" width="15.42578125" style="4" customWidth="1"/>
    <col min="10759" max="11008" width="8.28515625" style="4"/>
    <col min="11009" max="11009" width="28.5703125" style="4" customWidth="1"/>
    <col min="11010" max="11010" width="47.7109375" style="4" customWidth="1"/>
    <col min="11011" max="11013" width="13.85546875" style="4" customWidth="1"/>
    <col min="11014" max="11014" width="15.42578125" style="4" customWidth="1"/>
    <col min="11015" max="11264" width="8.28515625" style="4"/>
    <col min="11265" max="11265" width="28.5703125" style="4" customWidth="1"/>
    <col min="11266" max="11266" width="47.7109375" style="4" customWidth="1"/>
    <col min="11267" max="11269" width="13.85546875" style="4" customWidth="1"/>
    <col min="11270" max="11270" width="15.42578125" style="4" customWidth="1"/>
    <col min="11271" max="11520" width="8.28515625" style="4"/>
    <col min="11521" max="11521" width="28.5703125" style="4" customWidth="1"/>
    <col min="11522" max="11522" width="47.7109375" style="4" customWidth="1"/>
    <col min="11523" max="11525" width="13.85546875" style="4" customWidth="1"/>
    <col min="11526" max="11526" width="15.42578125" style="4" customWidth="1"/>
    <col min="11527" max="11776" width="8.28515625" style="4"/>
    <col min="11777" max="11777" width="28.5703125" style="4" customWidth="1"/>
    <col min="11778" max="11778" width="47.7109375" style="4" customWidth="1"/>
    <col min="11779" max="11781" width="13.85546875" style="4" customWidth="1"/>
    <col min="11782" max="11782" width="15.42578125" style="4" customWidth="1"/>
    <col min="11783" max="12032" width="8.28515625" style="4"/>
    <col min="12033" max="12033" width="28.5703125" style="4" customWidth="1"/>
    <col min="12034" max="12034" width="47.7109375" style="4" customWidth="1"/>
    <col min="12035" max="12037" width="13.85546875" style="4" customWidth="1"/>
    <col min="12038" max="12038" width="15.42578125" style="4" customWidth="1"/>
    <col min="12039" max="12288" width="8.28515625" style="4"/>
    <col min="12289" max="12289" width="28.5703125" style="4" customWidth="1"/>
    <col min="12290" max="12290" width="47.7109375" style="4" customWidth="1"/>
    <col min="12291" max="12293" width="13.85546875" style="4" customWidth="1"/>
    <col min="12294" max="12294" width="15.42578125" style="4" customWidth="1"/>
    <col min="12295" max="12544" width="8.28515625" style="4"/>
    <col min="12545" max="12545" width="28.5703125" style="4" customWidth="1"/>
    <col min="12546" max="12546" width="47.7109375" style="4" customWidth="1"/>
    <col min="12547" max="12549" width="13.85546875" style="4" customWidth="1"/>
    <col min="12550" max="12550" width="15.42578125" style="4" customWidth="1"/>
    <col min="12551" max="12800" width="8.28515625" style="4"/>
    <col min="12801" max="12801" width="28.5703125" style="4" customWidth="1"/>
    <col min="12802" max="12802" width="47.7109375" style="4" customWidth="1"/>
    <col min="12803" max="12805" width="13.85546875" style="4" customWidth="1"/>
    <col min="12806" max="12806" width="15.42578125" style="4" customWidth="1"/>
    <col min="12807" max="13056" width="8.28515625" style="4"/>
    <col min="13057" max="13057" width="28.5703125" style="4" customWidth="1"/>
    <col min="13058" max="13058" width="47.7109375" style="4" customWidth="1"/>
    <col min="13059" max="13061" width="13.85546875" style="4" customWidth="1"/>
    <col min="13062" max="13062" width="15.42578125" style="4" customWidth="1"/>
    <col min="13063" max="13312" width="8.28515625" style="4"/>
    <col min="13313" max="13313" width="28.5703125" style="4" customWidth="1"/>
    <col min="13314" max="13314" width="47.7109375" style="4" customWidth="1"/>
    <col min="13315" max="13317" width="13.85546875" style="4" customWidth="1"/>
    <col min="13318" max="13318" width="15.42578125" style="4" customWidth="1"/>
    <col min="13319" max="13568" width="8.28515625" style="4"/>
    <col min="13569" max="13569" width="28.5703125" style="4" customWidth="1"/>
    <col min="13570" max="13570" width="47.7109375" style="4" customWidth="1"/>
    <col min="13571" max="13573" width="13.85546875" style="4" customWidth="1"/>
    <col min="13574" max="13574" width="15.42578125" style="4" customWidth="1"/>
    <col min="13575" max="13824" width="8.28515625" style="4"/>
    <col min="13825" max="13825" width="28.5703125" style="4" customWidth="1"/>
    <col min="13826" max="13826" width="47.7109375" style="4" customWidth="1"/>
    <col min="13827" max="13829" width="13.85546875" style="4" customWidth="1"/>
    <col min="13830" max="13830" width="15.42578125" style="4" customWidth="1"/>
    <col min="13831" max="14080" width="8.28515625" style="4"/>
    <col min="14081" max="14081" width="28.5703125" style="4" customWidth="1"/>
    <col min="14082" max="14082" width="47.7109375" style="4" customWidth="1"/>
    <col min="14083" max="14085" width="13.85546875" style="4" customWidth="1"/>
    <col min="14086" max="14086" width="15.42578125" style="4" customWidth="1"/>
    <col min="14087" max="14336" width="8.28515625" style="4"/>
    <col min="14337" max="14337" width="28.5703125" style="4" customWidth="1"/>
    <col min="14338" max="14338" width="47.7109375" style="4" customWidth="1"/>
    <col min="14339" max="14341" width="13.85546875" style="4" customWidth="1"/>
    <col min="14342" max="14342" width="15.42578125" style="4" customWidth="1"/>
    <col min="14343" max="14592" width="8.28515625" style="4"/>
    <col min="14593" max="14593" width="28.5703125" style="4" customWidth="1"/>
    <col min="14594" max="14594" width="47.7109375" style="4" customWidth="1"/>
    <col min="14595" max="14597" width="13.85546875" style="4" customWidth="1"/>
    <col min="14598" max="14598" width="15.42578125" style="4" customWidth="1"/>
    <col min="14599" max="14848" width="8.28515625" style="4"/>
    <col min="14849" max="14849" width="28.5703125" style="4" customWidth="1"/>
    <col min="14850" max="14850" width="47.7109375" style="4" customWidth="1"/>
    <col min="14851" max="14853" width="13.85546875" style="4" customWidth="1"/>
    <col min="14854" max="14854" width="15.42578125" style="4" customWidth="1"/>
    <col min="14855" max="15104" width="8.28515625" style="4"/>
    <col min="15105" max="15105" width="28.5703125" style="4" customWidth="1"/>
    <col min="15106" max="15106" width="47.7109375" style="4" customWidth="1"/>
    <col min="15107" max="15109" width="13.85546875" style="4" customWidth="1"/>
    <col min="15110" max="15110" width="15.42578125" style="4" customWidth="1"/>
    <col min="15111" max="15360" width="8.28515625" style="4"/>
    <col min="15361" max="15361" width="28.5703125" style="4" customWidth="1"/>
    <col min="15362" max="15362" width="47.7109375" style="4" customWidth="1"/>
    <col min="15363" max="15365" width="13.85546875" style="4" customWidth="1"/>
    <col min="15366" max="15366" width="15.42578125" style="4" customWidth="1"/>
    <col min="15367" max="15616" width="8.28515625" style="4"/>
    <col min="15617" max="15617" width="28.5703125" style="4" customWidth="1"/>
    <col min="15618" max="15618" width="47.7109375" style="4" customWidth="1"/>
    <col min="15619" max="15621" width="13.85546875" style="4" customWidth="1"/>
    <col min="15622" max="15622" width="15.42578125" style="4" customWidth="1"/>
    <col min="15623" max="15872" width="8.28515625" style="4"/>
    <col min="15873" max="15873" width="28.5703125" style="4" customWidth="1"/>
    <col min="15874" max="15874" width="47.7109375" style="4" customWidth="1"/>
    <col min="15875" max="15877" width="13.85546875" style="4" customWidth="1"/>
    <col min="15878" max="15878" width="15.42578125" style="4" customWidth="1"/>
    <col min="15879" max="16128" width="8.28515625" style="4"/>
    <col min="16129" max="16129" width="28.5703125" style="4" customWidth="1"/>
    <col min="16130" max="16130" width="47.7109375" style="4" customWidth="1"/>
    <col min="16131" max="16133" width="13.85546875" style="4" customWidth="1"/>
    <col min="16134" max="16134" width="15.42578125" style="4" customWidth="1"/>
    <col min="16135" max="16384" width="8.28515625" style="4"/>
  </cols>
  <sheetData>
    <row r="1" spans="1:7" ht="17.25">
      <c r="C1" s="5"/>
      <c r="D1" s="5"/>
      <c r="E1" s="5"/>
      <c r="F1" s="6" t="s">
        <v>48</v>
      </c>
    </row>
    <row r="2" spans="1:7" s="8" customFormat="1" ht="17.25" customHeight="1">
      <c r="A2" s="145" t="s">
        <v>92</v>
      </c>
      <c r="B2" s="145"/>
      <c r="C2" s="145"/>
      <c r="D2" s="145"/>
      <c r="E2" s="145"/>
      <c r="F2" s="145"/>
      <c r="G2" s="7"/>
    </row>
    <row r="3" spans="1:7" s="8" customFormat="1" ht="17.25" customHeight="1">
      <c r="A3" s="145" t="s">
        <v>0</v>
      </c>
      <c r="B3" s="145"/>
      <c r="C3" s="145"/>
      <c r="D3" s="145"/>
      <c r="E3" s="145"/>
      <c r="F3" s="145"/>
      <c r="G3" s="7"/>
    </row>
    <row r="4" spans="1:7" ht="55.5" customHeight="1">
      <c r="A4" s="144" t="s">
        <v>96</v>
      </c>
      <c r="B4" s="144"/>
      <c r="C4" s="144"/>
      <c r="D4" s="144"/>
      <c r="E4" s="144"/>
      <c r="F4" s="144"/>
    </row>
    <row r="5" spans="1:7" ht="21.75" customHeight="1">
      <c r="A5" s="9"/>
      <c r="B5" s="9"/>
      <c r="C5" s="9"/>
      <c r="D5" s="9"/>
      <c r="E5" s="9"/>
      <c r="F5" s="10" t="s">
        <v>97</v>
      </c>
    </row>
    <row r="6" spans="1:7" ht="20.45" customHeight="1">
      <c r="A6" s="135" t="s">
        <v>34</v>
      </c>
      <c r="B6" s="135"/>
      <c r="C6" s="135"/>
      <c r="D6" s="135"/>
      <c r="E6" s="135"/>
      <c r="F6" s="135"/>
    </row>
    <row r="7" spans="1:7" ht="21.75" customHeight="1">
      <c r="A7" s="11" t="s">
        <v>56</v>
      </c>
      <c r="B7" s="11"/>
      <c r="C7" s="11"/>
      <c r="D7" s="11"/>
      <c r="E7" s="11"/>
      <c r="F7" s="11"/>
    </row>
    <row r="8" spans="1:7" ht="17.25">
      <c r="A8" s="12" t="s">
        <v>7</v>
      </c>
      <c r="B8" s="13" t="s">
        <v>8</v>
      </c>
      <c r="C8" s="14"/>
      <c r="D8" s="14"/>
      <c r="E8" s="14"/>
      <c r="F8" s="14"/>
    </row>
    <row r="9" spans="1:7" ht="18.75" customHeight="1">
      <c r="A9" s="15" t="s">
        <v>49</v>
      </c>
      <c r="B9" s="16" t="s">
        <v>50</v>
      </c>
      <c r="C9" s="17"/>
      <c r="D9" s="17"/>
      <c r="E9" s="17"/>
      <c r="F9" s="17"/>
    </row>
    <row r="10" spans="1:7" ht="18.75" customHeight="1">
      <c r="A10" s="18"/>
      <c r="B10" s="18"/>
      <c r="C10" s="18"/>
      <c r="D10" s="18"/>
      <c r="E10" s="18"/>
      <c r="F10" s="18"/>
    </row>
    <row r="11" spans="1:7" s="19" customFormat="1" ht="17.25">
      <c r="A11" s="11" t="s">
        <v>9</v>
      </c>
      <c r="B11" s="14"/>
      <c r="C11" s="14"/>
      <c r="D11" s="14"/>
      <c r="E11" s="14"/>
      <c r="F11" s="14"/>
    </row>
    <row r="12" spans="1:7" ht="14.25" customHeight="1">
      <c r="A12" s="18"/>
      <c r="B12" s="18"/>
      <c r="C12" s="18"/>
      <c r="D12" s="18"/>
      <c r="E12" s="18"/>
      <c r="F12" s="18"/>
    </row>
    <row r="13" spans="1:7" ht="64.5" customHeight="1">
      <c r="A13" s="12" t="s">
        <v>10</v>
      </c>
      <c r="B13" s="15" t="s">
        <v>49</v>
      </c>
      <c r="C13" s="141" t="s">
        <v>114</v>
      </c>
      <c r="D13" s="142"/>
      <c r="E13" s="142"/>
      <c r="F13" s="143"/>
    </row>
    <row r="14" spans="1:7" ht="34.5">
      <c r="A14" s="12" t="s">
        <v>11</v>
      </c>
      <c r="B14" s="15" t="s">
        <v>51</v>
      </c>
      <c r="C14" s="20" t="s">
        <v>105</v>
      </c>
      <c r="D14" s="20" t="s">
        <v>84</v>
      </c>
      <c r="E14" s="20" t="s">
        <v>85</v>
      </c>
      <c r="F14" s="20" t="s">
        <v>2</v>
      </c>
    </row>
    <row r="15" spans="1:7" ht="34.5">
      <c r="A15" s="12" t="s">
        <v>12</v>
      </c>
      <c r="B15" s="15" t="s">
        <v>52</v>
      </c>
      <c r="C15" s="139"/>
      <c r="D15" s="139"/>
      <c r="E15" s="139"/>
      <c r="F15" s="139"/>
    </row>
    <row r="16" spans="1:7" ht="62.25" customHeight="1">
      <c r="A16" s="12" t="s">
        <v>13</v>
      </c>
      <c r="B16" s="15" t="s">
        <v>80</v>
      </c>
      <c r="C16" s="140"/>
      <c r="D16" s="140"/>
      <c r="E16" s="140"/>
      <c r="F16" s="140"/>
    </row>
    <row r="17" spans="1:256" ht="65.25" customHeight="1">
      <c r="A17" s="12" t="s">
        <v>14</v>
      </c>
      <c r="B17" s="15" t="s">
        <v>61</v>
      </c>
      <c r="C17" s="140"/>
      <c r="D17" s="140"/>
      <c r="E17" s="140"/>
      <c r="F17" s="140"/>
    </row>
    <row r="18" spans="1:256" ht="62.25" customHeight="1">
      <c r="A18" s="92" t="s">
        <v>108</v>
      </c>
      <c r="B18" s="93" t="s">
        <v>109</v>
      </c>
      <c r="C18" s="99"/>
      <c r="D18" s="98"/>
      <c r="E18" s="98"/>
      <c r="F18" s="98"/>
    </row>
    <row r="19" spans="1:256" ht="26.25" customHeight="1">
      <c r="A19" s="130" t="s">
        <v>15</v>
      </c>
      <c r="B19" s="130"/>
      <c r="C19" s="12"/>
      <c r="D19" s="12"/>
      <c r="E19" s="12"/>
      <c r="F19" s="12"/>
    </row>
    <row r="20" spans="1:256" s="19" customFormat="1" ht="17.25">
      <c r="A20" s="133" t="s">
        <v>54</v>
      </c>
      <c r="B20" s="134"/>
      <c r="C20" s="21">
        <f>-C39</f>
        <v>0</v>
      </c>
      <c r="D20" s="21">
        <f t="shared" ref="D20:F21" si="0">-D39</f>
        <v>0</v>
      </c>
      <c r="E20" s="21">
        <f t="shared" si="0"/>
        <v>7.5</v>
      </c>
      <c r="F20" s="21">
        <f t="shared" si="0"/>
        <v>7.5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</row>
    <row r="21" spans="1:256" s="19" customFormat="1" ht="17.25" customHeight="1">
      <c r="A21" s="132" t="s">
        <v>111</v>
      </c>
      <c r="B21" s="132"/>
      <c r="C21" s="21">
        <f>-C40</f>
        <v>0</v>
      </c>
      <c r="D21" s="21">
        <f t="shared" si="0"/>
        <v>0</v>
      </c>
      <c r="E21" s="21">
        <f t="shared" si="0"/>
        <v>21.4</v>
      </c>
      <c r="F21" s="21">
        <f t="shared" si="0"/>
        <v>21.4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</row>
    <row r="22" spans="1:256" s="5" customFormat="1" ht="17.25">
      <c r="A22" s="137" t="s">
        <v>16</v>
      </c>
      <c r="B22" s="138"/>
      <c r="C22" s="22">
        <f>+'3'!D16</f>
        <v>1795517.8</v>
      </c>
      <c r="D22" s="22">
        <f>+'3'!E16</f>
        <v>2390809.2999999998</v>
      </c>
      <c r="E22" s="22">
        <f>+'3'!F16</f>
        <v>4231044.5</v>
      </c>
      <c r="F22" s="22">
        <f>+'3'!G16</f>
        <v>4231044.5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s="5" customFormat="1" ht="17.25"/>
    <row r="24" spans="1:256" ht="17.25">
      <c r="A24" s="18"/>
      <c r="B24" s="18"/>
      <c r="C24" s="18"/>
      <c r="D24" s="18"/>
      <c r="E24" s="18"/>
      <c r="F24" s="18"/>
    </row>
    <row r="25" spans="1:256" ht="17.25">
      <c r="F25" s="23" t="s">
        <v>98</v>
      </c>
    </row>
    <row r="26" spans="1:256" ht="17.25">
      <c r="A26" s="135" t="s">
        <v>83</v>
      </c>
      <c r="B26" s="135"/>
      <c r="C26" s="135"/>
      <c r="D26" s="135"/>
      <c r="E26" s="135"/>
      <c r="F26" s="135"/>
    </row>
    <row r="27" spans="1:256" ht="17.25">
      <c r="A27" s="11" t="s">
        <v>56</v>
      </c>
      <c r="B27" s="11"/>
      <c r="C27" s="11"/>
      <c r="D27" s="11"/>
      <c r="E27" s="11"/>
      <c r="F27" s="11"/>
    </row>
    <row r="28" spans="1:256" ht="17.25">
      <c r="A28" s="12" t="s">
        <v>7</v>
      </c>
      <c r="B28" s="13" t="s">
        <v>8</v>
      </c>
      <c r="C28" s="14"/>
      <c r="D28" s="14"/>
      <c r="E28" s="14"/>
      <c r="F28" s="14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</row>
    <row r="29" spans="1:256" ht="17.25">
      <c r="A29" s="15" t="s">
        <v>49</v>
      </c>
      <c r="B29" s="16" t="s">
        <v>50</v>
      </c>
      <c r="C29" s="17"/>
      <c r="D29" s="17"/>
      <c r="E29" s="17"/>
      <c r="F29" s="17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</row>
    <row r="30" spans="1:256" ht="17.25">
      <c r="A30" s="18"/>
      <c r="B30" s="17"/>
      <c r="C30" s="17"/>
      <c r="D30" s="17"/>
      <c r="E30" s="17"/>
      <c r="F30" s="17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</row>
    <row r="31" spans="1:256" ht="17.25">
      <c r="A31" s="136" t="s">
        <v>9</v>
      </c>
      <c r="B31" s="136"/>
      <c r="C31" s="136"/>
      <c r="D31" s="136"/>
      <c r="E31" s="136"/>
      <c r="F31" s="136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</row>
    <row r="32" spans="1:256" ht="17.25">
      <c r="A32" s="24"/>
      <c r="B32" s="24"/>
      <c r="C32" s="24"/>
      <c r="D32" s="24"/>
      <c r="E32" s="24"/>
      <c r="F32" s="2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</row>
    <row r="33" spans="1:6" ht="51" customHeight="1">
      <c r="A33" s="12" t="s">
        <v>10</v>
      </c>
      <c r="B33" s="15" t="s">
        <v>49</v>
      </c>
      <c r="C33" s="141" t="s">
        <v>113</v>
      </c>
      <c r="D33" s="142"/>
      <c r="E33" s="142"/>
      <c r="F33" s="143"/>
    </row>
    <row r="34" spans="1:6" ht="34.5">
      <c r="A34" s="12" t="s">
        <v>11</v>
      </c>
      <c r="B34" s="15" t="s">
        <v>51</v>
      </c>
      <c r="C34" s="20" t="s">
        <v>105</v>
      </c>
      <c r="D34" s="20" t="s">
        <v>84</v>
      </c>
      <c r="E34" s="20" t="s">
        <v>85</v>
      </c>
      <c r="F34" s="20" t="s">
        <v>2</v>
      </c>
    </row>
    <row r="35" spans="1:6" ht="34.5">
      <c r="A35" s="12" t="s">
        <v>12</v>
      </c>
      <c r="B35" s="15" t="s">
        <v>52</v>
      </c>
      <c r="C35" s="139"/>
      <c r="D35" s="139"/>
      <c r="E35" s="139"/>
      <c r="F35" s="139"/>
    </row>
    <row r="36" spans="1:6" ht="86.25">
      <c r="A36" s="12" t="s">
        <v>13</v>
      </c>
      <c r="B36" s="15" t="s">
        <v>62</v>
      </c>
      <c r="C36" s="140"/>
      <c r="D36" s="140"/>
      <c r="E36" s="140"/>
      <c r="F36" s="140"/>
    </row>
    <row r="37" spans="1:6" ht="51.75">
      <c r="A37" s="12" t="s">
        <v>14</v>
      </c>
      <c r="B37" s="15" t="s">
        <v>53</v>
      </c>
      <c r="C37" s="140"/>
      <c r="D37" s="140"/>
      <c r="E37" s="140"/>
      <c r="F37" s="140"/>
    </row>
    <row r="38" spans="1:6" ht="17.25">
      <c r="A38" s="130" t="s">
        <v>15</v>
      </c>
      <c r="B38" s="130"/>
      <c r="C38" s="12"/>
      <c r="D38" s="12"/>
      <c r="E38" s="12"/>
      <c r="F38" s="12"/>
    </row>
    <row r="39" spans="1:6" ht="17.25">
      <c r="A39" s="132" t="s">
        <v>54</v>
      </c>
      <c r="B39" s="132"/>
      <c r="C39" s="25">
        <v>0</v>
      </c>
      <c r="D39" s="25">
        <v>0</v>
      </c>
      <c r="E39" s="25">
        <v>-7.5</v>
      </c>
      <c r="F39" s="25">
        <f>+E39</f>
        <v>-7.5</v>
      </c>
    </row>
    <row r="40" spans="1:6" ht="17.25" customHeight="1">
      <c r="A40" s="132" t="s">
        <v>111</v>
      </c>
      <c r="B40" s="132"/>
      <c r="C40" s="25">
        <v>0</v>
      </c>
      <c r="D40" s="25">
        <v>0</v>
      </c>
      <c r="E40" s="25">
        <v>-21.4</v>
      </c>
      <c r="F40" s="25">
        <v>-21.4</v>
      </c>
    </row>
    <row r="41" spans="1:6" ht="17.25">
      <c r="A41" s="131" t="s">
        <v>16</v>
      </c>
      <c r="B41" s="131"/>
      <c r="C41" s="22">
        <f>-C22</f>
        <v>-1795517.8</v>
      </c>
      <c r="D41" s="22">
        <f t="shared" ref="D41:F41" si="1">-D22</f>
        <v>-2390809.2999999998</v>
      </c>
      <c r="E41" s="22">
        <f t="shared" si="1"/>
        <v>-4231044.5</v>
      </c>
      <c r="F41" s="22">
        <f t="shared" si="1"/>
        <v>-4231044.5</v>
      </c>
    </row>
  </sheetData>
  <mergeCells count="24">
    <mergeCell ref="A4:F4"/>
    <mergeCell ref="A6:F6"/>
    <mergeCell ref="A2:F2"/>
    <mergeCell ref="A3:F3"/>
    <mergeCell ref="C15:C17"/>
    <mergeCell ref="E15:E17"/>
    <mergeCell ref="F15:F17"/>
    <mergeCell ref="C13:F13"/>
    <mergeCell ref="D15:D17"/>
    <mergeCell ref="A19:B19"/>
    <mergeCell ref="A41:B41"/>
    <mergeCell ref="A38:B38"/>
    <mergeCell ref="A39:B39"/>
    <mergeCell ref="A20:B20"/>
    <mergeCell ref="A26:F26"/>
    <mergeCell ref="A31:F31"/>
    <mergeCell ref="A22:B22"/>
    <mergeCell ref="C35:C37"/>
    <mergeCell ref="E35:E37"/>
    <mergeCell ref="F35:F37"/>
    <mergeCell ref="C33:F33"/>
    <mergeCell ref="D35:D37"/>
    <mergeCell ref="A21:B21"/>
    <mergeCell ref="A40:B40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1"/>
  <sheetViews>
    <sheetView zoomScaleNormal="100" workbookViewId="0">
      <selection activeCell="L11" sqref="L10:L11"/>
    </sheetView>
  </sheetViews>
  <sheetFormatPr defaultRowHeight="17.25"/>
  <cols>
    <col min="1" max="1" width="16" style="89" customWidth="1"/>
    <col min="2" max="2" width="57.5703125" style="84" bestFit="1" customWidth="1"/>
    <col min="3" max="3" width="11.5703125" style="84" bestFit="1" customWidth="1"/>
    <col min="4" max="4" width="10.7109375" style="84" customWidth="1"/>
    <col min="5" max="5" width="19.7109375" style="90" customWidth="1"/>
    <col min="6" max="6" width="10.85546875" style="90" customWidth="1"/>
    <col min="7" max="7" width="17.7109375" style="90" customWidth="1"/>
    <col min="8" max="10" width="9.140625" style="84"/>
    <col min="11" max="11" width="20.7109375" style="84" customWidth="1"/>
    <col min="12" max="16384" width="9.140625" style="84"/>
  </cols>
  <sheetData>
    <row r="1" spans="1:9" s="83" customFormat="1" ht="17.25" customHeight="1">
      <c r="A1" s="148" t="s">
        <v>55</v>
      </c>
      <c r="B1" s="148"/>
      <c r="C1" s="148"/>
      <c r="D1" s="148"/>
      <c r="E1" s="148"/>
      <c r="F1" s="148"/>
      <c r="G1" s="148"/>
    </row>
    <row r="2" spans="1:9" s="83" customFormat="1" ht="17.25" customHeight="1">
      <c r="A2" s="148" t="s">
        <v>116</v>
      </c>
      <c r="B2" s="148"/>
      <c r="C2" s="148"/>
      <c r="D2" s="148"/>
      <c r="E2" s="148"/>
      <c r="F2" s="148"/>
      <c r="G2" s="148"/>
    </row>
    <row r="3" spans="1:9" s="83" customFormat="1" ht="17.25" customHeight="1">
      <c r="A3" s="148" t="s">
        <v>0</v>
      </c>
      <c r="B3" s="148"/>
      <c r="C3" s="148"/>
      <c r="D3" s="148"/>
      <c r="E3" s="148"/>
      <c r="F3" s="148"/>
      <c r="G3" s="148"/>
    </row>
    <row r="5" spans="1:9" ht="55.5" customHeight="1">
      <c r="A5" s="149" t="s">
        <v>99</v>
      </c>
      <c r="B5" s="149"/>
      <c r="C5" s="149"/>
      <c r="D5" s="149"/>
      <c r="E5" s="149"/>
      <c r="F5" s="149"/>
      <c r="G5" s="149"/>
    </row>
    <row r="6" spans="1:9" ht="87.75" customHeight="1">
      <c r="A6" s="150" t="s">
        <v>63</v>
      </c>
      <c r="B6" s="151" t="s">
        <v>64</v>
      </c>
      <c r="C6" s="151" t="s">
        <v>65</v>
      </c>
      <c r="D6" s="151" t="s">
        <v>66</v>
      </c>
      <c r="E6" s="152" t="s">
        <v>67</v>
      </c>
      <c r="F6" s="152" t="s">
        <v>86</v>
      </c>
      <c r="G6" s="152"/>
    </row>
    <row r="7" spans="1:9" ht="54.75" customHeight="1">
      <c r="A7" s="150"/>
      <c r="B7" s="151"/>
      <c r="C7" s="151"/>
      <c r="D7" s="151"/>
      <c r="E7" s="152"/>
      <c r="F7" s="80" t="s">
        <v>68</v>
      </c>
      <c r="G7" s="80" t="s">
        <v>69</v>
      </c>
    </row>
    <row r="8" spans="1:9" ht="17.25" customHeight="1">
      <c r="A8" s="146" t="s">
        <v>37</v>
      </c>
      <c r="B8" s="146"/>
      <c r="C8" s="146"/>
      <c r="D8" s="146"/>
      <c r="E8" s="146"/>
      <c r="F8" s="146"/>
      <c r="G8" s="85">
        <f>+G9</f>
        <v>4231044.2620000001</v>
      </c>
    </row>
    <row r="9" spans="1:9" ht="17.25" customHeight="1">
      <c r="A9" s="86" t="s">
        <v>70</v>
      </c>
      <c r="B9" s="1" t="s">
        <v>71</v>
      </c>
      <c r="C9" s="1" t="s">
        <v>72</v>
      </c>
      <c r="D9" s="147" t="s">
        <v>42</v>
      </c>
      <c r="E9" s="147"/>
      <c r="F9" s="147"/>
      <c r="G9" s="34">
        <f>+G10</f>
        <v>4231044.2620000001</v>
      </c>
      <c r="I9" s="87"/>
    </row>
    <row r="10" spans="1:9" ht="17.25" customHeight="1">
      <c r="A10" s="86" t="s">
        <v>73</v>
      </c>
      <c r="B10" s="147" t="s">
        <v>35</v>
      </c>
      <c r="C10" s="147"/>
      <c r="D10" s="147"/>
      <c r="E10" s="147"/>
      <c r="F10" s="147"/>
      <c r="G10" s="34">
        <f>+G11+G15</f>
        <v>4231044.2620000001</v>
      </c>
    </row>
    <row r="11" spans="1:9" ht="17.25" customHeight="1">
      <c r="A11" s="147" t="s">
        <v>74</v>
      </c>
      <c r="B11" s="147"/>
      <c r="C11" s="147"/>
      <c r="D11" s="147"/>
      <c r="E11" s="147"/>
      <c r="F11" s="147"/>
      <c r="G11" s="34">
        <f>SUM(G12:G14)</f>
        <v>4163362.662</v>
      </c>
    </row>
    <row r="12" spans="1:9" s="88" customFormat="1">
      <c r="A12" s="3">
        <v>45231177</v>
      </c>
      <c r="B12" s="48" t="s">
        <v>88</v>
      </c>
      <c r="C12" s="48" t="s">
        <v>106</v>
      </c>
      <c r="D12" s="48" t="s">
        <v>89</v>
      </c>
      <c r="E12" s="102">
        <v>1454519424</v>
      </c>
      <c r="F12" s="102">
        <v>1</v>
      </c>
      <c r="G12" s="48">
        <f t="shared" ref="G12:G14" si="0">+F12*E12/1000</f>
        <v>1454519.4240000001</v>
      </c>
    </row>
    <row r="13" spans="1:9" s="88" customFormat="1">
      <c r="A13" s="3">
        <v>45231177</v>
      </c>
      <c r="B13" s="48" t="s">
        <v>88</v>
      </c>
      <c r="C13" s="48" t="s">
        <v>106</v>
      </c>
      <c r="D13" s="48" t="s">
        <v>89</v>
      </c>
      <c r="E13" s="102">
        <v>1232723922</v>
      </c>
      <c r="F13" s="102">
        <v>1</v>
      </c>
      <c r="G13" s="48">
        <f t="shared" si="0"/>
        <v>1232723.922</v>
      </c>
    </row>
    <row r="14" spans="1:9" s="88" customFormat="1">
      <c r="A14" s="3">
        <v>45231177</v>
      </c>
      <c r="B14" s="48" t="s">
        <v>88</v>
      </c>
      <c r="C14" s="48" t="s">
        <v>106</v>
      </c>
      <c r="D14" s="48" t="s">
        <v>89</v>
      </c>
      <c r="E14" s="102">
        <v>1476119316</v>
      </c>
      <c r="F14" s="102">
        <v>1</v>
      </c>
      <c r="G14" s="48">
        <f t="shared" si="0"/>
        <v>1476119.3160000001</v>
      </c>
    </row>
    <row r="15" spans="1:9" s="88" customFormat="1" ht="17.25" customHeight="1">
      <c r="A15" s="103" t="s">
        <v>75</v>
      </c>
      <c r="B15" s="48"/>
      <c r="C15" s="48"/>
      <c r="D15" s="48"/>
      <c r="E15" s="48"/>
      <c r="F15" s="48"/>
      <c r="G15" s="34">
        <f>SUM(G16:G21)</f>
        <v>67681.600000000006</v>
      </c>
    </row>
    <row r="16" spans="1:9" s="88" customFormat="1">
      <c r="A16" s="3">
        <v>98111140</v>
      </c>
      <c r="B16" s="2" t="s">
        <v>90</v>
      </c>
      <c r="C16" s="1" t="s">
        <v>107</v>
      </c>
      <c r="D16" s="1" t="s">
        <v>89</v>
      </c>
      <c r="E16" s="102">
        <v>9464800</v>
      </c>
      <c r="F16" s="102">
        <v>1</v>
      </c>
      <c r="G16" s="48">
        <f t="shared" ref="G16:G21" si="1">+F16*E16/1000</f>
        <v>9464.7999999999993</v>
      </c>
    </row>
    <row r="17" spans="1:7" s="88" customFormat="1">
      <c r="A17" s="3">
        <v>98111140</v>
      </c>
      <c r="B17" s="2" t="s">
        <v>90</v>
      </c>
      <c r="C17" s="1" t="s">
        <v>107</v>
      </c>
      <c r="D17" s="1" t="s">
        <v>89</v>
      </c>
      <c r="E17" s="102">
        <v>8021500</v>
      </c>
      <c r="F17" s="102">
        <v>1</v>
      </c>
      <c r="G17" s="48">
        <f t="shared" si="1"/>
        <v>8021.5</v>
      </c>
    </row>
    <row r="18" spans="1:7" s="100" customFormat="1">
      <c r="A18" s="3">
        <v>98111140</v>
      </c>
      <c r="B18" s="101" t="s">
        <v>90</v>
      </c>
      <c r="C18" s="1" t="s">
        <v>107</v>
      </c>
      <c r="D18" s="1" t="s">
        <v>89</v>
      </c>
      <c r="E18" s="102">
        <v>9605300</v>
      </c>
      <c r="F18" s="102">
        <v>1</v>
      </c>
      <c r="G18" s="48">
        <f t="shared" si="1"/>
        <v>9605.2999999999993</v>
      </c>
    </row>
    <row r="19" spans="1:7" s="100" customFormat="1">
      <c r="A19" s="3">
        <v>71351540</v>
      </c>
      <c r="B19" s="101" t="s">
        <v>91</v>
      </c>
      <c r="C19" s="1" t="s">
        <v>106</v>
      </c>
      <c r="D19" s="1" t="s">
        <v>89</v>
      </c>
      <c r="E19" s="102">
        <v>14190000</v>
      </c>
      <c r="F19" s="102">
        <v>1</v>
      </c>
      <c r="G19" s="48">
        <f t="shared" si="1"/>
        <v>14190</v>
      </c>
    </row>
    <row r="20" spans="1:7">
      <c r="A20" s="3">
        <v>71351540</v>
      </c>
      <c r="B20" s="2" t="s">
        <v>91</v>
      </c>
      <c r="C20" s="1" t="s">
        <v>106</v>
      </c>
      <c r="D20" s="1" t="s">
        <v>89</v>
      </c>
      <c r="E20" s="102">
        <v>12000000</v>
      </c>
      <c r="F20" s="102">
        <v>1</v>
      </c>
      <c r="G20" s="48">
        <f t="shared" si="1"/>
        <v>12000</v>
      </c>
    </row>
    <row r="21" spans="1:7">
      <c r="A21" s="3">
        <v>71351540</v>
      </c>
      <c r="B21" s="2" t="s">
        <v>91</v>
      </c>
      <c r="C21" s="1" t="s">
        <v>106</v>
      </c>
      <c r="D21" s="1" t="s">
        <v>89</v>
      </c>
      <c r="E21" s="102">
        <v>14400000</v>
      </c>
      <c r="F21" s="102">
        <v>1</v>
      </c>
      <c r="G21" s="48">
        <f t="shared" si="1"/>
        <v>14400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https://mul2-armroad.gov.am//tasks/41700/oneclick/Havelvacner_f555.xlsx?token=fcf9f4f138a5cecba7ceeb76ea9e9733</cp:keywords>
  <cp:lastModifiedBy>User</cp:lastModifiedBy>
  <cp:lastPrinted>2021-03-17T15:14:38Z</cp:lastPrinted>
  <dcterms:created xsi:type="dcterms:W3CDTF">2020-01-16T08:04:10Z</dcterms:created>
  <dcterms:modified xsi:type="dcterms:W3CDTF">2022-03-02T13:31:23Z</dcterms:modified>
</cp:coreProperties>
</file>