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8835" yWindow="-180" windowWidth="9510" windowHeight="11160" tabRatio="753" activeTab="2"/>
  </bookViews>
  <sheets>
    <sheet name="1" sheetId="27" r:id="rId1"/>
    <sheet name="2" sheetId="44" r:id="rId2"/>
    <sheet name="3" sheetId="32" r:id="rId3"/>
    <sheet name="4" sheetId="43" r:id="rId4"/>
    <sheet name="5" sheetId="42" r:id="rId5"/>
    <sheet name="6" sheetId="29" r:id="rId6"/>
    <sheet name="7" sheetId="41" r:id="rId7"/>
    <sheet name="8" sheetId="45" r:id="rId8"/>
  </sheets>
  <externalReferences>
    <externalReference r:id="rId9"/>
  </externalReferences>
  <definedNames>
    <definedName name="AgencyCode" localSheetId="2">#REF!</definedName>
    <definedName name="AgencyCode" localSheetId="3">#REF!</definedName>
    <definedName name="AgencyCode" localSheetId="4">#REF!</definedName>
    <definedName name="AgencyCode">#REF!</definedName>
    <definedName name="AgencyName" localSheetId="2">#REF!</definedName>
    <definedName name="AgencyName" localSheetId="3">#REF!</definedName>
    <definedName name="AgencyName" localSheetId="4">#REF!</definedName>
    <definedName name="AgencyName">#REF!</definedName>
    <definedName name="åû">#REF!</definedName>
    <definedName name="davit">#REF!</definedName>
    <definedName name="Functional1" localSheetId="2">#REF!</definedName>
    <definedName name="Functional1" localSheetId="3">#REF!</definedName>
    <definedName name="Functional1" localSheetId="4">#REF!</definedName>
    <definedName name="Functional1">#REF!</definedName>
    <definedName name="ggg">#REF!</definedName>
    <definedName name="mas">#REF!</definedName>
    <definedName name="mass">#REF!</definedName>
    <definedName name="PANature" localSheetId="2">#REF!</definedName>
    <definedName name="PANature" localSheetId="3">#REF!</definedName>
    <definedName name="PANature" localSheetId="4">#REF!</definedName>
    <definedName name="PANature">#REF!</definedName>
    <definedName name="PAType" localSheetId="2">#REF!</definedName>
    <definedName name="PAType" localSheetId="3">#REF!</definedName>
    <definedName name="PAType" localSheetId="4">#REF!</definedName>
    <definedName name="PAType">#REF!</definedName>
    <definedName name="Performance2" localSheetId="2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2">#REF!</definedName>
    <definedName name="PerformanceType" localSheetId="3">#REF!</definedName>
    <definedName name="PerformanceType" localSheetId="4">#REF!</definedName>
    <definedName name="PerformanceType">#REF!</definedName>
    <definedName name="x">#REF!</definedName>
    <definedName name="_xlnm.Print_Titles" localSheetId="1">'2'!$6:$8</definedName>
    <definedName name="_xlnm.Print_Titles" localSheetId="3">'4'!$7:$8</definedName>
    <definedName name="Հավելված">#REF!</definedName>
    <definedName name="Մաս">#REF!</definedName>
    <definedName name="շախմատիստ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5" i="41" l="1"/>
  <c r="G8" i="45" l="1"/>
  <c r="C35" i="29"/>
  <c r="D14" i="42"/>
  <c r="E11" i="43"/>
  <c r="F11" i="43"/>
  <c r="G11" i="43"/>
  <c r="D11" i="43"/>
  <c r="B13" i="43"/>
  <c r="C13" i="43"/>
  <c r="A13" i="43"/>
  <c r="G15" i="43"/>
  <c r="F15" i="43"/>
  <c r="E15" i="43"/>
  <c r="D15" i="43"/>
  <c r="G13" i="43"/>
  <c r="F13" i="43"/>
  <c r="E13" i="43"/>
  <c r="D13" i="43"/>
  <c r="F23" i="32"/>
  <c r="E11" i="44"/>
  <c r="F11" i="44"/>
  <c r="H11" i="44"/>
  <c r="G14" i="44"/>
  <c r="D14" i="44" s="1"/>
  <c r="C14" i="44"/>
  <c r="B40" i="41"/>
  <c r="B41" i="41"/>
  <c r="B39" i="41"/>
  <c r="E18" i="45" l="1"/>
  <c r="G18" i="45" s="1"/>
  <c r="G17" i="45" s="1"/>
  <c r="G16" i="45" s="1"/>
  <c r="G15" i="45" s="1"/>
  <c r="G14" i="45" s="1"/>
  <c r="B16" i="45"/>
  <c r="A14" i="45"/>
  <c r="A9" i="45" l="1"/>
  <c r="B11" i="45"/>
  <c r="C36" i="41" l="1"/>
  <c r="C37" i="41"/>
  <c r="C34" i="29"/>
  <c r="C34" i="41" s="1"/>
  <c r="C33" i="29"/>
  <c r="C33" i="41" s="1"/>
  <c r="C29" i="29"/>
  <c r="C29" i="41" s="1"/>
  <c r="B29" i="29"/>
  <c r="C32" i="29" s="1"/>
  <c r="C32" i="41" s="1"/>
  <c r="E42" i="29"/>
  <c r="F42" i="29"/>
  <c r="G42" i="29"/>
  <c r="D42" i="29"/>
  <c r="C13" i="42"/>
  <c r="B13" i="42"/>
  <c r="B12" i="42"/>
  <c r="G14" i="42" s="1"/>
  <c r="B29" i="41" l="1"/>
  <c r="B15" i="41"/>
  <c r="B16" i="41"/>
  <c r="B17" i="41"/>
  <c r="B18" i="41"/>
  <c r="B19" i="41"/>
  <c r="B20" i="41"/>
  <c r="C20" i="41"/>
  <c r="C16" i="41"/>
  <c r="C17" i="41"/>
  <c r="C18" i="41"/>
  <c r="C19" i="41"/>
  <c r="C15" i="41"/>
  <c r="C12" i="41"/>
  <c r="B12" i="41"/>
  <c r="H9" i="44" l="1"/>
  <c r="F9" i="44" l="1"/>
  <c r="E9" i="44" l="1"/>
  <c r="G53" i="27" l="1"/>
  <c r="F53" i="27"/>
  <c r="E53" i="27"/>
  <c r="D53" i="27"/>
  <c r="D41" i="27" s="1"/>
  <c r="D39" i="27" s="1"/>
  <c r="G41" i="27"/>
  <c r="F41" i="27"/>
  <c r="E41" i="27"/>
  <c r="G39" i="27"/>
  <c r="F39" i="27"/>
  <c r="E39" i="27"/>
  <c r="G34" i="27"/>
  <c r="F34" i="27"/>
  <c r="E34" i="27"/>
  <c r="G27" i="27"/>
  <c r="F27" i="27"/>
  <c r="E27" i="27"/>
  <c r="G21" i="27"/>
  <c r="F21" i="27"/>
  <c r="E21" i="27"/>
  <c r="G14" i="27"/>
  <c r="F14" i="27"/>
  <c r="E14" i="27"/>
  <c r="G12" i="27"/>
  <c r="F12" i="27"/>
  <c r="E12" i="27"/>
  <c r="G10" i="27"/>
  <c r="F10" i="27"/>
  <c r="E10" i="27"/>
  <c r="D34" i="27" l="1"/>
  <c r="D27" i="27" s="1"/>
  <c r="H69" i="32"/>
  <c r="D21" i="27" l="1"/>
  <c r="D14" i="27" s="1"/>
  <c r="D12" i="27" s="1"/>
  <c r="D10" i="27" s="1"/>
  <c r="H68" i="32"/>
  <c r="H67" i="32" s="1"/>
  <c r="H66" i="32" s="1"/>
  <c r="H64" i="32" s="1"/>
  <c r="H75" i="32"/>
  <c r="H74" i="32" s="1"/>
  <c r="H73" i="32" s="1"/>
  <c r="H72" i="32" s="1"/>
  <c r="H70" i="32" s="1"/>
  <c r="I69" i="32"/>
  <c r="I68" i="32" l="1"/>
  <c r="I67" i="32" s="1"/>
  <c r="I66" i="32" s="1"/>
  <c r="I64" i="32" s="1"/>
  <c r="I75" i="32"/>
  <c r="I74" i="32" s="1"/>
  <c r="I73" i="32" s="1"/>
  <c r="I72" i="32" s="1"/>
  <c r="I70" i="32" s="1"/>
  <c r="H31" i="32"/>
  <c r="H50" i="32" s="1"/>
  <c r="H49" i="32" s="1"/>
  <c r="H48" i="32" s="1"/>
  <c r="H47" i="32" s="1"/>
  <c r="H46" i="32" s="1"/>
  <c r="H44" i="32" s="1"/>
  <c r="H42" i="32" s="1"/>
  <c r="H40" i="32" s="1"/>
  <c r="H38" i="32" s="1"/>
  <c r="H36" i="32" s="1"/>
  <c r="H34" i="32" s="1"/>
  <c r="H62" i="32"/>
  <c r="H60" i="32" s="1"/>
  <c r="H58" i="32" s="1"/>
  <c r="H56" i="32" s="1"/>
  <c r="H54" i="32" s="1"/>
  <c r="H52" i="32" s="1"/>
  <c r="H51" i="32" s="1"/>
  <c r="H32" i="32" l="1"/>
  <c r="E18" i="43"/>
  <c r="E16" i="43" s="1"/>
  <c r="E9" i="43" s="1"/>
  <c r="H30" i="32"/>
  <c r="H29" i="32" s="1"/>
  <c r="H28" i="32" s="1"/>
  <c r="H27" i="32" s="1"/>
  <c r="H25" i="32" s="1"/>
  <c r="H23" i="32" s="1"/>
  <c r="E42" i="41"/>
  <c r="I31" i="32"/>
  <c r="I50" i="32" s="1"/>
  <c r="I49" i="32" s="1"/>
  <c r="I48" i="32" s="1"/>
  <c r="I47" i="32" s="1"/>
  <c r="I46" i="32" s="1"/>
  <c r="I44" i="32" s="1"/>
  <c r="I42" i="32" s="1"/>
  <c r="I40" i="32" s="1"/>
  <c r="I38" i="32" s="1"/>
  <c r="I36" i="32" s="1"/>
  <c r="I34" i="32" s="1"/>
  <c r="I62" i="32"/>
  <c r="I60" i="32" s="1"/>
  <c r="I58" i="32" s="1"/>
  <c r="I56" i="32" s="1"/>
  <c r="I54" i="32" s="1"/>
  <c r="I52" i="32" s="1"/>
  <c r="I51" i="32" s="1"/>
  <c r="F42" i="41"/>
  <c r="I32" i="32" l="1"/>
  <c r="F18" i="43"/>
  <c r="F16" i="43" s="1"/>
  <c r="F9" i="43" s="1"/>
  <c r="H21" i="32"/>
  <c r="H19" i="32" s="1"/>
  <c r="H17" i="32" s="1"/>
  <c r="H15" i="32" s="1"/>
  <c r="H13" i="32" s="1"/>
  <c r="I30" i="32"/>
  <c r="I29" i="32" s="1"/>
  <c r="I28" i="32" s="1"/>
  <c r="I27" i="32" s="1"/>
  <c r="I25" i="32" s="1"/>
  <c r="I23" i="32" s="1"/>
  <c r="E60" i="29" l="1"/>
  <c r="E25" i="29"/>
  <c r="E22" i="41" s="1"/>
  <c r="H12" i="32"/>
  <c r="H10" i="32" s="1"/>
  <c r="I21" i="32"/>
  <c r="I19" i="32" s="1"/>
  <c r="I17" i="32" s="1"/>
  <c r="I15" i="32" s="1"/>
  <c r="I13" i="32" s="1"/>
  <c r="I12" i="32" s="1"/>
  <c r="F60" i="29" l="1"/>
  <c r="F69" i="29" s="1"/>
  <c r="F25" i="29"/>
  <c r="F22" i="41" s="1"/>
  <c r="G69" i="32"/>
  <c r="G75" i="32" s="1"/>
  <c r="G74" i="32" s="1"/>
  <c r="G73" i="32" s="1"/>
  <c r="G72" i="32" s="1"/>
  <c r="G70" i="32" s="1"/>
  <c r="G68" i="32" l="1"/>
  <c r="G67" i="32" s="1"/>
  <c r="G66" i="32" s="1"/>
  <c r="G64" i="32" s="1"/>
  <c r="G31" i="32" l="1"/>
  <c r="G50" i="32" s="1"/>
  <c r="G49" i="32" s="1"/>
  <c r="G48" i="32" s="1"/>
  <c r="G47" i="32" s="1"/>
  <c r="G46" i="32" s="1"/>
  <c r="G44" i="32" s="1"/>
  <c r="G42" i="32" s="1"/>
  <c r="G40" i="32" s="1"/>
  <c r="G38" i="32" s="1"/>
  <c r="G36" i="32" s="1"/>
  <c r="G34" i="32" s="1"/>
  <c r="G62" i="32"/>
  <c r="G60" i="32" s="1"/>
  <c r="G58" i="32" s="1"/>
  <c r="G56" i="32" s="1"/>
  <c r="G54" i="32" s="1"/>
  <c r="G52" i="32" s="1"/>
  <c r="G51" i="32" s="1"/>
  <c r="I10" i="32"/>
  <c r="D18" i="43" l="1"/>
  <c r="G32" i="32"/>
  <c r="D42" i="41"/>
  <c r="G30" i="32"/>
  <c r="G29" i="32" s="1"/>
  <c r="G28" i="32" s="1"/>
  <c r="G27" i="32" s="1"/>
  <c r="G25" i="32" s="1"/>
  <c r="G23" i="32" s="1"/>
  <c r="J69" i="32"/>
  <c r="J75" i="32" s="1"/>
  <c r="J74" i="32" s="1"/>
  <c r="J73" i="32" s="1"/>
  <c r="J72" i="32" s="1"/>
  <c r="J70" i="32" s="1"/>
  <c r="G13" i="44" l="1"/>
  <c r="G11" i="44" s="1"/>
  <c r="D16" i="43"/>
  <c r="D9" i="43" s="1"/>
  <c r="G21" i="32"/>
  <c r="G19" i="32" s="1"/>
  <c r="G17" i="32" s="1"/>
  <c r="G15" i="32" s="1"/>
  <c r="G13" i="32" s="1"/>
  <c r="G12" i="32" s="1"/>
  <c r="G10" i="32" s="1"/>
  <c r="J68" i="32"/>
  <c r="J67" i="32" s="1"/>
  <c r="J66" i="32" s="1"/>
  <c r="J64" i="32" s="1"/>
  <c r="D60" i="29" l="1"/>
  <c r="D69" i="29" s="1"/>
  <c r="G68" i="41" s="1"/>
  <c r="E68" i="41" s="1"/>
  <c r="D25" i="29"/>
  <c r="D22" i="41" s="1"/>
  <c r="D13" i="44"/>
  <c r="F68" i="41"/>
  <c r="D68" i="41"/>
  <c r="J31" i="32"/>
  <c r="J50" i="32" s="1"/>
  <c r="J49" i="32" s="1"/>
  <c r="J48" i="32" s="1"/>
  <c r="J47" i="32" s="1"/>
  <c r="J46" i="32" s="1"/>
  <c r="J44" i="32" s="1"/>
  <c r="J42" i="32" s="1"/>
  <c r="J40" i="32" s="1"/>
  <c r="J38" i="32" s="1"/>
  <c r="J36" i="32" s="1"/>
  <c r="J34" i="32" s="1"/>
  <c r="J62" i="32"/>
  <c r="J60" i="32" s="1"/>
  <c r="J58" i="32" s="1"/>
  <c r="J56" i="32" s="1"/>
  <c r="J54" i="32" s="1"/>
  <c r="J52" i="32" s="1"/>
  <c r="J51" i="32" s="1"/>
  <c r="E69" i="29"/>
  <c r="J32" i="32" l="1"/>
  <c r="G18" i="43"/>
  <c r="G16" i="43" s="1"/>
  <c r="G9" i="43" s="1"/>
  <c r="G9" i="44"/>
  <c r="D9" i="44" s="1"/>
  <c r="D11" i="44"/>
  <c r="G59" i="41"/>
  <c r="F59" i="41" l="1"/>
  <c r="D59" i="41"/>
  <c r="E59" i="41"/>
  <c r="G42" i="41"/>
  <c r="J30" i="32"/>
  <c r="J29" i="32" s="1"/>
  <c r="J28" i="32" s="1"/>
  <c r="J27" i="32" s="1"/>
  <c r="J25" i="32" s="1"/>
  <c r="J23" i="32" s="1"/>
  <c r="J21" i="32" l="1"/>
  <c r="J19" i="32" s="1"/>
  <c r="J17" i="32" s="1"/>
  <c r="J15" i="32" s="1"/>
  <c r="J13" i="32" s="1"/>
  <c r="J12" i="32" s="1"/>
  <c r="G60" i="29" l="1"/>
  <c r="G69" i="29" s="1"/>
  <c r="G25" i="29"/>
  <c r="G22" i="41" s="1"/>
  <c r="G13" i="45" s="1"/>
  <c r="G12" i="45" s="1"/>
  <c r="G11" i="45" s="1"/>
  <c r="G10" i="45" s="1"/>
  <c r="G9" i="45" s="1"/>
  <c r="J10" i="32"/>
</calcChain>
</file>

<file path=xl/sharedStrings.xml><?xml version="1.0" encoding="utf-8"?>
<sst xmlns="http://schemas.openxmlformats.org/spreadsheetml/2006/main" count="419" uniqueCount="198">
  <si>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</si>
  <si>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</si>
  <si>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</si>
  <si>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</si>
  <si>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</si>
  <si>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</si>
  <si>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</si>
  <si>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</si>
  <si>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</si>
  <si>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</si>
  <si>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</si>
  <si>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</si>
  <si>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</si>
  <si>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</si>
  <si>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</si>
  <si>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</si>
  <si>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</si>
  <si>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</si>
  <si>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</si>
  <si>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</si>
  <si>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</si>
  <si>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</si>
  <si>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 xml:space="preserve"> Ծրագրի միջոցառումներ</t>
  </si>
  <si>
    <t xml:space="preserve"> այդ թվում` ըստ կատարողների</t>
  </si>
  <si>
    <t>Հավելված N 1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</si>
  <si>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</si>
  <si>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</si>
  <si>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</si>
  <si>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</si>
  <si>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</si>
  <si>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</si>
  <si>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</si>
  <si>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</si>
  <si>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</si>
  <si>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</si>
  <si>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</si>
  <si>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</si>
  <si>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</si>
  <si>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</si>
  <si>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</si>
  <si>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</si>
  <si>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Ցուցանիշների փոփոխությունը
(ավելացումները նշված են դրական նշանով, իսկ նվազեցումները` փակագծերում)</t>
  </si>
  <si>
    <t xml:space="preserve"> ՄԱՍ 2. ՊԵՏԱԿԱՆ ՄԱՐՄՆԻ ԳԾՈՎ ԱՐԴՅՈՒՆՔԱՅԻՆ (ԿԱՏԱՐՈՂԱԿԱՆ) ՑՈՒՑԱՆԻՇՆԵՐԸ </t>
  </si>
  <si>
    <t>հազար դրամներով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</si>
  <si>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</si>
  <si>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</si>
  <si>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</si>
  <si>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</si>
  <si>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</si>
  <si>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</si>
  <si>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</si>
  <si>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</si>
  <si>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</si>
  <si>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</si>
  <si>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</si>
  <si>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</si>
  <si>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</si>
  <si>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 11</t>
  </si>
  <si>
    <t xml:space="preserve"> 01</t>
  </si>
  <si>
    <t xml:space="preserve"> 1139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</si>
  <si>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</si>
  <si>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</si>
  <si>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</si>
  <si>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</si>
  <si>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</si>
  <si>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</si>
  <si>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Ինն ամիս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</si>
  <si>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</si>
  <si>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</si>
  <si>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</si>
  <si>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</si>
  <si>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</si>
  <si>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</si>
  <si>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</si>
  <si>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ՄԱՍ 1. ՊԵՏԱԿԱՆ ՄԱՐՄՆԻ ԳԾՈՎ ԱՐԴՅՈՒՆՔԱՅԻՆ (ԿԱՏԱՐՈՂԱԿԱՆ) ՑՈՒՑԱՆԻՇՆԵՐԸ</t>
  </si>
  <si>
    <t>Առաջին կիսամյակ</t>
  </si>
  <si>
    <t xml:space="preserve"> Մասնագիտացված միավոր </t>
  </si>
  <si>
    <t>Տարի</t>
  </si>
  <si>
    <t>Ծրագիր</t>
  </si>
  <si>
    <t>Միջոցառում</t>
  </si>
  <si>
    <t>այդ թվում`</t>
  </si>
  <si>
    <t>Ցուցանիշների փոփոխությունը (նվազեցումները նշված են փակագծերում)</t>
  </si>
  <si>
    <t>Ցուցանիշների փոփոխությունը
(ավելացումները նշված են դրական նշանով)</t>
  </si>
  <si>
    <t xml:space="preserve">ՀՀ կառավարության  2022 թվականի 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</si>
  <si>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</si>
  <si>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Առաջին եռամսյակ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</si>
  <si>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</si>
  <si>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ՀՀ կառավարության 2022 թվականի</t>
  </si>
  <si>
    <t xml:space="preserve"> Աղյուսակ 9.47 </t>
  </si>
  <si>
    <t xml:space="preserve"> Աղյուսակ 9.1.8</t>
  </si>
  <si>
    <t xml:space="preserve"> Աղյուսակ 9.1.59</t>
  </si>
  <si>
    <t xml:space="preserve"> Աղյուսակ 9.7</t>
  </si>
  <si>
    <t>ՀԱՅԱՍՏԱՆԻ ՀԱՆՐԱՊԵՏՈՒԹՅԱՆ ԿԱՌԱՎԱՐՈՒԹՅԱՆ 2021 ԹՎԱԿԱՆԻ ԴԵԿՏԵՄԲԵՐԻ 23-Ի N 2121-Ն ՈՐՈՇՄԱՆ N 9 ՀԱՎԵԼՎԱԾԻ NN 9.7 ԵՎ 9.47 ԱՂՅՈՒՍԱԿՆԵՐՈՒՄ ԿԱՏԱՐՎՈՂ ՓՈՓՈԽՈՒԹՅՈՒՆՆԵՐԸ ԵՎ ԼՐԱՑՈՒՄՆԵՐԸ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</si>
  <si>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</si>
  <si>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</si>
  <si>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</si>
  <si>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Փոքր և միջին ջրամբարների կառուցում</t>
  </si>
  <si>
    <t xml:space="preserve"> Փոքր և միջին ջրամբարների կառուցման աշխատանքներ</t>
  </si>
  <si>
    <t xml:space="preserve"> Պետական մարմինների կողմից օգտագործվող ոչ ֆինանսական ակտիվների հետ գործառնություններ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</si>
  <si>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</si>
  <si>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</si>
  <si>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</si>
  <si>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</si>
  <si>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</si>
  <si>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</si>
  <si>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31013</t>
  </si>
  <si>
    <t xml:space="preserve"> ՀՀ 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</si>
  <si>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</si>
  <si>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</si>
  <si>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</si>
  <si>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- Նախագծահետազոտական ծախսեր</t>
  </si>
  <si>
    <t>հազ. դրամ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</si>
  <si>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</si>
  <si>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</si>
  <si>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 Ինն ամիս</t>
  </si>
  <si>
    <t xml:space="preserve"> Տարի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</si>
  <si>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</si>
  <si>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</si>
  <si>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</si>
  <si>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 ըստ կատարողների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</si>
  <si>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</si>
  <si>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</si>
  <si>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</si>
  <si>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</si>
  <si>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</si>
  <si>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</si>
  <si>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Փոքր և միջին ջրամբարների կառուցում</t>
  </si>
  <si>
    <t>ՀՀ տարածքային կառավարման և ենթակառուցվածքների նախարարության ջրային կոմիտե</t>
  </si>
  <si>
    <t>Հավելված N2</t>
  </si>
  <si>
    <t>Հավելված N 3</t>
  </si>
  <si>
    <t>Հավելված N4</t>
  </si>
  <si>
    <t>Հավելված N 6</t>
  </si>
  <si>
    <t>Հավելված N 7</t>
  </si>
  <si>
    <t>Ցուցանիշների փոփոխությունը 
(նվազեցումները նշված են փակագծերում)</t>
  </si>
  <si>
    <t>Ցուցանիշների փոփոխությունը 
(նվազեցումները նշվա են փակագծերում)</t>
  </si>
  <si>
    <t xml:space="preserve"> 1004 </t>
  </si>
  <si>
    <t xml:space="preserve"> Ոռոգման համակարգի առողջացում </t>
  </si>
  <si>
    <t xml:space="preserve"> 31013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</si>
  <si>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</si>
  <si>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</si>
  <si>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</si>
  <si>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</si>
  <si>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 Փոքր և միջին ջրամբարների կառուցում </t>
  </si>
  <si>
    <t xml:space="preserve"> Փոքր և միջին ջրամբարների կառուցման աշխատանքներ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</si>
  <si>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</si>
  <si>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</si>
  <si>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 xml:space="preserve"> ՀՀ ՏԿԵՆ ջրային կոմիտե </t>
  </si>
  <si>
    <t xml:space="preserve"> Արդյունքի չափորոշիչներ </t>
  </si>
  <si>
    <t xml:space="preserve"> Աղյուսակ 9.1.26 </t>
  </si>
  <si>
    <t>ՀԱՅԱՍՏԱՆԻ ՀԱՆՐԱՊԵՏՈՒԹՅԱՆ ԿԱՌԱՎԱՐՈՒԹՅԱՆ 2021 ԹՎԱԿԱՆԻ ԴԵԿՏԵՄԲԵՐԻ 23-Ի N 2121-Ն ՈՐՈՇՄԱՆ N 9.1 ՀԱՎԵԼՎԱԾԻ NN 9.1.26, 9.1.8 ԵՎ 9.1.59 ԱՂՅՈՒՍԱԿՆԵՐՈՒՄ ԿԱՏԱՐՎՈՂ ՓՈՓՈԽՈՒԹՅՈՒՆՆԵՐԸ ԵՎ ԼՐԱՑՈՒՄՆԵՐԸ</t>
  </si>
  <si>
    <t xml:space="preserve"> ՀՀ  տարածքային կառավարման և ենթակառուցվածքների նախարարության ջրային կոմիտե </t>
  </si>
  <si>
    <t>«ՀԱՅԱՍՏԱՆԻ ՀԱՆՐԱՊԵՏՈՒԹՅԱՆ 2022 ԹՎԱԿԱՆԻ ՊԵՏԱԿԱՆ ԲՅՈՒՋԵԻ ՄԱՍԻՆ» ՀԱՅԱՍՏԱՆԻ ՀԱՆՐԱՊԵՏՈՒԹՅԱՆ
ՕՐԵՆՔԻ N 1 ՀԱՎԵԼՎԱԾԻ N 3 ԱՂՅՈՒՍԱԿՈՒՄ ԿԱՏԱՐՎՈՂ ՓՈՓՈԽՈՒԹՅՈՒՆԸ ԵՎ ԼՐԱՑՈՒՄԸ</t>
  </si>
  <si>
    <t>ՀԱՅԱՍՏԱՆԻ ՀԱՆՐԱՊԵՏՈՒԹՅԱՆ ԿԱՌԱՎԱՐՈՒԹՅԱՆ 2021 ԹՎԱԿԱՆԻ ԴԵԿՏԵՄԲԵՐԻ 23-Ի N 2121-Ն ՈՐՈՇՄԱՆ N 5 ՀԱՎԵԼՎԱԾԻ N 2 ԱՂՅՈՒՍԱԿՈՒՄ ԿԱՏԱՐՎՈՂ ՓՈՓՈԽՈՒԹՅՈՒՆԸ</t>
  </si>
  <si>
    <t xml:space="preserve"> Երկաթուղային ցանցի զարգացում</t>
  </si>
  <si>
    <t xml:space="preserve"> Երկաթուղու աշխատանքի որակի բարելավում</t>
  </si>
  <si>
    <t>ՀՀ տարածքով անցնող երկաթգծի հատվածի վերականգնման նախագծի նախնական առաջադրանքի կազմման համար ինժեներական, գեոդեզիական և լաբորատոր ծառայությունների ձեռքբերում</t>
  </si>
  <si>
    <t xml:space="preserve"> 05</t>
  </si>
  <si>
    <t xml:space="preserve"> Տրանսպորտ</t>
  </si>
  <si>
    <t xml:space="preserve"> 03</t>
  </si>
  <si>
    <t xml:space="preserve"> Երկաթուղային տրանսպորտ</t>
  </si>
  <si>
    <t>ՀԱՅԱՍՏԱՆԻ ՀԱՆՐԱՊԵՏՈՒԹՅԱՆ ԿԱՌԱՎԱՐՈՒԹՅԱՆ 2021 ԹՎԱԿԱՆԻ ԴԵԿՏԵՄԲԵՐԻ 23-Ի N 2121-Ն ՈՐՈՇՄԱՆ N 5 ՀԱՎԵԼՎԱԾԻ N 7 ԱՂՅՈՒՍԱԿՈՒՄ ԿԱՏԱՐՎՈՂ ԼՐԱՑՈՒՄՆԵՐԸ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</si>
  <si>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</si>
  <si>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</si>
  <si>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ԸՆԴԱՄԵՆԸ</t>
  </si>
  <si>
    <t>«Ճարտարապետության և շինարարության Հայաստանի ազգային համալսարան» հիմնադրամ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</si>
  <si>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</si>
  <si>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</si>
  <si>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</si>
  <si>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</si>
  <si>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</si>
  <si>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(ավելացումները նշված են դրական նշանով)</t>
  </si>
  <si>
    <t>Քանակը</t>
  </si>
  <si>
    <t>Գումարը
(հազար դրամով)</t>
  </si>
  <si>
    <t>Բաժին N 04</t>
  </si>
  <si>
    <t>դրամ</t>
  </si>
  <si>
    <t xml:space="preserve"> ՄԱՍ III. ԾԱՌԱՅՈՒԹՅՈՒՆՆԵՐ</t>
  </si>
  <si>
    <t>Հավելված N8</t>
  </si>
  <si>
    <t>ՀԱՅԱՍՏԱՆԻ ՀԱՆՐԱՊԵՏՈՒԹՅԱՆ ԿԱՌԱՎԱՐՈՒԹՅԱՆ 2021 ԹՎԱԿԱՆԻ ԴԵԿՏԵՄԲԵՐԻ 23-Ի N 2121-Ն ՈՐՈՇՄԱՆ N 10 ՀԱՎԵԼՎԱԾՈՒՄ ԿԱՏԱՐՎՈՂ ՓՈՓՈԽՈՒԹՅՈՒՆԸ</t>
  </si>
  <si>
    <t>71241200-1</t>
  </si>
  <si>
    <t>Նախագծերի պատրաստում, ծախսերի գնահատում</t>
  </si>
  <si>
    <t>ԲՄ</t>
  </si>
  <si>
    <t>1004   31013</t>
  </si>
  <si>
    <t>Խումբ N 02</t>
  </si>
  <si>
    <t>Դաս N 04</t>
  </si>
  <si>
    <t>Ոռոգում</t>
  </si>
  <si>
    <t>Դաս N 03</t>
  </si>
  <si>
    <t>Խումբ N 05</t>
  </si>
  <si>
    <t>1077   21001</t>
  </si>
  <si>
    <t>71311150-1</t>
  </si>
  <si>
    <t>Երկաթգծերի նախագծման և կառուցման ինժեներական ծառայություններ</t>
  </si>
  <si>
    <t>ՀՄԱ</t>
  </si>
  <si>
    <t>Ակնադիտական և գործիքային հետազոտման հաշվետվություն ենթակառուցվածքների վիճակի վերաբերյալ, հատ</t>
  </si>
  <si>
    <t>Գեոդեզիական հանութագրման արդյունքներ և բացատրագիր, հատ</t>
  </si>
  <si>
    <t>Լաբորատոր հետազոտության եզրակացություն, հատ</t>
  </si>
  <si>
    <t xml:space="preserve">ՀՀ տարածքով անցնող երկաթգծերի վերականգնում </t>
  </si>
  <si>
    <t>ՀՀ տարածքային կառավարման և ենթակառուցվածքների նախարարության</t>
  </si>
  <si>
    <t>Հավելված N 5</t>
  </si>
  <si>
    <t xml:space="preserve"> - Գեոդեզիական  քարտեզագրական ծախսեր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</si>
</sst>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\ _₽_-;\-* #,##0.00\ _₽_-;_-* &quot;-&quot;??\ _₽_-;_-@_-"/>
    <numFmt numFmtId="165" formatCode="_(* #,##0.00_);_(* \(#,##0.00\);_(* &quot;-&quot;??_);_(@_)"/>
    <numFmt numFmtId="166" formatCode="##,##0.0;\(##,##0.0\);\-"/>
    <numFmt numFmtId="167" formatCode="_(* #,##0.0_);_(* \(#,##0.0\);_(* &quot;-&quot;??_);_(@_)"/>
    <numFmt numFmtId="168" formatCode="#,##0.0"/>
    <numFmt numFmtId="169" formatCode="#,##0.0_);\(#,##0.0\)"/>
    <numFmt numFmtId="170" formatCode="_-* #,##0.00_р_._-;\-* #,##0.00_р_._-;_-* &quot;-&quot;??_р_._-;_-@_-"/>
    <numFmt numFmtId="171" formatCode="_ * #,##0.00_)\ _ _ ;_ * \(#,##0.00\)\ _ _ ;_ * &quot;-&quot;??_)\ _ _ ;_ @_ "/>
    <numFmt numFmtId="172" formatCode="_(* #,##0_);_(* \(#,##0\);_(* &quot;-&quot;??_);_(@_)"/>
  </numFmts>
  <fonts count="8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name val="GHEA Grapalat"/>
      <family val="3"/>
    </font>
    <font>
      <sz val="12"/>
      <color indexed="8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2"/>
    </font>
    <font>
      <sz val="12"/>
      <name val="Calibri"/>
      <family val="2"/>
      <charset val="1"/>
      <scheme val="minor"/>
    </font>
    <font>
      <i/>
      <sz val="12"/>
      <name val="GHEA Grapalat"/>
      <family val="2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sz val="9"/>
      <name val="GHEA Grapalat"/>
      <family val="2"/>
    </font>
    <font>
      <i/>
      <sz val="8"/>
      <name val="GHEA Grapalat"/>
      <family val="2"/>
    </font>
    <font>
      <u/>
      <sz val="12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b/>
      <sz val="12"/>
      <name val="GHEA Grapalat"/>
      <family val="3"/>
    </font>
    <font>
      <u/>
      <sz val="11"/>
      <color theme="10"/>
      <name val="Calibri"/>
      <family val="2"/>
      <scheme val="minor"/>
    </font>
    <font>
      <sz val="11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33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165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165" fontId="13" fillId="0" borderId="0" applyFont="0" applyFill="0" applyBorder="0" applyAlignment="0" applyProtection="0"/>
    <xf numFmtId="0" fontId="14" fillId="0" borderId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7" applyNumberFormat="0" applyAlignment="0" applyProtection="0"/>
    <xf numFmtId="0" fontId="22" fillId="7" borderId="8" applyNumberFormat="0" applyAlignment="0" applyProtection="0"/>
    <xf numFmtId="0" fontId="23" fillId="7" borderId="7" applyNumberFormat="0" applyAlignment="0" applyProtection="0"/>
    <xf numFmtId="0" fontId="24" fillId="0" borderId="9" applyNumberFormat="0" applyFill="0" applyAlignment="0" applyProtection="0"/>
    <xf numFmtId="0" fontId="25" fillId="8" borderId="10" applyNumberFormat="0" applyAlignment="0" applyProtection="0"/>
    <xf numFmtId="0" fontId="26" fillId="0" borderId="0" applyNumberFormat="0" applyFill="0" applyBorder="0" applyAlignment="0" applyProtection="0"/>
    <xf numFmtId="0" fontId="11" fillId="9" borderId="11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6" fillId="9" borderId="11" applyNumberFormat="0" applyFont="0" applyAlignment="0" applyProtection="0"/>
    <xf numFmtId="0" fontId="31" fillId="33" borderId="0" applyNumberFormat="0" applyBorder="0" applyAlignment="0" applyProtection="0"/>
    <xf numFmtId="0" fontId="31" fillId="21" borderId="0" applyNumberFormat="0" applyBorder="0" applyAlignment="0" applyProtection="0"/>
    <xf numFmtId="0" fontId="31" fillId="10" borderId="0" applyNumberFormat="0" applyBorder="0" applyAlignment="0" applyProtection="0"/>
    <xf numFmtId="0" fontId="3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1" fillId="17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37" fillId="0" borderId="4" applyNumberFormat="0" applyFill="0" applyAlignment="0" applyProtection="0"/>
    <xf numFmtId="0" fontId="31" fillId="25" borderId="0" applyNumberFormat="0" applyBorder="0" applyAlignment="0" applyProtection="0"/>
    <xf numFmtId="0" fontId="39" fillId="0" borderId="6" applyNumberFormat="0" applyFill="0" applyAlignment="0" applyProtection="0"/>
    <xf numFmtId="0" fontId="46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1" fillId="0" borderId="9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1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42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3" fillId="7" borderId="7" applyNumberFormat="0" applyAlignment="0" applyProtection="0"/>
    <xf numFmtId="0" fontId="36" fillId="3" borderId="0" applyNumberFormat="0" applyBorder="0" applyAlignment="0" applyProtection="0"/>
    <xf numFmtId="0" fontId="43" fillId="7" borderId="8" applyNumberFormat="0" applyAlignment="0" applyProtection="0"/>
    <xf numFmtId="0" fontId="40" fillId="6" borderId="7" applyNumberFormat="0" applyAlignment="0" applyProtection="0"/>
    <xf numFmtId="0" fontId="38" fillId="0" borderId="5" applyNumberFormat="0" applyFill="0" applyAlignment="0" applyProtection="0"/>
    <xf numFmtId="0" fontId="44" fillId="0" borderId="0" applyNumberFormat="0" applyFill="0" applyBorder="0" applyAlignment="0" applyProtection="0"/>
    <xf numFmtId="0" fontId="31" fillId="26" borderId="0" applyNumberFormat="0" applyBorder="0" applyAlignment="0" applyProtection="0"/>
    <xf numFmtId="0" fontId="34" fillId="8" borderId="10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5" fillId="0" borderId="12" applyNumberFormat="0" applyFill="0" applyAlignment="0" applyProtection="0"/>
    <xf numFmtId="0" fontId="31" fillId="18" borderId="0" applyNumberFormat="0" applyBorder="0" applyAlignment="0" applyProtection="0"/>
    <xf numFmtId="0" fontId="11" fillId="27" borderId="0" applyNumberFormat="0" applyBorder="0" applyAlignment="0" applyProtection="0"/>
    <xf numFmtId="0" fontId="32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48" fillId="0" borderId="0"/>
    <xf numFmtId="0" fontId="49" fillId="5" borderId="0" applyNumberFormat="0" applyBorder="0" applyAlignment="0" applyProtection="0"/>
    <xf numFmtId="0" fontId="14" fillId="0" borderId="0"/>
    <xf numFmtId="0" fontId="9" fillId="0" borderId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7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7" borderId="0" applyNumberFormat="0" applyBorder="0" applyAlignment="0" applyProtection="0"/>
    <xf numFmtId="0" fontId="47" fillId="43" borderId="0" applyNumberFormat="0" applyBorder="0" applyAlignment="0" applyProtection="0"/>
    <xf numFmtId="0" fontId="47" fillId="45" borderId="0" applyNumberFormat="0" applyBorder="0" applyAlignment="0" applyProtection="0"/>
    <xf numFmtId="0" fontId="50" fillId="46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0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50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1" fillId="35" borderId="0" applyNumberFormat="0" applyBorder="0" applyAlignment="0" applyProtection="0"/>
    <xf numFmtId="0" fontId="52" fillId="52" borderId="13" applyNumberFormat="0" applyAlignment="0" applyProtection="0"/>
    <xf numFmtId="0" fontId="53" fillId="53" borderId="14" applyNumberFormat="0" applyAlignment="0" applyProtection="0"/>
    <xf numFmtId="165" fontId="13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6" fillId="0" borderId="15" applyNumberFormat="0" applyFill="0" applyAlignment="0" applyProtection="0"/>
    <xf numFmtId="0" fontId="57" fillId="0" borderId="16" applyNumberFormat="0" applyFill="0" applyAlignment="0" applyProtection="0"/>
    <xf numFmtId="0" fontId="58" fillId="0" borderId="17" applyNumberFormat="0" applyFill="0" applyAlignment="0" applyProtection="0"/>
    <xf numFmtId="0" fontId="58" fillId="0" borderId="0" applyNumberFormat="0" applyFill="0" applyBorder="0" applyAlignment="0" applyProtection="0"/>
    <xf numFmtId="0" fontId="59" fillId="42" borderId="13" applyNumberFormat="0" applyAlignment="0" applyProtection="0"/>
    <xf numFmtId="0" fontId="60" fillId="0" borderId="18" applyNumberFormat="0" applyFill="0" applyAlignment="0" applyProtection="0"/>
    <xf numFmtId="0" fontId="61" fillId="54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5" borderId="19" applyNumberFormat="0" applyFont="0" applyAlignment="0" applyProtection="0"/>
    <xf numFmtId="0" fontId="62" fillId="52" borderId="20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1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9" borderId="11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2" fillId="9" borderId="11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4" fillId="0" borderId="0"/>
    <xf numFmtId="164" fontId="14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48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4" fillId="0" borderId="0"/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9" borderId="11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1" fillId="6" borderId="7" applyNumberFormat="0" applyAlignment="0" applyProtection="0"/>
    <xf numFmtId="0" fontId="22" fillId="7" borderId="8" applyNumberFormat="0" applyAlignment="0" applyProtection="0"/>
    <xf numFmtId="0" fontId="23" fillId="7" borderId="7" applyNumberFormat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5" fillId="8" borderId="10" applyNumberFormat="0" applyAlignment="0" applyProtection="0"/>
    <xf numFmtId="0" fontId="20" fillId="5" borderId="0" applyNumberFormat="0" applyBorder="0" applyAlignment="0" applyProtection="0"/>
    <xf numFmtId="0" fontId="19" fillId="4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69" fillId="0" borderId="0"/>
    <xf numFmtId="0" fontId="26" fillId="0" borderId="0" applyNumberFormat="0" applyFill="0" applyBorder="0" applyAlignment="0" applyProtection="0"/>
    <xf numFmtId="0" fontId="18" fillId="3" borderId="0" applyNumberFormat="0" applyBorder="0" applyAlignment="0" applyProtection="0"/>
    <xf numFmtId="166" fontId="80" fillId="0" borderId="0" applyFill="0" applyBorder="0" applyProtection="0">
      <alignment horizontal="right" vertical="top"/>
    </xf>
    <xf numFmtId="0" fontId="13" fillId="0" borderId="0"/>
    <xf numFmtId="0" fontId="9" fillId="0" borderId="0"/>
    <xf numFmtId="0" fontId="9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19" fillId="4" borderId="0" applyNumberFormat="0" applyBorder="0" applyAlignment="0" applyProtection="0"/>
    <xf numFmtId="0" fontId="23" fillId="7" borderId="7" applyNumberFormat="0" applyAlignment="0" applyProtection="0"/>
    <xf numFmtId="0" fontId="25" fillId="8" borderId="10" applyNumberFormat="0" applyAlignment="0" applyProtection="0"/>
    <xf numFmtId="165" fontId="13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82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8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1" fontId="47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21" fillId="6" borderId="7" applyNumberFormat="0" applyAlignment="0" applyProtection="0"/>
    <xf numFmtId="0" fontId="24" fillId="0" borderId="9" applyNumberFormat="0" applyFill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1" fontId="67" fillId="0" borderId="0"/>
    <xf numFmtId="0" fontId="9" fillId="0" borderId="0"/>
    <xf numFmtId="0" fontId="48" fillId="0" borderId="0"/>
    <xf numFmtId="0" fontId="8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8" applyNumberFormat="0" applyAlignment="0" applyProtection="0"/>
    <xf numFmtId="9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6" fillId="0" borderId="0" applyNumberFormat="0" applyFill="0" applyBorder="0" applyAlignment="0" applyProtection="0"/>
    <xf numFmtId="0" fontId="14" fillId="0" borderId="0"/>
    <xf numFmtId="0" fontId="85" fillId="0" borderId="0"/>
    <xf numFmtId="0" fontId="87" fillId="0" borderId="0" applyNumberFormat="0" applyFill="0" applyBorder="0" applyAlignment="0" applyProtection="0"/>
  </cellStyleXfs>
  <cellXfs count="286">
    <xf numFmtId="0" fontId="0" fillId="0" borderId="0" xfId="0"/>
    <xf numFmtId="0" fontId="71" fillId="0" borderId="0" xfId="0" applyFont="1" applyAlignment="1">
      <alignment wrapText="1"/>
    </xf>
    <xf numFmtId="0" fontId="70" fillId="0" borderId="0" xfId="1" applyFont="1" applyFill="1" applyAlignment="1">
      <alignment horizontal="center"/>
    </xf>
    <xf numFmtId="0" fontId="73" fillId="0" borderId="22" xfId="0" applyFont="1" applyBorder="1" applyAlignment="1">
      <alignment horizontal="left" vertical="top" wrapText="1"/>
    </xf>
    <xf numFmtId="0" fontId="73" fillId="0" borderId="22" xfId="0" applyFont="1" applyBorder="1" applyAlignment="1">
      <alignment horizontal="center" vertical="top" wrapText="1"/>
    </xf>
    <xf numFmtId="0" fontId="73" fillId="0" borderId="0" xfId="0" applyFont="1" applyAlignment="1">
      <alignment horizontal="right"/>
    </xf>
    <xf numFmtId="0" fontId="70" fillId="0" borderId="0" xfId="1" applyFont="1" applyFill="1"/>
    <xf numFmtId="0" fontId="70" fillId="0" borderId="0" xfId="1" applyFont="1" applyFill="1" applyAlignment="1">
      <alignment horizontal="right"/>
    </xf>
    <xf numFmtId="0" fontId="70" fillId="0" borderId="22" xfId="1" applyFont="1" applyFill="1" applyBorder="1" applyAlignment="1">
      <alignment vertical="top" wrapText="1"/>
    </xf>
    <xf numFmtId="0" fontId="70" fillId="0" borderId="0" xfId="1" applyFont="1" applyFill="1" applyBorder="1" applyAlignment="1">
      <alignment vertical="top" wrapText="1"/>
    </xf>
    <xf numFmtId="0" fontId="74" fillId="0" borderId="22" xfId="1" applyFont="1" applyFill="1" applyBorder="1" applyAlignment="1">
      <alignment horizontal="left" vertical="top" wrapText="1"/>
    </xf>
    <xf numFmtId="0" fontId="74" fillId="0" borderId="0" xfId="1" applyFont="1" applyFill="1" applyBorder="1" applyAlignment="1">
      <alignment horizontal="left" vertical="top" wrapText="1"/>
    </xf>
    <xf numFmtId="0" fontId="75" fillId="0" borderId="0" xfId="1" applyFont="1" applyFill="1" applyAlignment="1">
      <alignment horizontal="left" vertical="top" wrapText="1"/>
    </xf>
    <xf numFmtId="0" fontId="74" fillId="0" borderId="0" xfId="1" applyFont="1" applyFill="1" applyAlignment="1">
      <alignment vertical="top"/>
    </xf>
    <xf numFmtId="0" fontId="74" fillId="0" borderId="0" xfId="1" applyFont="1" applyFill="1" applyAlignment="1">
      <alignment vertical="top" wrapText="1"/>
    </xf>
    <xf numFmtId="0" fontId="70" fillId="0" borderId="22" xfId="0" applyFont="1" applyFill="1" applyBorder="1" applyAlignment="1">
      <alignment horizontal="left" vertical="top" wrapText="1"/>
    </xf>
    <xf numFmtId="0" fontId="70" fillId="0" borderId="22" xfId="1" applyFont="1" applyFill="1" applyBorder="1" applyAlignment="1">
      <alignment horizontal="center" vertical="top" wrapText="1"/>
    </xf>
    <xf numFmtId="0" fontId="70" fillId="0" borderId="22" xfId="1" applyFont="1" applyFill="1" applyBorder="1" applyAlignment="1">
      <alignment wrapText="1"/>
    </xf>
    <xf numFmtId="0" fontId="70" fillId="0" borderId="27" xfId="1" applyFont="1" applyFill="1" applyBorder="1" applyAlignment="1">
      <alignment horizontal="center" wrapText="1"/>
    </xf>
    <xf numFmtId="0" fontId="70" fillId="0" borderId="2" xfId="1" applyFont="1" applyFill="1" applyBorder="1" applyAlignment="1">
      <alignment horizontal="center" vertical="top" wrapText="1"/>
    </xf>
    <xf numFmtId="0" fontId="70" fillId="0" borderId="25" xfId="1" applyFont="1" applyFill="1" applyBorder="1" applyAlignment="1">
      <alignment horizontal="left" vertical="top"/>
    </xf>
    <xf numFmtId="0" fontId="70" fillId="0" borderId="24" xfId="1" applyFont="1" applyFill="1" applyBorder="1" applyAlignment="1">
      <alignment horizontal="left" vertical="top"/>
    </xf>
    <xf numFmtId="169" fontId="70" fillId="0" borderId="22" xfId="1" applyNumberFormat="1" applyFont="1" applyFill="1" applyBorder="1" applyAlignment="1">
      <alignment horizontal="center" vertical="center" wrapText="1"/>
    </xf>
    <xf numFmtId="0" fontId="71" fillId="0" borderId="0" xfId="0" applyFont="1" applyFill="1"/>
    <xf numFmtId="0" fontId="70" fillId="0" borderId="0" xfId="0" applyFont="1" applyFill="1"/>
    <xf numFmtId="0" fontId="76" fillId="0" borderId="22" xfId="0" applyFont="1" applyFill="1" applyBorder="1" applyAlignment="1">
      <alignment horizontal="left" vertical="top" wrapText="1"/>
    </xf>
    <xf numFmtId="0" fontId="71" fillId="0" borderId="0" xfId="0" applyFont="1" applyFill="1" applyAlignment="1">
      <alignment horizontal="justify"/>
    </xf>
    <xf numFmtId="0" fontId="71" fillId="0" borderId="22" xfId="0" applyFont="1" applyFill="1" applyBorder="1" applyAlignment="1">
      <alignment horizontal="center" vertical="top" wrapText="1"/>
    </xf>
    <xf numFmtId="0" fontId="70" fillId="0" borderId="0" xfId="0" applyFont="1" applyFill="1" applyBorder="1" applyAlignment="1">
      <alignment horizontal="center" vertical="top" wrapText="1"/>
    </xf>
    <xf numFmtId="0" fontId="70" fillId="0" borderId="0" xfId="0" applyFont="1" applyFill="1" applyBorder="1" applyAlignment="1"/>
    <xf numFmtId="0" fontId="70" fillId="0" borderId="0" xfId="0" applyFont="1" applyFill="1" applyBorder="1"/>
    <xf numFmtId="0" fontId="70" fillId="0" borderId="22" xfId="0" applyFont="1" applyFill="1" applyBorder="1" applyAlignment="1">
      <alignment vertical="top" wrapText="1"/>
    </xf>
    <xf numFmtId="0" fontId="70" fillId="0" borderId="0" xfId="0" applyFont="1" applyFill="1" applyBorder="1" applyAlignment="1">
      <alignment vertical="top" wrapText="1"/>
    </xf>
    <xf numFmtId="0" fontId="70" fillId="0" borderId="0" xfId="0" applyFont="1" applyFill="1" applyBorder="1" applyAlignment="1">
      <alignment horizontal="left" vertical="top" wrapText="1"/>
    </xf>
    <xf numFmtId="0" fontId="70" fillId="0" borderId="22" xfId="0" applyFont="1" applyFill="1" applyBorder="1" applyAlignment="1">
      <alignment vertical="center" wrapText="1"/>
    </xf>
    <xf numFmtId="0" fontId="70" fillId="0" borderId="22" xfId="0" applyFont="1" applyFill="1" applyBorder="1" applyAlignment="1">
      <alignment horizontal="left" vertical="center" wrapText="1"/>
    </xf>
    <xf numFmtId="0" fontId="74" fillId="0" borderId="22" xfId="0" applyFont="1" applyFill="1" applyBorder="1" applyAlignment="1">
      <alignment horizontal="left" vertical="top" wrapText="1"/>
    </xf>
    <xf numFmtId="0" fontId="70" fillId="0" borderId="25" xfId="0" applyFont="1" applyFill="1" applyBorder="1" applyAlignment="1">
      <alignment vertical="top" wrapText="1"/>
    </xf>
    <xf numFmtId="0" fontId="70" fillId="0" borderId="24" xfId="0" applyFont="1" applyFill="1" applyBorder="1" applyAlignment="1">
      <alignment vertical="top" wrapText="1"/>
    </xf>
    <xf numFmtId="0" fontId="70" fillId="0" borderId="22" xfId="8" applyFont="1" applyFill="1" applyBorder="1" applyAlignment="1">
      <alignment vertical="top" wrapText="1"/>
    </xf>
    <xf numFmtId="169" fontId="70" fillId="0" borderId="22" xfId="0" applyNumberFormat="1" applyFont="1" applyFill="1" applyBorder="1" applyAlignment="1">
      <alignment vertical="center"/>
    </xf>
    <xf numFmtId="0" fontId="76" fillId="0" borderId="22" xfId="1" applyFont="1" applyFill="1" applyBorder="1" applyAlignment="1">
      <alignment horizontal="left" vertical="top" wrapText="1"/>
    </xf>
    <xf numFmtId="0" fontId="76" fillId="0" borderId="24" xfId="1" applyFont="1" applyFill="1" applyBorder="1" applyAlignment="1">
      <alignment horizontal="left" vertical="top" wrapText="1"/>
    </xf>
    <xf numFmtId="0" fontId="77" fillId="0" borderId="22" xfId="0" applyFont="1" applyFill="1" applyBorder="1" applyAlignment="1">
      <alignment horizontal="left" vertical="top" wrapText="1"/>
    </xf>
    <xf numFmtId="0" fontId="77" fillId="0" borderId="22" xfId="0" applyFont="1" applyFill="1" applyBorder="1" applyAlignment="1">
      <alignment horizontal="left" vertical="center" wrapText="1"/>
    </xf>
    <xf numFmtId="0" fontId="71" fillId="0" borderId="0" xfId="0" applyFont="1"/>
    <xf numFmtId="0" fontId="71" fillId="0" borderId="0" xfId="0" applyFont="1" applyAlignment="1">
      <alignment horizontal="right"/>
    </xf>
    <xf numFmtId="0" fontId="71" fillId="0" borderId="0" xfId="0" applyFont="1" applyAlignment="1"/>
    <xf numFmtId="0" fontId="78" fillId="0" borderId="0" xfId="0" applyFont="1" applyAlignment="1">
      <alignment horizontal="left" vertical="top" wrapText="1"/>
    </xf>
    <xf numFmtId="0" fontId="73" fillId="0" borderId="22" xfId="0" applyFont="1" applyBorder="1" applyAlignment="1">
      <alignment horizontal="center" vertical="center" wrapText="1"/>
    </xf>
    <xf numFmtId="0" fontId="70" fillId="0" borderId="22" xfId="0" applyFont="1" applyBorder="1" applyAlignment="1">
      <alignment horizontal="left" vertical="center" wrapText="1"/>
    </xf>
    <xf numFmtId="168" fontId="70" fillId="0" borderId="22" xfId="0" applyNumberFormat="1" applyFont="1" applyFill="1" applyBorder="1" applyAlignment="1">
      <alignment horizontal="center" vertical="center" wrapText="1"/>
    </xf>
    <xf numFmtId="0" fontId="73" fillId="0" borderId="0" xfId="0" applyFont="1"/>
    <xf numFmtId="0" fontId="73" fillId="0" borderId="0" xfId="0" applyFont="1" applyAlignment="1">
      <alignment horizontal="left" vertical="top" wrapText="1"/>
    </xf>
    <xf numFmtId="0" fontId="70" fillId="0" borderId="22" xfId="0" applyFont="1" applyBorder="1" applyAlignment="1">
      <alignment horizontal="left" vertical="top" wrapText="1"/>
    </xf>
    <xf numFmtId="0" fontId="70" fillId="0" borderId="22" xfId="165" applyFont="1" applyFill="1" applyBorder="1" applyAlignment="1">
      <alignment horizontal="left" vertical="top" wrapText="1"/>
    </xf>
    <xf numFmtId="0" fontId="77" fillId="0" borderId="22" xfId="0" applyFont="1" applyBorder="1" applyAlignment="1">
      <alignment horizontal="left" vertical="top" wrapText="1"/>
    </xf>
    <xf numFmtId="166" fontId="77" fillId="0" borderId="22" xfId="6" applyNumberFormat="1" applyFont="1" applyBorder="1" applyAlignment="1">
      <alignment horizontal="center" vertical="center"/>
    </xf>
    <xf numFmtId="0" fontId="72" fillId="0" borderId="0" xfId="0" applyFont="1" applyAlignment="1">
      <alignment horizontal="left" vertical="top" wrapText="1"/>
    </xf>
    <xf numFmtId="166" fontId="70" fillId="0" borderId="22" xfId="6" applyNumberFormat="1" applyFont="1" applyBorder="1" applyAlignment="1">
      <alignment horizontal="center" vertical="center"/>
    </xf>
    <xf numFmtId="169" fontId="73" fillId="2" borderId="23" xfId="7" applyNumberFormat="1" applyFont="1" applyFill="1" applyBorder="1" applyAlignment="1">
      <alignment horizontal="center" wrapText="1"/>
    </xf>
    <xf numFmtId="0" fontId="73" fillId="0" borderId="0" xfId="0" applyFont="1" applyAlignment="1">
      <alignment horizontal="left" wrapText="1"/>
    </xf>
    <xf numFmtId="168" fontId="73" fillId="0" borderId="22" xfId="0" applyNumberFormat="1" applyFont="1" applyFill="1" applyBorder="1" applyAlignment="1">
      <alignment horizontal="center" vertical="center"/>
    </xf>
    <xf numFmtId="0" fontId="73" fillId="0" borderId="22" xfId="0" applyFont="1" applyBorder="1" applyAlignment="1">
      <alignment wrapText="1"/>
    </xf>
    <xf numFmtId="0" fontId="73" fillId="2" borderId="22" xfId="0" applyFont="1" applyFill="1" applyBorder="1" applyAlignment="1">
      <alignment horizontal="left" vertical="top" wrapText="1"/>
    </xf>
    <xf numFmtId="0" fontId="73" fillId="0" borderId="22" xfId="0" applyFont="1" applyBorder="1" applyAlignment="1">
      <alignment horizontal="center" wrapText="1"/>
    </xf>
    <xf numFmtId="169" fontId="73" fillId="2" borderId="22" xfId="7" applyNumberFormat="1" applyFont="1" applyFill="1" applyBorder="1" applyAlignment="1">
      <alignment horizontal="center" wrapText="1"/>
    </xf>
    <xf numFmtId="0" fontId="73" fillId="0" borderId="0" xfId="0" applyFont="1" applyFill="1"/>
    <xf numFmtId="0" fontId="73" fillId="0" borderId="0" xfId="0" applyFont="1" applyFill="1" applyAlignment="1">
      <alignment horizontal="right"/>
    </xf>
    <xf numFmtId="0" fontId="73" fillId="0" borderId="0" xfId="0" applyFont="1" applyFill="1" applyAlignment="1">
      <alignment horizontal="center"/>
    </xf>
    <xf numFmtId="0" fontId="73" fillId="0" borderId="0" xfId="0" applyFont="1" applyFill="1" applyAlignment="1">
      <alignment horizontal="left" vertical="top" wrapText="1"/>
    </xf>
    <xf numFmtId="0" fontId="73" fillId="0" borderId="3" xfId="0" applyFont="1" applyFill="1" applyBorder="1" applyAlignment="1">
      <alignment vertical="top" wrapText="1"/>
    </xf>
    <xf numFmtId="166" fontId="70" fillId="0" borderId="22" xfId="0" applyNumberFormat="1" applyFont="1" applyFill="1" applyBorder="1" applyAlignment="1">
      <alignment horizontal="center" vertical="top" wrapText="1"/>
    </xf>
    <xf numFmtId="166" fontId="73" fillId="0" borderId="0" xfId="0" applyNumberFormat="1" applyFont="1" applyFill="1" applyAlignment="1">
      <alignment horizontal="left" vertical="top" wrapText="1"/>
    </xf>
    <xf numFmtId="0" fontId="77" fillId="0" borderId="22" xfId="165" applyFont="1" applyFill="1" applyBorder="1">
      <alignment horizontal="left" vertical="top" wrapText="1"/>
    </xf>
    <xf numFmtId="0" fontId="73" fillId="0" borderId="22" xfId="0" applyFont="1" applyFill="1" applyBorder="1" applyAlignment="1">
      <alignment horizontal="center"/>
    </xf>
    <xf numFmtId="0" fontId="73" fillId="0" borderId="1" xfId="0" applyFont="1" applyFill="1" applyBorder="1" applyAlignment="1">
      <alignment vertical="top" wrapText="1"/>
    </xf>
    <xf numFmtId="0" fontId="73" fillId="0" borderId="22" xfId="0" applyFont="1" applyFill="1" applyBorder="1" applyAlignment="1"/>
    <xf numFmtId="0" fontId="70" fillId="0" borderId="22" xfId="165" applyFont="1" applyFill="1" applyBorder="1" applyAlignment="1">
      <alignment horizontal="center" vertical="top"/>
    </xf>
    <xf numFmtId="166" fontId="70" fillId="0" borderId="22" xfId="6" applyNumberFormat="1" applyFont="1" applyFill="1" applyBorder="1" applyAlignment="1">
      <alignment horizontal="center" vertical="top"/>
    </xf>
    <xf numFmtId="39" fontId="73" fillId="0" borderId="0" xfId="0" applyNumberFormat="1" applyFont="1" applyFill="1" applyAlignment="1">
      <alignment horizontal="left" vertical="top" wrapText="1"/>
    </xf>
    <xf numFmtId="166" fontId="70" fillId="0" borderId="22" xfId="6" applyNumberFormat="1" applyFont="1" applyBorder="1" applyAlignment="1">
      <alignment horizontal="center" vertical="top"/>
    </xf>
    <xf numFmtId="0" fontId="78" fillId="0" borderId="3" xfId="0" applyFont="1" applyBorder="1" applyAlignment="1">
      <alignment vertical="top" wrapText="1"/>
    </xf>
    <xf numFmtId="0" fontId="70" fillId="0" borderId="22" xfId="8" applyFont="1" applyBorder="1" applyAlignment="1">
      <alignment horizontal="left" vertical="top" wrapText="1"/>
    </xf>
    <xf numFmtId="0" fontId="74" fillId="0" borderId="22" xfId="8" applyFont="1" applyBorder="1" applyAlignment="1">
      <alignment horizontal="left" vertical="top" wrapText="1"/>
    </xf>
    <xf numFmtId="0" fontId="74" fillId="0" borderId="23" xfId="8" applyFont="1" applyBorder="1" applyAlignment="1">
      <alignment horizontal="left" vertical="top" wrapText="1"/>
    </xf>
    <xf numFmtId="0" fontId="73" fillId="0" borderId="22" xfId="0" applyFont="1" applyBorder="1" applyAlignment="1">
      <alignment horizontal="center"/>
    </xf>
    <xf numFmtId="169" fontId="73" fillId="0" borderId="22" xfId="0" applyNumberFormat="1" applyFont="1" applyFill="1" applyBorder="1" applyAlignment="1">
      <alignment horizontal="center" vertical="center"/>
    </xf>
    <xf numFmtId="169" fontId="73" fillId="0" borderId="22" xfId="0" applyNumberFormat="1" applyFont="1" applyFill="1" applyBorder="1" applyAlignment="1">
      <alignment vertical="center"/>
    </xf>
    <xf numFmtId="0" fontId="73" fillId="0" borderId="22" xfId="0" applyFont="1" applyFill="1" applyBorder="1" applyAlignment="1">
      <alignment vertical="top" wrapText="1"/>
    </xf>
    <xf numFmtId="0" fontId="73" fillId="0" borderId="22" xfId="0" applyFont="1" applyFill="1" applyBorder="1" applyAlignment="1">
      <alignment horizontal="center" vertical="top" wrapText="1"/>
    </xf>
    <xf numFmtId="0" fontId="70" fillId="0" borderId="22" xfId="0" applyFont="1" applyFill="1" applyBorder="1" applyAlignment="1">
      <alignment horizontal="left" vertical="top" wrapText="1"/>
    </xf>
    <xf numFmtId="0" fontId="73" fillId="0" borderId="22" xfId="0" applyFont="1" applyBorder="1" applyAlignment="1">
      <alignment horizontal="center" vertical="center" wrapText="1"/>
    </xf>
    <xf numFmtId="0" fontId="73" fillId="0" borderId="22" xfId="0" applyFont="1" applyBorder="1" applyAlignment="1">
      <alignment horizontal="center" vertical="center" wrapText="1"/>
    </xf>
    <xf numFmtId="0" fontId="70" fillId="0" borderId="0" xfId="1" applyFont="1" applyFill="1" applyAlignment="1">
      <alignment horizontal="center"/>
    </xf>
    <xf numFmtId="49" fontId="70" fillId="2" borderId="22" xfId="0" applyNumberFormat="1" applyFont="1" applyFill="1" applyBorder="1" applyAlignment="1">
      <alignment vertical="top" wrapText="1"/>
    </xf>
    <xf numFmtId="0" fontId="73" fillId="2" borderId="22" xfId="0" applyFont="1" applyFill="1" applyBorder="1" applyAlignment="1">
      <alignment vertical="top" wrapText="1"/>
    </xf>
    <xf numFmtId="0" fontId="73" fillId="0" borderId="22" xfId="0" applyFont="1" applyBorder="1" applyAlignment="1">
      <alignment vertical="center" wrapText="1"/>
    </xf>
    <xf numFmtId="0" fontId="73" fillId="0" borderId="22" xfId="0" applyFont="1" applyBorder="1" applyAlignment="1">
      <alignment vertical="top" wrapText="1"/>
    </xf>
    <xf numFmtId="0" fontId="70" fillId="0" borderId="22" xfId="0" applyFont="1" applyBorder="1" applyAlignment="1">
      <alignment wrapText="1"/>
    </xf>
    <xf numFmtId="0" fontId="70" fillId="0" borderId="22" xfId="0" applyFont="1" applyBorder="1" applyAlignment="1">
      <alignment horizontal="left" wrapText="1"/>
    </xf>
    <xf numFmtId="0" fontId="73" fillId="0" borderId="0" xfId="0" applyFont="1" applyAlignment="1">
      <alignment horizontal="left" vertical="top"/>
    </xf>
    <xf numFmtId="0" fontId="70" fillId="0" borderId="31" xfId="1" applyFont="1" applyFill="1" applyBorder="1" applyAlignment="1">
      <alignment horizontal="center" vertical="top" wrapText="1"/>
    </xf>
    <xf numFmtId="0" fontId="73" fillId="0" borderId="23" xfId="0" applyFont="1" applyFill="1" applyBorder="1" applyAlignment="1">
      <alignment horizontal="center" vertical="center" wrapText="1"/>
    </xf>
    <xf numFmtId="0" fontId="73" fillId="0" borderId="1" xfId="0" applyFont="1" applyFill="1" applyBorder="1" applyAlignment="1">
      <alignment horizontal="center" vertical="center" wrapText="1"/>
    </xf>
    <xf numFmtId="0" fontId="70" fillId="0" borderId="1" xfId="1" applyFont="1" applyFill="1" applyBorder="1" applyAlignment="1">
      <alignment horizontal="center" vertical="top" wrapText="1"/>
    </xf>
    <xf numFmtId="0" fontId="70" fillId="0" borderId="2" xfId="1" applyFont="1" applyFill="1" applyBorder="1" applyAlignment="1">
      <alignment horizontal="center" vertical="top" wrapText="1"/>
    </xf>
    <xf numFmtId="0" fontId="73" fillId="0" borderId="22" xfId="0" applyFont="1" applyFill="1" applyBorder="1" applyAlignment="1">
      <alignment horizontal="center" vertical="top"/>
    </xf>
    <xf numFmtId="0" fontId="73" fillId="0" borderId="28" xfId="0" applyFont="1" applyFill="1" applyBorder="1" applyAlignment="1">
      <alignment horizontal="center" vertical="top"/>
    </xf>
    <xf numFmtId="0" fontId="73" fillId="0" borderId="31" xfId="0" applyFont="1" applyFill="1" applyBorder="1" applyAlignment="1">
      <alignment vertical="top" wrapText="1"/>
    </xf>
    <xf numFmtId="0" fontId="0" fillId="0" borderId="22" xfId="0" applyBorder="1" applyAlignment="1">
      <alignment horizontal="left" vertical="top" wrapText="1"/>
    </xf>
    <xf numFmtId="0" fontId="79" fillId="0" borderId="0" xfId="0" applyFont="1" applyAlignment="1">
      <alignment horizontal="left" vertical="top" wrapText="1"/>
    </xf>
    <xf numFmtId="0" fontId="0" fillId="0" borderId="22" xfId="0" applyFont="1" applyBorder="1" applyAlignment="1">
      <alignment horizontal="left" vertical="top" wrapText="1"/>
    </xf>
    <xf numFmtId="166" fontId="12" fillId="0" borderId="22" xfId="6" applyNumberFormat="1" applyFont="1" applyBorder="1" applyAlignment="1">
      <alignment horizontal="right" vertical="top"/>
    </xf>
    <xf numFmtId="0" fontId="0" fillId="0" borderId="0" xfId="0" applyAlignment="1">
      <alignment horizontal="left" vertical="top" wrapText="1"/>
    </xf>
    <xf numFmtId="0" fontId="80" fillId="0" borderId="22" xfId="0" applyFont="1" applyBorder="1" applyAlignment="1">
      <alignment horizontal="left" vertical="top" wrapText="1"/>
    </xf>
    <xf numFmtId="166" fontId="80" fillId="0" borderId="22" xfId="264" applyNumberFormat="1" applyFont="1" applyBorder="1" applyAlignment="1">
      <alignment horizontal="right" vertical="top"/>
    </xf>
    <xf numFmtId="0" fontId="70" fillId="2" borderId="0" xfId="265" applyFont="1" applyFill="1" applyAlignment="1">
      <alignment vertical="center" wrapText="1"/>
    </xf>
    <xf numFmtId="49" fontId="70" fillId="2" borderId="0" xfId="265" applyNumberFormat="1" applyFont="1" applyFill="1" applyAlignment="1">
      <alignment horizontal="center" vertical="center" wrapText="1"/>
    </xf>
    <xf numFmtId="0" fontId="70" fillId="2" borderId="0" xfId="265" applyNumberFormat="1" applyFont="1" applyFill="1" applyAlignment="1">
      <alignment horizontal="center" vertical="center" wrapText="1"/>
    </xf>
    <xf numFmtId="39" fontId="70" fillId="2" borderId="0" xfId="265" applyNumberFormat="1" applyFont="1" applyFill="1" applyAlignment="1">
      <alignment vertical="center" wrapText="1"/>
    </xf>
    <xf numFmtId="0" fontId="70" fillId="2" borderId="0" xfId="265" applyFont="1" applyFill="1" applyAlignment="1">
      <alignment horizontal="center" vertical="center" wrapText="1"/>
    </xf>
    <xf numFmtId="49" fontId="70" fillId="2" borderId="22" xfId="265" applyNumberFormat="1" applyFont="1" applyFill="1" applyBorder="1" applyAlignment="1">
      <alignment horizontal="center" vertical="center" textRotation="90" wrapText="1"/>
    </xf>
    <xf numFmtId="39" fontId="70" fillId="2" borderId="22" xfId="265" applyNumberFormat="1" applyFont="1" applyFill="1" applyBorder="1" applyAlignment="1">
      <alignment horizontal="center" vertical="center" wrapText="1"/>
    </xf>
    <xf numFmtId="169" fontId="70" fillId="2" borderId="22" xfId="265" applyNumberFormat="1" applyFont="1" applyFill="1" applyBorder="1" applyAlignment="1">
      <alignment horizontal="center" vertical="center" wrapText="1"/>
    </xf>
    <xf numFmtId="0" fontId="70" fillId="2" borderId="22" xfId="265" applyNumberFormat="1" applyFont="1" applyFill="1" applyBorder="1" applyAlignment="1">
      <alignment horizontal="center" vertical="center" wrapText="1"/>
    </xf>
    <xf numFmtId="167" fontId="70" fillId="2" borderId="22" xfId="7" applyNumberFormat="1" applyFont="1" applyFill="1" applyBorder="1" applyAlignment="1">
      <alignment horizontal="center" vertical="center" wrapText="1"/>
    </xf>
    <xf numFmtId="168" fontId="70" fillId="2" borderId="31" xfId="265" applyNumberFormat="1" applyFont="1" applyFill="1" applyBorder="1" applyAlignment="1">
      <alignment horizontal="center" vertical="center" wrapText="1"/>
    </xf>
    <xf numFmtId="0" fontId="70" fillId="2" borderId="22" xfId="265" applyFont="1" applyFill="1" applyBorder="1" applyAlignment="1">
      <alignment horizontal="center" vertical="center" wrapText="1"/>
    </xf>
    <xf numFmtId="0" fontId="81" fillId="2" borderId="22" xfId="265" applyFont="1" applyFill="1" applyBorder="1" applyAlignment="1">
      <alignment horizontal="center" vertical="center" wrapText="1"/>
    </xf>
    <xf numFmtId="167" fontId="70" fillId="2" borderId="0" xfId="265" applyNumberFormat="1" applyFont="1" applyFill="1" applyAlignment="1">
      <alignment vertical="center" wrapText="1"/>
    </xf>
    <xf numFmtId="0" fontId="70" fillId="2" borderId="0" xfId="8" applyFont="1" applyFill="1" applyAlignment="1">
      <alignment vertical="center" wrapText="1"/>
    </xf>
    <xf numFmtId="0" fontId="70" fillId="2" borderId="0" xfId="8" applyFont="1" applyFill="1" applyAlignment="1">
      <alignment horizontal="right" vertical="center"/>
    </xf>
    <xf numFmtId="169" fontId="70" fillId="2" borderId="0" xfId="265" applyNumberFormat="1" applyFont="1" applyFill="1" applyAlignment="1">
      <alignment horizontal="center" vertical="center" wrapText="1"/>
    </xf>
    <xf numFmtId="49" fontId="70" fillId="2" borderId="33" xfId="265" applyNumberFormat="1" applyFont="1" applyFill="1" applyBorder="1" applyAlignment="1">
      <alignment horizontal="center" vertical="center" textRotation="90" wrapText="1"/>
    </xf>
    <xf numFmtId="169" fontId="70" fillId="2" borderId="33" xfId="265" applyNumberFormat="1" applyFont="1" applyFill="1" applyBorder="1" applyAlignment="1">
      <alignment horizontal="center" vertical="center" wrapText="1"/>
    </xf>
    <xf numFmtId="0" fontId="70" fillId="2" borderId="33" xfId="265" applyNumberFormat="1" applyFont="1" applyFill="1" applyBorder="1" applyAlignment="1">
      <alignment horizontal="center" vertical="center" wrapText="1"/>
    </xf>
    <xf numFmtId="167" fontId="70" fillId="2" borderId="33" xfId="7" applyNumberFormat="1" applyFont="1" applyFill="1" applyBorder="1" applyAlignment="1">
      <alignment horizontal="center" vertical="center" wrapText="1"/>
    </xf>
    <xf numFmtId="167" fontId="70" fillId="2" borderId="33" xfId="7" applyNumberFormat="1" applyFont="1" applyFill="1" applyBorder="1" applyAlignment="1">
      <alignment horizontal="left" vertical="center" wrapText="1"/>
    </xf>
    <xf numFmtId="169" fontId="70" fillId="2" borderId="31" xfId="265" applyNumberFormat="1" applyFont="1" applyFill="1" applyBorder="1" applyAlignment="1">
      <alignment horizontal="center" vertical="center" wrapText="1"/>
    </xf>
    <xf numFmtId="0" fontId="70" fillId="2" borderId="33" xfId="265" applyFont="1" applyFill="1" applyBorder="1" applyAlignment="1">
      <alignment horizontal="center" vertical="center" wrapText="1"/>
    </xf>
    <xf numFmtId="0" fontId="81" fillId="2" borderId="33" xfId="265" applyFont="1" applyFill="1" applyBorder="1" applyAlignment="1">
      <alignment horizontal="center" vertical="center" wrapText="1"/>
    </xf>
    <xf numFmtId="0" fontId="70" fillId="2" borderId="33" xfId="265" applyFont="1" applyFill="1" applyBorder="1" applyAlignment="1">
      <alignment horizontal="left" vertical="center" wrapText="1"/>
    </xf>
    <xf numFmtId="169" fontId="70" fillId="2" borderId="0" xfId="265" applyNumberFormat="1" applyFont="1" applyFill="1" applyAlignment="1">
      <alignment vertical="center" wrapText="1"/>
    </xf>
    <xf numFmtId="0" fontId="70" fillId="2" borderId="33" xfId="0" applyFont="1" applyFill="1" applyBorder="1" applyAlignment="1">
      <alignment horizontal="center" vertical="center" wrapText="1"/>
    </xf>
    <xf numFmtId="0" fontId="70" fillId="2" borderId="33" xfId="0" applyFont="1" applyFill="1" applyBorder="1" applyAlignment="1">
      <alignment horizontal="left" vertical="center" wrapText="1"/>
    </xf>
    <xf numFmtId="0" fontId="70" fillId="2" borderId="0" xfId="0" applyFont="1" applyFill="1" applyAlignment="1">
      <alignment vertical="center" wrapText="1"/>
    </xf>
    <xf numFmtId="0" fontId="72" fillId="2" borderId="33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vertical="top" wrapText="1"/>
    </xf>
    <xf numFmtId="0" fontId="0" fillId="0" borderId="33" xfId="0" applyFont="1" applyBorder="1" applyAlignment="1">
      <alignment horizontal="left" vertical="top" wrapText="1"/>
    </xf>
    <xf numFmtId="0" fontId="73" fillId="0" borderId="31" xfId="0" applyFont="1" applyFill="1" applyBorder="1" applyAlignment="1">
      <alignment horizontal="center" vertical="center" wrapText="1"/>
    </xf>
    <xf numFmtId="0" fontId="70" fillId="0" borderId="1" xfId="1" applyFont="1" applyFill="1" applyBorder="1" applyAlignment="1">
      <alignment horizontal="center" vertical="top" wrapText="1"/>
    </xf>
    <xf numFmtId="0" fontId="77" fillId="0" borderId="33" xfId="165" applyFont="1" applyFill="1" applyBorder="1">
      <alignment horizontal="left" vertical="top" wrapText="1"/>
    </xf>
    <xf numFmtId="0" fontId="70" fillId="0" borderId="33" xfId="165" applyFont="1" applyFill="1" applyBorder="1" applyAlignment="1">
      <alignment horizontal="left" vertical="top" wrapText="1"/>
    </xf>
    <xf numFmtId="0" fontId="71" fillId="0" borderId="0" xfId="0" applyFont="1" applyFill="1" applyAlignment="1">
      <alignment horizontal="right"/>
    </xf>
    <xf numFmtId="0" fontId="73" fillId="0" borderId="33" xfId="0" applyFont="1" applyFill="1" applyBorder="1" applyAlignment="1">
      <alignment horizontal="center" vertical="center" wrapText="1"/>
    </xf>
    <xf numFmtId="1" fontId="72" fillId="0" borderId="1" xfId="0" applyNumberFormat="1" applyFont="1" applyFill="1" applyBorder="1" applyAlignment="1">
      <alignment horizontal="center" vertical="center"/>
    </xf>
    <xf numFmtId="1" fontId="72" fillId="0" borderId="31" xfId="0" applyNumberFormat="1" applyFont="1" applyFill="1" applyBorder="1" applyAlignment="1">
      <alignment horizontal="center" vertical="center"/>
    </xf>
    <xf numFmtId="168" fontId="73" fillId="0" borderId="33" xfId="0" applyNumberFormat="1" applyFont="1" applyFill="1" applyBorder="1" applyAlignment="1">
      <alignment horizontal="center" vertical="center"/>
    </xf>
    <xf numFmtId="168" fontId="70" fillId="0" borderId="37" xfId="0" applyNumberFormat="1" applyFont="1" applyFill="1" applyBorder="1" applyAlignment="1">
      <alignment horizontal="center" vertical="center"/>
    </xf>
    <xf numFmtId="0" fontId="73" fillId="0" borderId="27" xfId="0" applyFont="1" applyFill="1" applyBorder="1" applyAlignment="1">
      <alignment horizontal="center" vertical="center"/>
    </xf>
    <xf numFmtId="0" fontId="70" fillId="0" borderId="33" xfId="0" applyFont="1" applyFill="1" applyBorder="1" applyAlignment="1">
      <alignment horizontal="center" vertical="center"/>
    </xf>
    <xf numFmtId="0" fontId="70" fillId="0" borderId="33" xfId="0" applyFont="1" applyFill="1" applyBorder="1" applyAlignment="1">
      <alignment horizontal="center" vertical="center" wrapText="1"/>
    </xf>
    <xf numFmtId="168" fontId="70" fillId="0" borderId="33" xfId="0" applyNumberFormat="1" applyFont="1" applyFill="1" applyBorder="1" applyAlignment="1">
      <alignment horizontal="center" vertical="center"/>
    </xf>
    <xf numFmtId="0" fontId="70" fillId="0" borderId="31" xfId="0" applyFont="1" applyFill="1" applyBorder="1" applyAlignment="1">
      <alignment horizontal="center" vertical="center"/>
    </xf>
    <xf numFmtId="0" fontId="70" fillId="0" borderId="31" xfId="0" applyFont="1" applyFill="1" applyBorder="1" applyAlignment="1">
      <alignment horizontal="left" vertical="center"/>
    </xf>
    <xf numFmtId="168" fontId="77" fillId="0" borderId="31" xfId="0" applyNumberFormat="1" applyFont="1" applyFill="1" applyBorder="1" applyAlignment="1">
      <alignment horizontal="center" vertical="center"/>
    </xf>
    <xf numFmtId="0" fontId="70" fillId="0" borderId="33" xfId="1" applyFont="1" applyFill="1" applyBorder="1" applyAlignment="1">
      <alignment vertical="top" wrapText="1"/>
    </xf>
    <xf numFmtId="0" fontId="76" fillId="0" borderId="33" xfId="1" applyFont="1" applyFill="1" applyBorder="1" applyAlignment="1">
      <alignment horizontal="left" vertical="top" wrapText="1"/>
    </xf>
    <xf numFmtId="0" fontId="77" fillId="0" borderId="33" xfId="0" applyFont="1" applyFill="1" applyBorder="1" applyAlignment="1">
      <alignment horizontal="left" vertical="top" wrapText="1"/>
    </xf>
    <xf numFmtId="0" fontId="70" fillId="0" borderId="33" xfId="0" applyFont="1" applyFill="1" applyBorder="1" applyAlignment="1">
      <alignment horizontal="left" vertical="top" wrapText="1"/>
    </xf>
    <xf numFmtId="0" fontId="70" fillId="0" borderId="33" xfId="1" applyFont="1" applyFill="1" applyBorder="1" applyAlignment="1">
      <alignment horizontal="center" vertical="top" wrapText="1"/>
    </xf>
    <xf numFmtId="0" fontId="70" fillId="0" borderId="34" xfId="1" applyFont="1" applyFill="1" applyBorder="1" applyAlignment="1">
      <alignment horizontal="center" vertical="top" wrapText="1"/>
    </xf>
    <xf numFmtId="0" fontId="70" fillId="0" borderId="33" xfId="1" applyFont="1" applyFill="1" applyBorder="1" applyAlignment="1">
      <alignment wrapText="1"/>
    </xf>
    <xf numFmtId="0" fontId="70" fillId="0" borderId="35" xfId="1" applyFont="1" applyFill="1" applyBorder="1" applyAlignment="1">
      <alignment horizontal="left" vertical="top"/>
    </xf>
    <xf numFmtId="0" fontId="70" fillId="0" borderId="37" xfId="1" applyFont="1" applyFill="1" applyBorder="1" applyAlignment="1">
      <alignment horizontal="left" vertical="top"/>
    </xf>
    <xf numFmtId="169" fontId="70" fillId="0" borderId="33" xfId="1" applyNumberFormat="1" applyFont="1" applyFill="1" applyBorder="1" applyAlignment="1">
      <alignment horizontal="center" vertical="center" wrapText="1"/>
    </xf>
    <xf numFmtId="0" fontId="70" fillId="0" borderId="35" xfId="1" applyFont="1" applyFill="1" applyBorder="1" applyAlignment="1">
      <alignment horizontal="left"/>
    </xf>
    <xf numFmtId="0" fontId="70" fillId="2" borderId="0" xfId="8" applyFont="1" applyFill="1" applyAlignment="1">
      <alignment horizontal="left" vertical="top" wrapText="1"/>
    </xf>
    <xf numFmtId="0" fontId="70" fillId="2" borderId="33" xfId="0" applyFont="1" applyFill="1" applyBorder="1" applyAlignment="1">
      <alignment horizontal="center" vertical="center" wrapText="1"/>
    </xf>
    <xf numFmtId="167" fontId="70" fillId="2" borderId="33" xfId="7" applyNumberFormat="1" applyFont="1" applyFill="1" applyBorder="1" applyAlignment="1">
      <alignment horizontal="center" vertical="center" wrapText="1"/>
    </xf>
    <xf numFmtId="167" fontId="86" fillId="2" borderId="33" xfId="7" applyNumberFormat="1" applyFont="1" applyFill="1" applyBorder="1" applyAlignment="1">
      <alignment horizontal="center" vertical="center" wrapText="1"/>
    </xf>
    <xf numFmtId="0" fontId="70" fillId="2" borderId="33" xfId="0" applyFont="1" applyFill="1" applyBorder="1" applyAlignment="1">
      <alignment horizontal="right" vertical="center" wrapText="1"/>
    </xf>
    <xf numFmtId="167" fontId="70" fillId="2" borderId="0" xfId="0" applyNumberFormat="1" applyFont="1" applyFill="1" applyAlignment="1">
      <alignment vertical="center" wrapText="1"/>
    </xf>
    <xf numFmtId="0" fontId="88" fillId="2" borderId="33" xfId="532" applyFont="1" applyFill="1" applyBorder="1" applyAlignment="1">
      <alignment horizontal="center" vertical="center"/>
    </xf>
    <xf numFmtId="167" fontId="70" fillId="2" borderId="33" xfId="7" applyNumberFormat="1" applyFont="1" applyFill="1" applyBorder="1" applyAlignment="1">
      <alignment vertical="center" wrapText="1"/>
    </xf>
    <xf numFmtId="172" fontId="70" fillId="2" borderId="33" xfId="7" applyNumberFormat="1" applyFont="1" applyFill="1" applyBorder="1" applyAlignment="1">
      <alignment vertical="center" wrapText="1"/>
    </xf>
    <xf numFmtId="0" fontId="70" fillId="2" borderId="0" xfId="0" applyFont="1" applyFill="1" applyAlignment="1">
      <alignment horizontal="center" vertical="center" wrapText="1"/>
    </xf>
    <xf numFmtId="167" fontId="70" fillId="2" borderId="33" xfId="7" applyNumberFormat="1" applyFont="1" applyFill="1" applyBorder="1" applyAlignment="1">
      <alignment vertical="center"/>
    </xf>
    <xf numFmtId="0" fontId="70" fillId="2" borderId="33" xfId="0" applyFont="1" applyFill="1" applyBorder="1" applyAlignment="1">
      <alignment vertical="center" wrapText="1"/>
    </xf>
    <xf numFmtId="0" fontId="70" fillId="2" borderId="0" xfId="0" applyFont="1" applyFill="1" applyAlignment="1">
      <alignment horizontal="right" vertical="center" wrapText="1"/>
    </xf>
    <xf numFmtId="167" fontId="70" fillId="2" borderId="0" xfId="7" applyNumberFormat="1" applyFont="1" applyFill="1" applyAlignment="1">
      <alignment vertical="center" wrapText="1"/>
    </xf>
    <xf numFmtId="0" fontId="70" fillId="0" borderId="37" xfId="1" applyFont="1" applyFill="1" applyBorder="1" applyAlignment="1">
      <alignment horizontal="center" wrapText="1"/>
    </xf>
    <xf numFmtId="0" fontId="70" fillId="2" borderId="33" xfId="0" applyFont="1" applyFill="1" applyBorder="1" applyAlignment="1">
      <alignment horizontal="right" vertical="center" wrapText="1"/>
    </xf>
    <xf numFmtId="0" fontId="70" fillId="2" borderId="33" xfId="0" applyFont="1" applyFill="1" applyBorder="1" applyAlignment="1">
      <alignment horizontal="center" vertical="center" wrapText="1"/>
    </xf>
    <xf numFmtId="167" fontId="70" fillId="2" borderId="33" xfId="7" applyNumberFormat="1" applyFont="1" applyFill="1" applyBorder="1" applyAlignment="1">
      <alignment horizontal="center" vertical="center" wrapText="1"/>
    </xf>
    <xf numFmtId="0" fontId="77" fillId="0" borderId="31" xfId="0" applyFont="1" applyFill="1" applyBorder="1" applyAlignment="1">
      <alignment horizontal="center" vertical="center" wrapText="1"/>
    </xf>
    <xf numFmtId="0" fontId="70" fillId="0" borderId="29" xfId="0" applyFont="1" applyBorder="1" applyAlignment="1">
      <alignment horizontal="left" vertical="top" wrapText="1"/>
    </xf>
    <xf numFmtId="0" fontId="70" fillId="0" borderId="30" xfId="0" applyFont="1" applyBorder="1" applyAlignment="1">
      <alignment horizontal="left" vertical="top" wrapText="1"/>
    </xf>
    <xf numFmtId="0" fontId="73" fillId="0" borderId="23" xfId="0" applyFont="1" applyFill="1" applyBorder="1" applyAlignment="1">
      <alignment horizontal="center" vertical="top" wrapText="1"/>
    </xf>
    <xf numFmtId="0" fontId="73" fillId="0" borderId="1" xfId="0" applyFont="1" applyFill="1" applyBorder="1" applyAlignment="1">
      <alignment horizontal="center" vertical="top" wrapText="1"/>
    </xf>
    <xf numFmtId="0" fontId="73" fillId="0" borderId="31" xfId="0" applyFont="1" applyFill="1" applyBorder="1" applyAlignment="1">
      <alignment horizontal="center" vertical="top" wrapText="1"/>
    </xf>
    <xf numFmtId="0" fontId="70" fillId="0" borderId="23" xfId="0" applyFont="1" applyFill="1" applyBorder="1" applyAlignment="1">
      <alignment horizontal="left" vertical="top" wrapText="1"/>
    </xf>
    <xf numFmtId="0" fontId="70" fillId="0" borderId="1" xfId="0" applyFont="1" applyFill="1" applyBorder="1" applyAlignment="1">
      <alignment horizontal="left" vertical="top" wrapText="1"/>
    </xf>
    <xf numFmtId="0" fontId="70" fillId="0" borderId="31" xfId="0" applyFont="1" applyFill="1" applyBorder="1" applyAlignment="1">
      <alignment horizontal="left" vertical="top" wrapText="1"/>
    </xf>
    <xf numFmtId="0" fontId="73" fillId="0" borderId="23" xfId="0" applyFont="1" applyFill="1" applyBorder="1" applyAlignment="1">
      <alignment horizontal="center" vertical="center" wrapText="1"/>
    </xf>
    <xf numFmtId="0" fontId="73" fillId="0" borderId="1" xfId="0" applyFont="1" applyFill="1" applyBorder="1" applyAlignment="1">
      <alignment horizontal="center" vertical="center" wrapText="1"/>
    </xf>
    <xf numFmtId="0" fontId="73" fillId="0" borderId="31" xfId="0" applyFont="1" applyFill="1" applyBorder="1" applyAlignment="1">
      <alignment horizontal="center" vertical="center" wrapText="1"/>
    </xf>
    <xf numFmtId="0" fontId="70" fillId="0" borderId="0" xfId="0" applyFont="1" applyFill="1" applyAlignment="1">
      <alignment horizontal="center" wrapText="1"/>
    </xf>
    <xf numFmtId="0" fontId="73" fillId="0" borderId="28" xfId="0" applyFont="1" applyFill="1" applyBorder="1" applyAlignment="1">
      <alignment horizontal="center" vertical="center" wrapText="1"/>
    </xf>
    <xf numFmtId="0" fontId="73" fillId="0" borderId="30" xfId="0" applyFont="1" applyFill="1" applyBorder="1" applyAlignment="1">
      <alignment horizontal="center" vertical="center" wrapText="1"/>
    </xf>
    <xf numFmtId="0" fontId="70" fillId="0" borderId="29" xfId="0" applyFont="1" applyFill="1" applyBorder="1" applyAlignment="1">
      <alignment horizontal="left" vertical="top" wrapText="1"/>
    </xf>
    <xf numFmtId="0" fontId="70" fillId="0" borderId="30" xfId="0" applyFont="1" applyFill="1" applyBorder="1" applyAlignment="1">
      <alignment horizontal="left" vertical="top" wrapText="1"/>
    </xf>
    <xf numFmtId="0" fontId="73" fillId="0" borderId="29" xfId="0" applyFont="1" applyFill="1" applyBorder="1" applyAlignment="1">
      <alignment horizontal="center" vertical="center" wrapText="1"/>
    </xf>
    <xf numFmtId="0" fontId="70" fillId="2" borderId="0" xfId="265" applyNumberFormat="1" applyFont="1" applyFill="1" applyAlignment="1">
      <alignment horizontal="center" vertical="center" wrapText="1"/>
    </xf>
    <xf numFmtId="169" fontId="70" fillId="2" borderId="32" xfId="265" applyNumberFormat="1" applyFont="1" applyFill="1" applyBorder="1" applyAlignment="1">
      <alignment horizontal="right" vertical="center" wrapText="1"/>
    </xf>
    <xf numFmtId="49" fontId="70" fillId="2" borderId="33" xfId="265" applyNumberFormat="1" applyFont="1" applyFill="1" applyBorder="1" applyAlignment="1">
      <alignment horizontal="center" vertical="center" wrapText="1"/>
    </xf>
    <xf numFmtId="0" fontId="70" fillId="2" borderId="34" xfId="265" applyNumberFormat="1" applyFont="1" applyFill="1" applyBorder="1" applyAlignment="1">
      <alignment horizontal="center" vertical="center" wrapText="1"/>
    </xf>
    <xf numFmtId="0" fontId="70" fillId="2" borderId="1" xfId="265" applyNumberFormat="1" applyFont="1" applyFill="1" applyBorder="1" applyAlignment="1">
      <alignment horizontal="center" vertical="center" wrapText="1"/>
    </xf>
    <xf numFmtId="0" fontId="70" fillId="2" borderId="31" xfId="265" applyNumberFormat="1" applyFont="1" applyFill="1" applyBorder="1" applyAlignment="1">
      <alignment horizontal="center" vertical="center" wrapText="1"/>
    </xf>
    <xf numFmtId="169" fontId="70" fillId="2" borderId="35" xfId="265" applyNumberFormat="1" applyFont="1" applyFill="1" applyBorder="1" applyAlignment="1">
      <alignment horizontal="center" vertical="center" wrapText="1"/>
    </xf>
    <xf numFmtId="169" fontId="70" fillId="2" borderId="36" xfId="265" applyNumberFormat="1" applyFont="1" applyFill="1" applyBorder="1" applyAlignment="1">
      <alignment horizontal="center" vertical="center" wrapText="1"/>
    </xf>
    <xf numFmtId="169" fontId="70" fillId="2" borderId="37" xfId="265" applyNumberFormat="1" applyFont="1" applyFill="1" applyBorder="1" applyAlignment="1">
      <alignment horizontal="center" vertical="center" wrapText="1"/>
    </xf>
    <xf numFmtId="169" fontId="70" fillId="2" borderId="34" xfId="265" applyNumberFormat="1" applyFont="1" applyFill="1" applyBorder="1" applyAlignment="1">
      <alignment horizontal="center" vertical="center" wrapText="1"/>
    </xf>
    <xf numFmtId="169" fontId="70" fillId="2" borderId="31" xfId="265" applyNumberFormat="1" applyFont="1" applyFill="1" applyBorder="1" applyAlignment="1">
      <alignment horizontal="center" vertical="center" wrapText="1"/>
    </xf>
    <xf numFmtId="2" fontId="73" fillId="0" borderId="25" xfId="0" applyNumberFormat="1" applyFont="1" applyBorder="1" applyAlignment="1">
      <alignment horizontal="center" vertical="center" wrapText="1"/>
    </xf>
    <xf numFmtId="2" fontId="73" fillId="0" borderId="29" xfId="0" applyNumberFormat="1" applyFont="1" applyBorder="1" applyAlignment="1">
      <alignment horizontal="center" vertical="center" wrapText="1"/>
    </xf>
    <xf numFmtId="2" fontId="73" fillId="0" borderId="26" xfId="0" applyNumberFormat="1" applyFont="1" applyBorder="1" applyAlignment="1">
      <alignment horizontal="center" vertical="center" wrapText="1"/>
    </xf>
    <xf numFmtId="2" fontId="73" fillId="0" borderId="24" xfId="0" applyNumberFormat="1" applyFont="1" applyBorder="1" applyAlignment="1">
      <alignment horizontal="center" vertical="center" wrapText="1"/>
    </xf>
    <xf numFmtId="0" fontId="73" fillId="0" borderId="0" xfId="0" applyFont="1" applyAlignment="1">
      <alignment horizontal="center" wrapText="1"/>
    </xf>
    <xf numFmtId="0" fontId="73" fillId="0" borderId="22" xfId="0" applyFont="1" applyBorder="1" applyAlignment="1">
      <alignment horizontal="center" vertical="center" wrapText="1"/>
    </xf>
    <xf numFmtId="49" fontId="70" fillId="2" borderId="22" xfId="265" applyNumberFormat="1" applyFont="1" applyFill="1" applyBorder="1" applyAlignment="1">
      <alignment horizontal="center" vertical="center" wrapText="1"/>
    </xf>
    <xf numFmtId="0" fontId="70" fillId="2" borderId="23" xfId="265" applyNumberFormat="1" applyFont="1" applyFill="1" applyBorder="1" applyAlignment="1">
      <alignment horizontal="center" vertical="center" wrapText="1"/>
    </xf>
    <xf numFmtId="169" fontId="70" fillId="2" borderId="28" xfId="265" applyNumberFormat="1" applyFont="1" applyFill="1" applyBorder="1" applyAlignment="1">
      <alignment horizontal="center" vertical="center" wrapText="1"/>
    </xf>
    <xf numFmtId="169" fontId="70" fillId="2" borderId="29" xfId="265" applyNumberFormat="1" applyFont="1" applyFill="1" applyBorder="1" applyAlignment="1">
      <alignment horizontal="center" vertical="center" wrapText="1"/>
    </xf>
    <xf numFmtId="169" fontId="70" fillId="2" borderId="30" xfId="265" applyNumberFormat="1" applyFont="1" applyFill="1" applyBorder="1" applyAlignment="1">
      <alignment horizontal="center" vertical="center" wrapText="1"/>
    </xf>
    <xf numFmtId="0" fontId="70" fillId="2" borderId="0" xfId="8" applyFont="1" applyFill="1" applyAlignment="1">
      <alignment horizontal="right" vertical="center" wrapText="1"/>
    </xf>
    <xf numFmtId="0" fontId="70" fillId="2" borderId="0" xfId="8" applyFont="1" applyFill="1" applyAlignment="1">
      <alignment horizontal="center" vertical="center" wrapText="1"/>
    </xf>
    <xf numFmtId="0" fontId="70" fillId="2" borderId="32" xfId="8" applyFont="1" applyFill="1" applyBorder="1" applyAlignment="1">
      <alignment horizontal="right" wrapText="1"/>
    </xf>
    <xf numFmtId="0" fontId="70" fillId="0" borderId="33" xfId="0" applyFont="1" applyFill="1" applyBorder="1" applyAlignment="1">
      <alignment horizontal="left" vertical="center" wrapText="1"/>
    </xf>
    <xf numFmtId="0" fontId="71" fillId="0" borderId="0" xfId="0" applyFont="1" applyFill="1" applyAlignment="1">
      <alignment horizontal="center" wrapText="1"/>
    </xf>
    <xf numFmtId="0" fontId="73" fillId="0" borderId="35" xfId="0" applyFont="1" applyFill="1" applyBorder="1" applyAlignment="1">
      <alignment horizontal="center" vertical="center" wrapText="1"/>
    </xf>
    <xf numFmtId="0" fontId="73" fillId="0" borderId="37" xfId="0" applyFont="1" applyFill="1" applyBorder="1" applyAlignment="1">
      <alignment horizontal="center" vertical="center" wrapText="1"/>
    </xf>
    <xf numFmtId="0" fontId="73" fillId="0" borderId="33" xfId="0" applyFont="1" applyFill="1" applyBorder="1" applyAlignment="1">
      <alignment horizontal="center" vertical="center" wrapText="1"/>
    </xf>
    <xf numFmtId="168" fontId="73" fillId="0" borderId="33" xfId="0" applyNumberFormat="1" applyFont="1" applyFill="1" applyBorder="1" applyAlignment="1">
      <alignment horizontal="center" vertical="center" wrapText="1"/>
    </xf>
    <xf numFmtId="1" fontId="72" fillId="0" borderId="1" xfId="0" applyNumberFormat="1" applyFont="1" applyFill="1" applyBorder="1" applyAlignment="1">
      <alignment horizontal="center" vertical="center"/>
    </xf>
    <xf numFmtId="0" fontId="73" fillId="0" borderId="35" xfId="0" applyFont="1" applyFill="1" applyBorder="1" applyAlignment="1">
      <alignment horizontal="center" vertical="center"/>
    </xf>
    <xf numFmtId="0" fontId="73" fillId="0" borderId="36" xfId="0" applyFont="1" applyFill="1" applyBorder="1" applyAlignment="1">
      <alignment horizontal="center" vertical="center"/>
    </xf>
    <xf numFmtId="0" fontId="73" fillId="0" borderId="37" xfId="0" applyFont="1" applyFill="1" applyBorder="1" applyAlignment="1">
      <alignment horizontal="center" vertical="center"/>
    </xf>
    <xf numFmtId="0" fontId="70" fillId="0" borderId="38" xfId="0" applyFont="1" applyFill="1" applyBorder="1" applyAlignment="1">
      <alignment horizontal="center" vertical="center" wrapText="1"/>
    </xf>
    <xf numFmtId="0" fontId="70" fillId="0" borderId="32" xfId="0" applyFont="1" applyFill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center" vertical="center" wrapText="1"/>
    </xf>
    <xf numFmtId="0" fontId="73" fillId="0" borderId="34" xfId="0" applyFont="1" applyFill="1" applyBorder="1" applyAlignment="1">
      <alignment horizontal="center" vertical="center" wrapText="1"/>
    </xf>
    <xf numFmtId="0" fontId="70" fillId="0" borderId="0" xfId="1" applyFont="1" applyFill="1" applyAlignment="1">
      <alignment horizontal="center" wrapText="1"/>
    </xf>
    <xf numFmtId="0" fontId="70" fillId="0" borderId="22" xfId="0" applyFont="1" applyFill="1" applyBorder="1" applyAlignment="1">
      <alignment horizontal="left" vertical="center"/>
    </xf>
    <xf numFmtId="0" fontId="70" fillId="0" borderId="22" xfId="0" applyFont="1" applyFill="1" applyBorder="1" applyAlignment="1">
      <alignment horizontal="center" vertical="top" wrapText="1"/>
    </xf>
    <xf numFmtId="0" fontId="70" fillId="0" borderId="25" xfId="0" applyFont="1" applyFill="1" applyBorder="1" applyAlignment="1">
      <alignment horizontal="center" vertical="top" wrapText="1"/>
    </xf>
    <xf numFmtId="0" fontId="70" fillId="0" borderId="29" xfId="0" applyFont="1" applyFill="1" applyBorder="1" applyAlignment="1">
      <alignment horizontal="center" vertical="top" wrapText="1"/>
    </xf>
    <xf numFmtId="0" fontId="70" fillId="0" borderId="26" xfId="0" applyFont="1" applyFill="1" applyBorder="1" applyAlignment="1">
      <alignment horizontal="center" vertical="top" wrapText="1"/>
    </xf>
    <xf numFmtId="0" fontId="70" fillId="0" borderId="24" xfId="0" applyFont="1" applyFill="1" applyBorder="1" applyAlignment="1">
      <alignment horizontal="center" vertical="top" wrapText="1"/>
    </xf>
    <xf numFmtId="0" fontId="70" fillId="0" borderId="0" xfId="1" applyFont="1" applyFill="1" applyAlignment="1">
      <alignment horizontal="center"/>
    </xf>
    <xf numFmtId="0" fontId="70" fillId="0" borderId="35" xfId="1" applyFont="1" applyFill="1" applyBorder="1" applyAlignment="1">
      <alignment horizontal="left" wrapText="1"/>
    </xf>
    <xf numFmtId="0" fontId="70" fillId="0" borderId="37" xfId="1" applyFont="1" applyFill="1" applyBorder="1" applyAlignment="1">
      <alignment horizontal="left" wrapText="1"/>
    </xf>
    <xf numFmtId="0" fontId="70" fillId="0" borderId="35" xfId="0" applyFont="1" applyFill="1" applyBorder="1" applyAlignment="1">
      <alignment horizontal="center" vertical="top" wrapText="1"/>
    </xf>
    <xf numFmtId="0" fontId="70" fillId="0" borderId="36" xfId="0" applyFont="1" applyFill="1" applyBorder="1" applyAlignment="1">
      <alignment horizontal="center" vertical="top" wrapText="1"/>
    </xf>
    <xf numFmtId="0" fontId="70" fillId="0" borderId="37" xfId="0" applyFont="1" applyFill="1" applyBorder="1" applyAlignment="1">
      <alignment horizontal="center" vertical="top" wrapText="1"/>
    </xf>
    <xf numFmtId="0" fontId="70" fillId="0" borderId="25" xfId="1" applyFont="1" applyFill="1" applyBorder="1" applyAlignment="1">
      <alignment horizontal="center" wrapText="1"/>
    </xf>
    <xf numFmtId="0" fontId="70" fillId="0" borderId="24" xfId="1" applyFont="1" applyFill="1" applyBorder="1" applyAlignment="1">
      <alignment horizontal="center" wrapText="1"/>
    </xf>
    <xf numFmtId="0" fontId="70" fillId="0" borderId="35" xfId="1" applyFont="1" applyFill="1" applyBorder="1" applyAlignment="1">
      <alignment horizontal="center" wrapText="1"/>
    </xf>
    <xf numFmtId="0" fontId="70" fillId="0" borderId="37" xfId="1" applyFont="1" applyFill="1" applyBorder="1" applyAlignment="1">
      <alignment horizontal="center" wrapText="1"/>
    </xf>
    <xf numFmtId="0" fontId="70" fillId="0" borderId="23" xfId="0" applyFont="1" applyFill="1" applyBorder="1" applyAlignment="1">
      <alignment horizontal="center" vertical="top" wrapText="1"/>
    </xf>
    <xf numFmtId="0" fontId="70" fillId="0" borderId="1" xfId="0" applyFont="1" applyFill="1" applyBorder="1" applyAlignment="1">
      <alignment horizontal="center" vertical="top" wrapText="1"/>
    </xf>
    <xf numFmtId="0" fontId="70" fillId="0" borderId="2" xfId="0" applyFont="1" applyFill="1" applyBorder="1" applyAlignment="1">
      <alignment horizontal="center" vertical="top" wrapText="1"/>
    </xf>
    <xf numFmtId="0" fontId="71" fillId="0" borderId="26" xfId="0" applyFont="1" applyFill="1" applyBorder="1" applyAlignment="1">
      <alignment horizontal="center" vertical="center" wrapText="1"/>
    </xf>
    <xf numFmtId="0" fontId="71" fillId="0" borderId="29" xfId="0" applyFont="1" applyFill="1" applyBorder="1" applyAlignment="1">
      <alignment horizontal="center" vertical="center" wrapText="1"/>
    </xf>
    <xf numFmtId="0" fontId="71" fillId="0" borderId="24" xfId="0" applyFont="1" applyFill="1" applyBorder="1" applyAlignment="1">
      <alignment horizontal="center" vertical="center" wrapText="1"/>
    </xf>
    <xf numFmtId="0" fontId="70" fillId="0" borderId="23" xfId="1" applyFont="1" applyFill="1" applyBorder="1" applyAlignment="1">
      <alignment horizontal="center" vertical="top" wrapText="1"/>
    </xf>
    <xf numFmtId="0" fontId="70" fillId="0" borderId="1" xfId="1" applyFont="1" applyFill="1" applyBorder="1" applyAlignment="1">
      <alignment horizontal="center" vertical="top" wrapText="1"/>
    </xf>
    <xf numFmtId="0" fontId="70" fillId="0" borderId="2" xfId="1" applyFont="1" applyFill="1" applyBorder="1" applyAlignment="1">
      <alignment horizontal="center" vertical="top" wrapText="1"/>
    </xf>
    <xf numFmtId="0" fontId="70" fillId="2" borderId="0" xfId="8" applyFont="1" applyFill="1" applyAlignment="1">
      <alignment horizontal="right" vertical="top" wrapText="1"/>
    </xf>
    <xf numFmtId="0" fontId="70" fillId="2" borderId="0" xfId="0" applyFont="1" applyFill="1" applyAlignment="1">
      <alignment horizontal="center" vertical="center" wrapText="1"/>
    </xf>
    <xf numFmtId="0" fontId="70" fillId="2" borderId="33" xfId="0" applyFont="1" applyFill="1" applyBorder="1" applyAlignment="1">
      <alignment horizontal="right" vertical="center" wrapText="1"/>
    </xf>
    <xf numFmtId="0" fontId="70" fillId="2" borderId="33" xfId="0" applyFont="1" applyFill="1" applyBorder="1" applyAlignment="1">
      <alignment horizontal="center" vertical="center" wrapText="1"/>
    </xf>
    <xf numFmtId="167" fontId="70" fillId="2" borderId="33" xfId="7" applyNumberFormat="1" applyFont="1" applyFill="1" applyBorder="1" applyAlignment="1">
      <alignment horizontal="center" vertical="center" wrapText="1"/>
    </xf>
    <xf numFmtId="0" fontId="86" fillId="2" borderId="33" xfId="0" applyFont="1" applyFill="1" applyBorder="1" applyAlignment="1">
      <alignment vertical="center" wrapText="1"/>
    </xf>
    <xf numFmtId="0" fontId="70" fillId="2" borderId="33" xfId="0" applyFont="1" applyFill="1" applyBorder="1" applyAlignment="1">
      <alignment vertical="center" wrapText="1"/>
    </xf>
  </cellXfs>
  <cellStyles count="533">
    <cellStyle name="_artabyuje" xfId="266"/>
    <cellStyle name="_artabyuje_3.Havelvacner_N1_12 23.01.2018" xfId="267"/>
    <cellStyle name="20% - Accent1 2" xfId="69"/>
    <cellStyle name="20% - Accent1 2 2" xfId="108"/>
    <cellStyle name="20% - Accent1 2 2 2" xfId="268"/>
    <cellStyle name="20% - Accent1 2 2 2 2" xfId="269"/>
    <cellStyle name="20% - Accent1 2 2 2 3" xfId="270"/>
    <cellStyle name="20% - Accent1 2 2 3" xfId="271"/>
    <cellStyle name="20% - Accent1 2 2 4" xfId="272"/>
    <cellStyle name="20% - Accent1 2 3" xfId="273"/>
    <cellStyle name="20% - Accent1 2 3 2" xfId="274"/>
    <cellStyle name="20% - Accent1 2 3 3" xfId="275"/>
    <cellStyle name="20% - Accent1 2 4" xfId="276"/>
    <cellStyle name="20% - Accent1 2 4 2" xfId="277"/>
    <cellStyle name="20% - Accent1 2 4 3" xfId="278"/>
    <cellStyle name="20% - Accent1 2 5" xfId="279"/>
    <cellStyle name="20% - Accent1 2 6" xfId="280"/>
    <cellStyle name="20% - Accent1 3" xfId="167"/>
    <cellStyle name="20% - Accent1 4" xfId="191"/>
    <cellStyle name="20% - Accent2 2" xfId="72"/>
    <cellStyle name="20% - Accent2 2 2" xfId="109"/>
    <cellStyle name="20% - Accent2 2 2 2" xfId="281"/>
    <cellStyle name="20% - Accent2 2 2 2 2" xfId="282"/>
    <cellStyle name="20% - Accent2 2 2 2 3" xfId="283"/>
    <cellStyle name="20% - Accent2 2 2 3" xfId="284"/>
    <cellStyle name="20% - Accent2 2 2 4" xfId="285"/>
    <cellStyle name="20% - Accent2 2 3" xfId="286"/>
    <cellStyle name="20% - Accent2 2 3 2" xfId="287"/>
    <cellStyle name="20% - Accent2 2 3 3" xfId="288"/>
    <cellStyle name="20% - Accent2 2 4" xfId="289"/>
    <cellStyle name="20% - Accent2 2 4 2" xfId="290"/>
    <cellStyle name="20% - Accent2 2 4 3" xfId="291"/>
    <cellStyle name="20% - Accent2 2 5" xfId="292"/>
    <cellStyle name="20% - Accent2 2 6" xfId="293"/>
    <cellStyle name="20% - Accent2 3" xfId="169"/>
    <cellStyle name="20% - Accent2 4" xfId="193"/>
    <cellStyle name="20% - Accent3 2" xfId="71"/>
    <cellStyle name="20% - Accent3 2 2" xfId="110"/>
    <cellStyle name="20% - Accent3 2 2 2" xfId="294"/>
    <cellStyle name="20% - Accent3 2 2 2 2" xfId="295"/>
    <cellStyle name="20% - Accent3 2 2 2 3" xfId="296"/>
    <cellStyle name="20% - Accent3 2 2 3" xfId="297"/>
    <cellStyle name="20% - Accent3 2 2 4" xfId="298"/>
    <cellStyle name="20% - Accent3 2 3" xfId="299"/>
    <cellStyle name="20% - Accent3 2 3 2" xfId="300"/>
    <cellStyle name="20% - Accent3 2 3 3" xfId="301"/>
    <cellStyle name="20% - Accent3 2 4" xfId="302"/>
    <cellStyle name="20% - Accent3 2 4 2" xfId="303"/>
    <cellStyle name="20% - Accent3 2 4 3" xfId="304"/>
    <cellStyle name="20% - Accent3 2 5" xfId="305"/>
    <cellStyle name="20% - Accent3 2 6" xfId="306"/>
    <cellStyle name="20% - Accent3 3" xfId="171"/>
    <cellStyle name="20% - Accent3 4" xfId="195"/>
    <cellStyle name="20% - Accent4 2" xfId="88"/>
    <cellStyle name="20% - Accent4 2 2" xfId="111"/>
    <cellStyle name="20% - Accent4 2 2 2" xfId="307"/>
    <cellStyle name="20% - Accent4 2 2 2 2" xfId="308"/>
    <cellStyle name="20% - Accent4 2 2 2 3" xfId="309"/>
    <cellStyle name="20% - Accent4 2 2 3" xfId="310"/>
    <cellStyle name="20% - Accent4 2 2 4" xfId="311"/>
    <cellStyle name="20% - Accent4 2 3" xfId="312"/>
    <cellStyle name="20% - Accent4 2 3 2" xfId="313"/>
    <cellStyle name="20% - Accent4 2 3 3" xfId="314"/>
    <cellStyle name="20% - Accent4 2 4" xfId="315"/>
    <cellStyle name="20% - Accent4 2 4 2" xfId="316"/>
    <cellStyle name="20% - Accent4 2 4 3" xfId="317"/>
    <cellStyle name="20% - Accent4 2 5" xfId="318"/>
    <cellStyle name="20% - Accent4 2 6" xfId="319"/>
    <cellStyle name="20% - Accent4 3" xfId="173"/>
    <cellStyle name="20% - Accent4 4" xfId="197"/>
    <cellStyle name="20% - Accent5 2" xfId="91"/>
    <cellStyle name="20% - Accent5 2 2" xfId="112"/>
    <cellStyle name="20% - Accent5 2 2 2" xfId="320"/>
    <cellStyle name="20% - Accent5 2 2 2 2" xfId="321"/>
    <cellStyle name="20% - Accent5 2 2 2 3" xfId="322"/>
    <cellStyle name="20% - Accent5 2 2 3" xfId="323"/>
    <cellStyle name="20% - Accent5 2 2 4" xfId="324"/>
    <cellStyle name="20% - Accent5 2 3" xfId="325"/>
    <cellStyle name="20% - Accent5 2 3 2" xfId="326"/>
    <cellStyle name="20% - Accent5 2 3 3" xfId="327"/>
    <cellStyle name="20% - Accent5 2 4" xfId="328"/>
    <cellStyle name="20% - Accent5 2 4 2" xfId="329"/>
    <cellStyle name="20% - Accent5 2 4 3" xfId="330"/>
    <cellStyle name="20% - Accent5 2 5" xfId="331"/>
    <cellStyle name="20% - Accent5 2 6" xfId="332"/>
    <cellStyle name="20% - Accent5 3" xfId="175"/>
    <cellStyle name="20% - Accent5 4" xfId="199"/>
    <cellStyle name="20% - Accent6 2" xfId="59"/>
    <cellStyle name="20% - Accent6 2 2" xfId="113"/>
    <cellStyle name="20% - Accent6 2 2 2" xfId="333"/>
    <cellStyle name="20% - Accent6 2 2 2 2" xfId="334"/>
    <cellStyle name="20% - Accent6 2 2 2 3" xfId="335"/>
    <cellStyle name="20% - Accent6 2 2 3" xfId="336"/>
    <cellStyle name="20% - Accent6 2 2 4" xfId="337"/>
    <cellStyle name="20% - Accent6 2 3" xfId="338"/>
    <cellStyle name="20% - Accent6 2 3 2" xfId="339"/>
    <cellStyle name="20% - Accent6 2 3 3" xfId="340"/>
    <cellStyle name="20% - Accent6 2 4" xfId="341"/>
    <cellStyle name="20% - Accent6 2 4 2" xfId="342"/>
    <cellStyle name="20% - Accent6 2 4 3" xfId="343"/>
    <cellStyle name="20% - Accent6 2 5" xfId="344"/>
    <cellStyle name="20% - Accent6 2 6" xfId="345"/>
    <cellStyle name="20% - Accent6 3" xfId="177"/>
    <cellStyle name="20% - Accent6 4" xfId="201"/>
    <cellStyle name="20% - Акцент1" xfId="29" builtinId="30" customBuiltin="1"/>
    <cellStyle name="20% - Акцент1 2" xfId="224"/>
    <cellStyle name="20% - Акцент2" xfId="33" builtinId="34" customBuiltin="1"/>
    <cellStyle name="20% - Акцент2 2" xfId="226"/>
    <cellStyle name="20% - Акцент3" xfId="37" builtinId="38" customBuiltin="1"/>
    <cellStyle name="20% - Акцент3 2" xfId="228"/>
    <cellStyle name="20% - Акцент4" xfId="41" builtinId="42" customBuiltin="1"/>
    <cellStyle name="20% - Акцент4 2" xfId="230"/>
    <cellStyle name="20% - Акцент5" xfId="45" builtinId="46" customBuiltin="1"/>
    <cellStyle name="20% - Акцент5 2" xfId="232"/>
    <cellStyle name="20% - Акцент6" xfId="49" builtinId="50" customBuiltin="1"/>
    <cellStyle name="20% - Акцент6 2" xfId="234"/>
    <cellStyle name="40% - Accent1 2" xfId="93"/>
    <cellStyle name="40% - Accent1 2 2" xfId="114"/>
    <cellStyle name="40% - Accent1 2 2 2" xfId="346"/>
    <cellStyle name="40% - Accent1 2 2 2 2" xfId="347"/>
    <cellStyle name="40% - Accent1 2 2 2 3" xfId="348"/>
    <cellStyle name="40% - Accent1 2 2 3" xfId="349"/>
    <cellStyle name="40% - Accent1 2 2 4" xfId="350"/>
    <cellStyle name="40% - Accent1 2 3" xfId="351"/>
    <cellStyle name="40% - Accent1 2 3 2" xfId="352"/>
    <cellStyle name="40% - Accent1 2 3 3" xfId="353"/>
    <cellStyle name="40% - Accent1 2 4" xfId="354"/>
    <cellStyle name="40% - Accent1 2 4 2" xfId="355"/>
    <cellStyle name="40% - Accent1 2 4 3" xfId="356"/>
    <cellStyle name="40% - Accent1 2 5" xfId="357"/>
    <cellStyle name="40% - Accent1 2 6" xfId="358"/>
    <cellStyle name="40% - Accent1 3" xfId="168"/>
    <cellStyle name="40% - Accent1 4" xfId="192"/>
    <cellStyle name="40% - Accent2 2" xfId="61"/>
    <cellStyle name="40% - Accent2 2 2" xfId="115"/>
    <cellStyle name="40% - Accent2 2 2 2" xfId="359"/>
    <cellStyle name="40% - Accent2 2 2 2 2" xfId="360"/>
    <cellStyle name="40% - Accent2 2 2 2 3" xfId="361"/>
    <cellStyle name="40% - Accent2 2 2 3" xfId="362"/>
    <cellStyle name="40% - Accent2 2 2 4" xfId="363"/>
    <cellStyle name="40% - Accent2 2 3" xfId="364"/>
    <cellStyle name="40% - Accent2 2 3 2" xfId="365"/>
    <cellStyle name="40% - Accent2 2 3 3" xfId="366"/>
    <cellStyle name="40% - Accent2 2 4" xfId="367"/>
    <cellStyle name="40% - Accent2 2 4 2" xfId="368"/>
    <cellStyle name="40% - Accent2 2 4 3" xfId="369"/>
    <cellStyle name="40% - Accent2 2 5" xfId="370"/>
    <cellStyle name="40% - Accent2 2 6" xfId="371"/>
    <cellStyle name="40% - Accent2 3" xfId="170"/>
    <cellStyle name="40% - Accent2 4" xfId="194"/>
    <cellStyle name="40% - Accent3 2" xfId="87"/>
    <cellStyle name="40% - Accent3 2 2" xfId="116"/>
    <cellStyle name="40% - Accent3 2 2 2" xfId="372"/>
    <cellStyle name="40% - Accent3 2 2 2 2" xfId="373"/>
    <cellStyle name="40% - Accent3 2 2 2 3" xfId="374"/>
    <cellStyle name="40% - Accent3 2 2 3" xfId="375"/>
    <cellStyle name="40% - Accent3 2 2 4" xfId="376"/>
    <cellStyle name="40% - Accent3 2 3" xfId="377"/>
    <cellStyle name="40% - Accent3 2 3 2" xfId="378"/>
    <cellStyle name="40% - Accent3 2 3 3" xfId="379"/>
    <cellStyle name="40% - Accent3 2 4" xfId="380"/>
    <cellStyle name="40% - Accent3 2 4 2" xfId="381"/>
    <cellStyle name="40% - Accent3 2 4 3" xfId="382"/>
    <cellStyle name="40% - Accent3 2 5" xfId="383"/>
    <cellStyle name="40% - Accent3 2 6" xfId="384"/>
    <cellStyle name="40% - Accent3 3" xfId="172"/>
    <cellStyle name="40% - Accent3 4" xfId="196"/>
    <cellStyle name="40% - Accent4 2" xfId="78"/>
    <cellStyle name="40% - Accent4 2 2" xfId="117"/>
    <cellStyle name="40% - Accent4 2 2 2" xfId="385"/>
    <cellStyle name="40% - Accent4 2 2 2 2" xfId="386"/>
    <cellStyle name="40% - Accent4 2 2 2 3" xfId="387"/>
    <cellStyle name="40% - Accent4 2 2 3" xfId="388"/>
    <cellStyle name="40% - Accent4 2 2 4" xfId="389"/>
    <cellStyle name="40% - Accent4 2 3" xfId="390"/>
    <cellStyle name="40% - Accent4 2 3 2" xfId="391"/>
    <cellStyle name="40% - Accent4 2 3 3" xfId="392"/>
    <cellStyle name="40% - Accent4 2 4" xfId="393"/>
    <cellStyle name="40% - Accent4 2 4 2" xfId="394"/>
    <cellStyle name="40% - Accent4 2 4 3" xfId="395"/>
    <cellStyle name="40% - Accent4 2 5" xfId="396"/>
    <cellStyle name="40% - Accent4 2 6" xfId="397"/>
    <cellStyle name="40% - Accent4 3" xfId="174"/>
    <cellStyle name="40% - Accent4 4" xfId="198"/>
    <cellStyle name="40% - Accent5 2" xfId="77"/>
    <cellStyle name="40% - Accent5 2 2" xfId="118"/>
    <cellStyle name="40% - Accent5 2 2 2" xfId="398"/>
    <cellStyle name="40% - Accent5 2 2 2 2" xfId="399"/>
    <cellStyle name="40% - Accent5 2 2 2 3" xfId="400"/>
    <cellStyle name="40% - Accent5 2 2 3" xfId="401"/>
    <cellStyle name="40% - Accent5 2 2 4" xfId="402"/>
    <cellStyle name="40% - Accent5 2 3" xfId="403"/>
    <cellStyle name="40% - Accent5 2 3 2" xfId="404"/>
    <cellStyle name="40% - Accent5 2 3 3" xfId="405"/>
    <cellStyle name="40% - Accent5 2 4" xfId="406"/>
    <cellStyle name="40% - Accent5 2 4 2" xfId="407"/>
    <cellStyle name="40% - Accent5 2 4 3" xfId="408"/>
    <cellStyle name="40% - Accent5 2 5" xfId="409"/>
    <cellStyle name="40% - Accent5 2 6" xfId="410"/>
    <cellStyle name="40% - Accent5 3" xfId="176"/>
    <cellStyle name="40% - Accent5 4" xfId="200"/>
    <cellStyle name="40% - Accent6 2" xfId="60"/>
    <cellStyle name="40% - Accent6 2 2" xfId="119"/>
    <cellStyle name="40% - Accent6 2 2 2" xfId="411"/>
    <cellStyle name="40% - Accent6 2 2 2 2" xfId="412"/>
    <cellStyle name="40% - Accent6 2 2 2 3" xfId="413"/>
    <cellStyle name="40% - Accent6 2 2 3" xfId="414"/>
    <cellStyle name="40% - Accent6 2 2 4" xfId="415"/>
    <cellStyle name="40% - Accent6 2 3" xfId="416"/>
    <cellStyle name="40% - Accent6 2 3 2" xfId="417"/>
    <cellStyle name="40% - Accent6 2 3 3" xfId="418"/>
    <cellStyle name="40% - Accent6 2 4" xfId="419"/>
    <cellStyle name="40% - Accent6 2 4 2" xfId="420"/>
    <cellStyle name="40% - Accent6 2 4 3" xfId="421"/>
    <cellStyle name="40% - Accent6 2 5" xfId="422"/>
    <cellStyle name="40% - Accent6 2 6" xfId="423"/>
    <cellStyle name="40% - Accent6 3" xfId="178"/>
    <cellStyle name="40% - Accent6 4" xfId="202"/>
    <cellStyle name="40% - Акцент1" xfId="30" builtinId="31" customBuiltin="1"/>
    <cellStyle name="40% - Акцент1 2" xfId="225"/>
    <cellStyle name="40% - Акцент2" xfId="34" builtinId="35" customBuiltin="1"/>
    <cellStyle name="40% - Акцент2 2" xfId="227"/>
    <cellStyle name="40% - Акцент3" xfId="38" builtinId="39" customBuiltin="1"/>
    <cellStyle name="40% - Акцент3 2" xfId="229"/>
    <cellStyle name="40% - Акцент4" xfId="42" builtinId="43" customBuiltin="1"/>
    <cellStyle name="40% - Акцент4 2" xfId="231"/>
    <cellStyle name="40% - Акцент5" xfId="46" builtinId="47" customBuiltin="1"/>
    <cellStyle name="40% - Акцент5 2" xfId="233"/>
    <cellStyle name="40% - Акцент6" xfId="50" builtinId="51" customBuiltin="1"/>
    <cellStyle name="40% - Акцент6 2" xfId="235"/>
    <cellStyle name="60% - Accent1 2" xfId="64"/>
    <cellStyle name="60% - Accent1 2 2" xfId="120"/>
    <cellStyle name="60% - Accent1 3" xfId="424"/>
    <cellStyle name="60% - Accent2 2" xfId="62"/>
    <cellStyle name="60% - Accent2 2 2" xfId="121"/>
    <cellStyle name="60% - Accent2 3" xfId="425"/>
    <cellStyle name="60% - Accent3 2" xfId="56"/>
    <cellStyle name="60% - Accent3 2 2" xfId="122"/>
    <cellStyle name="60% - Accent3 3" xfId="426"/>
    <cellStyle name="60% - Accent4 2" xfId="66"/>
    <cellStyle name="60% - Accent4 2 2" xfId="123"/>
    <cellStyle name="60% - Accent4 3" xfId="427"/>
    <cellStyle name="60% - Accent5 2" xfId="73"/>
    <cellStyle name="60% - Accent5 2 2" xfId="124"/>
    <cellStyle name="60% - Accent5 3" xfId="428"/>
    <cellStyle name="60% - Accent6 2" xfId="55"/>
    <cellStyle name="60% - Accent6 2 2" xfId="125"/>
    <cellStyle name="60% - Accent6 3" xfId="429"/>
    <cellStyle name="60% - Акцент1" xfId="31" builtinId="32" customBuiltin="1"/>
    <cellStyle name="60% - Акцент1 2" xfId="236"/>
    <cellStyle name="60% - Акцент2" xfId="35" builtinId="36" customBuiltin="1"/>
    <cellStyle name="60% - Акцент2 2" xfId="237"/>
    <cellStyle name="60% - Акцент3" xfId="39" builtinId="40" customBuiltin="1"/>
    <cellStyle name="60% - Акцент3 2" xfId="238"/>
    <cellStyle name="60% - Акцент4" xfId="43" builtinId="44" customBuiltin="1"/>
    <cellStyle name="60% - Акцент4 2" xfId="239"/>
    <cellStyle name="60% - Акцент5" xfId="47" builtinId="48" customBuiltin="1"/>
    <cellStyle name="60% - Акцент5 2" xfId="240"/>
    <cellStyle name="60% - Акцент6" xfId="51" builtinId="52" customBuiltin="1"/>
    <cellStyle name="60% - Акцент6 2" xfId="241"/>
    <cellStyle name="Accent1 2" xfId="57"/>
    <cellStyle name="Accent1 2 2" xfId="126"/>
    <cellStyle name="Accent1 3" xfId="430"/>
    <cellStyle name="Accent2 2" xfId="53"/>
    <cellStyle name="Accent2 2 2" xfId="127"/>
    <cellStyle name="Accent2 3" xfId="431"/>
    <cellStyle name="Accent3 2" xfId="90"/>
    <cellStyle name="Accent3 2 2" xfId="128"/>
    <cellStyle name="Accent3 3" xfId="432"/>
    <cellStyle name="Accent4 2" xfId="75"/>
    <cellStyle name="Accent4 2 2" xfId="129"/>
    <cellStyle name="Accent4 3" xfId="433"/>
    <cellStyle name="Accent5 2" xfId="85"/>
    <cellStyle name="Accent5 2 2" xfId="130"/>
    <cellStyle name="Accent5 3" xfId="434"/>
    <cellStyle name="Accent6 2" xfId="58"/>
    <cellStyle name="Accent6 2 2" xfId="131"/>
    <cellStyle name="Accent6 3" xfId="435"/>
    <cellStyle name="Bad 2" xfId="92"/>
    <cellStyle name="Bad 2 2" xfId="132"/>
    <cellStyle name="Bad 3" xfId="436"/>
    <cellStyle name="Calculation 2" xfId="79"/>
    <cellStyle name="Calculation 2 2" xfId="133"/>
    <cellStyle name="Calculation 3" xfId="437"/>
    <cellStyle name="Check Cell 2" xfId="86"/>
    <cellStyle name="Check Cell 2 2" xfId="134"/>
    <cellStyle name="Check Cell 3" xfId="438"/>
    <cellStyle name="Comma 2" xfId="10"/>
    <cellStyle name="Comma 2 2" xfId="100"/>
    <cellStyle name="Comma 2 2 2" xfId="135"/>
    <cellStyle name="Comma 2 2 2 2" xfId="439"/>
    <cellStyle name="Comma 2 3" xfId="103"/>
    <cellStyle name="Comma 2 3 2" xfId="440"/>
    <cellStyle name="Comma 2 4" xfId="441"/>
    <cellStyle name="Comma 2 5" xfId="442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443"/>
    <cellStyle name="Comma 4" xfId="102"/>
    <cellStyle name="Comma 4 2" xfId="444"/>
    <cellStyle name="Comma 4 2 2" xfId="445"/>
    <cellStyle name="Comma 4 3" xfId="446"/>
    <cellStyle name="Comma 4 3 2" xfId="447"/>
    <cellStyle name="Comma 5" xfId="95"/>
    <cellStyle name="Comma 5 2" xfId="180"/>
    <cellStyle name="Comma 5 2 2" xfId="448"/>
    <cellStyle name="Comma 5 3" xfId="204"/>
    <cellStyle name="Comma 6" xfId="187"/>
    <cellStyle name="Comma 6 2" xfId="210"/>
    <cellStyle name="Comma 6 3" xfId="449"/>
    <cellStyle name="Comma 6 3 2" xfId="450"/>
    <cellStyle name="Comma 6 3 2 2" xfId="451"/>
    <cellStyle name="Comma 6 3 2 3" xfId="452"/>
    <cellStyle name="Comma 6 3 3" xfId="453"/>
    <cellStyle name="Comma 6 3 4" xfId="454"/>
    <cellStyle name="Comma 6 4" xfId="455"/>
    <cellStyle name="Comma 6 4 2" xfId="456"/>
    <cellStyle name="Comma 6 4 2 2" xfId="457"/>
    <cellStyle name="Comma 6 4 2 3" xfId="458"/>
    <cellStyle name="Comma 6 4 3" xfId="459"/>
    <cellStyle name="Comma 6 4 4" xfId="460"/>
    <cellStyle name="Comma 6 5" xfId="461"/>
    <cellStyle name="Comma 6 5 2" xfId="462"/>
    <cellStyle name="Comma 6 5 3" xfId="463"/>
    <cellStyle name="Comma 6 6" xfId="464"/>
    <cellStyle name="Comma 6 6 2" xfId="465"/>
    <cellStyle name="Comma 6 6 3" xfId="466"/>
    <cellStyle name="Comma 6 7" xfId="467"/>
    <cellStyle name="Comma 6 8" xfId="468"/>
    <cellStyle name="Comma 7" xfId="469"/>
    <cellStyle name="Comma 8" xfId="470"/>
    <cellStyle name="Comma 8 2" xfId="471"/>
    <cellStyle name="Comma 9" xfId="472"/>
    <cellStyle name="Comma 9 2" xfId="473"/>
    <cellStyle name="Explanatory Text 2" xfId="74"/>
    <cellStyle name="Explanatory Text 2 2" xfId="137"/>
    <cellStyle name="Explanatory Text 3" xfId="474"/>
    <cellStyle name="Good 2" xfId="80"/>
    <cellStyle name="Good 2 2" xfId="138"/>
    <cellStyle name="Good 3" xfId="475"/>
    <cellStyle name="Heading 1 2" xfId="65"/>
    <cellStyle name="Heading 1 2 2" xfId="139"/>
    <cellStyle name="Heading 1 3" xfId="476"/>
    <cellStyle name="Heading 2 2" xfId="83"/>
    <cellStyle name="Heading 2 2 2" xfId="140"/>
    <cellStyle name="Heading 2 3" xfId="477"/>
    <cellStyle name="Heading 3 2" xfId="67"/>
    <cellStyle name="Heading 3 2 2" xfId="141"/>
    <cellStyle name="Heading 3 3" xfId="478"/>
    <cellStyle name="Heading 4 2" xfId="63"/>
    <cellStyle name="Heading 4 2 2" xfId="142"/>
    <cellStyle name="Heading 4 3" xfId="479"/>
    <cellStyle name="Input 2" xfId="82"/>
    <cellStyle name="Input 2 2" xfId="143"/>
    <cellStyle name="Input 3" xfId="480"/>
    <cellStyle name="Linked Cell 2" xfId="70"/>
    <cellStyle name="Linked Cell 2 2" xfId="144"/>
    <cellStyle name="Linked Cell 3" xfId="481"/>
    <cellStyle name="Neutral 2" xfId="76"/>
    <cellStyle name="Neutral 2 2" xfId="105"/>
    <cellStyle name="Neutral 2 3" xfId="482"/>
    <cellStyle name="Neutral 3" xfId="145"/>
    <cellStyle name="Neutral 4" xfId="483"/>
    <cellStyle name="Neutral 4 2" xfId="484"/>
    <cellStyle name="Normal 10" xfId="4"/>
    <cellStyle name="Normal 10 2" xfId="185"/>
    <cellStyle name="Normal 10 2 2" xfId="485"/>
    <cellStyle name="Normal 10 2 2 2" xfId="486"/>
    <cellStyle name="Normal 10 2 2 3" xfId="487"/>
    <cellStyle name="Normal 10 2 3" xfId="488"/>
    <cellStyle name="Normal 10 2 4" xfId="489"/>
    <cellStyle name="Normal 10 3" xfId="208"/>
    <cellStyle name="Normal 10 3 2" xfId="490"/>
    <cellStyle name="Normal 10 3 3" xfId="491"/>
    <cellStyle name="Normal 10 4" xfId="492"/>
    <cellStyle name="Normal 10 4 2" xfId="493"/>
    <cellStyle name="Normal 10 4 3" xfId="494"/>
    <cellStyle name="Normal 10 5" xfId="495"/>
    <cellStyle name="Normal 10 6" xfId="496"/>
    <cellStyle name="Normal 11" xfId="164"/>
    <cellStyle name="Normal 11 2" xfId="186"/>
    <cellStyle name="Normal 11 3" xfId="209"/>
    <cellStyle name="Normal 12" xfId="165"/>
    <cellStyle name="Normal 12 2" xfId="497"/>
    <cellStyle name="Normal 2" xfId="1"/>
    <cellStyle name="Normal 2 2" xfId="146"/>
    <cellStyle name="Normal 2 2 2" xfId="163"/>
    <cellStyle name="Normal 2 2 3" xfId="498"/>
    <cellStyle name="Normal 2 3" xfId="147"/>
    <cellStyle name="Normal 2 4" xfId="96"/>
    <cellStyle name="Normal 2 5" xfId="219"/>
    <cellStyle name="Normal 2_3.Havelvacner_N1_12 23.01.2018" xfId="499"/>
    <cellStyle name="Normal 3" xfId="3"/>
    <cellStyle name="Normal 3 2" xfId="104"/>
    <cellStyle name="Normal 3 2 2" xfId="148"/>
    <cellStyle name="Normal 3 2 3" xfId="500"/>
    <cellStyle name="Normal 3 3" xfId="98"/>
    <cellStyle name="Normal 3_HavelvacN2axjusakN3" xfId="106"/>
    <cellStyle name="Normal 4" xfId="5"/>
    <cellStyle name="Normal 4 2" xfId="9"/>
    <cellStyle name="Normal 4 2 2" xfId="501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65"/>
    <cellStyle name="Normal 5 3 2" xfId="502"/>
    <cellStyle name="Normal 5 3 2 2" xfId="503"/>
    <cellStyle name="Normal 5 3 2 3" xfId="504"/>
    <cellStyle name="Normal 5 3 3" xfId="505"/>
    <cellStyle name="Normal 5 3 4" xfId="506"/>
    <cellStyle name="Normal 5 4" xfId="507"/>
    <cellStyle name="Normal 5 4 2" xfId="508"/>
    <cellStyle name="Normal 5 4 2 2" xfId="509"/>
    <cellStyle name="Normal 5 4 2 3" xfId="510"/>
    <cellStyle name="Normal 5 4 3" xfId="511"/>
    <cellStyle name="Normal 5 4 4" xfId="512"/>
    <cellStyle name="Normal 5 5" xfId="513"/>
    <cellStyle name="Normal 5 5 2" xfId="514"/>
    <cellStyle name="Normal 5 5 3" xfId="515"/>
    <cellStyle name="Normal 5 6" xfId="516"/>
    <cellStyle name="Normal 5 6 2" xfId="517"/>
    <cellStyle name="Normal 5 6 3" xfId="518"/>
    <cellStyle name="Normal 5 7" xfId="519"/>
    <cellStyle name="Normal 5 8" xfId="520"/>
    <cellStyle name="Normal 5 9" xfId="521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rmal_01-05" xfId="220"/>
    <cellStyle name="Note 2" xfId="54"/>
    <cellStyle name="Note 2 2" xfId="152"/>
    <cellStyle name="Note 3" xfId="166"/>
    <cellStyle name="Note 4" xfId="190"/>
    <cellStyle name="Output 2" xfId="81"/>
    <cellStyle name="Output 2 2" xfId="153"/>
    <cellStyle name="Output 3" xfId="522"/>
    <cellStyle name="Percent 2" xfId="2"/>
    <cellStyle name="Percent 2 2" xfId="97"/>
    <cellStyle name="Percent 2 2 2" xfId="523"/>
    <cellStyle name="Percent 2 3" xfId="524"/>
    <cellStyle name="Percent 3" xfId="525"/>
    <cellStyle name="Percent 3 2" xfId="526"/>
    <cellStyle name="RowLevel_1_N6+artabyuje" xfId="527"/>
    <cellStyle name="SN_241" xfId="6"/>
    <cellStyle name="SN_it" xfId="264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 2" xfId="89"/>
    <cellStyle name="Total 2 2" xfId="158"/>
    <cellStyle name="Total 3" xfId="528"/>
    <cellStyle name="Warning Text 2" xfId="68"/>
    <cellStyle name="Warning Text 2 2" xfId="159"/>
    <cellStyle name="Warning Text 3" xfId="529"/>
    <cellStyle name="Акцент1" xfId="28" builtinId="29" customBuiltin="1"/>
    <cellStyle name="Акцент1 2" xfId="242"/>
    <cellStyle name="Акцент2" xfId="32" builtinId="33" customBuiltin="1"/>
    <cellStyle name="Акцент2 2" xfId="243"/>
    <cellStyle name="Акцент3" xfId="36" builtinId="37" customBuiltin="1"/>
    <cellStyle name="Акцент3 2" xfId="244"/>
    <cellStyle name="Акцент4" xfId="40" builtinId="41" customBuiltin="1"/>
    <cellStyle name="Акцент4 2" xfId="245"/>
    <cellStyle name="Акцент5" xfId="44" builtinId="45" customBuiltin="1"/>
    <cellStyle name="Акцент5 2" xfId="246"/>
    <cellStyle name="Акцент6" xfId="48" builtinId="49" customBuiltin="1"/>
    <cellStyle name="Акцент6 2" xfId="247"/>
    <cellStyle name="Ввод " xfId="19" builtinId="20" customBuiltin="1"/>
    <cellStyle name="Ввод  2" xfId="248"/>
    <cellStyle name="Вывод" xfId="20" builtinId="21" customBuiltin="1"/>
    <cellStyle name="Вывод 2" xfId="249"/>
    <cellStyle name="Вычисление" xfId="21" builtinId="22" customBuiltin="1"/>
    <cellStyle name="Вычисление 2" xfId="250"/>
    <cellStyle name="Гиперссылка" xfId="532" builtinId="8"/>
    <cellStyle name="Заголовок 1" xfId="12" builtinId="16" customBuiltin="1"/>
    <cellStyle name="Заголовок 1 2" xfId="251"/>
    <cellStyle name="Заголовок 2" xfId="13" builtinId="17" customBuiltin="1"/>
    <cellStyle name="Заголовок 2 2" xfId="252"/>
    <cellStyle name="Заголовок 3" xfId="14" builtinId="18" customBuiltin="1"/>
    <cellStyle name="Заголовок 3 2" xfId="253"/>
    <cellStyle name="Заголовок 4" xfId="15" builtinId="19" customBuiltin="1"/>
    <cellStyle name="Заголовок 4 2" xfId="254"/>
    <cellStyle name="Итог" xfId="27" builtinId="25" customBuiltin="1"/>
    <cellStyle name="Итог 2" xfId="255"/>
    <cellStyle name="Контрольная ячейка" xfId="23" builtinId="23" customBuiltin="1"/>
    <cellStyle name="Контрольная ячейка 2" xfId="256"/>
    <cellStyle name="Название 2" xfId="222"/>
    <cellStyle name="Нейтральный" xfId="18" builtinId="28" customBuiltin="1"/>
    <cellStyle name="Нейтральный 2" xfId="257"/>
    <cellStyle name="Обычный" xfId="0" builtinId="0"/>
    <cellStyle name="Обычный 2" xfId="11"/>
    <cellStyle name="Обычный 2 2" xfId="161"/>
    <cellStyle name="Обычный 2 3" xfId="160"/>
    <cellStyle name="Обычный 3" xfId="217"/>
    <cellStyle name="Обычный 4" xfId="221"/>
    <cellStyle name="Обычный 5" xfId="530"/>
    <cellStyle name="Обычный 6" xfId="531"/>
    <cellStyle name="Плохой" xfId="17" builtinId="27" customBuiltin="1"/>
    <cellStyle name="Плохой 2" xfId="258"/>
    <cellStyle name="Пояснение" xfId="26" builtinId="53" customBuiltin="1"/>
    <cellStyle name="Пояснение 2" xfId="259"/>
    <cellStyle name="Примечание" xfId="25" builtinId="10" customBuiltin="1"/>
    <cellStyle name="Примечание 2" xfId="223"/>
    <cellStyle name="Связанная ячейка" xfId="22" builtinId="24" customBuiltin="1"/>
    <cellStyle name="Связанная ячейка 2" xfId="260"/>
    <cellStyle name="Стиль 1" xfId="261"/>
    <cellStyle name="Текст предупреждения" xfId="24" builtinId="11" customBuiltin="1"/>
    <cellStyle name="Текст предупреждения 2" xfId="262"/>
    <cellStyle name="Финансовый" xfId="7" builtinId="3"/>
    <cellStyle name="Финансовый 2" xfId="214"/>
    <cellStyle name="Финансовый 2 2" xfId="215"/>
    <cellStyle name="Финансовый 3" xfId="216"/>
    <cellStyle name="Финансовый 4" xfId="218"/>
    <cellStyle name="Хороший" xfId="16" builtinId="26" customBuiltin="1"/>
    <cellStyle name="Хороший 2" xfId="26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avelvacner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1"/>
      <sheetName val="Հ2"/>
      <sheetName val="Հ3"/>
      <sheetName val="Հ4"/>
      <sheetName val="Հ5"/>
    </sheetNames>
    <sheetDataSet>
      <sheetData sheetId="0"/>
      <sheetData sheetId="1">
        <row r="12">
          <cell r="F12" t="str">
            <v xml:space="preserve">ՀՀ տարածքային կառավարման և ենթակառուցվածքների նախարարություն </v>
          </cell>
        </row>
        <row r="21">
          <cell r="D21">
            <v>1077</v>
          </cell>
          <cell r="F21" t="str">
            <v xml:space="preserve"> Երկաթուղային ցանցի զարգացում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zoomScaleNormal="100" zoomScaleSheetLayoutView="100" workbookViewId="0"/>
  </sheetViews>
  <sheetFormatPr defaultColWidth="9.140625" defaultRowHeight="17.25"/>
  <cols>
    <col min="1" max="1" width="11" style="67" customWidth="1"/>
    <col min="2" max="2" width="15.7109375" style="67" customWidth="1"/>
    <col min="3" max="3" width="77" style="67" customWidth="1"/>
    <col min="4" max="7" width="15.42578125" style="67" customWidth="1"/>
    <col min="8" max="8" width="15.85546875" style="67" customWidth="1"/>
    <col min="9" max="9" width="15.7109375" style="67" customWidth="1"/>
    <col min="10" max="10" width="13.85546875" style="67" customWidth="1"/>
    <col min="11" max="12" width="12.42578125" style="67" customWidth="1"/>
    <col min="13" max="16384" width="9.140625" style="67"/>
  </cols>
  <sheetData>
    <row r="1" spans="1:8">
      <c r="G1" s="68" t="s">
        <v>24</v>
      </c>
      <c r="H1" s="69"/>
    </row>
    <row r="2" spans="1:8">
      <c r="G2" s="68" t="s">
        <v>83</v>
      </c>
      <c r="H2" s="69"/>
    </row>
    <row r="3" spans="1:8">
      <c r="G3" s="68" t="s">
        <v>1</v>
      </c>
      <c r="H3" s="69"/>
    </row>
    <row r="5" spans="1:8" ht="61.5" customHeight="1">
      <c r="A5" s="208" t="s">
        <v>84</v>
      </c>
      <c r="B5" s="208"/>
      <c r="C5" s="208"/>
      <c r="D5" s="208"/>
      <c r="E5" s="208"/>
      <c r="F5" s="208"/>
      <c r="G5" s="208"/>
    </row>
    <row r="7" spans="1:8">
      <c r="G7" s="68" t="s">
        <v>43</v>
      </c>
    </row>
    <row r="8" spans="1:8" s="70" customFormat="1" ht="72.75" customHeight="1">
      <c r="A8" s="209" t="s">
        <v>2</v>
      </c>
      <c r="B8" s="210"/>
      <c r="C8" s="205" t="s">
        <v>3</v>
      </c>
      <c r="D8" s="209" t="s">
        <v>41</v>
      </c>
      <c r="E8" s="213"/>
      <c r="F8" s="213"/>
      <c r="G8" s="210"/>
    </row>
    <row r="9" spans="1:8" s="70" customFormat="1" ht="36.75" customHeight="1">
      <c r="A9" s="107" t="s">
        <v>4</v>
      </c>
      <c r="B9" s="108" t="s">
        <v>5</v>
      </c>
      <c r="C9" s="207"/>
      <c r="D9" s="104" t="s">
        <v>85</v>
      </c>
      <c r="E9" s="104" t="s">
        <v>75</v>
      </c>
      <c r="F9" s="104" t="s">
        <v>66</v>
      </c>
      <c r="G9" s="103" t="s">
        <v>77</v>
      </c>
    </row>
    <row r="10" spans="1:8" s="70" customFormat="1">
      <c r="A10" s="89"/>
      <c r="B10" s="90"/>
      <c r="C10" s="91" t="s">
        <v>10</v>
      </c>
      <c r="D10" s="81">
        <f>+D12+D39</f>
        <v>0</v>
      </c>
      <c r="E10" s="81">
        <f t="shared" ref="E10:G10" si="0">+E12+E39</f>
        <v>0</v>
      </c>
      <c r="F10" s="81">
        <f t="shared" si="0"/>
        <v>0</v>
      </c>
      <c r="G10" s="81">
        <f t="shared" si="0"/>
        <v>0</v>
      </c>
    </row>
    <row r="11" spans="1:8" s="70" customFormat="1">
      <c r="A11" s="89"/>
      <c r="B11" s="90"/>
      <c r="C11" s="91" t="s">
        <v>21</v>
      </c>
      <c r="D11" s="81"/>
      <c r="E11" s="81"/>
      <c r="F11" s="81"/>
      <c r="G11" s="81"/>
    </row>
    <row r="12" spans="1:8" s="70" customFormat="1" ht="17.25" customHeight="1">
      <c r="A12" s="71"/>
      <c r="B12" s="211" t="s">
        <v>28</v>
      </c>
      <c r="C12" s="212"/>
      <c r="D12" s="81">
        <f>+D27+D14</f>
        <v>0</v>
      </c>
      <c r="E12" s="81">
        <f t="shared" ref="E12:G12" si="1">+E27+E14</f>
        <v>0</v>
      </c>
      <c r="F12" s="81">
        <f t="shared" si="1"/>
        <v>0</v>
      </c>
      <c r="G12" s="81">
        <f t="shared" si="1"/>
        <v>0</v>
      </c>
    </row>
    <row r="13" spans="1:8" s="70" customFormat="1">
      <c r="A13" s="199">
        <v>1004</v>
      </c>
      <c r="B13" s="202"/>
      <c r="C13" s="43" t="s">
        <v>15</v>
      </c>
      <c r="D13" s="72"/>
      <c r="E13" s="72"/>
      <c r="F13" s="72"/>
      <c r="G13" s="72"/>
    </row>
    <row r="14" spans="1:8" s="70" customFormat="1">
      <c r="A14" s="200"/>
      <c r="B14" s="203"/>
      <c r="C14" s="91" t="s">
        <v>93</v>
      </c>
      <c r="D14" s="79">
        <f>+D21</f>
        <v>-12961.8</v>
      </c>
      <c r="E14" s="79">
        <f t="shared" ref="E14:G14" si="2">+E21</f>
        <v>-12961.8</v>
      </c>
      <c r="F14" s="79">
        <f t="shared" si="2"/>
        <v>-12961.8</v>
      </c>
      <c r="G14" s="79">
        <f t="shared" si="2"/>
        <v>-12961.8</v>
      </c>
      <c r="H14" s="73"/>
    </row>
    <row r="15" spans="1:8" s="70" customFormat="1">
      <c r="A15" s="200"/>
      <c r="B15" s="203"/>
      <c r="C15" s="74" t="s">
        <v>16</v>
      </c>
      <c r="D15" s="72"/>
      <c r="E15" s="72"/>
      <c r="F15" s="72"/>
      <c r="G15" s="72"/>
    </row>
    <row r="16" spans="1:8" s="70" customFormat="1" ht="34.5">
      <c r="A16" s="200"/>
      <c r="B16" s="203"/>
      <c r="C16" s="55" t="s">
        <v>94</v>
      </c>
      <c r="D16" s="75"/>
      <c r="E16" s="75"/>
      <c r="F16" s="75"/>
      <c r="G16" s="75"/>
    </row>
    <row r="17" spans="1:8" s="70" customFormat="1">
      <c r="A17" s="200"/>
      <c r="B17" s="203"/>
      <c r="C17" s="74" t="s">
        <v>17</v>
      </c>
      <c r="D17" s="75"/>
      <c r="E17" s="75"/>
      <c r="F17" s="75"/>
      <c r="G17" s="75"/>
    </row>
    <row r="18" spans="1:8" s="70" customFormat="1" ht="38.25" customHeight="1">
      <c r="A18" s="201"/>
      <c r="B18" s="204"/>
      <c r="C18" s="55" t="s">
        <v>95</v>
      </c>
      <c r="D18" s="75"/>
      <c r="E18" s="75"/>
      <c r="F18" s="75"/>
      <c r="G18" s="75"/>
    </row>
    <row r="19" spans="1:8" s="70" customFormat="1">
      <c r="A19" s="76"/>
      <c r="B19" s="77"/>
      <c r="C19" s="78" t="s">
        <v>22</v>
      </c>
      <c r="D19" s="78"/>
      <c r="E19" s="78"/>
      <c r="F19" s="78"/>
      <c r="G19" s="78"/>
    </row>
    <row r="20" spans="1:8" s="70" customFormat="1">
      <c r="A20" s="76"/>
      <c r="B20" s="205">
        <v>31013</v>
      </c>
      <c r="C20" s="43" t="s">
        <v>18</v>
      </c>
      <c r="D20" s="75"/>
      <c r="E20" s="75"/>
      <c r="F20" s="75"/>
      <c r="G20" s="75"/>
    </row>
    <row r="21" spans="1:8" s="70" customFormat="1">
      <c r="A21" s="76"/>
      <c r="B21" s="206"/>
      <c r="C21" s="91" t="s">
        <v>96</v>
      </c>
      <c r="D21" s="79">
        <f>-D27</f>
        <v>-12961.8</v>
      </c>
      <c r="E21" s="79">
        <f t="shared" ref="E21:G21" si="3">-E27</f>
        <v>-12961.8</v>
      </c>
      <c r="F21" s="79">
        <f t="shared" si="3"/>
        <v>-12961.8</v>
      </c>
      <c r="G21" s="79">
        <f t="shared" si="3"/>
        <v>-12961.8</v>
      </c>
      <c r="H21" s="80"/>
    </row>
    <row r="22" spans="1:8" s="70" customFormat="1">
      <c r="A22" s="76"/>
      <c r="B22" s="206"/>
      <c r="C22" s="74" t="s">
        <v>19</v>
      </c>
      <c r="D22" s="75"/>
      <c r="E22" s="75"/>
      <c r="F22" s="75"/>
      <c r="G22" s="75"/>
    </row>
    <row r="23" spans="1:8" s="70" customFormat="1">
      <c r="A23" s="76"/>
      <c r="B23" s="206"/>
      <c r="C23" s="55" t="s">
        <v>97</v>
      </c>
      <c r="D23" s="75"/>
      <c r="E23" s="75"/>
      <c r="F23" s="75"/>
      <c r="G23" s="75"/>
    </row>
    <row r="24" spans="1:8" s="70" customFormat="1">
      <c r="A24" s="76"/>
      <c r="B24" s="206"/>
      <c r="C24" s="74" t="s">
        <v>20</v>
      </c>
      <c r="D24" s="75"/>
      <c r="E24" s="75"/>
      <c r="F24" s="75"/>
      <c r="G24" s="75"/>
    </row>
    <row r="25" spans="1:8" s="70" customFormat="1" ht="34.5">
      <c r="A25" s="109"/>
      <c r="B25" s="207"/>
      <c r="C25" s="55" t="s">
        <v>98</v>
      </c>
      <c r="D25" s="75"/>
      <c r="E25" s="75"/>
      <c r="F25" s="75"/>
      <c r="G25" s="75"/>
    </row>
    <row r="26" spans="1:8" s="70" customFormat="1">
      <c r="A26" s="199">
        <v>1077</v>
      </c>
      <c r="B26" s="202"/>
      <c r="C26" s="43" t="s">
        <v>15</v>
      </c>
      <c r="D26" s="72"/>
      <c r="E26" s="72"/>
      <c r="F26" s="72"/>
      <c r="G26" s="72"/>
    </row>
    <row r="27" spans="1:8" s="70" customFormat="1">
      <c r="A27" s="200"/>
      <c r="B27" s="203"/>
      <c r="C27" s="91" t="s">
        <v>153</v>
      </c>
      <c r="D27" s="51">
        <f>+D34</f>
        <v>12961.8</v>
      </c>
      <c r="E27" s="51">
        <f t="shared" ref="E27:G27" si="4">+E34</f>
        <v>12961.8</v>
      </c>
      <c r="F27" s="51">
        <f t="shared" si="4"/>
        <v>12961.8</v>
      </c>
      <c r="G27" s="51">
        <f t="shared" si="4"/>
        <v>12961.8</v>
      </c>
      <c r="H27" s="73"/>
    </row>
    <row r="28" spans="1:8" s="70" customFormat="1">
      <c r="A28" s="200"/>
      <c r="B28" s="203"/>
      <c r="C28" s="74" t="s">
        <v>16</v>
      </c>
      <c r="D28" s="72"/>
      <c r="E28" s="72"/>
      <c r="F28" s="72"/>
      <c r="G28" s="72"/>
    </row>
    <row r="29" spans="1:8" s="70" customFormat="1">
      <c r="A29" s="200"/>
      <c r="B29" s="203"/>
      <c r="C29" s="55" t="s">
        <v>153</v>
      </c>
      <c r="D29" s="75"/>
      <c r="E29" s="75"/>
      <c r="F29" s="75"/>
      <c r="G29" s="75"/>
    </row>
    <row r="30" spans="1:8" s="70" customFormat="1">
      <c r="A30" s="200"/>
      <c r="B30" s="203"/>
      <c r="C30" s="74" t="s">
        <v>17</v>
      </c>
      <c r="D30" s="75"/>
      <c r="E30" s="75"/>
      <c r="F30" s="75"/>
      <c r="G30" s="75"/>
    </row>
    <row r="31" spans="1:8" s="70" customFormat="1" ht="23.25" customHeight="1">
      <c r="A31" s="201"/>
      <c r="B31" s="204"/>
      <c r="C31" s="55" t="s">
        <v>154</v>
      </c>
      <c r="D31" s="75"/>
      <c r="E31" s="75"/>
      <c r="F31" s="75"/>
      <c r="G31" s="75"/>
    </row>
    <row r="32" spans="1:8" s="70" customFormat="1">
      <c r="A32" s="76"/>
      <c r="B32" s="77"/>
      <c r="C32" s="78" t="s">
        <v>22</v>
      </c>
      <c r="D32" s="78"/>
      <c r="E32" s="78"/>
      <c r="F32" s="78"/>
      <c r="G32" s="78"/>
    </row>
    <row r="33" spans="1:9" s="70" customFormat="1">
      <c r="A33" s="76"/>
      <c r="B33" s="205">
        <v>21001</v>
      </c>
      <c r="C33" s="152" t="s">
        <v>18</v>
      </c>
      <c r="D33" s="75"/>
      <c r="E33" s="75"/>
      <c r="F33" s="75"/>
      <c r="G33" s="75"/>
    </row>
    <row r="34" spans="1:9" s="70" customFormat="1">
      <c r="A34" s="76"/>
      <c r="B34" s="206"/>
      <c r="C34" s="153" t="s">
        <v>194</v>
      </c>
      <c r="D34" s="79">
        <f>-D53</f>
        <v>12961.8</v>
      </c>
      <c r="E34" s="79">
        <f t="shared" ref="E34:G34" si="5">-E53</f>
        <v>12961.8</v>
      </c>
      <c r="F34" s="79">
        <f t="shared" si="5"/>
        <v>12961.8</v>
      </c>
      <c r="G34" s="79">
        <f t="shared" si="5"/>
        <v>12961.8</v>
      </c>
      <c r="H34" s="80"/>
    </row>
    <row r="35" spans="1:9" s="70" customFormat="1">
      <c r="A35" s="76"/>
      <c r="B35" s="206"/>
      <c r="C35" s="152" t="s">
        <v>19</v>
      </c>
      <c r="D35" s="75"/>
      <c r="E35" s="75"/>
      <c r="F35" s="75"/>
      <c r="G35" s="75"/>
    </row>
    <row r="36" spans="1:9" s="70" customFormat="1" ht="69">
      <c r="A36" s="76"/>
      <c r="B36" s="206"/>
      <c r="C36" s="153" t="s">
        <v>155</v>
      </c>
      <c r="D36" s="75"/>
      <c r="E36" s="75"/>
      <c r="F36" s="75"/>
      <c r="G36" s="75"/>
    </row>
    <row r="37" spans="1:9" s="70" customFormat="1">
      <c r="A37" s="76"/>
      <c r="B37" s="206"/>
      <c r="C37" s="152" t="s">
        <v>20</v>
      </c>
      <c r="D37" s="75"/>
      <c r="E37" s="75"/>
      <c r="F37" s="75"/>
      <c r="G37" s="75"/>
    </row>
    <row r="38" spans="1:9" s="70" customFormat="1">
      <c r="A38" s="109"/>
      <c r="B38" s="207"/>
      <c r="C38" s="153" t="s">
        <v>27</v>
      </c>
      <c r="D38" s="75"/>
      <c r="E38" s="75"/>
      <c r="F38" s="75"/>
      <c r="G38" s="75"/>
    </row>
    <row r="39" spans="1:9" s="48" customFormat="1" ht="17.25" customHeight="1">
      <c r="A39" s="82"/>
      <c r="B39" s="197" t="s">
        <v>44</v>
      </c>
      <c r="C39" s="198" t="s">
        <v>44</v>
      </c>
      <c r="D39" s="81">
        <f>+D41</f>
        <v>0</v>
      </c>
      <c r="E39" s="81">
        <f t="shared" ref="E39:G39" si="6">+E41</f>
        <v>0</v>
      </c>
      <c r="F39" s="81">
        <f t="shared" si="6"/>
        <v>0</v>
      </c>
      <c r="G39" s="81">
        <f t="shared" si="6"/>
        <v>0</v>
      </c>
      <c r="H39" s="70"/>
      <c r="I39" s="70"/>
    </row>
    <row r="40" spans="1:9" s="52" customFormat="1">
      <c r="A40" s="199">
        <v>1139</v>
      </c>
      <c r="B40" s="199"/>
      <c r="C40" s="56" t="s">
        <v>15</v>
      </c>
      <c r="D40" s="81"/>
      <c r="E40" s="81"/>
      <c r="F40" s="81"/>
      <c r="G40" s="81"/>
      <c r="H40" s="70"/>
      <c r="I40" s="70"/>
    </row>
    <row r="41" spans="1:9" s="52" customFormat="1">
      <c r="A41" s="200"/>
      <c r="B41" s="200"/>
      <c r="C41" s="83" t="s">
        <v>45</v>
      </c>
      <c r="D41" s="81">
        <f>+D47+D53</f>
        <v>0</v>
      </c>
      <c r="E41" s="81">
        <f t="shared" ref="E41:G41" si="7">+E47+E53</f>
        <v>0</v>
      </c>
      <c r="F41" s="81">
        <f t="shared" si="7"/>
        <v>0</v>
      </c>
      <c r="G41" s="81">
        <f t="shared" si="7"/>
        <v>0</v>
      </c>
      <c r="H41" s="70"/>
      <c r="I41" s="70"/>
    </row>
    <row r="42" spans="1:9" s="52" customFormat="1">
      <c r="A42" s="200"/>
      <c r="B42" s="200"/>
      <c r="C42" s="56" t="s">
        <v>16</v>
      </c>
      <c r="D42" s="81"/>
      <c r="E42" s="81"/>
      <c r="F42" s="81"/>
      <c r="G42" s="81"/>
      <c r="H42" s="70"/>
      <c r="I42" s="70"/>
    </row>
    <row r="43" spans="1:9" s="52" customFormat="1" ht="34.5">
      <c r="A43" s="200"/>
      <c r="B43" s="200"/>
      <c r="C43" s="84" t="s">
        <v>46</v>
      </c>
      <c r="D43" s="62"/>
      <c r="E43" s="62"/>
      <c r="F43" s="62"/>
      <c r="G43" s="62"/>
      <c r="H43" s="70"/>
      <c r="I43" s="70"/>
    </row>
    <row r="44" spans="1:9" s="52" customFormat="1">
      <c r="A44" s="200"/>
      <c r="B44" s="200"/>
      <c r="C44" s="56" t="s">
        <v>17</v>
      </c>
      <c r="D44" s="62"/>
      <c r="E44" s="62"/>
      <c r="F44" s="62"/>
      <c r="G44" s="62"/>
      <c r="H44" s="70"/>
      <c r="I44" s="70"/>
    </row>
    <row r="45" spans="1:9" s="52" customFormat="1" ht="34.5">
      <c r="A45" s="200"/>
      <c r="B45" s="201"/>
      <c r="C45" s="85" t="s">
        <v>47</v>
      </c>
      <c r="D45" s="62"/>
      <c r="E45" s="62"/>
      <c r="F45" s="62"/>
      <c r="G45" s="62"/>
      <c r="H45" s="70"/>
      <c r="I45" s="70"/>
    </row>
    <row r="46" spans="1:9" s="52" customFormat="1">
      <c r="A46" s="200"/>
      <c r="B46" s="199" t="s">
        <v>48</v>
      </c>
      <c r="C46" s="56" t="s">
        <v>18</v>
      </c>
      <c r="D46" s="86"/>
      <c r="E46" s="86"/>
      <c r="F46" s="86"/>
      <c r="G46" s="86"/>
      <c r="H46" s="70"/>
      <c r="I46" s="70"/>
    </row>
    <row r="47" spans="1:9" s="52" customFormat="1">
      <c r="A47" s="200"/>
      <c r="B47" s="200"/>
      <c r="C47" s="83" t="s">
        <v>45</v>
      </c>
      <c r="D47" s="81">
        <v>12961.8</v>
      </c>
      <c r="E47" s="81">
        <v>12961.8</v>
      </c>
      <c r="F47" s="81">
        <v>12961.8</v>
      </c>
      <c r="G47" s="81">
        <v>12961.8</v>
      </c>
      <c r="H47" s="70"/>
      <c r="I47" s="70"/>
    </row>
    <row r="48" spans="1:9" s="52" customFormat="1">
      <c r="A48" s="200"/>
      <c r="B48" s="200"/>
      <c r="C48" s="56" t="s">
        <v>19</v>
      </c>
      <c r="D48" s="87"/>
      <c r="E48" s="87"/>
      <c r="F48" s="87"/>
      <c r="G48" s="87"/>
      <c r="H48" s="70"/>
      <c r="I48" s="70"/>
    </row>
    <row r="49" spans="1:9" s="52" customFormat="1" ht="69">
      <c r="A49" s="200"/>
      <c r="B49" s="200"/>
      <c r="C49" s="83" t="s">
        <v>49</v>
      </c>
      <c r="D49" s="87"/>
      <c r="E49" s="87"/>
      <c r="F49" s="87"/>
      <c r="G49" s="87"/>
      <c r="H49" s="70"/>
      <c r="I49" s="70"/>
    </row>
    <row r="50" spans="1:9" s="52" customFormat="1">
      <c r="A50" s="200"/>
      <c r="B50" s="200"/>
      <c r="C50" s="56" t="s">
        <v>20</v>
      </c>
      <c r="D50" s="87"/>
      <c r="E50" s="87"/>
      <c r="F50" s="87"/>
      <c r="G50" s="87"/>
      <c r="H50" s="70"/>
      <c r="I50" s="70"/>
    </row>
    <row r="51" spans="1:9" s="52" customFormat="1">
      <c r="A51" s="201"/>
      <c r="B51" s="201"/>
      <c r="C51" s="83" t="s">
        <v>50</v>
      </c>
      <c r="D51" s="88"/>
      <c r="E51" s="88"/>
      <c r="F51" s="88"/>
      <c r="G51" s="88"/>
      <c r="H51" s="70"/>
      <c r="I51" s="70"/>
    </row>
    <row r="52" spans="1:9" s="52" customFormat="1">
      <c r="A52" s="200"/>
      <c r="B52" s="199" t="s">
        <v>48</v>
      </c>
      <c r="C52" s="56" t="s">
        <v>18</v>
      </c>
      <c r="D52" s="86"/>
      <c r="E52" s="86"/>
      <c r="F52" s="86"/>
      <c r="G52" s="86"/>
      <c r="H52" s="70"/>
      <c r="I52" s="70"/>
    </row>
    <row r="53" spans="1:9" s="52" customFormat="1">
      <c r="A53" s="200"/>
      <c r="B53" s="200"/>
      <c r="C53" s="83" t="s">
        <v>45</v>
      </c>
      <c r="D53" s="81">
        <f>-D47</f>
        <v>-12961.8</v>
      </c>
      <c r="E53" s="81">
        <f t="shared" ref="E53:G53" si="8">-E47</f>
        <v>-12961.8</v>
      </c>
      <c r="F53" s="81">
        <f t="shared" si="8"/>
        <v>-12961.8</v>
      </c>
      <c r="G53" s="81">
        <f t="shared" si="8"/>
        <v>-12961.8</v>
      </c>
      <c r="H53" s="70"/>
      <c r="I53" s="70"/>
    </row>
    <row r="54" spans="1:9" s="52" customFormat="1">
      <c r="A54" s="200"/>
      <c r="B54" s="200"/>
      <c r="C54" s="56" t="s">
        <v>19</v>
      </c>
      <c r="D54" s="87"/>
      <c r="E54" s="87"/>
      <c r="F54" s="87"/>
      <c r="G54" s="87"/>
      <c r="H54" s="70"/>
      <c r="I54" s="70"/>
    </row>
    <row r="55" spans="1:9" s="52" customFormat="1" ht="69">
      <c r="A55" s="200"/>
      <c r="B55" s="200"/>
      <c r="C55" s="83" t="s">
        <v>49</v>
      </c>
      <c r="D55" s="87"/>
      <c r="E55" s="87"/>
      <c r="F55" s="87"/>
      <c r="G55" s="87"/>
      <c r="H55" s="70"/>
      <c r="I55" s="70"/>
    </row>
    <row r="56" spans="1:9" s="52" customFormat="1">
      <c r="A56" s="200"/>
      <c r="B56" s="200"/>
      <c r="C56" s="56" t="s">
        <v>20</v>
      </c>
      <c r="D56" s="87"/>
      <c r="E56" s="87"/>
      <c r="F56" s="87"/>
      <c r="G56" s="87"/>
      <c r="H56" s="70"/>
      <c r="I56" s="70"/>
    </row>
    <row r="57" spans="1:9" s="52" customFormat="1">
      <c r="A57" s="201"/>
      <c r="B57" s="201"/>
      <c r="C57" s="83" t="s">
        <v>50</v>
      </c>
      <c r="D57" s="88"/>
      <c r="E57" s="88"/>
      <c r="F57" s="88"/>
      <c r="G57" s="88"/>
      <c r="H57" s="70"/>
      <c r="I57" s="70"/>
    </row>
    <row r="58" spans="1:9">
      <c r="H58" s="70"/>
      <c r="I58" s="70"/>
    </row>
  </sheetData>
  <mergeCells count="17">
    <mergeCell ref="A5:G5"/>
    <mergeCell ref="A8:B8"/>
    <mergeCell ref="B12:C12"/>
    <mergeCell ref="C8:C9"/>
    <mergeCell ref="D8:G8"/>
    <mergeCell ref="A13:A18"/>
    <mergeCell ref="B13:B18"/>
    <mergeCell ref="B33:B38"/>
    <mergeCell ref="B20:B25"/>
    <mergeCell ref="A26:A31"/>
    <mergeCell ref="B26:B31"/>
    <mergeCell ref="B39:C39"/>
    <mergeCell ref="A40:A51"/>
    <mergeCell ref="B40:B45"/>
    <mergeCell ref="B46:B51"/>
    <mergeCell ref="A52:A57"/>
    <mergeCell ref="B52:B57"/>
  </mergeCells>
  <pageMargins left="0" right="0" top="0.19685039370078741" bottom="0.19685039370078741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opLeftCell="A10" zoomScaleNormal="100" workbookViewId="0"/>
  </sheetViews>
  <sheetFormatPr defaultRowHeight="17.25"/>
  <cols>
    <col min="1" max="1" width="7.42578125" style="121" customWidth="1"/>
    <col min="2" max="2" width="8.7109375" style="121" customWidth="1"/>
    <col min="3" max="3" width="56.5703125" style="117" customWidth="1"/>
    <col min="4" max="4" width="16.7109375" style="143" bestFit="1" customWidth="1"/>
    <col min="5" max="5" width="18.140625" style="143" customWidth="1"/>
    <col min="6" max="6" width="21.140625" style="143" customWidth="1"/>
    <col min="7" max="7" width="18.140625" style="143" customWidth="1"/>
    <col min="8" max="8" width="16.85546875" style="143" customWidth="1"/>
    <col min="9" max="9" width="15.28515625" style="117" bestFit="1" customWidth="1"/>
    <col min="10" max="16384" width="9.140625" style="117"/>
  </cols>
  <sheetData>
    <row r="1" spans="1:9" ht="16.5" customHeight="1">
      <c r="B1" s="131"/>
      <c r="C1" s="131"/>
      <c r="D1" s="131"/>
      <c r="E1" s="131"/>
      <c r="F1" s="131"/>
      <c r="G1" s="131"/>
      <c r="H1" s="132" t="s">
        <v>128</v>
      </c>
    </row>
    <row r="2" spans="1:9" ht="16.5" customHeight="1">
      <c r="B2" s="131"/>
      <c r="C2" s="131"/>
      <c r="D2" s="131"/>
      <c r="E2" s="131"/>
      <c r="F2" s="131"/>
      <c r="G2" s="131"/>
      <c r="H2" s="132" t="s">
        <v>83</v>
      </c>
    </row>
    <row r="3" spans="1:9" ht="16.5" customHeight="1">
      <c r="B3" s="131"/>
      <c r="C3" s="131"/>
      <c r="D3" s="131"/>
      <c r="E3" s="131"/>
      <c r="F3" s="131"/>
      <c r="G3" s="131"/>
      <c r="H3" s="132" t="s">
        <v>1</v>
      </c>
    </row>
    <row r="4" spans="1:9" ht="52.5" customHeight="1">
      <c r="A4" s="214" t="s">
        <v>151</v>
      </c>
      <c r="B4" s="214"/>
      <c r="C4" s="214"/>
      <c r="D4" s="214"/>
      <c r="E4" s="214"/>
      <c r="F4" s="214"/>
      <c r="G4" s="214"/>
      <c r="H4" s="214"/>
    </row>
    <row r="5" spans="1:9">
      <c r="A5" s="118"/>
      <c r="B5" s="118"/>
      <c r="C5" s="119"/>
      <c r="D5" s="133"/>
      <c r="E5" s="133"/>
      <c r="F5" s="133"/>
      <c r="G5" s="215" t="s">
        <v>111</v>
      </c>
      <c r="H5" s="215"/>
    </row>
    <row r="6" spans="1:9" s="121" customFormat="1" ht="53.25" customHeight="1">
      <c r="A6" s="216" t="s">
        <v>112</v>
      </c>
      <c r="B6" s="216"/>
      <c r="C6" s="217" t="s">
        <v>113</v>
      </c>
      <c r="D6" s="220" t="s">
        <v>133</v>
      </c>
      <c r="E6" s="221"/>
      <c r="F6" s="221"/>
      <c r="G6" s="221"/>
      <c r="H6" s="222"/>
    </row>
    <row r="7" spans="1:9" s="121" customFormat="1" ht="19.5" customHeight="1">
      <c r="A7" s="216"/>
      <c r="B7" s="216"/>
      <c r="C7" s="218"/>
      <c r="D7" s="223" t="s">
        <v>120</v>
      </c>
      <c r="E7" s="220" t="s">
        <v>121</v>
      </c>
      <c r="F7" s="221"/>
      <c r="G7" s="221"/>
      <c r="H7" s="222"/>
    </row>
    <row r="8" spans="1:9" s="121" customFormat="1" ht="110.25" customHeight="1">
      <c r="A8" s="134" t="s">
        <v>78</v>
      </c>
      <c r="B8" s="134" t="s">
        <v>79</v>
      </c>
      <c r="C8" s="219"/>
      <c r="D8" s="224"/>
      <c r="E8" s="135" t="s">
        <v>122</v>
      </c>
      <c r="F8" s="135" t="s">
        <v>123</v>
      </c>
      <c r="G8" s="135" t="s">
        <v>124</v>
      </c>
      <c r="H8" s="135" t="s">
        <v>125</v>
      </c>
    </row>
    <row r="9" spans="1:9" s="121" customFormat="1" ht="30.75" customHeight="1">
      <c r="A9" s="134"/>
      <c r="B9" s="134"/>
      <c r="C9" s="136" t="s">
        <v>116</v>
      </c>
      <c r="D9" s="137">
        <f>+E9+F9+G9+H9</f>
        <v>0</v>
      </c>
      <c r="E9" s="138">
        <f t="shared" ref="E9:H9" si="0">E11</f>
        <v>0</v>
      </c>
      <c r="F9" s="138">
        <f t="shared" si="0"/>
        <v>0</v>
      </c>
      <c r="G9" s="138">
        <f t="shared" si="0"/>
        <v>0</v>
      </c>
      <c r="H9" s="138">
        <f t="shared" si="0"/>
        <v>0</v>
      </c>
    </row>
    <row r="10" spans="1:9">
      <c r="A10" s="134"/>
      <c r="B10" s="134"/>
      <c r="C10" s="136" t="s">
        <v>117</v>
      </c>
      <c r="D10" s="139"/>
      <c r="E10" s="139"/>
      <c r="F10" s="139"/>
      <c r="G10" s="139"/>
      <c r="H10" s="139"/>
    </row>
    <row r="11" spans="1:9" s="121" customFormat="1" ht="51.75">
      <c r="A11" s="140"/>
      <c r="B11" s="141"/>
      <c r="C11" s="141" t="s">
        <v>118</v>
      </c>
      <c r="D11" s="138">
        <f>+E11+F11+G11+H11</f>
        <v>0</v>
      </c>
      <c r="E11" s="138">
        <f t="shared" ref="E11:G11" si="1">+E13+E14</f>
        <v>0</v>
      </c>
      <c r="F11" s="138">
        <f t="shared" si="1"/>
        <v>0</v>
      </c>
      <c r="G11" s="138">
        <f t="shared" si="1"/>
        <v>0</v>
      </c>
      <c r="H11" s="138">
        <f>+H13+H14</f>
        <v>0</v>
      </c>
    </row>
    <row r="12" spans="1:9" s="121" customFormat="1">
      <c r="A12" s="140"/>
      <c r="B12" s="140"/>
      <c r="C12" s="140" t="s">
        <v>80</v>
      </c>
      <c r="D12" s="135"/>
      <c r="E12" s="135"/>
      <c r="F12" s="135"/>
      <c r="G12" s="135"/>
      <c r="H12" s="135"/>
    </row>
    <row r="13" spans="1:9" ht="22.5" customHeight="1">
      <c r="A13" s="140">
        <v>1004</v>
      </c>
      <c r="B13" s="140">
        <v>31013</v>
      </c>
      <c r="C13" s="142" t="s">
        <v>126</v>
      </c>
      <c r="D13" s="138">
        <f>+E13+F13+G13+H13</f>
        <v>-12961.8</v>
      </c>
      <c r="E13" s="138">
        <v>0</v>
      </c>
      <c r="F13" s="138">
        <v>0</v>
      </c>
      <c r="G13" s="138">
        <f>+'4'!D18</f>
        <v>-12961.8</v>
      </c>
      <c r="H13" s="138">
        <v>0</v>
      </c>
      <c r="I13" s="130"/>
    </row>
    <row r="14" spans="1:9" ht="34.5">
      <c r="A14" s="140">
        <v>1077</v>
      </c>
      <c r="B14" s="140">
        <v>21001</v>
      </c>
      <c r="C14" s="142" t="str">
        <f>+'1'!C34</f>
        <v xml:space="preserve">ՀՀ տարածքով անցնող երկաթգծերի վերականգնում </v>
      </c>
      <c r="D14" s="138">
        <f>+E14+F14+G14+H14</f>
        <v>12961.8</v>
      </c>
      <c r="E14" s="138">
        <v>0</v>
      </c>
      <c r="F14" s="138">
        <v>0</v>
      </c>
      <c r="G14" s="138">
        <f>+'1'!G34</f>
        <v>12961.8</v>
      </c>
      <c r="H14" s="138">
        <v>0</v>
      </c>
      <c r="I14" s="130"/>
    </row>
  </sheetData>
  <mergeCells count="7">
    <mergeCell ref="A4:H4"/>
    <mergeCell ref="G5:H5"/>
    <mergeCell ref="A6:B7"/>
    <mergeCell ref="C6:C8"/>
    <mergeCell ref="D6:H6"/>
    <mergeCell ref="D7:D8"/>
    <mergeCell ref="E7:H7"/>
  </mergeCells>
  <printOptions horizontalCentered="1"/>
  <pageMargins left="0.15748031496062992" right="0.15748031496062992" top="0.43307086614173229" bottom="0.47244094488188981" header="0.19685039370078741" footer="0.19685039370078741"/>
  <pageSetup paperSize="9" scale="80" firstPageNumber="23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abSelected="1" topLeftCell="A19" zoomScaleNormal="100" zoomScaleSheetLayoutView="100" workbookViewId="0">
      <selection activeCell="F27" sqref="F27:F31"/>
    </sheetView>
  </sheetViews>
  <sheetFormatPr defaultRowHeight="17.25"/>
  <cols>
    <col min="1" max="1" width="8.28515625" style="52" customWidth="1"/>
    <col min="2" max="2" width="8" style="52" customWidth="1"/>
    <col min="3" max="3" width="7.140625" style="52" customWidth="1"/>
    <col min="4" max="4" width="10.7109375" style="52" customWidth="1"/>
    <col min="5" max="5" width="15.7109375" style="52" customWidth="1"/>
    <col min="6" max="6" width="68" style="52" customWidth="1"/>
    <col min="7" max="10" width="15.28515625" style="52" customWidth="1"/>
    <col min="11" max="11" width="9.140625" style="52"/>
    <col min="12" max="12" width="9.42578125" style="52" customWidth="1"/>
    <col min="13" max="16384" width="9.140625" style="52"/>
  </cols>
  <sheetData>
    <row r="1" spans="1:10">
      <c r="J1" s="5" t="s">
        <v>129</v>
      </c>
    </row>
    <row r="2" spans="1:10">
      <c r="J2" s="5" t="s">
        <v>83</v>
      </c>
    </row>
    <row r="3" spans="1:10">
      <c r="J3" s="5" t="s">
        <v>1</v>
      </c>
    </row>
    <row r="5" spans="1:10" ht="39" customHeight="1">
      <c r="A5" s="229" t="s">
        <v>86</v>
      </c>
      <c r="B5" s="229"/>
      <c r="C5" s="229"/>
      <c r="D5" s="229"/>
      <c r="E5" s="229"/>
      <c r="F5" s="229"/>
      <c r="G5" s="229"/>
      <c r="H5" s="229"/>
      <c r="I5" s="229"/>
      <c r="J5" s="229"/>
    </row>
    <row r="7" spans="1:10">
      <c r="J7" s="5" t="s">
        <v>43</v>
      </c>
    </row>
    <row r="8" spans="1:10" s="53" customFormat="1" ht="69" customHeight="1">
      <c r="A8" s="230" t="s">
        <v>11</v>
      </c>
      <c r="B8" s="230"/>
      <c r="C8" s="230"/>
      <c r="D8" s="230" t="s">
        <v>2</v>
      </c>
      <c r="E8" s="230"/>
      <c r="F8" s="230" t="s">
        <v>6</v>
      </c>
      <c r="G8" s="225" t="s">
        <v>41</v>
      </c>
      <c r="H8" s="226"/>
      <c r="I8" s="227"/>
      <c r="J8" s="228"/>
    </row>
    <row r="9" spans="1:10" s="53" customFormat="1" ht="36" customHeight="1">
      <c r="A9" s="4" t="s">
        <v>12</v>
      </c>
      <c r="B9" s="4" t="s">
        <v>13</v>
      </c>
      <c r="C9" s="4" t="s">
        <v>14</v>
      </c>
      <c r="D9" s="4" t="s">
        <v>4</v>
      </c>
      <c r="E9" s="4" t="s">
        <v>5</v>
      </c>
      <c r="F9" s="230"/>
      <c r="G9" s="92" t="s">
        <v>85</v>
      </c>
      <c r="H9" s="93" t="s">
        <v>75</v>
      </c>
      <c r="I9" s="49" t="s">
        <v>66</v>
      </c>
      <c r="J9" s="49" t="s">
        <v>77</v>
      </c>
    </row>
    <row r="10" spans="1:10" s="53" customFormat="1">
      <c r="A10" s="3"/>
      <c r="B10" s="3"/>
      <c r="C10" s="3"/>
      <c r="D10" s="49"/>
      <c r="E10" s="49"/>
      <c r="F10" s="54" t="s">
        <v>10</v>
      </c>
      <c r="G10" s="57">
        <f>+G12+G51</f>
        <v>0</v>
      </c>
      <c r="H10" s="57">
        <f>+H12+H51</f>
        <v>0</v>
      </c>
      <c r="I10" s="57">
        <f>+I12+I51</f>
        <v>0</v>
      </c>
      <c r="J10" s="57">
        <f>+J12+J51</f>
        <v>0</v>
      </c>
    </row>
    <row r="11" spans="1:10" s="53" customFormat="1">
      <c r="A11" s="3"/>
      <c r="B11" s="3"/>
      <c r="C11" s="3"/>
      <c r="D11" s="93"/>
      <c r="E11" s="93"/>
      <c r="F11" s="54" t="s">
        <v>21</v>
      </c>
      <c r="G11" s="57"/>
      <c r="H11" s="57"/>
      <c r="I11" s="57"/>
      <c r="J11" s="57"/>
    </row>
    <row r="12" spans="1:10" s="53" customFormat="1" ht="34.5">
      <c r="A12" s="3"/>
      <c r="B12" s="3"/>
      <c r="C12" s="3"/>
      <c r="D12" s="93"/>
      <c r="E12" s="93"/>
      <c r="F12" s="54" t="s">
        <v>28</v>
      </c>
      <c r="G12" s="57">
        <f>+G13+G32</f>
        <v>0</v>
      </c>
      <c r="H12" s="57">
        <f t="shared" ref="H12:J12" si="0">+H13+H32</f>
        <v>0</v>
      </c>
      <c r="I12" s="57">
        <f t="shared" si="0"/>
        <v>0</v>
      </c>
      <c r="J12" s="57">
        <f t="shared" si="0"/>
        <v>0</v>
      </c>
    </row>
    <row r="13" spans="1:10" s="53" customFormat="1">
      <c r="A13" s="95" t="s">
        <v>99</v>
      </c>
      <c r="B13" s="96"/>
      <c r="C13" s="96"/>
      <c r="D13" s="97"/>
      <c r="E13" s="98"/>
      <c r="F13" s="50" t="s">
        <v>100</v>
      </c>
      <c r="G13" s="57">
        <f t="shared" ref="G13" si="1">G15</f>
        <v>12961.8</v>
      </c>
      <c r="H13" s="57">
        <f t="shared" ref="H13:I13" si="2">H15</f>
        <v>12961.8</v>
      </c>
      <c r="I13" s="57">
        <f t="shared" si="2"/>
        <v>12961.8</v>
      </c>
      <c r="J13" s="57">
        <f t="shared" ref="J13" si="3">J15</f>
        <v>12961.8</v>
      </c>
    </row>
    <row r="14" spans="1:10" s="53" customFormat="1">
      <c r="A14" s="95"/>
      <c r="B14" s="96"/>
      <c r="C14" s="96"/>
      <c r="D14" s="97"/>
      <c r="E14" s="98"/>
      <c r="F14" s="54" t="s">
        <v>7</v>
      </c>
      <c r="G14" s="57"/>
      <c r="H14" s="57"/>
      <c r="I14" s="57"/>
      <c r="J14" s="57"/>
    </row>
    <row r="15" spans="1:10" s="53" customFormat="1">
      <c r="A15" s="95"/>
      <c r="B15" s="95" t="s">
        <v>156</v>
      </c>
      <c r="C15" s="96"/>
      <c r="D15" s="97"/>
      <c r="E15" s="98"/>
      <c r="F15" s="50" t="s">
        <v>157</v>
      </c>
      <c r="G15" s="57">
        <f t="shared" ref="G15" si="4">G17</f>
        <v>12961.8</v>
      </c>
      <c r="H15" s="57">
        <f t="shared" ref="H15:I15" si="5">H17</f>
        <v>12961.8</v>
      </c>
      <c r="I15" s="57">
        <f t="shared" si="5"/>
        <v>12961.8</v>
      </c>
      <c r="J15" s="57">
        <f t="shared" ref="J15" si="6">J17</f>
        <v>12961.8</v>
      </c>
    </row>
    <row r="16" spans="1:10" s="53" customFormat="1">
      <c r="A16" s="95"/>
      <c r="B16" s="95"/>
      <c r="C16" s="96"/>
      <c r="D16" s="97"/>
      <c r="E16" s="98"/>
      <c r="F16" s="54" t="s">
        <v>7</v>
      </c>
      <c r="G16" s="57"/>
      <c r="H16" s="57"/>
      <c r="I16" s="57"/>
      <c r="J16" s="57"/>
    </row>
    <row r="17" spans="1:10" s="53" customFormat="1">
      <c r="A17" s="95"/>
      <c r="B17" s="95"/>
      <c r="C17" s="95" t="s">
        <v>158</v>
      </c>
      <c r="D17" s="63"/>
      <c r="E17" s="98"/>
      <c r="F17" s="54" t="s">
        <v>159</v>
      </c>
      <c r="G17" s="57">
        <f>+G19</f>
        <v>12961.8</v>
      </c>
      <c r="H17" s="57">
        <f t="shared" ref="H17:J17" si="7">+H19</f>
        <v>12961.8</v>
      </c>
      <c r="I17" s="57">
        <f t="shared" si="7"/>
        <v>12961.8</v>
      </c>
      <c r="J17" s="57">
        <f t="shared" si="7"/>
        <v>12961.8</v>
      </c>
    </row>
    <row r="18" spans="1:10" s="53" customFormat="1">
      <c r="A18" s="95"/>
      <c r="B18" s="95"/>
      <c r="C18" s="95"/>
      <c r="D18" s="63"/>
      <c r="E18" s="98"/>
      <c r="F18" s="54" t="s">
        <v>7</v>
      </c>
      <c r="G18" s="57"/>
      <c r="H18" s="57"/>
      <c r="I18" s="57"/>
      <c r="J18" s="57"/>
    </row>
    <row r="19" spans="1:10" s="53" customFormat="1" ht="34.5">
      <c r="A19" s="95"/>
      <c r="B19" s="95"/>
      <c r="C19" s="95"/>
      <c r="D19" s="63"/>
      <c r="E19" s="98"/>
      <c r="F19" s="54" t="s">
        <v>28</v>
      </c>
      <c r="G19" s="57">
        <f>+G21</f>
        <v>12961.8</v>
      </c>
      <c r="H19" s="57">
        <f t="shared" ref="H19:J19" si="8">+H21</f>
        <v>12961.8</v>
      </c>
      <c r="I19" s="57">
        <f t="shared" si="8"/>
        <v>12961.8</v>
      </c>
      <c r="J19" s="57">
        <f t="shared" si="8"/>
        <v>12961.8</v>
      </c>
    </row>
    <row r="20" spans="1:10" s="53" customFormat="1">
      <c r="A20" s="95"/>
      <c r="B20" s="95"/>
      <c r="C20" s="95"/>
      <c r="D20" s="63"/>
      <c r="E20" s="98"/>
      <c r="F20" s="54" t="s">
        <v>7</v>
      </c>
      <c r="G20" s="57"/>
      <c r="H20" s="57"/>
      <c r="I20" s="57"/>
      <c r="J20" s="57"/>
    </row>
    <row r="21" spans="1:10" s="53" customFormat="1" ht="17.25" customHeight="1">
      <c r="A21" s="95"/>
      <c r="B21" s="95"/>
      <c r="C21" s="95"/>
      <c r="D21" s="98">
        <v>1077</v>
      </c>
      <c r="E21" s="63"/>
      <c r="F21" s="63" t="s">
        <v>153</v>
      </c>
      <c r="G21" s="57">
        <f>+G23</f>
        <v>12961.8</v>
      </c>
      <c r="H21" s="57">
        <f t="shared" ref="H21:I21" si="9">+H23</f>
        <v>12961.8</v>
      </c>
      <c r="I21" s="57">
        <f t="shared" si="9"/>
        <v>12961.8</v>
      </c>
      <c r="J21" s="57">
        <f>+J23</f>
        <v>12961.8</v>
      </c>
    </row>
    <row r="22" spans="1:10" s="53" customFormat="1">
      <c r="A22" s="95"/>
      <c r="B22" s="95"/>
      <c r="C22" s="95"/>
      <c r="D22" s="98"/>
      <c r="E22" s="99"/>
      <c r="F22" s="54" t="s">
        <v>7</v>
      </c>
      <c r="G22" s="57"/>
      <c r="H22" s="57"/>
      <c r="I22" s="57"/>
      <c r="J22" s="57"/>
    </row>
    <row r="23" spans="1:10" s="53" customFormat="1">
      <c r="A23" s="95"/>
      <c r="B23" s="95"/>
      <c r="C23" s="95"/>
      <c r="D23" s="98"/>
      <c r="E23" s="99">
        <v>21001</v>
      </c>
      <c r="F23" s="55" t="str">
        <f>+'1'!C34</f>
        <v xml:space="preserve">ՀՀ տարածքով անցնող երկաթգծերի վերականգնում </v>
      </c>
      <c r="G23" s="57">
        <f>+G25</f>
        <v>12961.8</v>
      </c>
      <c r="H23" s="57">
        <f t="shared" ref="H23:J23" si="10">+H25</f>
        <v>12961.8</v>
      </c>
      <c r="I23" s="57">
        <f t="shared" si="10"/>
        <v>12961.8</v>
      </c>
      <c r="J23" s="57">
        <f t="shared" si="10"/>
        <v>12961.8</v>
      </c>
    </row>
    <row r="24" spans="1:10">
      <c r="A24" s="95"/>
      <c r="B24" s="95"/>
      <c r="C24" s="95"/>
      <c r="D24" s="98"/>
      <c r="E24" s="98"/>
      <c r="F24" s="3" t="s">
        <v>23</v>
      </c>
      <c r="G24" s="57"/>
      <c r="H24" s="57"/>
      <c r="I24" s="57"/>
      <c r="J24" s="57"/>
    </row>
    <row r="25" spans="1:10" s="58" customFormat="1" ht="34.5">
      <c r="A25" s="95"/>
      <c r="B25" s="95"/>
      <c r="C25" s="95"/>
      <c r="D25" s="98"/>
      <c r="E25" s="98"/>
      <c r="F25" s="56" t="s">
        <v>28</v>
      </c>
      <c r="G25" s="57">
        <f t="shared" ref="G25:I25" si="11">G27</f>
        <v>12961.8</v>
      </c>
      <c r="H25" s="57">
        <f t="shared" ref="H25" si="12">H27</f>
        <v>12961.8</v>
      </c>
      <c r="I25" s="57">
        <f t="shared" si="11"/>
        <v>12961.8</v>
      </c>
      <c r="J25" s="57">
        <f t="shared" ref="J25" si="13">J27</f>
        <v>12961.8</v>
      </c>
    </row>
    <row r="26" spans="1:10" ht="34.5">
      <c r="A26" s="95"/>
      <c r="B26" s="95"/>
      <c r="C26" s="95"/>
      <c r="D26" s="98"/>
      <c r="E26" s="98"/>
      <c r="F26" s="3" t="s">
        <v>25</v>
      </c>
      <c r="G26" s="59"/>
      <c r="H26" s="59"/>
      <c r="I26" s="59"/>
      <c r="J26" s="59"/>
    </row>
    <row r="27" spans="1:10">
      <c r="A27" s="95"/>
      <c r="B27" s="95"/>
      <c r="C27" s="95"/>
      <c r="D27" s="98"/>
      <c r="E27" s="98"/>
      <c r="F27" s="54" t="s">
        <v>8</v>
      </c>
      <c r="G27" s="59">
        <f>+G28</f>
        <v>12961.8</v>
      </c>
      <c r="H27" s="59">
        <f>+H28</f>
        <v>12961.8</v>
      </c>
      <c r="I27" s="59">
        <f>+I28</f>
        <v>12961.8</v>
      </c>
      <c r="J27" s="59">
        <f>+J28</f>
        <v>12961.8</v>
      </c>
    </row>
    <row r="28" spans="1:10">
      <c r="A28" s="95"/>
      <c r="B28" s="95"/>
      <c r="C28" s="95"/>
      <c r="D28" s="98"/>
      <c r="E28" s="98"/>
      <c r="F28" s="54" t="s">
        <v>107</v>
      </c>
      <c r="G28" s="59">
        <f t="shared" ref="G28:J30" si="14">G29</f>
        <v>12961.8</v>
      </c>
      <c r="H28" s="59">
        <f t="shared" si="14"/>
        <v>12961.8</v>
      </c>
      <c r="I28" s="59">
        <f t="shared" si="14"/>
        <v>12961.8</v>
      </c>
      <c r="J28" s="59">
        <f t="shared" si="14"/>
        <v>12961.8</v>
      </c>
    </row>
    <row r="29" spans="1:10">
      <c r="A29" s="95"/>
      <c r="B29" s="95"/>
      <c r="C29" s="95"/>
      <c r="D29" s="98"/>
      <c r="E29" s="98"/>
      <c r="F29" s="54" t="s">
        <v>108</v>
      </c>
      <c r="G29" s="59">
        <f t="shared" si="14"/>
        <v>12961.8</v>
      </c>
      <c r="H29" s="59">
        <f t="shared" si="14"/>
        <v>12961.8</v>
      </c>
      <c r="I29" s="59">
        <f t="shared" si="14"/>
        <v>12961.8</v>
      </c>
      <c r="J29" s="59">
        <f t="shared" si="14"/>
        <v>12961.8</v>
      </c>
    </row>
    <row r="30" spans="1:10">
      <c r="A30" s="95"/>
      <c r="B30" s="95"/>
      <c r="C30" s="95"/>
      <c r="D30" s="98"/>
      <c r="E30" s="98"/>
      <c r="F30" s="54" t="s">
        <v>109</v>
      </c>
      <c r="G30" s="59">
        <f t="shared" si="14"/>
        <v>12961.8</v>
      </c>
      <c r="H30" s="59">
        <f t="shared" si="14"/>
        <v>12961.8</v>
      </c>
      <c r="I30" s="59">
        <f t="shared" si="14"/>
        <v>12961.8</v>
      </c>
      <c r="J30" s="59">
        <f t="shared" si="14"/>
        <v>12961.8</v>
      </c>
    </row>
    <row r="31" spans="1:10">
      <c r="A31" s="95"/>
      <c r="B31" s="95"/>
      <c r="C31" s="95"/>
      <c r="D31" s="98"/>
      <c r="E31" s="98"/>
      <c r="F31" s="54" t="s">
        <v>197</v>
      </c>
      <c r="G31" s="81">
        <f>+G64</f>
        <v>12961.8</v>
      </c>
      <c r="H31" s="81">
        <f t="shared" ref="H31:J31" si="15">+H64</f>
        <v>12961.8</v>
      </c>
      <c r="I31" s="81">
        <f t="shared" si="15"/>
        <v>12961.8</v>
      </c>
      <c r="J31" s="81">
        <f t="shared" si="15"/>
        <v>12961.8</v>
      </c>
    </row>
    <row r="32" spans="1:10" s="53" customFormat="1">
      <c r="A32" s="39" t="s">
        <v>99</v>
      </c>
      <c r="B32" s="39"/>
      <c r="C32" s="39"/>
      <c r="D32" s="39"/>
      <c r="E32" s="65"/>
      <c r="F32" s="100" t="s">
        <v>100</v>
      </c>
      <c r="G32" s="81">
        <f>+G34</f>
        <v>-12961.8</v>
      </c>
      <c r="H32" s="81">
        <f t="shared" ref="H32:J32" si="16">+H34</f>
        <v>-12961.8</v>
      </c>
      <c r="I32" s="81">
        <f t="shared" si="16"/>
        <v>-12961.8</v>
      </c>
      <c r="J32" s="81">
        <f t="shared" si="16"/>
        <v>-12961.8</v>
      </c>
    </row>
    <row r="33" spans="1:10" s="111" customFormat="1">
      <c r="A33" s="39"/>
      <c r="B33" s="39"/>
      <c r="C33" s="39"/>
      <c r="D33" s="39"/>
      <c r="E33" s="39"/>
      <c r="F33" s="50" t="s">
        <v>7</v>
      </c>
      <c r="G33" s="81"/>
      <c r="H33" s="81"/>
      <c r="I33" s="81"/>
      <c r="J33" s="81"/>
    </row>
    <row r="34" spans="1:10" s="111" customFormat="1" ht="34.5">
      <c r="A34" s="39"/>
      <c r="B34" s="39" t="s">
        <v>101</v>
      </c>
      <c r="C34" s="39"/>
      <c r="D34" s="39"/>
      <c r="E34" s="39"/>
      <c r="F34" s="54" t="s">
        <v>102</v>
      </c>
      <c r="G34" s="81">
        <f>+G36</f>
        <v>-12961.8</v>
      </c>
      <c r="H34" s="81">
        <f t="shared" ref="H34:J34" si="17">+H36</f>
        <v>-12961.8</v>
      </c>
      <c r="I34" s="81">
        <f t="shared" si="17"/>
        <v>-12961.8</v>
      </c>
      <c r="J34" s="81">
        <f t="shared" si="17"/>
        <v>-12961.8</v>
      </c>
    </row>
    <row r="35" spans="1:10" s="111" customFormat="1">
      <c r="A35" s="39"/>
      <c r="B35" s="39"/>
      <c r="C35" s="39"/>
      <c r="D35" s="39"/>
      <c r="E35" s="39"/>
      <c r="F35" s="50" t="s">
        <v>7</v>
      </c>
      <c r="G35" s="81"/>
      <c r="H35" s="81"/>
      <c r="I35" s="81"/>
      <c r="J35" s="81"/>
    </row>
    <row r="36" spans="1:10" s="111" customFormat="1">
      <c r="A36" s="39"/>
      <c r="B36" s="39"/>
      <c r="C36" s="39" t="s">
        <v>99</v>
      </c>
      <c r="D36" s="39"/>
      <c r="E36" s="39"/>
      <c r="F36" s="54" t="s">
        <v>103</v>
      </c>
      <c r="G36" s="81">
        <f>+G38</f>
        <v>-12961.8</v>
      </c>
      <c r="H36" s="81">
        <f t="shared" ref="H36:J36" si="18">+H38</f>
        <v>-12961.8</v>
      </c>
      <c r="I36" s="81">
        <f t="shared" si="18"/>
        <v>-12961.8</v>
      </c>
      <c r="J36" s="81">
        <f t="shared" si="18"/>
        <v>-12961.8</v>
      </c>
    </row>
    <row r="37" spans="1:10" s="111" customFormat="1">
      <c r="A37" s="39"/>
      <c r="B37" s="39"/>
      <c r="C37" s="39"/>
      <c r="D37" s="39"/>
      <c r="E37" s="39"/>
      <c r="F37" s="54" t="s">
        <v>7</v>
      </c>
      <c r="G37" s="81"/>
      <c r="H37" s="81"/>
      <c r="I37" s="81"/>
      <c r="J37" s="81"/>
    </row>
    <row r="38" spans="1:10" s="111" customFormat="1" ht="34.5">
      <c r="A38" s="39"/>
      <c r="B38" s="39"/>
      <c r="C38" s="39"/>
      <c r="D38" s="39"/>
      <c r="E38" s="99"/>
      <c r="F38" s="55" t="s">
        <v>26</v>
      </c>
      <c r="G38" s="57">
        <f>+G40</f>
        <v>-12961.8</v>
      </c>
      <c r="H38" s="57">
        <f t="shared" ref="H38:J38" si="19">+H40</f>
        <v>-12961.8</v>
      </c>
      <c r="I38" s="57">
        <f t="shared" si="19"/>
        <v>-12961.8</v>
      </c>
      <c r="J38" s="57">
        <f t="shared" si="19"/>
        <v>-12961.8</v>
      </c>
    </row>
    <row r="39" spans="1:10" s="114" customFormat="1">
      <c r="A39" s="110"/>
      <c r="B39" s="110"/>
      <c r="C39" s="112"/>
      <c r="D39" s="112"/>
      <c r="E39" s="99"/>
      <c r="F39" s="55" t="s">
        <v>7</v>
      </c>
      <c r="G39" s="57"/>
      <c r="H39" s="57"/>
      <c r="I39" s="57"/>
      <c r="J39" s="57"/>
    </row>
    <row r="40" spans="1:10" s="114" customFormat="1">
      <c r="A40" s="112"/>
      <c r="B40" s="110"/>
      <c r="C40" s="112"/>
      <c r="D40" s="39" t="s">
        <v>104</v>
      </c>
      <c r="E40" s="99"/>
      <c r="F40" s="55" t="s">
        <v>93</v>
      </c>
      <c r="G40" s="57">
        <f>+G42</f>
        <v>-12961.8</v>
      </c>
      <c r="H40" s="57">
        <f t="shared" ref="H40:J40" si="20">+H42</f>
        <v>-12961.8</v>
      </c>
      <c r="I40" s="57">
        <f t="shared" si="20"/>
        <v>-12961.8</v>
      </c>
      <c r="J40" s="57">
        <f t="shared" si="20"/>
        <v>-12961.8</v>
      </c>
    </row>
    <row r="41" spans="1:10" s="114" customFormat="1">
      <c r="A41" s="110"/>
      <c r="B41" s="110"/>
      <c r="C41" s="112"/>
      <c r="D41" s="112"/>
      <c r="E41" s="99"/>
      <c r="F41" s="55" t="s">
        <v>7</v>
      </c>
      <c r="G41" s="57"/>
      <c r="H41" s="57"/>
      <c r="I41" s="57"/>
      <c r="J41" s="57"/>
    </row>
    <row r="42" spans="1:10" s="114" customFormat="1">
      <c r="A42" s="110"/>
      <c r="B42" s="112"/>
      <c r="C42" s="112"/>
      <c r="D42" s="113"/>
      <c r="E42" s="99" t="s">
        <v>105</v>
      </c>
      <c r="F42" s="55" t="s">
        <v>96</v>
      </c>
      <c r="G42" s="57">
        <f>+G44</f>
        <v>-12961.8</v>
      </c>
      <c r="H42" s="57">
        <f t="shared" ref="H42:J42" si="21">+H44</f>
        <v>-12961.8</v>
      </c>
      <c r="I42" s="57">
        <f t="shared" si="21"/>
        <v>-12961.8</v>
      </c>
      <c r="J42" s="57">
        <f t="shared" si="21"/>
        <v>-12961.8</v>
      </c>
    </row>
    <row r="43" spans="1:10" s="114" customFormat="1">
      <c r="A43" s="110"/>
      <c r="B43" s="110"/>
      <c r="C43" s="112"/>
      <c r="D43" s="112"/>
      <c r="E43" s="99"/>
      <c r="F43" s="55" t="s">
        <v>23</v>
      </c>
      <c r="G43" s="57"/>
      <c r="H43" s="57"/>
      <c r="I43" s="57"/>
      <c r="J43" s="57"/>
    </row>
    <row r="44" spans="1:10" s="114" customFormat="1" ht="34.5">
      <c r="A44" s="110"/>
      <c r="B44" s="110"/>
      <c r="C44" s="115"/>
      <c r="D44" s="116"/>
      <c r="E44" s="98"/>
      <c r="F44" s="56" t="s">
        <v>106</v>
      </c>
      <c r="G44" s="57">
        <f>+G46</f>
        <v>-12961.8</v>
      </c>
      <c r="H44" s="57">
        <f t="shared" ref="H44:J44" si="22">+H46</f>
        <v>-12961.8</v>
      </c>
      <c r="I44" s="57">
        <f t="shared" si="22"/>
        <v>-12961.8</v>
      </c>
      <c r="J44" s="57">
        <f t="shared" si="22"/>
        <v>-12961.8</v>
      </c>
    </row>
    <row r="45" spans="1:10" s="114" customFormat="1" ht="34.5">
      <c r="A45" s="110"/>
      <c r="B45" s="110"/>
      <c r="C45" s="112"/>
      <c r="D45" s="112"/>
      <c r="E45" s="98"/>
      <c r="F45" s="3" t="s">
        <v>25</v>
      </c>
      <c r="G45" s="59"/>
      <c r="H45" s="59"/>
      <c r="I45" s="59"/>
      <c r="J45" s="59"/>
    </row>
    <row r="46" spans="1:10" s="114" customFormat="1">
      <c r="A46" s="110"/>
      <c r="B46" s="110"/>
      <c r="C46" s="112"/>
      <c r="D46" s="113"/>
      <c r="E46" s="98"/>
      <c r="F46" s="54" t="s">
        <v>8</v>
      </c>
      <c r="G46" s="59">
        <f>+G47</f>
        <v>-12961.8</v>
      </c>
      <c r="H46" s="59">
        <f t="shared" ref="H46:J49" si="23">+H47</f>
        <v>-12961.8</v>
      </c>
      <c r="I46" s="59">
        <f t="shared" si="23"/>
        <v>-12961.8</v>
      </c>
      <c r="J46" s="59">
        <f t="shared" si="23"/>
        <v>-12961.8</v>
      </c>
    </row>
    <row r="47" spans="1:10" s="114" customFormat="1">
      <c r="A47" s="110"/>
      <c r="B47" s="110"/>
      <c r="C47" s="112"/>
      <c r="D47" s="113"/>
      <c r="E47" s="98"/>
      <c r="F47" s="54" t="s">
        <v>107</v>
      </c>
      <c r="G47" s="59">
        <f>+G48</f>
        <v>-12961.8</v>
      </c>
      <c r="H47" s="59">
        <f t="shared" si="23"/>
        <v>-12961.8</v>
      </c>
      <c r="I47" s="59">
        <f t="shared" si="23"/>
        <v>-12961.8</v>
      </c>
      <c r="J47" s="59">
        <f t="shared" si="23"/>
        <v>-12961.8</v>
      </c>
    </row>
    <row r="48" spans="1:10" s="114" customFormat="1">
      <c r="A48" s="110"/>
      <c r="B48" s="110"/>
      <c r="C48" s="112"/>
      <c r="D48" s="113"/>
      <c r="E48" s="98"/>
      <c r="F48" s="54" t="s">
        <v>108</v>
      </c>
      <c r="G48" s="59">
        <f>+G49</f>
        <v>-12961.8</v>
      </c>
      <c r="H48" s="59">
        <f t="shared" si="23"/>
        <v>-12961.8</v>
      </c>
      <c r="I48" s="59">
        <f t="shared" si="23"/>
        <v>-12961.8</v>
      </c>
      <c r="J48" s="59">
        <f t="shared" si="23"/>
        <v>-12961.8</v>
      </c>
    </row>
    <row r="49" spans="1:12" s="114" customFormat="1">
      <c r="A49" s="110"/>
      <c r="B49" s="110"/>
      <c r="C49" s="112"/>
      <c r="D49" s="113"/>
      <c r="E49" s="98"/>
      <c r="F49" s="54" t="s">
        <v>109</v>
      </c>
      <c r="G49" s="59">
        <f>+G50</f>
        <v>-12961.8</v>
      </c>
      <c r="H49" s="59">
        <f t="shared" si="23"/>
        <v>-12961.8</v>
      </c>
      <c r="I49" s="59">
        <f t="shared" si="23"/>
        <v>-12961.8</v>
      </c>
      <c r="J49" s="59">
        <f t="shared" si="23"/>
        <v>-12961.8</v>
      </c>
    </row>
    <row r="50" spans="1:12" s="114" customFormat="1">
      <c r="A50" s="110"/>
      <c r="B50" s="110"/>
      <c r="C50" s="112"/>
      <c r="D50" s="113"/>
      <c r="E50" s="98"/>
      <c r="F50" s="54" t="s">
        <v>110</v>
      </c>
      <c r="G50" s="81">
        <f>-G31</f>
        <v>-12961.8</v>
      </c>
      <c r="H50" s="81">
        <f t="shared" ref="H50:J50" si="24">-H31</f>
        <v>-12961.8</v>
      </c>
      <c r="I50" s="81">
        <f t="shared" si="24"/>
        <v>-12961.8</v>
      </c>
      <c r="J50" s="81">
        <f t="shared" si="24"/>
        <v>-12961.8</v>
      </c>
    </row>
    <row r="51" spans="1:12" s="61" customFormat="1">
      <c r="A51" s="39" t="s">
        <v>57</v>
      </c>
      <c r="B51" s="39"/>
      <c r="C51" s="39"/>
      <c r="D51" s="39"/>
      <c r="E51" s="39"/>
      <c r="F51" s="54" t="s">
        <v>44</v>
      </c>
      <c r="G51" s="81">
        <f>+G52</f>
        <v>0</v>
      </c>
      <c r="H51" s="81">
        <f t="shared" ref="H51:I51" si="25">+H52</f>
        <v>0</v>
      </c>
      <c r="I51" s="81">
        <f t="shared" si="25"/>
        <v>0</v>
      </c>
      <c r="J51" s="81">
        <f>+J52</f>
        <v>0</v>
      </c>
      <c r="K51" s="52"/>
      <c r="L51" s="52"/>
    </row>
    <row r="52" spans="1:12" ht="34.5">
      <c r="A52" s="39"/>
      <c r="B52" s="39"/>
      <c r="C52" s="39"/>
      <c r="D52" s="39"/>
      <c r="E52" s="63"/>
      <c r="F52" s="63" t="s">
        <v>51</v>
      </c>
      <c r="G52" s="81">
        <f t="shared" ref="G52" si="26">+G54</f>
        <v>0</v>
      </c>
      <c r="H52" s="81">
        <f t="shared" ref="H52:I52" si="27">+H54</f>
        <v>0</v>
      </c>
      <c r="I52" s="81">
        <f t="shared" si="27"/>
        <v>0</v>
      </c>
      <c r="J52" s="81">
        <f t="shared" ref="J52" si="28">+J54</f>
        <v>0</v>
      </c>
    </row>
    <row r="53" spans="1:12">
      <c r="A53" s="39"/>
      <c r="B53" s="39" t="s">
        <v>58</v>
      </c>
      <c r="C53" s="39"/>
      <c r="D53" s="39"/>
      <c r="E53" s="63"/>
      <c r="F53" s="64" t="s">
        <v>7</v>
      </c>
      <c r="G53" s="81"/>
      <c r="H53" s="81"/>
      <c r="I53" s="81"/>
      <c r="J53" s="81"/>
    </row>
    <row r="54" spans="1:12">
      <c r="A54" s="39"/>
      <c r="B54" s="39"/>
      <c r="C54" s="39"/>
      <c r="D54" s="39"/>
      <c r="E54" s="39"/>
      <c r="F54" s="50" t="s">
        <v>52</v>
      </c>
      <c r="G54" s="81">
        <f t="shared" ref="G54" si="29">+G56</f>
        <v>0</v>
      </c>
      <c r="H54" s="81">
        <f t="shared" ref="H54:I54" si="30">+H56</f>
        <v>0</v>
      </c>
      <c r="I54" s="81">
        <f t="shared" si="30"/>
        <v>0</v>
      </c>
      <c r="J54" s="81">
        <f t="shared" ref="J54" si="31">+J56</f>
        <v>0</v>
      </c>
    </row>
    <row r="55" spans="1:12">
      <c r="A55" s="39"/>
      <c r="B55" s="39"/>
      <c r="C55" s="39" t="s">
        <v>58</v>
      </c>
      <c r="D55" s="39"/>
      <c r="E55" s="39"/>
      <c r="F55" s="54" t="s">
        <v>7</v>
      </c>
      <c r="G55" s="81"/>
      <c r="H55" s="81"/>
      <c r="I55" s="81"/>
      <c r="J55" s="81"/>
    </row>
    <row r="56" spans="1:12">
      <c r="A56" s="39"/>
      <c r="B56" s="39"/>
      <c r="C56" s="39"/>
      <c r="D56" s="39"/>
      <c r="E56" s="39"/>
      <c r="F56" s="54" t="s">
        <v>45</v>
      </c>
      <c r="G56" s="81">
        <f>+G58</f>
        <v>0</v>
      </c>
      <c r="H56" s="81">
        <f t="shared" ref="H56:I56" si="32">+H58</f>
        <v>0</v>
      </c>
      <c r="I56" s="81">
        <f t="shared" si="32"/>
        <v>0</v>
      </c>
      <c r="J56" s="81">
        <f t="shared" ref="J56" si="33">+J58</f>
        <v>0</v>
      </c>
    </row>
    <row r="57" spans="1:12">
      <c r="A57" s="39"/>
      <c r="B57" s="39"/>
      <c r="C57" s="39"/>
      <c r="D57" s="39"/>
      <c r="E57" s="39"/>
      <c r="F57" s="54" t="s">
        <v>7</v>
      </c>
      <c r="G57" s="81"/>
      <c r="H57" s="81"/>
      <c r="I57" s="81"/>
      <c r="J57" s="81"/>
    </row>
    <row r="58" spans="1:12">
      <c r="A58" s="39"/>
      <c r="B58" s="39"/>
      <c r="C58" s="39"/>
      <c r="D58" s="39"/>
      <c r="E58" s="39"/>
      <c r="F58" s="54" t="s">
        <v>53</v>
      </c>
      <c r="G58" s="81">
        <f t="shared" ref="G58" si="34">+G60</f>
        <v>0</v>
      </c>
      <c r="H58" s="81">
        <f t="shared" ref="H58:I58" si="35">+H60</f>
        <v>0</v>
      </c>
      <c r="I58" s="81">
        <f t="shared" si="35"/>
        <v>0</v>
      </c>
      <c r="J58" s="81">
        <f t="shared" ref="J58" si="36">+J60</f>
        <v>0</v>
      </c>
    </row>
    <row r="59" spans="1:12">
      <c r="A59" s="39"/>
      <c r="B59" s="39"/>
      <c r="C59" s="39"/>
      <c r="D59" s="39"/>
      <c r="E59" s="39"/>
      <c r="F59" s="54" t="s">
        <v>7</v>
      </c>
      <c r="G59" s="81"/>
      <c r="H59" s="81"/>
      <c r="I59" s="81"/>
      <c r="J59" s="81"/>
    </row>
    <row r="60" spans="1:12" ht="17.25" customHeight="1">
      <c r="A60" s="39"/>
      <c r="B60" s="39"/>
      <c r="C60" s="39"/>
      <c r="D60" s="39" t="s">
        <v>59</v>
      </c>
      <c r="E60" s="63"/>
      <c r="F60" s="63" t="s">
        <v>45</v>
      </c>
      <c r="G60" s="81">
        <f>+G62</f>
        <v>0</v>
      </c>
      <c r="H60" s="81">
        <f t="shared" ref="H60:I60" si="37">+H62</f>
        <v>0</v>
      </c>
      <c r="I60" s="81">
        <f t="shared" si="37"/>
        <v>0</v>
      </c>
      <c r="J60" s="81">
        <f>+J62</f>
        <v>0</v>
      </c>
    </row>
    <row r="61" spans="1:12">
      <c r="A61" s="39"/>
      <c r="B61" s="39"/>
      <c r="C61" s="39"/>
      <c r="D61" s="39"/>
      <c r="E61" s="63"/>
      <c r="F61" s="64" t="s">
        <v>7</v>
      </c>
      <c r="G61" s="81"/>
      <c r="H61" s="81"/>
      <c r="I61" s="81"/>
      <c r="J61" s="81"/>
    </row>
    <row r="62" spans="1:12">
      <c r="A62" s="39"/>
      <c r="B62" s="39"/>
      <c r="C62" s="39"/>
      <c r="D62" s="39"/>
      <c r="E62" s="65">
        <v>11001</v>
      </c>
      <c r="F62" s="54" t="s">
        <v>45</v>
      </c>
      <c r="G62" s="81">
        <f>+G64+G70</f>
        <v>0</v>
      </c>
      <c r="H62" s="81">
        <f t="shared" ref="H62:J62" si="38">+H64+H70</f>
        <v>0</v>
      </c>
      <c r="I62" s="81">
        <f t="shared" si="38"/>
        <v>0</v>
      </c>
      <c r="J62" s="81">
        <f t="shared" si="38"/>
        <v>0</v>
      </c>
    </row>
    <row r="63" spans="1:12">
      <c r="A63" s="39"/>
      <c r="B63" s="39"/>
      <c r="C63" s="39"/>
      <c r="D63" s="39"/>
      <c r="E63" s="39"/>
      <c r="F63" s="3" t="s">
        <v>23</v>
      </c>
      <c r="G63" s="62"/>
      <c r="H63" s="62"/>
      <c r="I63" s="62"/>
      <c r="J63" s="62"/>
    </row>
    <row r="64" spans="1:12">
      <c r="A64" s="39"/>
      <c r="B64" s="39"/>
      <c r="C64" s="39"/>
      <c r="D64" s="39"/>
      <c r="E64" s="39"/>
      <c r="F64" s="56" t="s">
        <v>53</v>
      </c>
      <c r="G64" s="60">
        <f t="shared" ref="G64" si="39">+G66</f>
        <v>12961.8</v>
      </c>
      <c r="H64" s="60">
        <f t="shared" ref="H64:I64" si="40">+H66</f>
        <v>12961.8</v>
      </c>
      <c r="I64" s="60">
        <f t="shared" si="40"/>
        <v>12961.8</v>
      </c>
      <c r="J64" s="60">
        <f t="shared" ref="J64" si="41">+J66</f>
        <v>12961.8</v>
      </c>
    </row>
    <row r="65" spans="1:10" ht="34.5">
      <c r="A65" s="39"/>
      <c r="B65" s="39"/>
      <c r="C65" s="39"/>
      <c r="D65" s="39"/>
      <c r="E65" s="39"/>
      <c r="F65" s="3" t="s">
        <v>25</v>
      </c>
      <c r="G65" s="60"/>
      <c r="H65" s="60"/>
      <c r="I65" s="60"/>
      <c r="J65" s="60"/>
    </row>
    <row r="66" spans="1:10">
      <c r="A66" s="39"/>
      <c r="B66" s="39"/>
      <c r="C66" s="39"/>
      <c r="D66" s="39"/>
      <c r="E66" s="39"/>
      <c r="F66" s="3" t="s">
        <v>8</v>
      </c>
      <c r="G66" s="60">
        <f t="shared" ref="G66:J68" si="42">+G67</f>
        <v>12961.8</v>
      </c>
      <c r="H66" s="60">
        <f t="shared" si="42"/>
        <v>12961.8</v>
      </c>
      <c r="I66" s="60">
        <f t="shared" si="42"/>
        <v>12961.8</v>
      </c>
      <c r="J66" s="60">
        <f t="shared" si="42"/>
        <v>12961.8</v>
      </c>
    </row>
    <row r="67" spans="1:10">
      <c r="A67" s="39"/>
      <c r="B67" s="39"/>
      <c r="C67" s="39"/>
      <c r="D67" s="39"/>
      <c r="E67" s="39"/>
      <c r="F67" s="3" t="s">
        <v>9</v>
      </c>
      <c r="G67" s="60">
        <f t="shared" si="42"/>
        <v>12961.8</v>
      </c>
      <c r="H67" s="60">
        <f t="shared" si="42"/>
        <v>12961.8</v>
      </c>
      <c r="I67" s="60">
        <f t="shared" si="42"/>
        <v>12961.8</v>
      </c>
      <c r="J67" s="60">
        <f t="shared" si="42"/>
        <v>12961.8</v>
      </c>
    </row>
    <row r="68" spans="1:10">
      <c r="A68" s="39"/>
      <c r="B68" s="39"/>
      <c r="C68" s="39"/>
      <c r="D68" s="39"/>
      <c r="E68" s="39"/>
      <c r="F68" s="3" t="s">
        <v>55</v>
      </c>
      <c r="G68" s="60">
        <f>+G69</f>
        <v>12961.8</v>
      </c>
      <c r="H68" s="60">
        <f t="shared" si="42"/>
        <v>12961.8</v>
      </c>
      <c r="I68" s="60">
        <f t="shared" si="42"/>
        <v>12961.8</v>
      </c>
      <c r="J68" s="60">
        <f>+J69</f>
        <v>12961.8</v>
      </c>
    </row>
    <row r="69" spans="1:10">
      <c r="A69" s="39"/>
      <c r="B69" s="39"/>
      <c r="C69" s="39"/>
      <c r="D69" s="39"/>
      <c r="E69" s="39"/>
      <c r="F69" s="54" t="s">
        <v>56</v>
      </c>
      <c r="G69" s="66">
        <f>+'1'!D34</f>
        <v>12961.8</v>
      </c>
      <c r="H69" s="66">
        <f>+'1'!E34</f>
        <v>12961.8</v>
      </c>
      <c r="I69" s="66">
        <f>+'1'!F34</f>
        <v>12961.8</v>
      </c>
      <c r="J69" s="66">
        <f>+'1'!G34</f>
        <v>12961.8</v>
      </c>
    </row>
    <row r="70" spans="1:10">
      <c r="A70" s="39"/>
      <c r="B70" s="39"/>
      <c r="C70" s="39"/>
      <c r="D70" s="39"/>
      <c r="E70" s="39"/>
      <c r="F70" s="56" t="s">
        <v>53</v>
      </c>
      <c r="G70" s="60">
        <f t="shared" ref="G70:J70" si="43">+G72</f>
        <v>-12961.8</v>
      </c>
      <c r="H70" s="60">
        <f t="shared" si="43"/>
        <v>-12961.8</v>
      </c>
      <c r="I70" s="60">
        <f t="shared" si="43"/>
        <v>-12961.8</v>
      </c>
      <c r="J70" s="60">
        <f t="shared" si="43"/>
        <v>-12961.8</v>
      </c>
    </row>
    <row r="71" spans="1:10" ht="34.5">
      <c r="A71" s="39"/>
      <c r="B71" s="39"/>
      <c r="C71" s="39"/>
      <c r="D71" s="39"/>
      <c r="E71" s="39"/>
      <c r="F71" s="3" t="s">
        <v>25</v>
      </c>
      <c r="G71" s="60"/>
      <c r="H71" s="60"/>
      <c r="I71" s="60"/>
      <c r="J71" s="60"/>
    </row>
    <row r="72" spans="1:10">
      <c r="A72" s="39"/>
      <c r="B72" s="39"/>
      <c r="C72" s="39"/>
      <c r="D72" s="39"/>
      <c r="E72" s="39"/>
      <c r="F72" s="3" t="s">
        <v>8</v>
      </c>
      <c r="G72" s="60">
        <f t="shared" ref="G72:J74" si="44">+G73</f>
        <v>-12961.8</v>
      </c>
      <c r="H72" s="60">
        <f t="shared" si="44"/>
        <v>-12961.8</v>
      </c>
      <c r="I72" s="60">
        <f t="shared" si="44"/>
        <v>-12961.8</v>
      </c>
      <c r="J72" s="60">
        <f t="shared" si="44"/>
        <v>-12961.8</v>
      </c>
    </row>
    <row r="73" spans="1:10">
      <c r="A73" s="39"/>
      <c r="B73" s="39"/>
      <c r="C73" s="39"/>
      <c r="D73" s="39"/>
      <c r="E73" s="39"/>
      <c r="F73" s="3" t="s">
        <v>9</v>
      </c>
      <c r="G73" s="60">
        <f t="shared" si="44"/>
        <v>-12961.8</v>
      </c>
      <c r="H73" s="60">
        <f t="shared" si="44"/>
        <v>-12961.8</v>
      </c>
      <c r="I73" s="60">
        <f t="shared" si="44"/>
        <v>-12961.8</v>
      </c>
      <c r="J73" s="60">
        <f t="shared" si="44"/>
        <v>-12961.8</v>
      </c>
    </row>
    <row r="74" spans="1:10">
      <c r="A74" s="39"/>
      <c r="B74" s="39"/>
      <c r="C74" s="39"/>
      <c r="D74" s="39"/>
      <c r="E74" s="39"/>
      <c r="F74" s="3" t="s">
        <v>55</v>
      </c>
      <c r="G74" s="60">
        <f>+G75</f>
        <v>-12961.8</v>
      </c>
      <c r="H74" s="60">
        <f t="shared" si="44"/>
        <v>-12961.8</v>
      </c>
      <c r="I74" s="60">
        <f t="shared" si="44"/>
        <v>-12961.8</v>
      </c>
      <c r="J74" s="60">
        <f>+J75</f>
        <v>-12961.8</v>
      </c>
    </row>
    <row r="75" spans="1:10">
      <c r="A75" s="39"/>
      <c r="B75" s="39"/>
      <c r="C75" s="39"/>
      <c r="D75" s="39"/>
      <c r="E75" s="39"/>
      <c r="F75" s="54" t="s">
        <v>56</v>
      </c>
      <c r="G75" s="66">
        <f>-G69</f>
        <v>-12961.8</v>
      </c>
      <c r="H75" s="66">
        <f t="shared" ref="H75:J75" si="45">-H69</f>
        <v>-12961.8</v>
      </c>
      <c r="I75" s="66">
        <f t="shared" si="45"/>
        <v>-12961.8</v>
      </c>
      <c r="J75" s="66">
        <f t="shared" si="45"/>
        <v>-12961.8</v>
      </c>
    </row>
  </sheetData>
  <mergeCells count="5">
    <mergeCell ref="G8:J8"/>
    <mergeCell ref="A5:J5"/>
    <mergeCell ref="A8:C8"/>
    <mergeCell ref="D8:E8"/>
    <mergeCell ref="F8:F9"/>
  </mergeCells>
  <pageMargins left="0.11811023622047245" right="0.11811023622047245" top="0.31" bottom="0" header="0.19" footer="0.19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opLeftCell="A10" zoomScaleNormal="100" workbookViewId="0">
      <selection sqref="A1:G1"/>
    </sheetView>
  </sheetViews>
  <sheetFormatPr defaultRowHeight="17.25"/>
  <cols>
    <col min="1" max="1" width="10.140625" style="121" customWidth="1"/>
    <col min="2" max="2" width="10.5703125" style="121" customWidth="1"/>
    <col min="3" max="3" width="63.42578125" style="117" customWidth="1"/>
    <col min="4" max="4" width="16" style="117" customWidth="1"/>
    <col min="5" max="5" width="16.42578125" style="117" customWidth="1"/>
    <col min="6" max="6" width="17.5703125" style="117" bestFit="1" customWidth="1"/>
    <col min="7" max="7" width="17.140625" style="117" bestFit="1" customWidth="1"/>
    <col min="8" max="12" width="9.7109375" style="117" customWidth="1"/>
    <col min="13" max="16384" width="9.140625" style="117"/>
  </cols>
  <sheetData>
    <row r="1" spans="1:7" ht="17.25" customHeight="1">
      <c r="A1" s="236" t="s">
        <v>130</v>
      </c>
      <c r="B1" s="236"/>
      <c r="C1" s="236"/>
      <c r="D1" s="236"/>
      <c r="E1" s="236"/>
      <c r="F1" s="236"/>
      <c r="G1" s="236"/>
    </row>
    <row r="2" spans="1:7" ht="17.25" customHeight="1">
      <c r="A2" s="236" t="s">
        <v>83</v>
      </c>
      <c r="B2" s="236"/>
      <c r="C2" s="236"/>
      <c r="D2" s="236"/>
      <c r="E2" s="236"/>
      <c r="F2" s="236"/>
      <c r="G2" s="236"/>
    </row>
    <row r="3" spans="1:7" ht="17.25" customHeight="1">
      <c r="A3" s="236" t="s">
        <v>1</v>
      </c>
      <c r="B3" s="236"/>
      <c r="C3" s="236"/>
      <c r="D3" s="236"/>
      <c r="E3" s="236"/>
      <c r="F3" s="236"/>
      <c r="G3" s="236"/>
    </row>
    <row r="4" spans="1:7">
      <c r="A4" s="236"/>
      <c r="B4" s="236"/>
      <c r="C4" s="236"/>
      <c r="D4" s="236"/>
      <c r="E4" s="236"/>
      <c r="F4" s="236"/>
      <c r="G4" s="236"/>
    </row>
    <row r="5" spans="1:7" ht="48" customHeight="1">
      <c r="A5" s="237" t="s">
        <v>152</v>
      </c>
      <c r="B5" s="237"/>
      <c r="C5" s="237"/>
      <c r="D5" s="237"/>
      <c r="E5" s="237"/>
      <c r="F5" s="237"/>
      <c r="G5" s="237"/>
    </row>
    <row r="6" spans="1:7" ht="17.25" customHeight="1">
      <c r="A6" s="118"/>
      <c r="B6" s="118"/>
      <c r="C6" s="119"/>
      <c r="D6" s="120"/>
      <c r="E6" s="120"/>
      <c r="F6" s="238" t="s">
        <v>111</v>
      </c>
      <c r="G6" s="238"/>
    </row>
    <row r="7" spans="1:7" s="121" customFormat="1" ht="63.75" customHeight="1">
      <c r="A7" s="231" t="s">
        <v>112</v>
      </c>
      <c r="B7" s="231"/>
      <c r="C7" s="232" t="s">
        <v>113</v>
      </c>
      <c r="D7" s="233" t="s">
        <v>134</v>
      </c>
      <c r="E7" s="234"/>
      <c r="F7" s="234"/>
      <c r="G7" s="235"/>
    </row>
    <row r="8" spans="1:7" s="121" customFormat="1" ht="46.5">
      <c r="A8" s="122" t="s">
        <v>78</v>
      </c>
      <c r="B8" s="122" t="s">
        <v>79</v>
      </c>
      <c r="C8" s="219"/>
      <c r="D8" s="123" t="s">
        <v>85</v>
      </c>
      <c r="E8" s="123" t="s">
        <v>75</v>
      </c>
      <c r="F8" s="123" t="s">
        <v>114</v>
      </c>
      <c r="G8" s="124" t="s">
        <v>115</v>
      </c>
    </row>
    <row r="9" spans="1:7" s="121" customFormat="1">
      <c r="A9" s="122"/>
      <c r="B9" s="122"/>
      <c r="C9" s="125" t="s">
        <v>116</v>
      </c>
      <c r="D9" s="126">
        <f>D11</f>
        <v>0</v>
      </c>
      <c r="E9" s="126">
        <f>E11</f>
        <v>0</v>
      </c>
      <c r="F9" s="126">
        <f>F11</f>
        <v>0</v>
      </c>
      <c r="G9" s="126">
        <f>G11</f>
        <v>0</v>
      </c>
    </row>
    <row r="10" spans="1:7">
      <c r="A10" s="122"/>
      <c r="B10" s="122"/>
      <c r="C10" s="125" t="s">
        <v>117</v>
      </c>
      <c r="D10" s="127"/>
      <c r="E10" s="127"/>
      <c r="F10" s="127"/>
      <c r="G10" s="127"/>
    </row>
    <row r="11" spans="1:7" s="121" customFormat="1" ht="34.5">
      <c r="A11" s="128"/>
      <c r="B11" s="129"/>
      <c r="C11" s="129" t="s">
        <v>118</v>
      </c>
      <c r="D11" s="126">
        <f>+D16+D13</f>
        <v>0</v>
      </c>
      <c r="E11" s="126">
        <f t="shared" ref="E11:G11" si="0">+E16+E13</f>
        <v>0</v>
      </c>
      <c r="F11" s="126">
        <f t="shared" si="0"/>
        <v>0</v>
      </c>
      <c r="G11" s="126">
        <f t="shared" si="0"/>
        <v>0</v>
      </c>
    </row>
    <row r="12" spans="1:7" s="121" customFormat="1">
      <c r="A12" s="128"/>
      <c r="B12" s="128"/>
      <c r="C12" s="128" t="s">
        <v>80</v>
      </c>
      <c r="D12" s="124"/>
      <c r="E12" s="124"/>
      <c r="F12" s="124"/>
      <c r="G12" s="124"/>
    </row>
    <row r="13" spans="1:7" s="146" customFormat="1" ht="33.75" customHeight="1">
      <c r="A13" s="194">
        <f>+'2'!A14</f>
        <v>1077</v>
      </c>
      <c r="B13" s="194">
        <f>+'2'!B14</f>
        <v>21001</v>
      </c>
      <c r="C13" s="194" t="str">
        <f>+'2'!C14</f>
        <v xml:space="preserve">ՀՀ տարածքով անցնող երկաթգծերի վերականգնում </v>
      </c>
      <c r="D13" s="126">
        <f>D15</f>
        <v>12961.8</v>
      </c>
      <c r="E13" s="126">
        <f>E15</f>
        <v>12961.8</v>
      </c>
      <c r="F13" s="126">
        <f>F15</f>
        <v>12961.8</v>
      </c>
      <c r="G13" s="126">
        <f>G15</f>
        <v>12961.8</v>
      </c>
    </row>
    <row r="14" spans="1:7" s="146" customFormat="1" ht="21" customHeight="1">
      <c r="A14" s="194"/>
      <c r="B14" s="194"/>
      <c r="C14" s="194" t="s">
        <v>119</v>
      </c>
      <c r="D14" s="126"/>
      <c r="E14" s="126"/>
      <c r="F14" s="126"/>
      <c r="G14" s="126"/>
    </row>
    <row r="15" spans="1:7" s="146" customFormat="1" ht="34.5">
      <c r="A15" s="194"/>
      <c r="B15" s="194"/>
      <c r="C15" s="147" t="s">
        <v>195</v>
      </c>
      <c r="D15" s="126">
        <f>+'3'!G31</f>
        <v>12961.8</v>
      </c>
      <c r="E15" s="126">
        <f>+'3'!H31</f>
        <v>12961.8</v>
      </c>
      <c r="F15" s="126">
        <f>+'3'!I31</f>
        <v>12961.8</v>
      </c>
      <c r="G15" s="126">
        <f>+'3'!J31</f>
        <v>12961.8</v>
      </c>
    </row>
    <row r="16" spans="1:7" s="146" customFormat="1" ht="33.75" customHeight="1">
      <c r="A16" s="144">
        <v>1004</v>
      </c>
      <c r="B16" s="144">
        <v>31013</v>
      </c>
      <c r="C16" s="145" t="s">
        <v>126</v>
      </c>
      <c r="D16" s="126">
        <f>D18</f>
        <v>-12961.8</v>
      </c>
      <c r="E16" s="126">
        <f>E18</f>
        <v>-12961.8</v>
      </c>
      <c r="F16" s="126">
        <f>F18</f>
        <v>-12961.8</v>
      </c>
      <c r="G16" s="126">
        <f>G18</f>
        <v>-12961.8</v>
      </c>
    </row>
    <row r="17" spans="1:7" s="146" customFormat="1" ht="21" customHeight="1">
      <c r="A17" s="144"/>
      <c r="B17" s="144"/>
      <c r="C17" s="144" t="s">
        <v>119</v>
      </c>
      <c r="D17" s="126"/>
      <c r="E17" s="126"/>
      <c r="F17" s="126"/>
      <c r="G17" s="126"/>
    </row>
    <row r="18" spans="1:7" s="146" customFormat="1" ht="51.75">
      <c r="A18" s="144"/>
      <c r="B18" s="144"/>
      <c r="C18" s="147" t="s">
        <v>127</v>
      </c>
      <c r="D18" s="126">
        <f>+'3'!G34</f>
        <v>-12961.8</v>
      </c>
      <c r="E18" s="126">
        <f>+'3'!H34</f>
        <v>-12961.8</v>
      </c>
      <c r="F18" s="126">
        <f>+'3'!I34</f>
        <v>-12961.8</v>
      </c>
      <c r="G18" s="126">
        <f>+'3'!J34</f>
        <v>-12961.8</v>
      </c>
    </row>
  </sheetData>
  <mergeCells count="9">
    <mergeCell ref="A7:B7"/>
    <mergeCell ref="C7:C8"/>
    <mergeCell ref="D7:G7"/>
    <mergeCell ref="A1:G1"/>
    <mergeCell ref="A2:G2"/>
    <mergeCell ref="A3:G3"/>
    <mergeCell ref="A4:G4"/>
    <mergeCell ref="A5:G5"/>
    <mergeCell ref="F6:G6"/>
  </mergeCells>
  <printOptions horizontalCentered="1"/>
  <pageMargins left="0.23622047244094491" right="0.15748031496062992" top="0.44" bottom="0.27559055118110237" header="0.15748031496062992" footer="0.19685039370078741"/>
  <pageSetup paperSize="9" scale="70" firstPageNumber="236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7" zoomScaleNormal="100" workbookViewId="0"/>
  </sheetViews>
  <sheetFormatPr defaultRowHeight="17.25"/>
  <cols>
    <col min="1" max="1" width="7.28515625" style="45" customWidth="1"/>
    <col min="2" max="2" width="12" style="45" customWidth="1"/>
    <col min="3" max="3" width="14.5703125" style="45" customWidth="1"/>
    <col min="4" max="4" width="49.28515625" style="45" customWidth="1"/>
    <col min="5" max="5" width="11.140625" style="45" customWidth="1"/>
    <col min="6" max="6" width="16.85546875" style="45" customWidth="1"/>
    <col min="7" max="7" width="39.28515625" style="45" customWidth="1"/>
    <col min="8" max="8" width="16.85546875" style="45" customWidth="1"/>
    <col min="9" max="9" width="17.7109375" style="45" customWidth="1"/>
    <col min="10" max="10" width="12.85546875" style="45" customWidth="1"/>
    <col min="11" max="11" width="14.140625" style="45" customWidth="1"/>
    <col min="12" max="12" width="10.7109375" style="45" customWidth="1"/>
    <col min="13" max="259" width="9.140625" style="45"/>
    <col min="260" max="260" width="7.28515625" style="45" customWidth="1"/>
    <col min="261" max="261" width="12" style="45" customWidth="1"/>
    <col min="262" max="262" width="11.85546875" style="45" customWidth="1"/>
    <col min="263" max="263" width="64.28515625" style="45" customWidth="1"/>
    <col min="264" max="264" width="16.85546875" style="45" customWidth="1"/>
    <col min="265" max="265" width="17.7109375" style="45" customWidth="1"/>
    <col min="266" max="266" width="12.85546875" style="45" customWidth="1"/>
    <col min="267" max="267" width="14.140625" style="45" customWidth="1"/>
    <col min="268" max="268" width="10.7109375" style="45" customWidth="1"/>
    <col min="269" max="515" width="9.140625" style="45"/>
    <col min="516" max="516" width="7.28515625" style="45" customWidth="1"/>
    <col min="517" max="517" width="12" style="45" customWidth="1"/>
    <col min="518" max="518" width="11.85546875" style="45" customWidth="1"/>
    <col min="519" max="519" width="64.28515625" style="45" customWidth="1"/>
    <col min="520" max="520" width="16.85546875" style="45" customWidth="1"/>
    <col min="521" max="521" width="17.7109375" style="45" customWidth="1"/>
    <col min="522" max="522" width="12.85546875" style="45" customWidth="1"/>
    <col min="523" max="523" width="14.140625" style="45" customWidth="1"/>
    <col min="524" max="524" width="10.7109375" style="45" customWidth="1"/>
    <col min="525" max="771" width="9.140625" style="45"/>
    <col min="772" max="772" width="7.28515625" style="45" customWidth="1"/>
    <col min="773" max="773" width="12" style="45" customWidth="1"/>
    <col min="774" max="774" width="11.85546875" style="45" customWidth="1"/>
    <col min="775" max="775" width="64.28515625" style="45" customWidth="1"/>
    <col min="776" max="776" width="16.85546875" style="45" customWidth="1"/>
    <col min="777" max="777" width="17.7109375" style="45" customWidth="1"/>
    <col min="778" max="778" width="12.85546875" style="45" customWidth="1"/>
    <col min="779" max="779" width="14.140625" style="45" customWidth="1"/>
    <col min="780" max="780" width="10.7109375" style="45" customWidth="1"/>
    <col min="781" max="1027" width="9.140625" style="45"/>
    <col min="1028" max="1028" width="7.28515625" style="45" customWidth="1"/>
    <col min="1029" max="1029" width="12" style="45" customWidth="1"/>
    <col min="1030" max="1030" width="11.85546875" style="45" customWidth="1"/>
    <col min="1031" max="1031" width="64.28515625" style="45" customWidth="1"/>
    <col min="1032" max="1032" width="16.85546875" style="45" customWidth="1"/>
    <col min="1033" max="1033" width="17.7109375" style="45" customWidth="1"/>
    <col min="1034" max="1034" width="12.85546875" style="45" customWidth="1"/>
    <col min="1035" max="1035" width="14.140625" style="45" customWidth="1"/>
    <col min="1036" max="1036" width="10.7109375" style="45" customWidth="1"/>
    <col min="1037" max="1283" width="9.140625" style="45"/>
    <col min="1284" max="1284" width="7.28515625" style="45" customWidth="1"/>
    <col min="1285" max="1285" width="12" style="45" customWidth="1"/>
    <col min="1286" max="1286" width="11.85546875" style="45" customWidth="1"/>
    <col min="1287" max="1287" width="64.28515625" style="45" customWidth="1"/>
    <col min="1288" max="1288" width="16.85546875" style="45" customWidth="1"/>
    <col min="1289" max="1289" width="17.7109375" style="45" customWidth="1"/>
    <col min="1290" max="1290" width="12.85546875" style="45" customWidth="1"/>
    <col min="1291" max="1291" width="14.140625" style="45" customWidth="1"/>
    <col min="1292" max="1292" width="10.7109375" style="45" customWidth="1"/>
    <col min="1293" max="1539" width="9.140625" style="45"/>
    <col min="1540" max="1540" width="7.28515625" style="45" customWidth="1"/>
    <col min="1541" max="1541" width="12" style="45" customWidth="1"/>
    <col min="1542" max="1542" width="11.85546875" style="45" customWidth="1"/>
    <col min="1543" max="1543" width="64.28515625" style="45" customWidth="1"/>
    <col min="1544" max="1544" width="16.85546875" style="45" customWidth="1"/>
    <col min="1545" max="1545" width="17.7109375" style="45" customWidth="1"/>
    <col min="1546" max="1546" width="12.85546875" style="45" customWidth="1"/>
    <col min="1547" max="1547" width="14.140625" style="45" customWidth="1"/>
    <col min="1548" max="1548" width="10.7109375" style="45" customWidth="1"/>
    <col min="1549" max="1795" width="9.140625" style="45"/>
    <col min="1796" max="1796" width="7.28515625" style="45" customWidth="1"/>
    <col min="1797" max="1797" width="12" style="45" customWidth="1"/>
    <col min="1798" max="1798" width="11.85546875" style="45" customWidth="1"/>
    <col min="1799" max="1799" width="64.28515625" style="45" customWidth="1"/>
    <col min="1800" max="1800" width="16.85546875" style="45" customWidth="1"/>
    <col min="1801" max="1801" width="17.7109375" style="45" customWidth="1"/>
    <col min="1802" max="1802" width="12.85546875" style="45" customWidth="1"/>
    <col min="1803" max="1803" width="14.140625" style="45" customWidth="1"/>
    <col min="1804" max="1804" width="10.7109375" style="45" customWidth="1"/>
    <col min="1805" max="2051" width="9.140625" style="45"/>
    <col min="2052" max="2052" width="7.28515625" style="45" customWidth="1"/>
    <col min="2053" max="2053" width="12" style="45" customWidth="1"/>
    <col min="2054" max="2054" width="11.85546875" style="45" customWidth="1"/>
    <col min="2055" max="2055" width="64.28515625" style="45" customWidth="1"/>
    <col min="2056" max="2056" width="16.85546875" style="45" customWidth="1"/>
    <col min="2057" max="2057" width="17.7109375" style="45" customWidth="1"/>
    <col min="2058" max="2058" width="12.85546875" style="45" customWidth="1"/>
    <col min="2059" max="2059" width="14.140625" style="45" customWidth="1"/>
    <col min="2060" max="2060" width="10.7109375" style="45" customWidth="1"/>
    <col min="2061" max="2307" width="9.140625" style="45"/>
    <col min="2308" max="2308" width="7.28515625" style="45" customWidth="1"/>
    <col min="2309" max="2309" width="12" style="45" customWidth="1"/>
    <col min="2310" max="2310" width="11.85546875" style="45" customWidth="1"/>
    <col min="2311" max="2311" width="64.28515625" style="45" customWidth="1"/>
    <col min="2312" max="2312" width="16.85546875" style="45" customWidth="1"/>
    <col min="2313" max="2313" width="17.7109375" style="45" customWidth="1"/>
    <col min="2314" max="2314" width="12.85546875" style="45" customWidth="1"/>
    <col min="2315" max="2315" width="14.140625" style="45" customWidth="1"/>
    <col min="2316" max="2316" width="10.7109375" style="45" customWidth="1"/>
    <col min="2317" max="2563" width="9.140625" style="45"/>
    <col min="2564" max="2564" width="7.28515625" style="45" customWidth="1"/>
    <col min="2565" max="2565" width="12" style="45" customWidth="1"/>
    <col min="2566" max="2566" width="11.85546875" style="45" customWidth="1"/>
    <col min="2567" max="2567" width="64.28515625" style="45" customWidth="1"/>
    <col min="2568" max="2568" width="16.85546875" style="45" customWidth="1"/>
    <col min="2569" max="2569" width="17.7109375" style="45" customWidth="1"/>
    <col min="2570" max="2570" width="12.85546875" style="45" customWidth="1"/>
    <col min="2571" max="2571" width="14.140625" style="45" customWidth="1"/>
    <col min="2572" max="2572" width="10.7109375" style="45" customWidth="1"/>
    <col min="2573" max="2819" width="9.140625" style="45"/>
    <col min="2820" max="2820" width="7.28515625" style="45" customWidth="1"/>
    <col min="2821" max="2821" width="12" style="45" customWidth="1"/>
    <col min="2822" max="2822" width="11.85546875" style="45" customWidth="1"/>
    <col min="2823" max="2823" width="64.28515625" style="45" customWidth="1"/>
    <col min="2824" max="2824" width="16.85546875" style="45" customWidth="1"/>
    <col min="2825" max="2825" width="17.7109375" style="45" customWidth="1"/>
    <col min="2826" max="2826" width="12.85546875" style="45" customWidth="1"/>
    <col min="2827" max="2827" width="14.140625" style="45" customWidth="1"/>
    <col min="2828" max="2828" width="10.7109375" style="45" customWidth="1"/>
    <col min="2829" max="3075" width="9.140625" style="45"/>
    <col min="3076" max="3076" width="7.28515625" style="45" customWidth="1"/>
    <col min="3077" max="3077" width="12" style="45" customWidth="1"/>
    <col min="3078" max="3078" width="11.85546875" style="45" customWidth="1"/>
    <col min="3079" max="3079" width="64.28515625" style="45" customWidth="1"/>
    <col min="3080" max="3080" width="16.85546875" style="45" customWidth="1"/>
    <col min="3081" max="3081" width="17.7109375" style="45" customWidth="1"/>
    <col min="3082" max="3082" width="12.85546875" style="45" customWidth="1"/>
    <col min="3083" max="3083" width="14.140625" style="45" customWidth="1"/>
    <col min="3084" max="3084" width="10.7109375" style="45" customWidth="1"/>
    <col min="3085" max="3331" width="9.140625" style="45"/>
    <col min="3332" max="3332" width="7.28515625" style="45" customWidth="1"/>
    <col min="3333" max="3333" width="12" style="45" customWidth="1"/>
    <col min="3334" max="3334" width="11.85546875" style="45" customWidth="1"/>
    <col min="3335" max="3335" width="64.28515625" style="45" customWidth="1"/>
    <col min="3336" max="3336" width="16.85546875" style="45" customWidth="1"/>
    <col min="3337" max="3337" width="17.7109375" style="45" customWidth="1"/>
    <col min="3338" max="3338" width="12.85546875" style="45" customWidth="1"/>
    <col min="3339" max="3339" width="14.140625" style="45" customWidth="1"/>
    <col min="3340" max="3340" width="10.7109375" style="45" customWidth="1"/>
    <col min="3341" max="3587" width="9.140625" style="45"/>
    <col min="3588" max="3588" width="7.28515625" style="45" customWidth="1"/>
    <col min="3589" max="3589" width="12" style="45" customWidth="1"/>
    <col min="3590" max="3590" width="11.85546875" style="45" customWidth="1"/>
    <col min="3591" max="3591" width="64.28515625" style="45" customWidth="1"/>
    <col min="3592" max="3592" width="16.85546875" style="45" customWidth="1"/>
    <col min="3593" max="3593" width="17.7109375" style="45" customWidth="1"/>
    <col min="3594" max="3594" width="12.85546875" style="45" customWidth="1"/>
    <col min="3595" max="3595" width="14.140625" style="45" customWidth="1"/>
    <col min="3596" max="3596" width="10.7109375" style="45" customWidth="1"/>
    <col min="3597" max="3843" width="9.140625" style="45"/>
    <col min="3844" max="3844" width="7.28515625" style="45" customWidth="1"/>
    <col min="3845" max="3845" width="12" style="45" customWidth="1"/>
    <col min="3846" max="3846" width="11.85546875" style="45" customWidth="1"/>
    <col min="3847" max="3847" width="64.28515625" style="45" customWidth="1"/>
    <col min="3848" max="3848" width="16.85546875" style="45" customWidth="1"/>
    <col min="3849" max="3849" width="17.7109375" style="45" customWidth="1"/>
    <col min="3850" max="3850" width="12.85546875" style="45" customWidth="1"/>
    <col min="3851" max="3851" width="14.140625" style="45" customWidth="1"/>
    <col min="3852" max="3852" width="10.7109375" style="45" customWidth="1"/>
    <col min="3853" max="4099" width="9.140625" style="45"/>
    <col min="4100" max="4100" width="7.28515625" style="45" customWidth="1"/>
    <col min="4101" max="4101" width="12" style="45" customWidth="1"/>
    <col min="4102" max="4102" width="11.85546875" style="45" customWidth="1"/>
    <col min="4103" max="4103" width="64.28515625" style="45" customWidth="1"/>
    <col min="4104" max="4104" width="16.85546875" style="45" customWidth="1"/>
    <col min="4105" max="4105" width="17.7109375" style="45" customWidth="1"/>
    <col min="4106" max="4106" width="12.85546875" style="45" customWidth="1"/>
    <col min="4107" max="4107" width="14.140625" style="45" customWidth="1"/>
    <col min="4108" max="4108" width="10.7109375" style="45" customWidth="1"/>
    <col min="4109" max="4355" width="9.140625" style="45"/>
    <col min="4356" max="4356" width="7.28515625" style="45" customWidth="1"/>
    <col min="4357" max="4357" width="12" style="45" customWidth="1"/>
    <col min="4358" max="4358" width="11.85546875" style="45" customWidth="1"/>
    <col min="4359" max="4359" width="64.28515625" style="45" customWidth="1"/>
    <col min="4360" max="4360" width="16.85546875" style="45" customWidth="1"/>
    <col min="4361" max="4361" width="17.7109375" style="45" customWidth="1"/>
    <col min="4362" max="4362" width="12.85546875" style="45" customWidth="1"/>
    <col min="4363" max="4363" width="14.140625" style="45" customWidth="1"/>
    <col min="4364" max="4364" width="10.7109375" style="45" customWidth="1"/>
    <col min="4365" max="4611" width="9.140625" style="45"/>
    <col min="4612" max="4612" width="7.28515625" style="45" customWidth="1"/>
    <col min="4613" max="4613" width="12" style="45" customWidth="1"/>
    <col min="4614" max="4614" width="11.85546875" style="45" customWidth="1"/>
    <col min="4615" max="4615" width="64.28515625" style="45" customWidth="1"/>
    <col min="4616" max="4616" width="16.85546875" style="45" customWidth="1"/>
    <col min="4617" max="4617" width="17.7109375" style="45" customWidth="1"/>
    <col min="4618" max="4618" width="12.85546875" style="45" customWidth="1"/>
    <col min="4619" max="4619" width="14.140625" style="45" customWidth="1"/>
    <col min="4620" max="4620" width="10.7109375" style="45" customWidth="1"/>
    <col min="4621" max="4867" width="9.140625" style="45"/>
    <col min="4868" max="4868" width="7.28515625" style="45" customWidth="1"/>
    <col min="4869" max="4869" width="12" style="45" customWidth="1"/>
    <col min="4870" max="4870" width="11.85546875" style="45" customWidth="1"/>
    <col min="4871" max="4871" width="64.28515625" style="45" customWidth="1"/>
    <col min="4872" max="4872" width="16.85546875" style="45" customWidth="1"/>
    <col min="4873" max="4873" width="17.7109375" style="45" customWidth="1"/>
    <col min="4874" max="4874" width="12.85546875" style="45" customWidth="1"/>
    <col min="4875" max="4875" width="14.140625" style="45" customWidth="1"/>
    <col min="4876" max="4876" width="10.7109375" style="45" customWidth="1"/>
    <col min="4877" max="5123" width="9.140625" style="45"/>
    <col min="5124" max="5124" width="7.28515625" style="45" customWidth="1"/>
    <col min="5125" max="5125" width="12" style="45" customWidth="1"/>
    <col min="5126" max="5126" width="11.85546875" style="45" customWidth="1"/>
    <col min="5127" max="5127" width="64.28515625" style="45" customWidth="1"/>
    <col min="5128" max="5128" width="16.85546875" style="45" customWidth="1"/>
    <col min="5129" max="5129" width="17.7109375" style="45" customWidth="1"/>
    <col min="5130" max="5130" width="12.85546875" style="45" customWidth="1"/>
    <col min="5131" max="5131" width="14.140625" style="45" customWidth="1"/>
    <col min="5132" max="5132" width="10.7109375" style="45" customWidth="1"/>
    <col min="5133" max="5379" width="9.140625" style="45"/>
    <col min="5380" max="5380" width="7.28515625" style="45" customWidth="1"/>
    <col min="5381" max="5381" width="12" style="45" customWidth="1"/>
    <col min="5382" max="5382" width="11.85546875" style="45" customWidth="1"/>
    <col min="5383" max="5383" width="64.28515625" style="45" customWidth="1"/>
    <col min="5384" max="5384" width="16.85546875" style="45" customWidth="1"/>
    <col min="5385" max="5385" width="17.7109375" style="45" customWidth="1"/>
    <col min="5386" max="5386" width="12.85546875" style="45" customWidth="1"/>
    <col min="5387" max="5387" width="14.140625" style="45" customWidth="1"/>
    <col min="5388" max="5388" width="10.7109375" style="45" customWidth="1"/>
    <col min="5389" max="5635" width="9.140625" style="45"/>
    <col min="5636" max="5636" width="7.28515625" style="45" customWidth="1"/>
    <col min="5637" max="5637" width="12" style="45" customWidth="1"/>
    <col min="5638" max="5638" width="11.85546875" style="45" customWidth="1"/>
    <col min="5639" max="5639" width="64.28515625" style="45" customWidth="1"/>
    <col min="5640" max="5640" width="16.85546875" style="45" customWidth="1"/>
    <col min="5641" max="5641" width="17.7109375" style="45" customWidth="1"/>
    <col min="5642" max="5642" width="12.85546875" style="45" customWidth="1"/>
    <col min="5643" max="5643" width="14.140625" style="45" customWidth="1"/>
    <col min="5644" max="5644" width="10.7109375" style="45" customWidth="1"/>
    <col min="5645" max="5891" width="9.140625" style="45"/>
    <col min="5892" max="5892" width="7.28515625" style="45" customWidth="1"/>
    <col min="5893" max="5893" width="12" style="45" customWidth="1"/>
    <col min="5894" max="5894" width="11.85546875" style="45" customWidth="1"/>
    <col min="5895" max="5895" width="64.28515625" style="45" customWidth="1"/>
    <col min="5896" max="5896" width="16.85546875" style="45" customWidth="1"/>
    <col min="5897" max="5897" width="17.7109375" style="45" customWidth="1"/>
    <col min="5898" max="5898" width="12.85546875" style="45" customWidth="1"/>
    <col min="5899" max="5899" width="14.140625" style="45" customWidth="1"/>
    <col min="5900" max="5900" width="10.7109375" style="45" customWidth="1"/>
    <col min="5901" max="6147" width="9.140625" style="45"/>
    <col min="6148" max="6148" width="7.28515625" style="45" customWidth="1"/>
    <col min="6149" max="6149" width="12" style="45" customWidth="1"/>
    <col min="6150" max="6150" width="11.85546875" style="45" customWidth="1"/>
    <col min="6151" max="6151" width="64.28515625" style="45" customWidth="1"/>
    <col min="6152" max="6152" width="16.85546875" style="45" customWidth="1"/>
    <col min="6153" max="6153" width="17.7109375" style="45" customWidth="1"/>
    <col min="6154" max="6154" width="12.85546875" style="45" customWidth="1"/>
    <col min="6155" max="6155" width="14.140625" style="45" customWidth="1"/>
    <col min="6156" max="6156" width="10.7109375" style="45" customWidth="1"/>
    <col min="6157" max="6403" width="9.140625" style="45"/>
    <col min="6404" max="6404" width="7.28515625" style="45" customWidth="1"/>
    <col min="6405" max="6405" width="12" style="45" customWidth="1"/>
    <col min="6406" max="6406" width="11.85546875" style="45" customWidth="1"/>
    <col min="6407" max="6407" width="64.28515625" style="45" customWidth="1"/>
    <col min="6408" max="6408" width="16.85546875" style="45" customWidth="1"/>
    <col min="6409" max="6409" width="17.7109375" style="45" customWidth="1"/>
    <col min="6410" max="6410" width="12.85546875" style="45" customWidth="1"/>
    <col min="6411" max="6411" width="14.140625" style="45" customWidth="1"/>
    <col min="6412" max="6412" width="10.7109375" style="45" customWidth="1"/>
    <col min="6413" max="6659" width="9.140625" style="45"/>
    <col min="6660" max="6660" width="7.28515625" style="45" customWidth="1"/>
    <col min="6661" max="6661" width="12" style="45" customWidth="1"/>
    <col min="6662" max="6662" width="11.85546875" style="45" customWidth="1"/>
    <col min="6663" max="6663" width="64.28515625" style="45" customWidth="1"/>
    <col min="6664" max="6664" width="16.85546875" style="45" customWidth="1"/>
    <col min="6665" max="6665" width="17.7109375" style="45" customWidth="1"/>
    <col min="6666" max="6666" width="12.85546875" style="45" customWidth="1"/>
    <col min="6667" max="6667" width="14.140625" style="45" customWidth="1"/>
    <col min="6668" max="6668" width="10.7109375" style="45" customWidth="1"/>
    <col min="6669" max="6915" width="9.140625" style="45"/>
    <col min="6916" max="6916" width="7.28515625" style="45" customWidth="1"/>
    <col min="6917" max="6917" width="12" style="45" customWidth="1"/>
    <col min="6918" max="6918" width="11.85546875" style="45" customWidth="1"/>
    <col min="6919" max="6919" width="64.28515625" style="45" customWidth="1"/>
    <col min="6920" max="6920" width="16.85546875" style="45" customWidth="1"/>
    <col min="6921" max="6921" width="17.7109375" style="45" customWidth="1"/>
    <col min="6922" max="6922" width="12.85546875" style="45" customWidth="1"/>
    <col min="6923" max="6923" width="14.140625" style="45" customWidth="1"/>
    <col min="6924" max="6924" width="10.7109375" style="45" customWidth="1"/>
    <col min="6925" max="7171" width="9.140625" style="45"/>
    <col min="7172" max="7172" width="7.28515625" style="45" customWidth="1"/>
    <col min="7173" max="7173" width="12" style="45" customWidth="1"/>
    <col min="7174" max="7174" width="11.85546875" style="45" customWidth="1"/>
    <col min="7175" max="7175" width="64.28515625" style="45" customWidth="1"/>
    <col min="7176" max="7176" width="16.85546875" style="45" customWidth="1"/>
    <col min="7177" max="7177" width="17.7109375" style="45" customWidth="1"/>
    <col min="7178" max="7178" width="12.85546875" style="45" customWidth="1"/>
    <col min="7179" max="7179" width="14.140625" style="45" customWidth="1"/>
    <col min="7180" max="7180" width="10.7109375" style="45" customWidth="1"/>
    <col min="7181" max="7427" width="9.140625" style="45"/>
    <col min="7428" max="7428" width="7.28515625" style="45" customWidth="1"/>
    <col min="7429" max="7429" width="12" style="45" customWidth="1"/>
    <col min="7430" max="7430" width="11.85546875" style="45" customWidth="1"/>
    <col min="7431" max="7431" width="64.28515625" style="45" customWidth="1"/>
    <col min="7432" max="7432" width="16.85546875" style="45" customWidth="1"/>
    <col min="7433" max="7433" width="17.7109375" style="45" customWidth="1"/>
    <col min="7434" max="7434" width="12.85546875" style="45" customWidth="1"/>
    <col min="7435" max="7435" width="14.140625" style="45" customWidth="1"/>
    <col min="7436" max="7436" width="10.7109375" style="45" customWidth="1"/>
    <col min="7437" max="7683" width="9.140625" style="45"/>
    <col min="7684" max="7684" width="7.28515625" style="45" customWidth="1"/>
    <col min="7685" max="7685" width="12" style="45" customWidth="1"/>
    <col min="7686" max="7686" width="11.85546875" style="45" customWidth="1"/>
    <col min="7687" max="7687" width="64.28515625" style="45" customWidth="1"/>
    <col min="7688" max="7688" width="16.85546875" style="45" customWidth="1"/>
    <col min="7689" max="7689" width="17.7109375" style="45" customWidth="1"/>
    <col min="7690" max="7690" width="12.85546875" style="45" customWidth="1"/>
    <col min="7691" max="7691" width="14.140625" style="45" customWidth="1"/>
    <col min="7692" max="7692" width="10.7109375" style="45" customWidth="1"/>
    <col min="7693" max="7939" width="9.140625" style="45"/>
    <col min="7940" max="7940" width="7.28515625" style="45" customWidth="1"/>
    <col min="7941" max="7941" width="12" style="45" customWidth="1"/>
    <col min="7942" max="7942" width="11.85546875" style="45" customWidth="1"/>
    <col min="7943" max="7943" width="64.28515625" style="45" customWidth="1"/>
    <col min="7944" max="7944" width="16.85546875" style="45" customWidth="1"/>
    <col min="7945" max="7945" width="17.7109375" style="45" customWidth="1"/>
    <col min="7946" max="7946" width="12.85546875" style="45" customWidth="1"/>
    <col min="7947" max="7947" width="14.140625" style="45" customWidth="1"/>
    <col min="7948" max="7948" width="10.7109375" style="45" customWidth="1"/>
    <col min="7949" max="8195" width="9.140625" style="45"/>
    <col min="8196" max="8196" width="7.28515625" style="45" customWidth="1"/>
    <col min="8197" max="8197" width="12" style="45" customWidth="1"/>
    <col min="8198" max="8198" width="11.85546875" style="45" customWidth="1"/>
    <col min="8199" max="8199" width="64.28515625" style="45" customWidth="1"/>
    <col min="8200" max="8200" width="16.85546875" style="45" customWidth="1"/>
    <col min="8201" max="8201" width="17.7109375" style="45" customWidth="1"/>
    <col min="8202" max="8202" width="12.85546875" style="45" customWidth="1"/>
    <col min="8203" max="8203" width="14.140625" style="45" customWidth="1"/>
    <col min="8204" max="8204" width="10.7109375" style="45" customWidth="1"/>
    <col min="8205" max="8451" width="9.140625" style="45"/>
    <col min="8452" max="8452" width="7.28515625" style="45" customWidth="1"/>
    <col min="8453" max="8453" width="12" style="45" customWidth="1"/>
    <col min="8454" max="8454" width="11.85546875" style="45" customWidth="1"/>
    <col min="8455" max="8455" width="64.28515625" style="45" customWidth="1"/>
    <col min="8456" max="8456" width="16.85546875" style="45" customWidth="1"/>
    <col min="8457" max="8457" width="17.7109375" style="45" customWidth="1"/>
    <col min="8458" max="8458" width="12.85546875" style="45" customWidth="1"/>
    <col min="8459" max="8459" width="14.140625" style="45" customWidth="1"/>
    <col min="8460" max="8460" width="10.7109375" style="45" customWidth="1"/>
    <col min="8461" max="8707" width="9.140625" style="45"/>
    <col min="8708" max="8708" width="7.28515625" style="45" customWidth="1"/>
    <col min="8709" max="8709" width="12" style="45" customWidth="1"/>
    <col min="8710" max="8710" width="11.85546875" style="45" customWidth="1"/>
    <col min="8711" max="8711" width="64.28515625" style="45" customWidth="1"/>
    <col min="8712" max="8712" width="16.85546875" style="45" customWidth="1"/>
    <col min="8713" max="8713" width="17.7109375" style="45" customWidth="1"/>
    <col min="8714" max="8714" width="12.85546875" style="45" customWidth="1"/>
    <col min="8715" max="8715" width="14.140625" style="45" customWidth="1"/>
    <col min="8716" max="8716" width="10.7109375" style="45" customWidth="1"/>
    <col min="8717" max="8963" width="9.140625" style="45"/>
    <col min="8964" max="8964" width="7.28515625" style="45" customWidth="1"/>
    <col min="8965" max="8965" width="12" style="45" customWidth="1"/>
    <col min="8966" max="8966" width="11.85546875" style="45" customWidth="1"/>
    <col min="8967" max="8967" width="64.28515625" style="45" customWidth="1"/>
    <col min="8968" max="8968" width="16.85546875" style="45" customWidth="1"/>
    <col min="8969" max="8969" width="17.7109375" style="45" customWidth="1"/>
    <col min="8970" max="8970" width="12.85546875" style="45" customWidth="1"/>
    <col min="8971" max="8971" width="14.140625" style="45" customWidth="1"/>
    <col min="8972" max="8972" width="10.7109375" style="45" customWidth="1"/>
    <col min="8973" max="9219" width="9.140625" style="45"/>
    <col min="9220" max="9220" width="7.28515625" style="45" customWidth="1"/>
    <col min="9221" max="9221" width="12" style="45" customWidth="1"/>
    <col min="9222" max="9222" width="11.85546875" style="45" customWidth="1"/>
    <col min="9223" max="9223" width="64.28515625" style="45" customWidth="1"/>
    <col min="9224" max="9224" width="16.85546875" style="45" customWidth="1"/>
    <col min="9225" max="9225" width="17.7109375" style="45" customWidth="1"/>
    <col min="9226" max="9226" width="12.85546875" style="45" customWidth="1"/>
    <col min="9227" max="9227" width="14.140625" style="45" customWidth="1"/>
    <col min="9228" max="9228" width="10.7109375" style="45" customWidth="1"/>
    <col min="9229" max="9475" width="9.140625" style="45"/>
    <col min="9476" max="9476" width="7.28515625" style="45" customWidth="1"/>
    <col min="9477" max="9477" width="12" style="45" customWidth="1"/>
    <col min="9478" max="9478" width="11.85546875" style="45" customWidth="1"/>
    <col min="9479" max="9479" width="64.28515625" style="45" customWidth="1"/>
    <col min="9480" max="9480" width="16.85546875" style="45" customWidth="1"/>
    <col min="9481" max="9481" width="17.7109375" style="45" customWidth="1"/>
    <col min="9482" max="9482" width="12.85546875" style="45" customWidth="1"/>
    <col min="9483" max="9483" width="14.140625" style="45" customWidth="1"/>
    <col min="9484" max="9484" width="10.7109375" style="45" customWidth="1"/>
    <col min="9485" max="9731" width="9.140625" style="45"/>
    <col min="9732" max="9732" width="7.28515625" style="45" customWidth="1"/>
    <col min="9733" max="9733" width="12" style="45" customWidth="1"/>
    <col min="9734" max="9734" width="11.85546875" style="45" customWidth="1"/>
    <col min="9735" max="9735" width="64.28515625" style="45" customWidth="1"/>
    <col min="9736" max="9736" width="16.85546875" style="45" customWidth="1"/>
    <col min="9737" max="9737" width="17.7109375" style="45" customWidth="1"/>
    <col min="9738" max="9738" width="12.85546875" style="45" customWidth="1"/>
    <col min="9739" max="9739" width="14.140625" style="45" customWidth="1"/>
    <col min="9740" max="9740" width="10.7109375" style="45" customWidth="1"/>
    <col min="9741" max="9987" width="9.140625" style="45"/>
    <col min="9988" max="9988" width="7.28515625" style="45" customWidth="1"/>
    <col min="9989" max="9989" width="12" style="45" customWidth="1"/>
    <col min="9990" max="9990" width="11.85546875" style="45" customWidth="1"/>
    <col min="9991" max="9991" width="64.28515625" style="45" customWidth="1"/>
    <col min="9992" max="9992" width="16.85546875" style="45" customWidth="1"/>
    <col min="9993" max="9993" width="17.7109375" style="45" customWidth="1"/>
    <col min="9994" max="9994" width="12.85546875" style="45" customWidth="1"/>
    <col min="9995" max="9995" width="14.140625" style="45" customWidth="1"/>
    <col min="9996" max="9996" width="10.7109375" style="45" customWidth="1"/>
    <col min="9997" max="10243" width="9.140625" style="45"/>
    <col min="10244" max="10244" width="7.28515625" style="45" customWidth="1"/>
    <col min="10245" max="10245" width="12" style="45" customWidth="1"/>
    <col min="10246" max="10246" width="11.85546875" style="45" customWidth="1"/>
    <col min="10247" max="10247" width="64.28515625" style="45" customWidth="1"/>
    <col min="10248" max="10248" width="16.85546875" style="45" customWidth="1"/>
    <col min="10249" max="10249" width="17.7109375" style="45" customWidth="1"/>
    <col min="10250" max="10250" width="12.85546875" style="45" customWidth="1"/>
    <col min="10251" max="10251" width="14.140625" style="45" customWidth="1"/>
    <col min="10252" max="10252" width="10.7109375" style="45" customWidth="1"/>
    <col min="10253" max="10499" width="9.140625" style="45"/>
    <col min="10500" max="10500" width="7.28515625" style="45" customWidth="1"/>
    <col min="10501" max="10501" width="12" style="45" customWidth="1"/>
    <col min="10502" max="10502" width="11.85546875" style="45" customWidth="1"/>
    <col min="10503" max="10503" width="64.28515625" style="45" customWidth="1"/>
    <col min="10504" max="10504" width="16.85546875" style="45" customWidth="1"/>
    <col min="10505" max="10505" width="17.7109375" style="45" customWidth="1"/>
    <col min="10506" max="10506" width="12.85546875" style="45" customWidth="1"/>
    <col min="10507" max="10507" width="14.140625" style="45" customWidth="1"/>
    <col min="10508" max="10508" width="10.7109375" style="45" customWidth="1"/>
    <col min="10509" max="10755" width="9.140625" style="45"/>
    <col min="10756" max="10756" width="7.28515625" style="45" customWidth="1"/>
    <col min="10757" max="10757" width="12" style="45" customWidth="1"/>
    <col min="10758" max="10758" width="11.85546875" style="45" customWidth="1"/>
    <col min="10759" max="10759" width="64.28515625" style="45" customWidth="1"/>
    <col min="10760" max="10760" width="16.85546875" style="45" customWidth="1"/>
    <col min="10761" max="10761" width="17.7109375" style="45" customWidth="1"/>
    <col min="10762" max="10762" width="12.85546875" style="45" customWidth="1"/>
    <col min="10763" max="10763" width="14.140625" style="45" customWidth="1"/>
    <col min="10764" max="10764" width="10.7109375" style="45" customWidth="1"/>
    <col min="10765" max="11011" width="9.140625" style="45"/>
    <col min="11012" max="11012" width="7.28515625" style="45" customWidth="1"/>
    <col min="11013" max="11013" width="12" style="45" customWidth="1"/>
    <col min="11014" max="11014" width="11.85546875" style="45" customWidth="1"/>
    <col min="11015" max="11015" width="64.28515625" style="45" customWidth="1"/>
    <col min="11016" max="11016" width="16.85546875" style="45" customWidth="1"/>
    <col min="11017" max="11017" width="17.7109375" style="45" customWidth="1"/>
    <col min="11018" max="11018" width="12.85546875" style="45" customWidth="1"/>
    <col min="11019" max="11019" width="14.140625" style="45" customWidth="1"/>
    <col min="11020" max="11020" width="10.7109375" style="45" customWidth="1"/>
    <col min="11021" max="11267" width="9.140625" style="45"/>
    <col min="11268" max="11268" width="7.28515625" style="45" customWidth="1"/>
    <col min="11269" max="11269" width="12" style="45" customWidth="1"/>
    <col min="11270" max="11270" width="11.85546875" style="45" customWidth="1"/>
    <col min="11271" max="11271" width="64.28515625" style="45" customWidth="1"/>
    <col min="11272" max="11272" width="16.85546875" style="45" customWidth="1"/>
    <col min="11273" max="11273" width="17.7109375" style="45" customWidth="1"/>
    <col min="11274" max="11274" width="12.85546875" style="45" customWidth="1"/>
    <col min="11275" max="11275" width="14.140625" style="45" customWidth="1"/>
    <col min="11276" max="11276" width="10.7109375" style="45" customWidth="1"/>
    <col min="11277" max="11523" width="9.140625" style="45"/>
    <col min="11524" max="11524" width="7.28515625" style="45" customWidth="1"/>
    <col min="11525" max="11525" width="12" style="45" customWidth="1"/>
    <col min="11526" max="11526" width="11.85546875" style="45" customWidth="1"/>
    <col min="11527" max="11527" width="64.28515625" style="45" customWidth="1"/>
    <col min="11528" max="11528" width="16.85546875" style="45" customWidth="1"/>
    <col min="11529" max="11529" width="17.7109375" style="45" customWidth="1"/>
    <col min="11530" max="11530" width="12.85546875" style="45" customWidth="1"/>
    <col min="11531" max="11531" width="14.140625" style="45" customWidth="1"/>
    <col min="11532" max="11532" width="10.7109375" style="45" customWidth="1"/>
    <col min="11533" max="11779" width="9.140625" style="45"/>
    <col min="11780" max="11780" width="7.28515625" style="45" customWidth="1"/>
    <col min="11781" max="11781" width="12" style="45" customWidth="1"/>
    <col min="11782" max="11782" width="11.85546875" style="45" customWidth="1"/>
    <col min="11783" max="11783" width="64.28515625" style="45" customWidth="1"/>
    <col min="11784" max="11784" width="16.85546875" style="45" customWidth="1"/>
    <col min="11785" max="11785" width="17.7109375" style="45" customWidth="1"/>
    <col min="11786" max="11786" width="12.85546875" style="45" customWidth="1"/>
    <col min="11787" max="11787" width="14.140625" style="45" customWidth="1"/>
    <col min="11788" max="11788" width="10.7109375" style="45" customWidth="1"/>
    <col min="11789" max="12035" width="9.140625" style="45"/>
    <col min="12036" max="12036" width="7.28515625" style="45" customWidth="1"/>
    <col min="12037" max="12037" width="12" style="45" customWidth="1"/>
    <col min="12038" max="12038" width="11.85546875" style="45" customWidth="1"/>
    <col min="12039" max="12039" width="64.28515625" style="45" customWidth="1"/>
    <col min="12040" max="12040" width="16.85546875" style="45" customWidth="1"/>
    <col min="12041" max="12041" width="17.7109375" style="45" customWidth="1"/>
    <col min="12042" max="12042" width="12.85546875" style="45" customWidth="1"/>
    <col min="12043" max="12043" width="14.140625" style="45" customWidth="1"/>
    <col min="12044" max="12044" width="10.7109375" style="45" customWidth="1"/>
    <col min="12045" max="12291" width="9.140625" style="45"/>
    <col min="12292" max="12292" width="7.28515625" style="45" customWidth="1"/>
    <col min="12293" max="12293" width="12" style="45" customWidth="1"/>
    <col min="12294" max="12294" width="11.85546875" style="45" customWidth="1"/>
    <col min="12295" max="12295" width="64.28515625" style="45" customWidth="1"/>
    <col min="12296" max="12296" width="16.85546875" style="45" customWidth="1"/>
    <col min="12297" max="12297" width="17.7109375" style="45" customWidth="1"/>
    <col min="12298" max="12298" width="12.85546875" style="45" customWidth="1"/>
    <col min="12299" max="12299" width="14.140625" style="45" customWidth="1"/>
    <col min="12300" max="12300" width="10.7109375" style="45" customWidth="1"/>
    <col min="12301" max="12547" width="9.140625" style="45"/>
    <col min="12548" max="12548" width="7.28515625" style="45" customWidth="1"/>
    <col min="12549" max="12549" width="12" style="45" customWidth="1"/>
    <col min="12550" max="12550" width="11.85546875" style="45" customWidth="1"/>
    <col min="12551" max="12551" width="64.28515625" style="45" customWidth="1"/>
    <col min="12552" max="12552" width="16.85546875" style="45" customWidth="1"/>
    <col min="12553" max="12553" width="17.7109375" style="45" customWidth="1"/>
    <col min="12554" max="12554" width="12.85546875" style="45" customWidth="1"/>
    <col min="12555" max="12555" width="14.140625" style="45" customWidth="1"/>
    <col min="12556" max="12556" width="10.7109375" style="45" customWidth="1"/>
    <col min="12557" max="12803" width="9.140625" style="45"/>
    <col min="12804" max="12804" width="7.28515625" style="45" customWidth="1"/>
    <col min="12805" max="12805" width="12" style="45" customWidth="1"/>
    <col min="12806" max="12806" width="11.85546875" style="45" customWidth="1"/>
    <col min="12807" max="12807" width="64.28515625" style="45" customWidth="1"/>
    <col min="12808" max="12808" width="16.85546875" style="45" customWidth="1"/>
    <col min="12809" max="12809" width="17.7109375" style="45" customWidth="1"/>
    <col min="12810" max="12810" width="12.85546875" style="45" customWidth="1"/>
    <col min="12811" max="12811" width="14.140625" style="45" customWidth="1"/>
    <col min="12812" max="12812" width="10.7109375" style="45" customWidth="1"/>
    <col min="12813" max="13059" width="9.140625" style="45"/>
    <col min="13060" max="13060" width="7.28515625" style="45" customWidth="1"/>
    <col min="13061" max="13061" width="12" style="45" customWidth="1"/>
    <col min="13062" max="13062" width="11.85546875" style="45" customWidth="1"/>
    <col min="13063" max="13063" width="64.28515625" style="45" customWidth="1"/>
    <col min="13064" max="13064" width="16.85546875" style="45" customWidth="1"/>
    <col min="13065" max="13065" width="17.7109375" style="45" customWidth="1"/>
    <col min="13066" max="13066" width="12.85546875" style="45" customWidth="1"/>
    <col min="13067" max="13067" width="14.140625" style="45" customWidth="1"/>
    <col min="13068" max="13068" width="10.7109375" style="45" customWidth="1"/>
    <col min="13069" max="13315" width="9.140625" style="45"/>
    <col min="13316" max="13316" width="7.28515625" style="45" customWidth="1"/>
    <col min="13317" max="13317" width="12" style="45" customWidth="1"/>
    <col min="13318" max="13318" width="11.85546875" style="45" customWidth="1"/>
    <col min="13319" max="13319" width="64.28515625" style="45" customWidth="1"/>
    <col min="13320" max="13320" width="16.85546875" style="45" customWidth="1"/>
    <col min="13321" max="13321" width="17.7109375" style="45" customWidth="1"/>
    <col min="13322" max="13322" width="12.85546875" style="45" customWidth="1"/>
    <col min="13323" max="13323" width="14.140625" style="45" customWidth="1"/>
    <col min="13324" max="13324" width="10.7109375" style="45" customWidth="1"/>
    <col min="13325" max="13571" width="9.140625" style="45"/>
    <col min="13572" max="13572" width="7.28515625" style="45" customWidth="1"/>
    <col min="13573" max="13573" width="12" style="45" customWidth="1"/>
    <col min="13574" max="13574" width="11.85546875" style="45" customWidth="1"/>
    <col min="13575" max="13575" width="64.28515625" style="45" customWidth="1"/>
    <col min="13576" max="13576" width="16.85546875" style="45" customWidth="1"/>
    <col min="13577" max="13577" width="17.7109375" style="45" customWidth="1"/>
    <col min="13578" max="13578" width="12.85546875" style="45" customWidth="1"/>
    <col min="13579" max="13579" width="14.140625" style="45" customWidth="1"/>
    <col min="13580" max="13580" width="10.7109375" style="45" customWidth="1"/>
    <col min="13581" max="13827" width="9.140625" style="45"/>
    <col min="13828" max="13828" width="7.28515625" style="45" customWidth="1"/>
    <col min="13829" max="13829" width="12" style="45" customWidth="1"/>
    <col min="13830" max="13830" width="11.85546875" style="45" customWidth="1"/>
    <col min="13831" max="13831" width="64.28515625" style="45" customWidth="1"/>
    <col min="13832" max="13832" width="16.85546875" style="45" customWidth="1"/>
    <col min="13833" max="13833" width="17.7109375" style="45" customWidth="1"/>
    <col min="13834" max="13834" width="12.85546875" style="45" customWidth="1"/>
    <col min="13835" max="13835" width="14.140625" style="45" customWidth="1"/>
    <col min="13836" max="13836" width="10.7109375" style="45" customWidth="1"/>
    <col min="13837" max="14083" width="9.140625" style="45"/>
    <col min="14084" max="14084" width="7.28515625" style="45" customWidth="1"/>
    <col min="14085" max="14085" width="12" style="45" customWidth="1"/>
    <col min="14086" max="14086" width="11.85546875" style="45" customWidth="1"/>
    <col min="14087" max="14087" width="64.28515625" style="45" customWidth="1"/>
    <col min="14088" max="14088" width="16.85546875" style="45" customWidth="1"/>
    <col min="14089" max="14089" width="17.7109375" style="45" customWidth="1"/>
    <col min="14090" max="14090" width="12.85546875" style="45" customWidth="1"/>
    <col min="14091" max="14091" width="14.140625" style="45" customWidth="1"/>
    <col min="14092" max="14092" width="10.7109375" style="45" customWidth="1"/>
    <col min="14093" max="14339" width="9.140625" style="45"/>
    <col min="14340" max="14340" width="7.28515625" style="45" customWidth="1"/>
    <col min="14341" max="14341" width="12" style="45" customWidth="1"/>
    <col min="14342" max="14342" width="11.85546875" style="45" customWidth="1"/>
    <col min="14343" max="14343" width="64.28515625" style="45" customWidth="1"/>
    <col min="14344" max="14344" width="16.85546875" style="45" customWidth="1"/>
    <col min="14345" max="14345" width="17.7109375" style="45" customWidth="1"/>
    <col min="14346" max="14346" width="12.85546875" style="45" customWidth="1"/>
    <col min="14347" max="14347" width="14.140625" style="45" customWidth="1"/>
    <col min="14348" max="14348" width="10.7109375" style="45" customWidth="1"/>
    <col min="14349" max="14595" width="9.140625" style="45"/>
    <col min="14596" max="14596" width="7.28515625" style="45" customWidth="1"/>
    <col min="14597" max="14597" width="12" style="45" customWidth="1"/>
    <col min="14598" max="14598" width="11.85546875" style="45" customWidth="1"/>
    <col min="14599" max="14599" width="64.28515625" style="45" customWidth="1"/>
    <col min="14600" max="14600" width="16.85546875" style="45" customWidth="1"/>
    <col min="14601" max="14601" width="17.7109375" style="45" customWidth="1"/>
    <col min="14602" max="14602" width="12.85546875" style="45" customWidth="1"/>
    <col min="14603" max="14603" width="14.140625" style="45" customWidth="1"/>
    <col min="14604" max="14604" width="10.7109375" style="45" customWidth="1"/>
    <col min="14605" max="14851" width="9.140625" style="45"/>
    <col min="14852" max="14852" width="7.28515625" style="45" customWidth="1"/>
    <col min="14853" max="14853" width="12" style="45" customWidth="1"/>
    <col min="14854" max="14854" width="11.85546875" style="45" customWidth="1"/>
    <col min="14855" max="14855" width="64.28515625" style="45" customWidth="1"/>
    <col min="14856" max="14856" width="16.85546875" style="45" customWidth="1"/>
    <col min="14857" max="14857" width="17.7109375" style="45" customWidth="1"/>
    <col min="14858" max="14858" width="12.85546875" style="45" customWidth="1"/>
    <col min="14859" max="14859" width="14.140625" style="45" customWidth="1"/>
    <col min="14860" max="14860" width="10.7109375" style="45" customWidth="1"/>
    <col min="14861" max="15107" width="9.140625" style="45"/>
    <col min="15108" max="15108" width="7.28515625" style="45" customWidth="1"/>
    <col min="15109" max="15109" width="12" style="45" customWidth="1"/>
    <col min="15110" max="15110" width="11.85546875" style="45" customWidth="1"/>
    <col min="15111" max="15111" width="64.28515625" style="45" customWidth="1"/>
    <col min="15112" max="15112" width="16.85546875" style="45" customWidth="1"/>
    <col min="15113" max="15113" width="17.7109375" style="45" customWidth="1"/>
    <col min="15114" max="15114" width="12.85546875" style="45" customWidth="1"/>
    <col min="15115" max="15115" width="14.140625" style="45" customWidth="1"/>
    <col min="15116" max="15116" width="10.7109375" style="45" customWidth="1"/>
    <col min="15117" max="15363" width="9.140625" style="45"/>
    <col min="15364" max="15364" width="7.28515625" style="45" customWidth="1"/>
    <col min="15365" max="15365" width="12" style="45" customWidth="1"/>
    <col min="15366" max="15366" width="11.85546875" style="45" customWidth="1"/>
    <col min="15367" max="15367" width="64.28515625" style="45" customWidth="1"/>
    <col min="15368" max="15368" width="16.85546875" style="45" customWidth="1"/>
    <col min="15369" max="15369" width="17.7109375" style="45" customWidth="1"/>
    <col min="15370" max="15370" width="12.85546875" style="45" customWidth="1"/>
    <col min="15371" max="15371" width="14.140625" style="45" customWidth="1"/>
    <col min="15372" max="15372" width="10.7109375" style="45" customWidth="1"/>
    <col min="15373" max="15619" width="9.140625" style="45"/>
    <col min="15620" max="15620" width="7.28515625" style="45" customWidth="1"/>
    <col min="15621" max="15621" width="12" style="45" customWidth="1"/>
    <col min="15622" max="15622" width="11.85546875" style="45" customWidth="1"/>
    <col min="15623" max="15623" width="64.28515625" style="45" customWidth="1"/>
    <col min="15624" max="15624" width="16.85546875" style="45" customWidth="1"/>
    <col min="15625" max="15625" width="17.7109375" style="45" customWidth="1"/>
    <col min="15626" max="15626" width="12.85546875" style="45" customWidth="1"/>
    <col min="15627" max="15627" width="14.140625" style="45" customWidth="1"/>
    <col min="15628" max="15628" width="10.7109375" style="45" customWidth="1"/>
    <col min="15629" max="15875" width="9.140625" style="45"/>
    <col min="15876" max="15876" width="7.28515625" style="45" customWidth="1"/>
    <col min="15877" max="15877" width="12" style="45" customWidth="1"/>
    <col min="15878" max="15878" width="11.85546875" style="45" customWidth="1"/>
    <col min="15879" max="15879" width="64.28515625" style="45" customWidth="1"/>
    <col min="15880" max="15880" width="16.85546875" style="45" customWidth="1"/>
    <col min="15881" max="15881" width="17.7109375" style="45" customWidth="1"/>
    <col min="15882" max="15882" width="12.85546875" style="45" customWidth="1"/>
    <col min="15883" max="15883" width="14.140625" style="45" customWidth="1"/>
    <col min="15884" max="15884" width="10.7109375" style="45" customWidth="1"/>
    <col min="15885" max="16131" width="9.140625" style="45"/>
    <col min="16132" max="16132" width="7.28515625" style="45" customWidth="1"/>
    <col min="16133" max="16133" width="12" style="45" customWidth="1"/>
    <col min="16134" max="16134" width="11.85546875" style="45" customWidth="1"/>
    <col min="16135" max="16135" width="64.28515625" style="45" customWidth="1"/>
    <col min="16136" max="16136" width="16.85546875" style="45" customWidth="1"/>
    <col min="16137" max="16137" width="17.7109375" style="45" customWidth="1"/>
    <col min="16138" max="16138" width="12.85546875" style="45" customWidth="1"/>
    <col min="16139" max="16139" width="14.140625" style="45" customWidth="1"/>
    <col min="16140" max="16140" width="10.7109375" style="45" customWidth="1"/>
    <col min="16141" max="16384" width="9.140625" style="45"/>
  </cols>
  <sheetData>
    <row r="1" spans="1:9">
      <c r="H1" s="46" t="s">
        <v>196</v>
      </c>
      <c r="I1" s="46"/>
    </row>
    <row r="2" spans="1:9">
      <c r="H2" s="46" t="s">
        <v>87</v>
      </c>
      <c r="I2" s="47"/>
    </row>
    <row r="3" spans="1:9">
      <c r="H3" s="46" t="s">
        <v>1</v>
      </c>
      <c r="I3" s="47"/>
    </row>
    <row r="5" spans="1:9" ht="47.25" customHeight="1">
      <c r="A5" s="240" t="s">
        <v>160</v>
      </c>
      <c r="B5" s="240"/>
      <c r="C5" s="240"/>
      <c r="D5" s="240"/>
      <c r="E5" s="240"/>
      <c r="F5" s="240"/>
      <c r="G5" s="240"/>
      <c r="H5" s="240"/>
      <c r="I5" s="1"/>
    </row>
    <row r="6" spans="1:9">
      <c r="A6" s="23"/>
      <c r="B6" s="23"/>
      <c r="C6" s="23"/>
      <c r="D6" s="23"/>
      <c r="E6" s="23"/>
      <c r="F6" s="23"/>
      <c r="G6" s="23"/>
      <c r="H6" s="23"/>
    </row>
    <row r="7" spans="1:9">
      <c r="A7" s="23"/>
      <c r="B7" s="23"/>
      <c r="C7" s="23"/>
      <c r="D7" s="23"/>
      <c r="E7" s="23"/>
      <c r="F7" s="23"/>
      <c r="G7" s="23"/>
      <c r="H7" s="154" t="s">
        <v>43</v>
      </c>
    </row>
    <row r="8" spans="1:9" s="48" customFormat="1" ht="51" customHeight="1">
      <c r="A8" s="70"/>
      <c r="B8" s="241" t="s">
        <v>112</v>
      </c>
      <c r="C8" s="242"/>
      <c r="D8" s="243" t="s">
        <v>161</v>
      </c>
      <c r="E8" s="243"/>
      <c r="F8" s="243"/>
      <c r="G8" s="243" t="s">
        <v>162</v>
      </c>
      <c r="H8" s="244" t="s">
        <v>77</v>
      </c>
    </row>
    <row r="9" spans="1:9" s="48" customFormat="1" ht="35.25" customHeight="1">
      <c r="A9" s="70"/>
      <c r="B9" s="155" t="s">
        <v>78</v>
      </c>
      <c r="C9" s="155" t="s">
        <v>79</v>
      </c>
      <c r="D9" s="243"/>
      <c r="E9" s="243"/>
      <c r="F9" s="243"/>
      <c r="G9" s="243"/>
      <c r="H9" s="244"/>
    </row>
    <row r="10" spans="1:9" s="48" customFormat="1" ht="18" customHeight="1">
      <c r="A10" s="70"/>
      <c r="B10" s="156">
        <v>1</v>
      </c>
      <c r="C10" s="156">
        <v>2</v>
      </c>
      <c r="D10" s="245">
        <v>3</v>
      </c>
      <c r="E10" s="245"/>
      <c r="F10" s="245"/>
      <c r="G10" s="156">
        <v>4</v>
      </c>
      <c r="H10" s="157">
        <v>5</v>
      </c>
    </row>
    <row r="11" spans="1:9" s="48" customFormat="1" ht="24.75" customHeight="1">
      <c r="A11" s="70"/>
      <c r="B11" s="246" t="s">
        <v>163</v>
      </c>
      <c r="C11" s="247"/>
      <c r="D11" s="247"/>
      <c r="E11" s="247"/>
      <c r="F11" s="247"/>
      <c r="G11" s="248"/>
      <c r="H11" s="158">
        <v>12961.8</v>
      </c>
    </row>
    <row r="12" spans="1:9" s="48" customFormat="1" ht="22.5" customHeight="1">
      <c r="A12" s="70"/>
      <c r="B12" s="246" t="str">
        <f>+[1]Հ2!F12</f>
        <v xml:space="preserve">ՀՀ տարածքային կառավարման և ենթակառուցվածքների նախարարություն </v>
      </c>
      <c r="C12" s="247"/>
      <c r="D12" s="247"/>
      <c r="E12" s="247"/>
      <c r="F12" s="247"/>
      <c r="G12" s="248"/>
      <c r="H12" s="159">
        <v>12961.8</v>
      </c>
    </row>
    <row r="13" spans="1:9" s="48" customFormat="1" ht="19.5" customHeight="1">
      <c r="A13" s="70"/>
      <c r="B13" s="150">
        <f>+[1]Հ2!D21</f>
        <v>1077</v>
      </c>
      <c r="C13" s="249" t="str">
        <f>+[1]Հ2!F21</f>
        <v xml:space="preserve"> Երկաթուղային ցանցի զարգացում</v>
      </c>
      <c r="D13" s="250"/>
      <c r="E13" s="250"/>
      <c r="F13" s="251"/>
      <c r="G13" s="160"/>
      <c r="H13" s="159">
        <v>12961.8</v>
      </c>
    </row>
    <row r="14" spans="1:9" s="48" customFormat="1" ht="51.75">
      <c r="A14" s="70"/>
      <c r="B14" s="252"/>
      <c r="C14" s="161">
        <v>21001</v>
      </c>
      <c r="D14" s="239" t="str">
        <f>+'4'!C13</f>
        <v xml:space="preserve">ՀՀ տարածքով անցնող երկաթգծերի վերականգնում </v>
      </c>
      <c r="E14" s="239"/>
      <c r="F14" s="239"/>
      <c r="G14" s="162" t="str">
        <f>+B12</f>
        <v xml:space="preserve">ՀՀ տարածքային կառավարման և ենթակառուցվածքների նախարարություն </v>
      </c>
      <c r="H14" s="163">
        <v>12961.8</v>
      </c>
    </row>
    <row r="15" spans="1:9" s="48" customFormat="1" ht="69">
      <c r="A15" s="70"/>
      <c r="B15" s="207"/>
      <c r="C15" s="164"/>
      <c r="D15" s="165"/>
      <c r="E15" s="165"/>
      <c r="F15" s="165"/>
      <c r="G15" s="196" t="s">
        <v>164</v>
      </c>
      <c r="H15" s="166">
        <v>12961.8</v>
      </c>
    </row>
    <row r="16" spans="1:9" s="48" customFormat="1" ht="15.75"/>
    <row r="17" s="48" customFormat="1" ht="15.75"/>
    <row r="18" s="48" customFormat="1" ht="19.5" customHeight="1"/>
    <row r="19" s="48" customFormat="1" ht="15.75"/>
    <row r="20" s="48" customFormat="1" ht="15.75"/>
    <row r="21" s="48" customFormat="1" ht="17.25" customHeight="1"/>
    <row r="22" s="48" customFormat="1" ht="14.25" customHeight="1"/>
    <row r="23" ht="15" customHeight="1"/>
    <row r="24" ht="17.25" customHeight="1"/>
    <row r="25" s="48" customFormat="1" ht="15.75"/>
    <row r="26" s="48" customFormat="1" ht="15.75"/>
    <row r="27" s="48" customFormat="1" ht="15.75"/>
    <row r="28" s="48" customFormat="1" ht="15.75"/>
    <row r="29" s="48" customFormat="1" ht="18.600000000000001" customHeight="1"/>
    <row r="30" s="48" customFormat="1" ht="19.899999999999999" customHeight="1"/>
    <row r="31" s="48" customFormat="1" ht="15.75"/>
    <row r="32" ht="22.9" customHeight="1"/>
  </sheetData>
  <mergeCells count="11">
    <mergeCell ref="D14:F14"/>
    <mergeCell ref="A5:H5"/>
    <mergeCell ref="B8:C8"/>
    <mergeCell ref="D8:F9"/>
    <mergeCell ref="G8:G9"/>
    <mergeCell ref="H8:H9"/>
    <mergeCell ref="D10:F10"/>
    <mergeCell ref="B11:G11"/>
    <mergeCell ref="B12:G12"/>
    <mergeCell ref="C13:F13"/>
    <mergeCell ref="B14:B15"/>
  </mergeCells>
  <pageMargins left="0.31496062992126" right="0" top="0.35433070866141703" bottom="0.35433070866141703" header="0.31496062992126" footer="0.31496062992126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zoomScaleNormal="100" zoomScaleSheetLayoutView="100" workbookViewId="0"/>
  </sheetViews>
  <sheetFormatPr defaultRowHeight="17.25"/>
  <cols>
    <col min="1" max="1" width="4.7109375" style="6" customWidth="1"/>
    <col min="2" max="2" width="29.28515625" style="6" customWidth="1"/>
    <col min="3" max="3" width="79" style="6" customWidth="1"/>
    <col min="4" max="5" width="11.7109375" style="6" customWidth="1"/>
    <col min="6" max="7" width="12.140625" style="6" customWidth="1"/>
    <col min="8" max="10" width="9" style="6" customWidth="1"/>
    <col min="11" max="254" width="9.140625" style="6"/>
    <col min="255" max="255" width="4.7109375" style="6" customWidth="1"/>
    <col min="256" max="256" width="19.85546875" style="6" customWidth="1"/>
    <col min="257" max="257" width="72.140625" style="6" customWidth="1"/>
    <col min="258" max="258" width="0" style="6" hidden="1" customWidth="1"/>
    <col min="259" max="259" width="18.28515625" style="6" customWidth="1"/>
    <col min="260" max="260" width="17.5703125" style="6" customWidth="1"/>
    <col min="261" max="266" width="9" style="6" customWidth="1"/>
    <col min="267" max="510" width="9.140625" style="6"/>
    <col min="511" max="511" width="4.7109375" style="6" customWidth="1"/>
    <col min="512" max="512" width="19.85546875" style="6" customWidth="1"/>
    <col min="513" max="513" width="72.140625" style="6" customWidth="1"/>
    <col min="514" max="514" width="0" style="6" hidden="1" customWidth="1"/>
    <col min="515" max="515" width="18.28515625" style="6" customWidth="1"/>
    <col min="516" max="516" width="17.5703125" style="6" customWidth="1"/>
    <col min="517" max="522" width="9" style="6" customWidth="1"/>
    <col min="523" max="766" width="9.140625" style="6"/>
    <col min="767" max="767" width="4.7109375" style="6" customWidth="1"/>
    <col min="768" max="768" width="19.85546875" style="6" customWidth="1"/>
    <col min="769" max="769" width="72.140625" style="6" customWidth="1"/>
    <col min="770" max="770" width="0" style="6" hidden="1" customWidth="1"/>
    <col min="771" max="771" width="18.28515625" style="6" customWidth="1"/>
    <col min="772" max="772" width="17.5703125" style="6" customWidth="1"/>
    <col min="773" max="778" width="9" style="6" customWidth="1"/>
    <col min="779" max="1022" width="9.140625" style="6"/>
    <col min="1023" max="1023" width="4.7109375" style="6" customWidth="1"/>
    <col min="1024" max="1024" width="19.85546875" style="6" customWidth="1"/>
    <col min="1025" max="1025" width="72.140625" style="6" customWidth="1"/>
    <col min="1026" max="1026" width="0" style="6" hidden="1" customWidth="1"/>
    <col min="1027" max="1027" width="18.28515625" style="6" customWidth="1"/>
    <col min="1028" max="1028" width="17.5703125" style="6" customWidth="1"/>
    <col min="1029" max="1034" width="9" style="6" customWidth="1"/>
    <col min="1035" max="1278" width="9.140625" style="6"/>
    <col min="1279" max="1279" width="4.7109375" style="6" customWidth="1"/>
    <col min="1280" max="1280" width="19.85546875" style="6" customWidth="1"/>
    <col min="1281" max="1281" width="72.140625" style="6" customWidth="1"/>
    <col min="1282" max="1282" width="0" style="6" hidden="1" customWidth="1"/>
    <col min="1283" max="1283" width="18.28515625" style="6" customWidth="1"/>
    <col min="1284" max="1284" width="17.5703125" style="6" customWidth="1"/>
    <col min="1285" max="1290" width="9" style="6" customWidth="1"/>
    <col min="1291" max="1534" width="9.140625" style="6"/>
    <col min="1535" max="1535" width="4.7109375" style="6" customWidth="1"/>
    <col min="1536" max="1536" width="19.85546875" style="6" customWidth="1"/>
    <col min="1537" max="1537" width="72.140625" style="6" customWidth="1"/>
    <col min="1538" max="1538" width="0" style="6" hidden="1" customWidth="1"/>
    <col min="1539" max="1539" width="18.28515625" style="6" customWidth="1"/>
    <col min="1540" max="1540" width="17.5703125" style="6" customWidth="1"/>
    <col min="1541" max="1546" width="9" style="6" customWidth="1"/>
    <col min="1547" max="1790" width="9.140625" style="6"/>
    <col min="1791" max="1791" width="4.7109375" style="6" customWidth="1"/>
    <col min="1792" max="1792" width="19.85546875" style="6" customWidth="1"/>
    <col min="1793" max="1793" width="72.140625" style="6" customWidth="1"/>
    <col min="1794" max="1794" width="0" style="6" hidden="1" customWidth="1"/>
    <col min="1795" max="1795" width="18.28515625" style="6" customWidth="1"/>
    <col min="1796" max="1796" width="17.5703125" style="6" customWidth="1"/>
    <col min="1797" max="1802" width="9" style="6" customWidth="1"/>
    <col min="1803" max="2046" width="9.140625" style="6"/>
    <col min="2047" max="2047" width="4.7109375" style="6" customWidth="1"/>
    <col min="2048" max="2048" width="19.85546875" style="6" customWidth="1"/>
    <col min="2049" max="2049" width="72.140625" style="6" customWidth="1"/>
    <col min="2050" max="2050" width="0" style="6" hidden="1" customWidth="1"/>
    <col min="2051" max="2051" width="18.28515625" style="6" customWidth="1"/>
    <col min="2052" max="2052" width="17.5703125" style="6" customWidth="1"/>
    <col min="2053" max="2058" width="9" style="6" customWidth="1"/>
    <col min="2059" max="2302" width="9.140625" style="6"/>
    <col min="2303" max="2303" width="4.7109375" style="6" customWidth="1"/>
    <col min="2304" max="2304" width="19.85546875" style="6" customWidth="1"/>
    <col min="2305" max="2305" width="72.140625" style="6" customWidth="1"/>
    <col min="2306" max="2306" width="0" style="6" hidden="1" customWidth="1"/>
    <col min="2307" max="2307" width="18.28515625" style="6" customWidth="1"/>
    <col min="2308" max="2308" width="17.5703125" style="6" customWidth="1"/>
    <col min="2309" max="2314" width="9" style="6" customWidth="1"/>
    <col min="2315" max="2558" width="9.140625" style="6"/>
    <col min="2559" max="2559" width="4.7109375" style="6" customWidth="1"/>
    <col min="2560" max="2560" width="19.85546875" style="6" customWidth="1"/>
    <col min="2561" max="2561" width="72.140625" style="6" customWidth="1"/>
    <col min="2562" max="2562" width="0" style="6" hidden="1" customWidth="1"/>
    <col min="2563" max="2563" width="18.28515625" style="6" customWidth="1"/>
    <col min="2564" max="2564" width="17.5703125" style="6" customWidth="1"/>
    <col min="2565" max="2570" width="9" style="6" customWidth="1"/>
    <col min="2571" max="2814" width="9.140625" style="6"/>
    <col min="2815" max="2815" width="4.7109375" style="6" customWidth="1"/>
    <col min="2816" max="2816" width="19.85546875" style="6" customWidth="1"/>
    <col min="2817" max="2817" width="72.140625" style="6" customWidth="1"/>
    <col min="2818" max="2818" width="0" style="6" hidden="1" customWidth="1"/>
    <col min="2819" max="2819" width="18.28515625" style="6" customWidth="1"/>
    <col min="2820" max="2820" width="17.5703125" style="6" customWidth="1"/>
    <col min="2821" max="2826" width="9" style="6" customWidth="1"/>
    <col min="2827" max="3070" width="9.140625" style="6"/>
    <col min="3071" max="3071" width="4.7109375" style="6" customWidth="1"/>
    <col min="3072" max="3072" width="19.85546875" style="6" customWidth="1"/>
    <col min="3073" max="3073" width="72.140625" style="6" customWidth="1"/>
    <col min="3074" max="3074" width="0" style="6" hidden="1" customWidth="1"/>
    <col min="3075" max="3075" width="18.28515625" style="6" customWidth="1"/>
    <col min="3076" max="3076" width="17.5703125" style="6" customWidth="1"/>
    <col min="3077" max="3082" width="9" style="6" customWidth="1"/>
    <col min="3083" max="3326" width="9.140625" style="6"/>
    <col min="3327" max="3327" width="4.7109375" style="6" customWidth="1"/>
    <col min="3328" max="3328" width="19.85546875" style="6" customWidth="1"/>
    <col min="3329" max="3329" width="72.140625" style="6" customWidth="1"/>
    <col min="3330" max="3330" width="0" style="6" hidden="1" customWidth="1"/>
    <col min="3331" max="3331" width="18.28515625" style="6" customWidth="1"/>
    <col min="3332" max="3332" width="17.5703125" style="6" customWidth="1"/>
    <col min="3333" max="3338" width="9" style="6" customWidth="1"/>
    <col min="3339" max="3582" width="9.140625" style="6"/>
    <col min="3583" max="3583" width="4.7109375" style="6" customWidth="1"/>
    <col min="3584" max="3584" width="19.85546875" style="6" customWidth="1"/>
    <col min="3585" max="3585" width="72.140625" style="6" customWidth="1"/>
    <col min="3586" max="3586" width="0" style="6" hidden="1" customWidth="1"/>
    <col min="3587" max="3587" width="18.28515625" style="6" customWidth="1"/>
    <col min="3588" max="3588" width="17.5703125" style="6" customWidth="1"/>
    <col min="3589" max="3594" width="9" style="6" customWidth="1"/>
    <col min="3595" max="3838" width="9.140625" style="6"/>
    <col min="3839" max="3839" width="4.7109375" style="6" customWidth="1"/>
    <col min="3840" max="3840" width="19.85546875" style="6" customWidth="1"/>
    <col min="3841" max="3841" width="72.140625" style="6" customWidth="1"/>
    <col min="3842" max="3842" width="0" style="6" hidden="1" customWidth="1"/>
    <col min="3843" max="3843" width="18.28515625" style="6" customWidth="1"/>
    <col min="3844" max="3844" width="17.5703125" style="6" customWidth="1"/>
    <col min="3845" max="3850" width="9" style="6" customWidth="1"/>
    <col min="3851" max="4094" width="9.140625" style="6"/>
    <col min="4095" max="4095" width="4.7109375" style="6" customWidth="1"/>
    <col min="4096" max="4096" width="19.85546875" style="6" customWidth="1"/>
    <col min="4097" max="4097" width="72.140625" style="6" customWidth="1"/>
    <col min="4098" max="4098" width="0" style="6" hidden="1" customWidth="1"/>
    <col min="4099" max="4099" width="18.28515625" style="6" customWidth="1"/>
    <col min="4100" max="4100" width="17.5703125" style="6" customWidth="1"/>
    <col min="4101" max="4106" width="9" style="6" customWidth="1"/>
    <col min="4107" max="4350" width="9.140625" style="6"/>
    <col min="4351" max="4351" width="4.7109375" style="6" customWidth="1"/>
    <col min="4352" max="4352" width="19.85546875" style="6" customWidth="1"/>
    <col min="4353" max="4353" width="72.140625" style="6" customWidth="1"/>
    <col min="4354" max="4354" width="0" style="6" hidden="1" customWidth="1"/>
    <col min="4355" max="4355" width="18.28515625" style="6" customWidth="1"/>
    <col min="4356" max="4356" width="17.5703125" style="6" customWidth="1"/>
    <col min="4357" max="4362" width="9" style="6" customWidth="1"/>
    <col min="4363" max="4606" width="9.140625" style="6"/>
    <col min="4607" max="4607" width="4.7109375" style="6" customWidth="1"/>
    <col min="4608" max="4608" width="19.85546875" style="6" customWidth="1"/>
    <col min="4609" max="4609" width="72.140625" style="6" customWidth="1"/>
    <col min="4610" max="4610" width="0" style="6" hidden="1" customWidth="1"/>
    <col min="4611" max="4611" width="18.28515625" style="6" customWidth="1"/>
    <col min="4612" max="4612" width="17.5703125" style="6" customWidth="1"/>
    <col min="4613" max="4618" width="9" style="6" customWidth="1"/>
    <col min="4619" max="4862" width="9.140625" style="6"/>
    <col min="4863" max="4863" width="4.7109375" style="6" customWidth="1"/>
    <col min="4864" max="4864" width="19.85546875" style="6" customWidth="1"/>
    <col min="4865" max="4865" width="72.140625" style="6" customWidth="1"/>
    <col min="4866" max="4866" width="0" style="6" hidden="1" customWidth="1"/>
    <col min="4867" max="4867" width="18.28515625" style="6" customWidth="1"/>
    <col min="4868" max="4868" width="17.5703125" style="6" customWidth="1"/>
    <col min="4869" max="4874" width="9" style="6" customWidth="1"/>
    <col min="4875" max="5118" width="9.140625" style="6"/>
    <col min="5119" max="5119" width="4.7109375" style="6" customWidth="1"/>
    <col min="5120" max="5120" width="19.85546875" style="6" customWidth="1"/>
    <col min="5121" max="5121" width="72.140625" style="6" customWidth="1"/>
    <col min="5122" max="5122" width="0" style="6" hidden="1" customWidth="1"/>
    <col min="5123" max="5123" width="18.28515625" style="6" customWidth="1"/>
    <col min="5124" max="5124" width="17.5703125" style="6" customWidth="1"/>
    <col min="5125" max="5130" width="9" style="6" customWidth="1"/>
    <col min="5131" max="5374" width="9.140625" style="6"/>
    <col min="5375" max="5375" width="4.7109375" style="6" customWidth="1"/>
    <col min="5376" max="5376" width="19.85546875" style="6" customWidth="1"/>
    <col min="5377" max="5377" width="72.140625" style="6" customWidth="1"/>
    <col min="5378" max="5378" width="0" style="6" hidden="1" customWidth="1"/>
    <col min="5379" max="5379" width="18.28515625" style="6" customWidth="1"/>
    <col min="5380" max="5380" width="17.5703125" style="6" customWidth="1"/>
    <col min="5381" max="5386" width="9" style="6" customWidth="1"/>
    <col min="5387" max="5630" width="9.140625" style="6"/>
    <col min="5631" max="5631" width="4.7109375" style="6" customWidth="1"/>
    <col min="5632" max="5632" width="19.85546875" style="6" customWidth="1"/>
    <col min="5633" max="5633" width="72.140625" style="6" customWidth="1"/>
    <col min="5634" max="5634" width="0" style="6" hidden="1" customWidth="1"/>
    <col min="5635" max="5635" width="18.28515625" style="6" customWidth="1"/>
    <col min="5636" max="5636" width="17.5703125" style="6" customWidth="1"/>
    <col min="5637" max="5642" width="9" style="6" customWidth="1"/>
    <col min="5643" max="5886" width="9.140625" style="6"/>
    <col min="5887" max="5887" width="4.7109375" style="6" customWidth="1"/>
    <col min="5888" max="5888" width="19.85546875" style="6" customWidth="1"/>
    <col min="5889" max="5889" width="72.140625" style="6" customWidth="1"/>
    <col min="5890" max="5890" width="0" style="6" hidden="1" customWidth="1"/>
    <col min="5891" max="5891" width="18.28515625" style="6" customWidth="1"/>
    <col min="5892" max="5892" width="17.5703125" style="6" customWidth="1"/>
    <col min="5893" max="5898" width="9" style="6" customWidth="1"/>
    <col min="5899" max="6142" width="9.140625" style="6"/>
    <col min="6143" max="6143" width="4.7109375" style="6" customWidth="1"/>
    <col min="6144" max="6144" width="19.85546875" style="6" customWidth="1"/>
    <col min="6145" max="6145" width="72.140625" style="6" customWidth="1"/>
    <col min="6146" max="6146" width="0" style="6" hidden="1" customWidth="1"/>
    <col min="6147" max="6147" width="18.28515625" style="6" customWidth="1"/>
    <col min="6148" max="6148" width="17.5703125" style="6" customWidth="1"/>
    <col min="6149" max="6154" width="9" style="6" customWidth="1"/>
    <col min="6155" max="6398" width="9.140625" style="6"/>
    <col min="6399" max="6399" width="4.7109375" style="6" customWidth="1"/>
    <col min="6400" max="6400" width="19.85546875" style="6" customWidth="1"/>
    <col min="6401" max="6401" width="72.140625" style="6" customWidth="1"/>
    <col min="6402" max="6402" width="0" style="6" hidden="1" customWidth="1"/>
    <col min="6403" max="6403" width="18.28515625" style="6" customWidth="1"/>
    <col min="6404" max="6404" width="17.5703125" style="6" customWidth="1"/>
    <col min="6405" max="6410" width="9" style="6" customWidth="1"/>
    <col min="6411" max="6654" width="9.140625" style="6"/>
    <col min="6655" max="6655" width="4.7109375" style="6" customWidth="1"/>
    <col min="6656" max="6656" width="19.85546875" style="6" customWidth="1"/>
    <col min="6657" max="6657" width="72.140625" style="6" customWidth="1"/>
    <col min="6658" max="6658" width="0" style="6" hidden="1" customWidth="1"/>
    <col min="6659" max="6659" width="18.28515625" style="6" customWidth="1"/>
    <col min="6660" max="6660" width="17.5703125" style="6" customWidth="1"/>
    <col min="6661" max="6666" width="9" style="6" customWidth="1"/>
    <col min="6667" max="6910" width="9.140625" style="6"/>
    <col min="6911" max="6911" width="4.7109375" style="6" customWidth="1"/>
    <col min="6912" max="6912" width="19.85546875" style="6" customWidth="1"/>
    <col min="6913" max="6913" width="72.140625" style="6" customWidth="1"/>
    <col min="6914" max="6914" width="0" style="6" hidden="1" customWidth="1"/>
    <col min="6915" max="6915" width="18.28515625" style="6" customWidth="1"/>
    <col min="6916" max="6916" width="17.5703125" style="6" customWidth="1"/>
    <col min="6917" max="6922" width="9" style="6" customWidth="1"/>
    <col min="6923" max="7166" width="9.140625" style="6"/>
    <col min="7167" max="7167" width="4.7109375" style="6" customWidth="1"/>
    <col min="7168" max="7168" width="19.85546875" style="6" customWidth="1"/>
    <col min="7169" max="7169" width="72.140625" style="6" customWidth="1"/>
    <col min="7170" max="7170" width="0" style="6" hidden="1" customWidth="1"/>
    <col min="7171" max="7171" width="18.28515625" style="6" customWidth="1"/>
    <col min="7172" max="7172" width="17.5703125" style="6" customWidth="1"/>
    <col min="7173" max="7178" width="9" style="6" customWidth="1"/>
    <col min="7179" max="7422" width="9.140625" style="6"/>
    <col min="7423" max="7423" width="4.7109375" style="6" customWidth="1"/>
    <col min="7424" max="7424" width="19.85546875" style="6" customWidth="1"/>
    <col min="7425" max="7425" width="72.140625" style="6" customWidth="1"/>
    <col min="7426" max="7426" width="0" style="6" hidden="1" customWidth="1"/>
    <col min="7427" max="7427" width="18.28515625" style="6" customWidth="1"/>
    <col min="7428" max="7428" width="17.5703125" style="6" customWidth="1"/>
    <col min="7429" max="7434" width="9" style="6" customWidth="1"/>
    <col min="7435" max="7678" width="9.140625" style="6"/>
    <col min="7679" max="7679" width="4.7109375" style="6" customWidth="1"/>
    <col min="7680" max="7680" width="19.85546875" style="6" customWidth="1"/>
    <col min="7681" max="7681" width="72.140625" style="6" customWidth="1"/>
    <col min="7682" max="7682" width="0" style="6" hidden="1" customWidth="1"/>
    <col min="7683" max="7683" width="18.28515625" style="6" customWidth="1"/>
    <col min="7684" max="7684" width="17.5703125" style="6" customWidth="1"/>
    <col min="7685" max="7690" width="9" style="6" customWidth="1"/>
    <col min="7691" max="7934" width="9.140625" style="6"/>
    <col min="7935" max="7935" width="4.7109375" style="6" customWidth="1"/>
    <col min="7936" max="7936" width="19.85546875" style="6" customWidth="1"/>
    <col min="7937" max="7937" width="72.140625" style="6" customWidth="1"/>
    <col min="7938" max="7938" width="0" style="6" hidden="1" customWidth="1"/>
    <col min="7939" max="7939" width="18.28515625" style="6" customWidth="1"/>
    <col min="7940" max="7940" width="17.5703125" style="6" customWidth="1"/>
    <col min="7941" max="7946" width="9" style="6" customWidth="1"/>
    <col min="7947" max="8190" width="9.140625" style="6"/>
    <col min="8191" max="8191" width="4.7109375" style="6" customWidth="1"/>
    <col min="8192" max="8192" width="19.85546875" style="6" customWidth="1"/>
    <col min="8193" max="8193" width="72.140625" style="6" customWidth="1"/>
    <col min="8194" max="8194" width="0" style="6" hidden="1" customWidth="1"/>
    <col min="8195" max="8195" width="18.28515625" style="6" customWidth="1"/>
    <col min="8196" max="8196" width="17.5703125" style="6" customWidth="1"/>
    <col min="8197" max="8202" width="9" style="6" customWidth="1"/>
    <col min="8203" max="8446" width="9.140625" style="6"/>
    <col min="8447" max="8447" width="4.7109375" style="6" customWidth="1"/>
    <col min="8448" max="8448" width="19.85546875" style="6" customWidth="1"/>
    <col min="8449" max="8449" width="72.140625" style="6" customWidth="1"/>
    <col min="8450" max="8450" width="0" style="6" hidden="1" customWidth="1"/>
    <col min="8451" max="8451" width="18.28515625" style="6" customWidth="1"/>
    <col min="8452" max="8452" width="17.5703125" style="6" customWidth="1"/>
    <col min="8453" max="8458" width="9" style="6" customWidth="1"/>
    <col min="8459" max="8702" width="9.140625" style="6"/>
    <col min="8703" max="8703" width="4.7109375" style="6" customWidth="1"/>
    <col min="8704" max="8704" width="19.85546875" style="6" customWidth="1"/>
    <col min="8705" max="8705" width="72.140625" style="6" customWidth="1"/>
    <col min="8706" max="8706" width="0" style="6" hidden="1" customWidth="1"/>
    <col min="8707" max="8707" width="18.28515625" style="6" customWidth="1"/>
    <col min="8708" max="8708" width="17.5703125" style="6" customWidth="1"/>
    <col min="8709" max="8714" width="9" style="6" customWidth="1"/>
    <col min="8715" max="8958" width="9.140625" style="6"/>
    <col min="8959" max="8959" width="4.7109375" style="6" customWidth="1"/>
    <col min="8960" max="8960" width="19.85546875" style="6" customWidth="1"/>
    <col min="8961" max="8961" width="72.140625" style="6" customWidth="1"/>
    <col min="8962" max="8962" width="0" style="6" hidden="1" customWidth="1"/>
    <col min="8963" max="8963" width="18.28515625" style="6" customWidth="1"/>
    <col min="8964" max="8964" width="17.5703125" style="6" customWidth="1"/>
    <col min="8965" max="8970" width="9" style="6" customWidth="1"/>
    <col min="8971" max="9214" width="9.140625" style="6"/>
    <col min="9215" max="9215" width="4.7109375" style="6" customWidth="1"/>
    <col min="9216" max="9216" width="19.85546875" style="6" customWidth="1"/>
    <col min="9217" max="9217" width="72.140625" style="6" customWidth="1"/>
    <col min="9218" max="9218" width="0" style="6" hidden="1" customWidth="1"/>
    <col min="9219" max="9219" width="18.28515625" style="6" customWidth="1"/>
    <col min="9220" max="9220" width="17.5703125" style="6" customWidth="1"/>
    <col min="9221" max="9226" width="9" style="6" customWidth="1"/>
    <col min="9227" max="9470" width="9.140625" style="6"/>
    <col min="9471" max="9471" width="4.7109375" style="6" customWidth="1"/>
    <col min="9472" max="9472" width="19.85546875" style="6" customWidth="1"/>
    <col min="9473" max="9473" width="72.140625" style="6" customWidth="1"/>
    <col min="9474" max="9474" width="0" style="6" hidden="1" customWidth="1"/>
    <col min="9475" max="9475" width="18.28515625" style="6" customWidth="1"/>
    <col min="9476" max="9476" width="17.5703125" style="6" customWidth="1"/>
    <col min="9477" max="9482" width="9" style="6" customWidth="1"/>
    <col min="9483" max="9726" width="9.140625" style="6"/>
    <col min="9727" max="9727" width="4.7109375" style="6" customWidth="1"/>
    <col min="9728" max="9728" width="19.85546875" style="6" customWidth="1"/>
    <col min="9729" max="9729" width="72.140625" style="6" customWidth="1"/>
    <col min="9730" max="9730" width="0" style="6" hidden="1" customWidth="1"/>
    <col min="9731" max="9731" width="18.28515625" style="6" customWidth="1"/>
    <col min="9732" max="9732" width="17.5703125" style="6" customWidth="1"/>
    <col min="9733" max="9738" width="9" style="6" customWidth="1"/>
    <col min="9739" max="9982" width="9.140625" style="6"/>
    <col min="9983" max="9983" width="4.7109375" style="6" customWidth="1"/>
    <col min="9984" max="9984" width="19.85546875" style="6" customWidth="1"/>
    <col min="9985" max="9985" width="72.140625" style="6" customWidth="1"/>
    <col min="9986" max="9986" width="0" style="6" hidden="1" customWidth="1"/>
    <col min="9987" max="9987" width="18.28515625" style="6" customWidth="1"/>
    <col min="9988" max="9988" width="17.5703125" style="6" customWidth="1"/>
    <col min="9989" max="9994" width="9" style="6" customWidth="1"/>
    <col min="9995" max="10238" width="9.140625" style="6"/>
    <col min="10239" max="10239" width="4.7109375" style="6" customWidth="1"/>
    <col min="10240" max="10240" width="19.85546875" style="6" customWidth="1"/>
    <col min="10241" max="10241" width="72.140625" style="6" customWidth="1"/>
    <col min="10242" max="10242" width="0" style="6" hidden="1" customWidth="1"/>
    <col min="10243" max="10243" width="18.28515625" style="6" customWidth="1"/>
    <col min="10244" max="10244" width="17.5703125" style="6" customWidth="1"/>
    <col min="10245" max="10250" width="9" style="6" customWidth="1"/>
    <col min="10251" max="10494" width="9.140625" style="6"/>
    <col min="10495" max="10495" width="4.7109375" style="6" customWidth="1"/>
    <col min="10496" max="10496" width="19.85546875" style="6" customWidth="1"/>
    <col min="10497" max="10497" width="72.140625" style="6" customWidth="1"/>
    <col min="10498" max="10498" width="0" style="6" hidden="1" customWidth="1"/>
    <col min="10499" max="10499" width="18.28515625" style="6" customWidth="1"/>
    <col min="10500" max="10500" width="17.5703125" style="6" customWidth="1"/>
    <col min="10501" max="10506" width="9" style="6" customWidth="1"/>
    <col min="10507" max="10750" width="9.140625" style="6"/>
    <col min="10751" max="10751" width="4.7109375" style="6" customWidth="1"/>
    <col min="10752" max="10752" width="19.85546875" style="6" customWidth="1"/>
    <col min="10753" max="10753" width="72.140625" style="6" customWidth="1"/>
    <col min="10754" max="10754" width="0" style="6" hidden="1" customWidth="1"/>
    <col min="10755" max="10755" width="18.28515625" style="6" customWidth="1"/>
    <col min="10756" max="10756" width="17.5703125" style="6" customWidth="1"/>
    <col min="10757" max="10762" width="9" style="6" customWidth="1"/>
    <col min="10763" max="11006" width="9.140625" style="6"/>
    <col min="11007" max="11007" width="4.7109375" style="6" customWidth="1"/>
    <col min="11008" max="11008" width="19.85546875" style="6" customWidth="1"/>
    <col min="11009" max="11009" width="72.140625" style="6" customWidth="1"/>
    <col min="11010" max="11010" width="0" style="6" hidden="1" customWidth="1"/>
    <col min="11011" max="11011" width="18.28515625" style="6" customWidth="1"/>
    <col min="11012" max="11012" width="17.5703125" style="6" customWidth="1"/>
    <col min="11013" max="11018" width="9" style="6" customWidth="1"/>
    <col min="11019" max="11262" width="9.140625" style="6"/>
    <col min="11263" max="11263" width="4.7109375" style="6" customWidth="1"/>
    <col min="11264" max="11264" width="19.85546875" style="6" customWidth="1"/>
    <col min="11265" max="11265" width="72.140625" style="6" customWidth="1"/>
    <col min="11266" max="11266" width="0" style="6" hidden="1" customWidth="1"/>
    <col min="11267" max="11267" width="18.28515625" style="6" customWidth="1"/>
    <col min="11268" max="11268" width="17.5703125" style="6" customWidth="1"/>
    <col min="11269" max="11274" width="9" style="6" customWidth="1"/>
    <col min="11275" max="11518" width="9.140625" style="6"/>
    <col min="11519" max="11519" width="4.7109375" style="6" customWidth="1"/>
    <col min="11520" max="11520" width="19.85546875" style="6" customWidth="1"/>
    <col min="11521" max="11521" width="72.140625" style="6" customWidth="1"/>
    <col min="11522" max="11522" width="0" style="6" hidden="1" customWidth="1"/>
    <col min="11523" max="11523" width="18.28515625" style="6" customWidth="1"/>
    <col min="11524" max="11524" width="17.5703125" style="6" customWidth="1"/>
    <col min="11525" max="11530" width="9" style="6" customWidth="1"/>
    <col min="11531" max="11774" width="9.140625" style="6"/>
    <col min="11775" max="11775" width="4.7109375" style="6" customWidth="1"/>
    <col min="11776" max="11776" width="19.85546875" style="6" customWidth="1"/>
    <col min="11777" max="11777" width="72.140625" style="6" customWidth="1"/>
    <col min="11778" max="11778" width="0" style="6" hidden="1" customWidth="1"/>
    <col min="11779" max="11779" width="18.28515625" style="6" customWidth="1"/>
    <col min="11780" max="11780" width="17.5703125" style="6" customWidth="1"/>
    <col min="11781" max="11786" width="9" style="6" customWidth="1"/>
    <col min="11787" max="12030" width="9.140625" style="6"/>
    <col min="12031" max="12031" width="4.7109375" style="6" customWidth="1"/>
    <col min="12032" max="12032" width="19.85546875" style="6" customWidth="1"/>
    <col min="12033" max="12033" width="72.140625" style="6" customWidth="1"/>
    <col min="12034" max="12034" width="0" style="6" hidden="1" customWidth="1"/>
    <col min="12035" max="12035" width="18.28515625" style="6" customWidth="1"/>
    <col min="12036" max="12036" width="17.5703125" style="6" customWidth="1"/>
    <col min="12037" max="12042" width="9" style="6" customWidth="1"/>
    <col min="12043" max="12286" width="9.140625" style="6"/>
    <col min="12287" max="12287" width="4.7109375" style="6" customWidth="1"/>
    <col min="12288" max="12288" width="19.85546875" style="6" customWidth="1"/>
    <col min="12289" max="12289" width="72.140625" style="6" customWidth="1"/>
    <col min="12290" max="12290" width="0" style="6" hidden="1" customWidth="1"/>
    <col min="12291" max="12291" width="18.28515625" style="6" customWidth="1"/>
    <col min="12292" max="12292" width="17.5703125" style="6" customWidth="1"/>
    <col min="12293" max="12298" width="9" style="6" customWidth="1"/>
    <col min="12299" max="12542" width="9.140625" style="6"/>
    <col min="12543" max="12543" width="4.7109375" style="6" customWidth="1"/>
    <col min="12544" max="12544" width="19.85546875" style="6" customWidth="1"/>
    <col min="12545" max="12545" width="72.140625" style="6" customWidth="1"/>
    <col min="12546" max="12546" width="0" style="6" hidden="1" customWidth="1"/>
    <col min="12547" max="12547" width="18.28515625" style="6" customWidth="1"/>
    <col min="12548" max="12548" width="17.5703125" style="6" customWidth="1"/>
    <col min="12549" max="12554" width="9" style="6" customWidth="1"/>
    <col min="12555" max="12798" width="9.140625" style="6"/>
    <col min="12799" max="12799" width="4.7109375" style="6" customWidth="1"/>
    <col min="12800" max="12800" width="19.85546875" style="6" customWidth="1"/>
    <col min="12801" max="12801" width="72.140625" style="6" customWidth="1"/>
    <col min="12802" max="12802" width="0" style="6" hidden="1" customWidth="1"/>
    <col min="12803" max="12803" width="18.28515625" style="6" customWidth="1"/>
    <col min="12804" max="12804" width="17.5703125" style="6" customWidth="1"/>
    <col min="12805" max="12810" width="9" style="6" customWidth="1"/>
    <col min="12811" max="13054" width="9.140625" style="6"/>
    <col min="13055" max="13055" width="4.7109375" style="6" customWidth="1"/>
    <col min="13056" max="13056" width="19.85546875" style="6" customWidth="1"/>
    <col min="13057" max="13057" width="72.140625" style="6" customWidth="1"/>
    <col min="13058" max="13058" width="0" style="6" hidden="1" customWidth="1"/>
    <col min="13059" max="13059" width="18.28515625" style="6" customWidth="1"/>
    <col min="13060" max="13060" width="17.5703125" style="6" customWidth="1"/>
    <col min="13061" max="13066" width="9" style="6" customWidth="1"/>
    <col min="13067" max="13310" width="9.140625" style="6"/>
    <col min="13311" max="13311" width="4.7109375" style="6" customWidth="1"/>
    <col min="13312" max="13312" width="19.85546875" style="6" customWidth="1"/>
    <col min="13313" max="13313" width="72.140625" style="6" customWidth="1"/>
    <col min="13314" max="13314" width="0" style="6" hidden="1" customWidth="1"/>
    <col min="13315" max="13315" width="18.28515625" style="6" customWidth="1"/>
    <col min="13316" max="13316" width="17.5703125" style="6" customWidth="1"/>
    <col min="13317" max="13322" width="9" style="6" customWidth="1"/>
    <col min="13323" max="13566" width="9.140625" style="6"/>
    <col min="13567" max="13567" width="4.7109375" style="6" customWidth="1"/>
    <col min="13568" max="13568" width="19.85546875" style="6" customWidth="1"/>
    <col min="13569" max="13569" width="72.140625" style="6" customWidth="1"/>
    <col min="13570" max="13570" width="0" style="6" hidden="1" customWidth="1"/>
    <col min="13571" max="13571" width="18.28515625" style="6" customWidth="1"/>
    <col min="13572" max="13572" width="17.5703125" style="6" customWidth="1"/>
    <col min="13573" max="13578" width="9" style="6" customWidth="1"/>
    <col min="13579" max="13822" width="9.140625" style="6"/>
    <col min="13823" max="13823" width="4.7109375" style="6" customWidth="1"/>
    <col min="13824" max="13824" width="19.85546875" style="6" customWidth="1"/>
    <col min="13825" max="13825" width="72.140625" style="6" customWidth="1"/>
    <col min="13826" max="13826" width="0" style="6" hidden="1" customWidth="1"/>
    <col min="13827" max="13827" width="18.28515625" style="6" customWidth="1"/>
    <col min="13828" max="13828" width="17.5703125" style="6" customWidth="1"/>
    <col min="13829" max="13834" width="9" style="6" customWidth="1"/>
    <col min="13835" max="14078" width="9.140625" style="6"/>
    <col min="14079" max="14079" width="4.7109375" style="6" customWidth="1"/>
    <col min="14080" max="14080" width="19.85546875" style="6" customWidth="1"/>
    <col min="14081" max="14081" width="72.140625" style="6" customWidth="1"/>
    <col min="14082" max="14082" width="0" style="6" hidden="1" customWidth="1"/>
    <col min="14083" max="14083" width="18.28515625" style="6" customWidth="1"/>
    <col min="14084" max="14084" width="17.5703125" style="6" customWidth="1"/>
    <col min="14085" max="14090" width="9" style="6" customWidth="1"/>
    <col min="14091" max="14334" width="9.140625" style="6"/>
    <col min="14335" max="14335" width="4.7109375" style="6" customWidth="1"/>
    <col min="14336" max="14336" width="19.85546875" style="6" customWidth="1"/>
    <col min="14337" max="14337" width="72.140625" style="6" customWidth="1"/>
    <col min="14338" max="14338" width="0" style="6" hidden="1" customWidth="1"/>
    <col min="14339" max="14339" width="18.28515625" style="6" customWidth="1"/>
    <col min="14340" max="14340" width="17.5703125" style="6" customWidth="1"/>
    <col min="14341" max="14346" width="9" style="6" customWidth="1"/>
    <col min="14347" max="14590" width="9.140625" style="6"/>
    <col min="14591" max="14591" width="4.7109375" style="6" customWidth="1"/>
    <col min="14592" max="14592" width="19.85546875" style="6" customWidth="1"/>
    <col min="14593" max="14593" width="72.140625" style="6" customWidth="1"/>
    <col min="14594" max="14594" width="0" style="6" hidden="1" customWidth="1"/>
    <col min="14595" max="14595" width="18.28515625" style="6" customWidth="1"/>
    <col min="14596" max="14596" width="17.5703125" style="6" customWidth="1"/>
    <col min="14597" max="14602" width="9" style="6" customWidth="1"/>
    <col min="14603" max="14846" width="9.140625" style="6"/>
    <col min="14847" max="14847" width="4.7109375" style="6" customWidth="1"/>
    <col min="14848" max="14848" width="19.85546875" style="6" customWidth="1"/>
    <col min="14849" max="14849" width="72.140625" style="6" customWidth="1"/>
    <col min="14850" max="14850" width="0" style="6" hidden="1" customWidth="1"/>
    <col min="14851" max="14851" width="18.28515625" style="6" customWidth="1"/>
    <col min="14852" max="14852" width="17.5703125" style="6" customWidth="1"/>
    <col min="14853" max="14858" width="9" style="6" customWidth="1"/>
    <col min="14859" max="15102" width="9.140625" style="6"/>
    <col min="15103" max="15103" width="4.7109375" style="6" customWidth="1"/>
    <col min="15104" max="15104" width="19.85546875" style="6" customWidth="1"/>
    <col min="15105" max="15105" width="72.140625" style="6" customWidth="1"/>
    <col min="15106" max="15106" width="0" style="6" hidden="1" customWidth="1"/>
    <col min="15107" max="15107" width="18.28515625" style="6" customWidth="1"/>
    <col min="15108" max="15108" width="17.5703125" style="6" customWidth="1"/>
    <col min="15109" max="15114" width="9" style="6" customWidth="1"/>
    <col min="15115" max="15358" width="9.140625" style="6"/>
    <col min="15359" max="15359" width="4.7109375" style="6" customWidth="1"/>
    <col min="15360" max="15360" width="19.85546875" style="6" customWidth="1"/>
    <col min="15361" max="15361" width="72.140625" style="6" customWidth="1"/>
    <col min="15362" max="15362" width="0" style="6" hidden="1" customWidth="1"/>
    <col min="15363" max="15363" width="18.28515625" style="6" customWidth="1"/>
    <col min="15364" max="15364" width="17.5703125" style="6" customWidth="1"/>
    <col min="15365" max="15370" width="9" style="6" customWidth="1"/>
    <col min="15371" max="15614" width="9.140625" style="6"/>
    <col min="15615" max="15615" width="4.7109375" style="6" customWidth="1"/>
    <col min="15616" max="15616" width="19.85546875" style="6" customWidth="1"/>
    <col min="15617" max="15617" width="72.140625" style="6" customWidth="1"/>
    <col min="15618" max="15618" width="0" style="6" hidden="1" customWidth="1"/>
    <col min="15619" max="15619" width="18.28515625" style="6" customWidth="1"/>
    <col min="15620" max="15620" width="17.5703125" style="6" customWidth="1"/>
    <col min="15621" max="15626" width="9" style="6" customWidth="1"/>
    <col min="15627" max="15870" width="9.140625" style="6"/>
    <col min="15871" max="15871" width="4.7109375" style="6" customWidth="1"/>
    <col min="15872" max="15872" width="19.85546875" style="6" customWidth="1"/>
    <col min="15873" max="15873" width="72.140625" style="6" customWidth="1"/>
    <col min="15874" max="15874" width="0" style="6" hidden="1" customWidth="1"/>
    <col min="15875" max="15875" width="18.28515625" style="6" customWidth="1"/>
    <col min="15876" max="15876" width="17.5703125" style="6" customWidth="1"/>
    <col min="15877" max="15882" width="9" style="6" customWidth="1"/>
    <col min="15883" max="16126" width="9.140625" style="6"/>
    <col min="16127" max="16127" width="4.7109375" style="6" customWidth="1"/>
    <col min="16128" max="16128" width="19.85546875" style="6" customWidth="1"/>
    <col min="16129" max="16129" width="72.140625" style="6" customWidth="1"/>
    <col min="16130" max="16130" width="0" style="6" hidden="1" customWidth="1"/>
    <col min="16131" max="16131" width="18.28515625" style="6" customWidth="1"/>
    <col min="16132" max="16132" width="17.5703125" style="6" customWidth="1"/>
    <col min="16133" max="16138" width="9" style="6" customWidth="1"/>
    <col min="16139" max="16384" width="9.140625" style="6"/>
  </cols>
  <sheetData>
    <row r="1" spans="2:7">
      <c r="G1" s="7" t="s">
        <v>131</v>
      </c>
    </row>
    <row r="2" spans="2:7">
      <c r="G2" s="7" t="s">
        <v>87</v>
      </c>
    </row>
    <row r="3" spans="2:7">
      <c r="G3" s="7" t="s">
        <v>1</v>
      </c>
    </row>
    <row r="4" spans="2:7" ht="6.75" customHeight="1"/>
    <row r="5" spans="2:7" ht="6.75" customHeight="1"/>
    <row r="6" spans="2:7" ht="48" customHeight="1">
      <c r="B6" s="253" t="s">
        <v>92</v>
      </c>
      <c r="C6" s="253"/>
      <c r="D6" s="253"/>
      <c r="E6" s="253"/>
      <c r="F6" s="253"/>
      <c r="G6" s="253"/>
    </row>
    <row r="8" spans="2:7" s="24" customFormat="1">
      <c r="B8" s="53"/>
      <c r="C8" s="53"/>
      <c r="D8" s="53"/>
      <c r="E8" s="53"/>
      <c r="F8" s="101" t="s">
        <v>91</v>
      </c>
      <c r="G8" s="53"/>
    </row>
    <row r="9" spans="2:7">
      <c r="B9" s="260" t="s">
        <v>28</v>
      </c>
      <c r="C9" s="260"/>
      <c r="D9" s="260"/>
      <c r="E9" s="260"/>
      <c r="F9" s="260"/>
      <c r="G9" s="260"/>
    </row>
    <row r="10" spans="2:7" ht="8.25" customHeight="1">
      <c r="B10" s="2"/>
      <c r="C10" s="2"/>
      <c r="D10" s="2"/>
      <c r="E10" s="94"/>
    </row>
    <row r="11" spans="2:7">
      <c r="B11" s="6" t="s">
        <v>42</v>
      </c>
    </row>
    <row r="12" spans="2:7" s="114" customFormat="1" ht="6.75" customHeight="1">
      <c r="D12" s="148"/>
      <c r="E12" s="148"/>
      <c r="F12" s="148"/>
      <c r="G12" s="148"/>
    </row>
    <row r="13" spans="2:7" s="114" customFormat="1">
      <c r="B13" s="8" t="s">
        <v>29</v>
      </c>
      <c r="C13" s="8" t="s">
        <v>30</v>
      </c>
      <c r="D13" s="6"/>
      <c r="E13" s="6"/>
      <c r="F13" s="6"/>
      <c r="G13" s="6"/>
    </row>
    <row r="14" spans="2:7" s="114" customFormat="1">
      <c r="B14" s="41" t="s">
        <v>135</v>
      </c>
      <c r="C14" s="42" t="s">
        <v>136</v>
      </c>
      <c r="D14" s="6"/>
      <c r="E14" s="6"/>
      <c r="F14" s="6"/>
      <c r="G14" s="6"/>
    </row>
    <row r="15" spans="2:7" s="114" customFormat="1">
      <c r="B15" s="12"/>
      <c r="C15" s="12"/>
      <c r="D15" s="6"/>
      <c r="E15" s="6"/>
      <c r="F15" s="6"/>
      <c r="G15" s="6"/>
    </row>
    <row r="16" spans="2:7" s="114" customFormat="1">
      <c r="B16" s="13" t="s">
        <v>31</v>
      </c>
      <c r="C16" s="14"/>
      <c r="D16" s="6"/>
      <c r="E16" s="6"/>
      <c r="F16" s="6"/>
      <c r="G16" s="6"/>
    </row>
    <row r="17" spans="2:7" s="114" customFormat="1">
      <c r="B17" s="12"/>
      <c r="C17" s="12"/>
      <c r="D17" s="6"/>
      <c r="E17" s="6"/>
      <c r="F17" s="6"/>
      <c r="G17" s="6"/>
    </row>
    <row r="18" spans="2:7" s="114" customFormat="1" ht="51.75" customHeight="1">
      <c r="B18" s="8" t="s">
        <v>32</v>
      </c>
      <c r="C18" s="43" t="s">
        <v>135</v>
      </c>
      <c r="D18" s="263" t="s">
        <v>81</v>
      </c>
      <c r="E18" s="264"/>
      <c r="F18" s="264"/>
      <c r="G18" s="265"/>
    </row>
    <row r="19" spans="2:7" s="114" customFormat="1" ht="51.75">
      <c r="B19" s="8" t="s">
        <v>33</v>
      </c>
      <c r="C19" s="43" t="s">
        <v>137</v>
      </c>
      <c r="D19" s="171" t="s">
        <v>138</v>
      </c>
      <c r="E19" s="171" t="s">
        <v>139</v>
      </c>
      <c r="F19" s="171" t="s">
        <v>140</v>
      </c>
      <c r="G19" s="171" t="s">
        <v>141</v>
      </c>
    </row>
    <row r="20" spans="2:7" s="114" customFormat="1" ht="34.5">
      <c r="B20" s="17" t="s">
        <v>34</v>
      </c>
      <c r="C20" s="43" t="s">
        <v>142</v>
      </c>
      <c r="D20" s="105"/>
      <c r="E20" s="105"/>
      <c r="F20" s="105"/>
      <c r="G20" s="105"/>
    </row>
    <row r="21" spans="2:7" s="114" customFormat="1">
      <c r="B21" s="17" t="s">
        <v>35</v>
      </c>
      <c r="C21" s="43" t="s">
        <v>143</v>
      </c>
      <c r="D21" s="105"/>
      <c r="E21" s="105"/>
      <c r="F21" s="105"/>
      <c r="G21" s="105"/>
    </row>
    <row r="22" spans="2:7" s="114" customFormat="1" ht="45" customHeight="1">
      <c r="B22" s="17" t="s">
        <v>36</v>
      </c>
      <c r="C22" s="43" t="s">
        <v>144</v>
      </c>
      <c r="D22" s="106"/>
      <c r="E22" s="106"/>
      <c r="F22" s="106"/>
      <c r="G22" s="106"/>
    </row>
    <row r="23" spans="2:7" s="114" customFormat="1" ht="51.75">
      <c r="B23" s="17" t="s">
        <v>145</v>
      </c>
      <c r="C23" s="43" t="s">
        <v>146</v>
      </c>
      <c r="D23" s="106"/>
      <c r="E23" s="106"/>
      <c r="F23" s="106"/>
      <c r="G23" s="106"/>
    </row>
    <row r="24" spans="2:7" s="114" customFormat="1" ht="17.25" customHeight="1">
      <c r="B24" s="266" t="s">
        <v>147</v>
      </c>
      <c r="C24" s="267"/>
      <c r="D24" s="149"/>
      <c r="E24" s="149"/>
      <c r="F24" s="149"/>
      <c r="G24" s="149"/>
    </row>
    <row r="25" spans="2:7" s="114" customFormat="1">
      <c r="B25" s="20" t="s">
        <v>39</v>
      </c>
      <c r="C25" s="21"/>
      <c r="D25" s="22">
        <f>-D42</f>
        <v>-12961.8</v>
      </c>
      <c r="E25" s="22">
        <f t="shared" ref="E25:G25" si="0">-E42</f>
        <v>-12961.8</v>
      </c>
      <c r="F25" s="22">
        <f t="shared" si="0"/>
        <v>-12961.8</v>
      </c>
      <c r="G25" s="22">
        <f t="shared" si="0"/>
        <v>-12961.8</v>
      </c>
    </row>
    <row r="26" spans="2:7" ht="4.5" customHeight="1"/>
    <row r="27" spans="2:7" ht="4.5" customHeight="1"/>
    <row r="28" spans="2:7">
      <c r="B28" s="167" t="s">
        <v>29</v>
      </c>
      <c r="C28" s="167" t="s">
        <v>30</v>
      </c>
    </row>
    <row r="29" spans="2:7">
      <c r="B29" s="168">
        <f>+'5'!B13</f>
        <v>1077</v>
      </c>
      <c r="C29" s="168" t="str">
        <f>+'5'!C13</f>
        <v xml:space="preserve"> Երկաթուղային ցանցի զարգացում</v>
      </c>
    </row>
    <row r="30" spans="2:7">
      <c r="B30" s="12"/>
      <c r="C30" s="12"/>
    </row>
    <row r="31" spans="2:7">
      <c r="B31" s="13" t="s">
        <v>31</v>
      </c>
      <c r="C31" s="14"/>
    </row>
    <row r="32" spans="2:7" ht="52.5" customHeight="1">
      <c r="B32" s="167" t="s">
        <v>32</v>
      </c>
      <c r="C32" s="169">
        <f>+B29</f>
        <v>1077</v>
      </c>
      <c r="D32" s="263" t="s">
        <v>82</v>
      </c>
      <c r="E32" s="264"/>
      <c r="F32" s="264"/>
      <c r="G32" s="265"/>
    </row>
    <row r="33" spans="1:7" ht="39.75" customHeight="1">
      <c r="B33" s="167" t="s">
        <v>33</v>
      </c>
      <c r="C33" s="169">
        <f>+'5'!C14</f>
        <v>21001</v>
      </c>
      <c r="D33" s="170" t="s">
        <v>85</v>
      </c>
      <c r="E33" s="170" t="s">
        <v>75</v>
      </c>
      <c r="F33" s="170" t="s">
        <v>66</v>
      </c>
      <c r="G33" s="171" t="s">
        <v>77</v>
      </c>
    </row>
    <row r="34" spans="1:7" ht="34.5">
      <c r="B34" s="167" t="s">
        <v>34</v>
      </c>
      <c r="C34" s="169" t="str">
        <f>+'1'!C34</f>
        <v xml:space="preserve">ՀՀ տարածքով անցնող երկաթգծերի վերականգնում </v>
      </c>
      <c r="D34" s="172"/>
      <c r="E34" s="172"/>
      <c r="F34" s="172"/>
      <c r="G34" s="172"/>
    </row>
    <row r="35" spans="1:7" ht="69">
      <c r="B35" s="173" t="s">
        <v>35</v>
      </c>
      <c r="C35" s="169" t="str">
        <f>+'1'!C36</f>
        <v>ՀՀ տարածքով անցնող երկաթգծի հատվածի վերականգնման նախագծի նախնական առաջադրանքի կազմման համար ինժեներական, գեոդեզիական և լաբորատոր ծառայությունների ձեռքբերում</v>
      </c>
      <c r="D35" s="151"/>
      <c r="E35" s="151"/>
      <c r="F35" s="151"/>
      <c r="G35" s="151"/>
    </row>
    <row r="36" spans="1:7">
      <c r="B36" s="173" t="s">
        <v>36</v>
      </c>
      <c r="C36" s="169" t="s">
        <v>37</v>
      </c>
      <c r="D36" s="151"/>
      <c r="E36" s="151"/>
      <c r="F36" s="151"/>
      <c r="G36" s="151"/>
    </row>
    <row r="37" spans="1:7" ht="51.75">
      <c r="B37" s="173" t="s">
        <v>38</v>
      </c>
      <c r="C37" s="169" t="s">
        <v>76</v>
      </c>
      <c r="D37" s="102"/>
      <c r="E37" s="102"/>
      <c r="F37" s="102"/>
      <c r="G37" s="102"/>
    </row>
    <row r="38" spans="1:7" ht="20.25" customHeight="1">
      <c r="B38" s="268" t="s">
        <v>0</v>
      </c>
      <c r="C38" s="269"/>
      <c r="D38" s="102"/>
      <c r="E38" s="102"/>
      <c r="F38" s="102"/>
      <c r="G38" s="102"/>
    </row>
    <row r="39" spans="1:7" ht="39" customHeight="1">
      <c r="B39" s="261" t="s">
        <v>191</v>
      </c>
      <c r="C39" s="262"/>
      <c r="D39" s="102">
        <v>1</v>
      </c>
      <c r="E39" s="102">
        <v>1</v>
      </c>
      <c r="F39" s="102">
        <v>1</v>
      </c>
      <c r="G39" s="102">
        <v>1</v>
      </c>
    </row>
    <row r="40" spans="1:7">
      <c r="B40" s="177" t="s">
        <v>192</v>
      </c>
      <c r="C40" s="192"/>
      <c r="D40" s="102">
        <v>1</v>
      </c>
      <c r="E40" s="102">
        <v>1</v>
      </c>
      <c r="F40" s="102">
        <v>1</v>
      </c>
      <c r="G40" s="102">
        <v>1</v>
      </c>
    </row>
    <row r="41" spans="1:7">
      <c r="B41" s="177" t="s">
        <v>193</v>
      </c>
      <c r="C41" s="192"/>
      <c r="D41" s="102">
        <v>1</v>
      </c>
      <c r="E41" s="102">
        <v>1</v>
      </c>
      <c r="F41" s="102">
        <v>1</v>
      </c>
      <c r="G41" s="102">
        <v>1</v>
      </c>
    </row>
    <row r="42" spans="1:7">
      <c r="B42" s="174" t="s">
        <v>39</v>
      </c>
      <c r="C42" s="175"/>
      <c r="D42" s="176">
        <f>+'1'!D34</f>
        <v>12961.8</v>
      </c>
      <c r="E42" s="176">
        <f>+'1'!E34</f>
        <v>12961.8</v>
      </c>
      <c r="F42" s="176">
        <f>+'1'!F34</f>
        <v>12961.8</v>
      </c>
      <c r="G42" s="176">
        <f>+'1'!G34</f>
        <v>12961.8</v>
      </c>
    </row>
    <row r="43" spans="1:7" s="23" customFormat="1"/>
    <row r="44" spans="1:7" s="23" customFormat="1">
      <c r="B44" s="26"/>
    </row>
    <row r="45" spans="1:7" s="24" customFormat="1">
      <c r="B45" s="53"/>
      <c r="C45" s="53"/>
      <c r="D45" s="53"/>
      <c r="E45" s="53"/>
      <c r="F45" s="101" t="s">
        <v>88</v>
      </c>
      <c r="G45" s="53"/>
    </row>
    <row r="46" spans="1:7" ht="23.25" customHeight="1">
      <c r="A46" s="24"/>
      <c r="B46" s="24"/>
      <c r="C46" s="28" t="s">
        <v>44</v>
      </c>
    </row>
    <row r="47" spans="1:7">
      <c r="A47" s="24"/>
      <c r="B47" s="29" t="s">
        <v>60</v>
      </c>
      <c r="C47" s="29"/>
    </row>
    <row r="48" spans="1:7">
      <c r="A48" s="24"/>
      <c r="B48" s="30"/>
      <c r="C48" s="30"/>
      <c r="D48" s="30"/>
      <c r="E48" s="30"/>
      <c r="F48" s="30"/>
    </row>
    <row r="49" spans="1:7">
      <c r="A49" s="24"/>
      <c r="B49" s="31" t="s">
        <v>61</v>
      </c>
      <c r="C49" s="31" t="s">
        <v>62</v>
      </c>
      <c r="D49" s="30"/>
      <c r="E49" s="30"/>
      <c r="F49" s="30"/>
    </row>
    <row r="50" spans="1:7">
      <c r="A50" s="24"/>
      <c r="B50" s="15">
        <v>1139</v>
      </c>
      <c r="C50" s="31" t="s">
        <v>54</v>
      </c>
      <c r="D50" s="32"/>
      <c r="E50" s="32"/>
      <c r="F50" s="32"/>
    </row>
    <row r="51" spans="1:7">
      <c r="A51" s="24"/>
      <c r="B51" s="33"/>
      <c r="C51" s="32"/>
      <c r="D51" s="32"/>
      <c r="E51" s="32"/>
      <c r="F51" s="32"/>
    </row>
    <row r="52" spans="1:7">
      <c r="A52" s="24"/>
      <c r="B52" s="13" t="s">
        <v>63</v>
      </c>
      <c r="C52" s="32"/>
      <c r="D52" s="32"/>
      <c r="E52" s="32"/>
      <c r="F52" s="32"/>
    </row>
    <row r="53" spans="1:7" ht="55.5" customHeight="1">
      <c r="A53" s="24"/>
      <c r="B53" s="31" t="s">
        <v>64</v>
      </c>
      <c r="C53" s="15">
        <v>1139</v>
      </c>
      <c r="D53" s="256" t="s">
        <v>82</v>
      </c>
      <c r="E53" s="257"/>
      <c r="F53" s="258"/>
      <c r="G53" s="259"/>
    </row>
    <row r="54" spans="1:7" ht="51.75">
      <c r="A54" s="24"/>
      <c r="B54" s="34" t="s">
        <v>65</v>
      </c>
      <c r="C54" s="44">
        <v>11001</v>
      </c>
      <c r="D54" s="16" t="s">
        <v>85</v>
      </c>
      <c r="E54" s="16" t="s">
        <v>75</v>
      </c>
      <c r="F54" s="16" t="s">
        <v>66</v>
      </c>
      <c r="G54" s="16" t="s">
        <v>77</v>
      </c>
    </row>
    <row r="55" spans="1:7" ht="34.5">
      <c r="A55" s="24"/>
      <c r="B55" s="34" t="s">
        <v>67</v>
      </c>
      <c r="C55" s="25" t="s">
        <v>54</v>
      </c>
      <c r="D55" s="255"/>
      <c r="E55" s="255"/>
      <c r="F55" s="255"/>
      <c r="G55" s="255"/>
    </row>
    <row r="56" spans="1:7" ht="89.25" customHeight="1">
      <c r="A56" s="24"/>
      <c r="B56" s="34" t="s">
        <v>68</v>
      </c>
      <c r="C56" s="25" t="s">
        <v>69</v>
      </c>
      <c r="D56" s="255"/>
      <c r="E56" s="255"/>
      <c r="F56" s="255"/>
      <c r="G56" s="255"/>
    </row>
    <row r="57" spans="1:7">
      <c r="A57" s="24"/>
      <c r="B57" s="34" t="s">
        <v>70</v>
      </c>
      <c r="C57" s="25" t="s">
        <v>71</v>
      </c>
      <c r="D57" s="255"/>
      <c r="E57" s="255"/>
      <c r="F57" s="255"/>
      <c r="G57" s="255"/>
    </row>
    <row r="58" spans="1:7" ht="51.75">
      <c r="A58" s="24"/>
      <c r="B58" s="35" t="s">
        <v>72</v>
      </c>
      <c r="C58" s="25" t="s">
        <v>44</v>
      </c>
      <c r="D58" s="255"/>
      <c r="E58" s="255"/>
      <c r="F58" s="255"/>
      <c r="G58" s="255"/>
    </row>
    <row r="59" spans="1:7">
      <c r="A59" s="24"/>
      <c r="B59" s="37"/>
      <c r="C59" s="38" t="s">
        <v>0</v>
      </c>
      <c r="D59" s="255"/>
      <c r="E59" s="255"/>
      <c r="F59" s="255"/>
      <c r="G59" s="255"/>
    </row>
    <row r="60" spans="1:7">
      <c r="A60" s="24"/>
      <c r="B60" s="254" t="s">
        <v>73</v>
      </c>
      <c r="C60" s="254"/>
      <c r="D60" s="40">
        <f>D42</f>
        <v>12961.8</v>
      </c>
      <c r="E60" s="40">
        <f t="shared" ref="E60:G60" si="1">E42</f>
        <v>12961.8</v>
      </c>
      <c r="F60" s="40">
        <f t="shared" si="1"/>
        <v>12961.8</v>
      </c>
      <c r="G60" s="40">
        <f t="shared" si="1"/>
        <v>12961.8</v>
      </c>
    </row>
    <row r="62" spans="1:7" ht="55.5" customHeight="1">
      <c r="A62" s="24"/>
      <c r="B62" s="31" t="s">
        <v>64</v>
      </c>
      <c r="C62" s="91">
        <v>1139</v>
      </c>
      <c r="D62" s="256" t="s">
        <v>81</v>
      </c>
      <c r="E62" s="257"/>
      <c r="F62" s="258"/>
      <c r="G62" s="259"/>
    </row>
    <row r="63" spans="1:7" ht="51.75">
      <c r="A63" s="24"/>
      <c r="B63" s="34" t="s">
        <v>65</v>
      </c>
      <c r="C63" s="44">
        <v>11001</v>
      </c>
      <c r="D63" s="16" t="s">
        <v>85</v>
      </c>
      <c r="E63" s="16" t="s">
        <v>75</v>
      </c>
      <c r="F63" s="16" t="s">
        <v>66</v>
      </c>
      <c r="G63" s="16" t="s">
        <v>77</v>
      </c>
    </row>
    <row r="64" spans="1:7" ht="34.5">
      <c r="A64" s="24"/>
      <c r="B64" s="34" t="s">
        <v>67</v>
      </c>
      <c r="C64" s="25" t="s">
        <v>54</v>
      </c>
      <c r="D64" s="255"/>
      <c r="E64" s="255"/>
      <c r="F64" s="255"/>
      <c r="G64" s="255"/>
    </row>
    <row r="65" spans="1:7" ht="78" customHeight="1">
      <c r="A65" s="24"/>
      <c r="B65" s="34" t="s">
        <v>68</v>
      </c>
      <c r="C65" s="25" t="s">
        <v>69</v>
      </c>
      <c r="D65" s="255"/>
      <c r="E65" s="255"/>
      <c r="F65" s="255"/>
      <c r="G65" s="255"/>
    </row>
    <row r="66" spans="1:7">
      <c r="A66" s="24"/>
      <c r="B66" s="34" t="s">
        <v>70</v>
      </c>
      <c r="C66" s="25" t="s">
        <v>71</v>
      </c>
      <c r="D66" s="255"/>
      <c r="E66" s="255"/>
      <c r="F66" s="255"/>
      <c r="G66" s="255"/>
    </row>
    <row r="67" spans="1:7" ht="51.75">
      <c r="A67" s="24"/>
      <c r="B67" s="35" t="s">
        <v>72</v>
      </c>
      <c r="C67" s="25" t="s">
        <v>44</v>
      </c>
      <c r="D67" s="255"/>
      <c r="E67" s="255"/>
      <c r="F67" s="255"/>
      <c r="G67" s="255"/>
    </row>
    <row r="68" spans="1:7">
      <c r="A68" s="24"/>
      <c r="B68" s="37"/>
      <c r="C68" s="38" t="s">
        <v>0</v>
      </c>
      <c r="D68" s="255"/>
      <c r="E68" s="255"/>
      <c r="F68" s="255"/>
      <c r="G68" s="255"/>
    </row>
    <row r="69" spans="1:7">
      <c r="A69" s="24"/>
      <c r="B69" s="254" t="s">
        <v>73</v>
      </c>
      <c r="C69" s="254"/>
      <c r="D69" s="40">
        <f>-D60</f>
        <v>-12961.8</v>
      </c>
      <c r="E69" s="40">
        <f t="shared" ref="E69:G69" si="2">-E60</f>
        <v>-12961.8</v>
      </c>
      <c r="F69" s="40">
        <f t="shared" si="2"/>
        <v>-12961.8</v>
      </c>
      <c r="G69" s="40">
        <f t="shared" si="2"/>
        <v>-12961.8</v>
      </c>
    </row>
  </sheetData>
  <mergeCells count="19">
    <mergeCell ref="B69:C69"/>
    <mergeCell ref="D18:G18"/>
    <mergeCell ref="B24:C24"/>
    <mergeCell ref="D62:G62"/>
    <mergeCell ref="D64:D68"/>
    <mergeCell ref="E64:E68"/>
    <mergeCell ref="F64:F68"/>
    <mergeCell ref="G64:G68"/>
    <mergeCell ref="E55:E59"/>
    <mergeCell ref="D32:G32"/>
    <mergeCell ref="B38:C38"/>
    <mergeCell ref="B6:G6"/>
    <mergeCell ref="B60:C60"/>
    <mergeCell ref="D55:D59"/>
    <mergeCell ref="F55:F59"/>
    <mergeCell ref="G55:G59"/>
    <mergeCell ref="D53:G53"/>
    <mergeCell ref="B9:G9"/>
    <mergeCell ref="B39:C39"/>
  </mergeCells>
  <pageMargins left="0.19685039370078741" right="0.19685039370078741" top="0.66" bottom="0.17" header="0.43" footer="0.17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8"/>
  <sheetViews>
    <sheetView zoomScaleNormal="100" workbookViewId="0"/>
  </sheetViews>
  <sheetFormatPr defaultRowHeight="17.25"/>
  <cols>
    <col min="1" max="1" width="4.7109375" style="6" customWidth="1"/>
    <col min="2" max="2" width="26.140625" style="6" customWidth="1"/>
    <col min="3" max="3" width="71.42578125" style="6" customWidth="1"/>
    <col min="4" max="7" width="15.5703125" style="6" customWidth="1"/>
    <col min="8" max="9" width="9" style="6" customWidth="1"/>
    <col min="10" max="253" width="9.140625" style="6"/>
    <col min="254" max="254" width="4.7109375" style="6" customWidth="1"/>
    <col min="255" max="255" width="19.85546875" style="6" customWidth="1"/>
    <col min="256" max="256" width="72.140625" style="6" customWidth="1"/>
    <col min="257" max="257" width="0" style="6" hidden="1" customWidth="1"/>
    <col min="258" max="258" width="18.28515625" style="6" customWidth="1"/>
    <col min="259" max="259" width="17.5703125" style="6" customWidth="1"/>
    <col min="260" max="265" width="9" style="6" customWidth="1"/>
    <col min="266" max="509" width="9.140625" style="6"/>
    <col min="510" max="510" width="4.7109375" style="6" customWidth="1"/>
    <col min="511" max="511" width="19.85546875" style="6" customWidth="1"/>
    <col min="512" max="512" width="72.140625" style="6" customWidth="1"/>
    <col min="513" max="513" width="0" style="6" hidden="1" customWidth="1"/>
    <col min="514" max="514" width="18.28515625" style="6" customWidth="1"/>
    <col min="515" max="515" width="17.5703125" style="6" customWidth="1"/>
    <col min="516" max="521" width="9" style="6" customWidth="1"/>
    <col min="522" max="765" width="9.140625" style="6"/>
    <col min="766" max="766" width="4.7109375" style="6" customWidth="1"/>
    <col min="767" max="767" width="19.85546875" style="6" customWidth="1"/>
    <col min="768" max="768" width="72.140625" style="6" customWidth="1"/>
    <col min="769" max="769" width="0" style="6" hidden="1" customWidth="1"/>
    <col min="770" max="770" width="18.28515625" style="6" customWidth="1"/>
    <col min="771" max="771" width="17.5703125" style="6" customWidth="1"/>
    <col min="772" max="777" width="9" style="6" customWidth="1"/>
    <col min="778" max="1021" width="9.140625" style="6"/>
    <col min="1022" max="1022" width="4.7109375" style="6" customWidth="1"/>
    <col min="1023" max="1023" width="19.85546875" style="6" customWidth="1"/>
    <col min="1024" max="1024" width="72.140625" style="6" customWidth="1"/>
    <col min="1025" max="1025" width="0" style="6" hidden="1" customWidth="1"/>
    <col min="1026" max="1026" width="18.28515625" style="6" customWidth="1"/>
    <col min="1027" max="1027" width="17.5703125" style="6" customWidth="1"/>
    <col min="1028" max="1033" width="9" style="6" customWidth="1"/>
    <col min="1034" max="1277" width="9.140625" style="6"/>
    <col min="1278" max="1278" width="4.7109375" style="6" customWidth="1"/>
    <col min="1279" max="1279" width="19.85546875" style="6" customWidth="1"/>
    <col min="1280" max="1280" width="72.140625" style="6" customWidth="1"/>
    <col min="1281" max="1281" width="0" style="6" hidden="1" customWidth="1"/>
    <col min="1282" max="1282" width="18.28515625" style="6" customWidth="1"/>
    <col min="1283" max="1283" width="17.5703125" style="6" customWidth="1"/>
    <col min="1284" max="1289" width="9" style="6" customWidth="1"/>
    <col min="1290" max="1533" width="9.140625" style="6"/>
    <col min="1534" max="1534" width="4.7109375" style="6" customWidth="1"/>
    <col min="1535" max="1535" width="19.85546875" style="6" customWidth="1"/>
    <col min="1536" max="1536" width="72.140625" style="6" customWidth="1"/>
    <col min="1537" max="1537" width="0" style="6" hidden="1" customWidth="1"/>
    <col min="1538" max="1538" width="18.28515625" style="6" customWidth="1"/>
    <col min="1539" max="1539" width="17.5703125" style="6" customWidth="1"/>
    <col min="1540" max="1545" width="9" style="6" customWidth="1"/>
    <col min="1546" max="1789" width="9.140625" style="6"/>
    <col min="1790" max="1790" width="4.7109375" style="6" customWidth="1"/>
    <col min="1791" max="1791" width="19.85546875" style="6" customWidth="1"/>
    <col min="1792" max="1792" width="72.140625" style="6" customWidth="1"/>
    <col min="1793" max="1793" width="0" style="6" hidden="1" customWidth="1"/>
    <col min="1794" max="1794" width="18.28515625" style="6" customWidth="1"/>
    <col min="1795" max="1795" width="17.5703125" style="6" customWidth="1"/>
    <col min="1796" max="1801" width="9" style="6" customWidth="1"/>
    <col min="1802" max="2045" width="9.140625" style="6"/>
    <col min="2046" max="2046" width="4.7109375" style="6" customWidth="1"/>
    <col min="2047" max="2047" width="19.85546875" style="6" customWidth="1"/>
    <col min="2048" max="2048" width="72.140625" style="6" customWidth="1"/>
    <col min="2049" max="2049" width="0" style="6" hidden="1" customWidth="1"/>
    <col min="2050" max="2050" width="18.28515625" style="6" customWidth="1"/>
    <col min="2051" max="2051" width="17.5703125" style="6" customWidth="1"/>
    <col min="2052" max="2057" width="9" style="6" customWidth="1"/>
    <col min="2058" max="2301" width="9.140625" style="6"/>
    <col min="2302" max="2302" width="4.7109375" style="6" customWidth="1"/>
    <col min="2303" max="2303" width="19.85546875" style="6" customWidth="1"/>
    <col min="2304" max="2304" width="72.140625" style="6" customWidth="1"/>
    <col min="2305" max="2305" width="0" style="6" hidden="1" customWidth="1"/>
    <col min="2306" max="2306" width="18.28515625" style="6" customWidth="1"/>
    <col min="2307" max="2307" width="17.5703125" style="6" customWidth="1"/>
    <col min="2308" max="2313" width="9" style="6" customWidth="1"/>
    <col min="2314" max="2557" width="9.140625" style="6"/>
    <col min="2558" max="2558" width="4.7109375" style="6" customWidth="1"/>
    <col min="2559" max="2559" width="19.85546875" style="6" customWidth="1"/>
    <col min="2560" max="2560" width="72.140625" style="6" customWidth="1"/>
    <col min="2561" max="2561" width="0" style="6" hidden="1" customWidth="1"/>
    <col min="2562" max="2562" width="18.28515625" style="6" customWidth="1"/>
    <col min="2563" max="2563" width="17.5703125" style="6" customWidth="1"/>
    <col min="2564" max="2569" width="9" style="6" customWidth="1"/>
    <col min="2570" max="2813" width="9.140625" style="6"/>
    <col min="2814" max="2814" width="4.7109375" style="6" customWidth="1"/>
    <col min="2815" max="2815" width="19.85546875" style="6" customWidth="1"/>
    <col min="2816" max="2816" width="72.140625" style="6" customWidth="1"/>
    <col min="2817" max="2817" width="0" style="6" hidden="1" customWidth="1"/>
    <col min="2818" max="2818" width="18.28515625" style="6" customWidth="1"/>
    <col min="2819" max="2819" width="17.5703125" style="6" customWidth="1"/>
    <col min="2820" max="2825" width="9" style="6" customWidth="1"/>
    <col min="2826" max="3069" width="9.140625" style="6"/>
    <col min="3070" max="3070" width="4.7109375" style="6" customWidth="1"/>
    <col min="3071" max="3071" width="19.85546875" style="6" customWidth="1"/>
    <col min="3072" max="3072" width="72.140625" style="6" customWidth="1"/>
    <col min="3073" max="3073" width="0" style="6" hidden="1" customWidth="1"/>
    <col min="3074" max="3074" width="18.28515625" style="6" customWidth="1"/>
    <col min="3075" max="3075" width="17.5703125" style="6" customWidth="1"/>
    <col min="3076" max="3081" width="9" style="6" customWidth="1"/>
    <col min="3082" max="3325" width="9.140625" style="6"/>
    <col min="3326" max="3326" width="4.7109375" style="6" customWidth="1"/>
    <col min="3327" max="3327" width="19.85546875" style="6" customWidth="1"/>
    <col min="3328" max="3328" width="72.140625" style="6" customWidth="1"/>
    <col min="3329" max="3329" width="0" style="6" hidden="1" customWidth="1"/>
    <col min="3330" max="3330" width="18.28515625" style="6" customWidth="1"/>
    <col min="3331" max="3331" width="17.5703125" style="6" customWidth="1"/>
    <col min="3332" max="3337" width="9" style="6" customWidth="1"/>
    <col min="3338" max="3581" width="9.140625" style="6"/>
    <col min="3582" max="3582" width="4.7109375" style="6" customWidth="1"/>
    <col min="3583" max="3583" width="19.85546875" style="6" customWidth="1"/>
    <col min="3584" max="3584" width="72.140625" style="6" customWidth="1"/>
    <col min="3585" max="3585" width="0" style="6" hidden="1" customWidth="1"/>
    <col min="3586" max="3586" width="18.28515625" style="6" customWidth="1"/>
    <col min="3587" max="3587" width="17.5703125" style="6" customWidth="1"/>
    <col min="3588" max="3593" width="9" style="6" customWidth="1"/>
    <col min="3594" max="3837" width="9.140625" style="6"/>
    <col min="3838" max="3838" width="4.7109375" style="6" customWidth="1"/>
    <col min="3839" max="3839" width="19.85546875" style="6" customWidth="1"/>
    <col min="3840" max="3840" width="72.140625" style="6" customWidth="1"/>
    <col min="3841" max="3841" width="0" style="6" hidden="1" customWidth="1"/>
    <col min="3842" max="3842" width="18.28515625" style="6" customWidth="1"/>
    <col min="3843" max="3843" width="17.5703125" style="6" customWidth="1"/>
    <col min="3844" max="3849" width="9" style="6" customWidth="1"/>
    <col min="3850" max="4093" width="9.140625" style="6"/>
    <col min="4094" max="4094" width="4.7109375" style="6" customWidth="1"/>
    <col min="4095" max="4095" width="19.85546875" style="6" customWidth="1"/>
    <col min="4096" max="4096" width="72.140625" style="6" customWidth="1"/>
    <col min="4097" max="4097" width="0" style="6" hidden="1" customWidth="1"/>
    <col min="4098" max="4098" width="18.28515625" style="6" customWidth="1"/>
    <col min="4099" max="4099" width="17.5703125" style="6" customWidth="1"/>
    <col min="4100" max="4105" width="9" style="6" customWidth="1"/>
    <col min="4106" max="4349" width="9.140625" style="6"/>
    <col min="4350" max="4350" width="4.7109375" style="6" customWidth="1"/>
    <col min="4351" max="4351" width="19.85546875" style="6" customWidth="1"/>
    <col min="4352" max="4352" width="72.140625" style="6" customWidth="1"/>
    <col min="4353" max="4353" width="0" style="6" hidden="1" customWidth="1"/>
    <col min="4354" max="4354" width="18.28515625" style="6" customWidth="1"/>
    <col min="4355" max="4355" width="17.5703125" style="6" customWidth="1"/>
    <col min="4356" max="4361" width="9" style="6" customWidth="1"/>
    <col min="4362" max="4605" width="9.140625" style="6"/>
    <col min="4606" max="4606" width="4.7109375" style="6" customWidth="1"/>
    <col min="4607" max="4607" width="19.85546875" style="6" customWidth="1"/>
    <col min="4608" max="4608" width="72.140625" style="6" customWidth="1"/>
    <col min="4609" max="4609" width="0" style="6" hidden="1" customWidth="1"/>
    <col min="4610" max="4610" width="18.28515625" style="6" customWidth="1"/>
    <col min="4611" max="4611" width="17.5703125" style="6" customWidth="1"/>
    <col min="4612" max="4617" width="9" style="6" customWidth="1"/>
    <col min="4618" max="4861" width="9.140625" style="6"/>
    <col min="4862" max="4862" width="4.7109375" style="6" customWidth="1"/>
    <col min="4863" max="4863" width="19.85546875" style="6" customWidth="1"/>
    <col min="4864" max="4864" width="72.140625" style="6" customWidth="1"/>
    <col min="4865" max="4865" width="0" style="6" hidden="1" customWidth="1"/>
    <col min="4866" max="4866" width="18.28515625" style="6" customWidth="1"/>
    <col min="4867" max="4867" width="17.5703125" style="6" customWidth="1"/>
    <col min="4868" max="4873" width="9" style="6" customWidth="1"/>
    <col min="4874" max="5117" width="9.140625" style="6"/>
    <col min="5118" max="5118" width="4.7109375" style="6" customWidth="1"/>
    <col min="5119" max="5119" width="19.85546875" style="6" customWidth="1"/>
    <col min="5120" max="5120" width="72.140625" style="6" customWidth="1"/>
    <col min="5121" max="5121" width="0" style="6" hidden="1" customWidth="1"/>
    <col min="5122" max="5122" width="18.28515625" style="6" customWidth="1"/>
    <col min="5123" max="5123" width="17.5703125" style="6" customWidth="1"/>
    <col min="5124" max="5129" width="9" style="6" customWidth="1"/>
    <col min="5130" max="5373" width="9.140625" style="6"/>
    <col min="5374" max="5374" width="4.7109375" style="6" customWidth="1"/>
    <col min="5375" max="5375" width="19.85546875" style="6" customWidth="1"/>
    <col min="5376" max="5376" width="72.140625" style="6" customWidth="1"/>
    <col min="5377" max="5377" width="0" style="6" hidden="1" customWidth="1"/>
    <col min="5378" max="5378" width="18.28515625" style="6" customWidth="1"/>
    <col min="5379" max="5379" width="17.5703125" style="6" customWidth="1"/>
    <col min="5380" max="5385" width="9" style="6" customWidth="1"/>
    <col min="5386" max="5629" width="9.140625" style="6"/>
    <col min="5630" max="5630" width="4.7109375" style="6" customWidth="1"/>
    <col min="5631" max="5631" width="19.85546875" style="6" customWidth="1"/>
    <col min="5632" max="5632" width="72.140625" style="6" customWidth="1"/>
    <col min="5633" max="5633" width="0" style="6" hidden="1" customWidth="1"/>
    <col min="5634" max="5634" width="18.28515625" style="6" customWidth="1"/>
    <col min="5635" max="5635" width="17.5703125" style="6" customWidth="1"/>
    <col min="5636" max="5641" width="9" style="6" customWidth="1"/>
    <col min="5642" max="5885" width="9.140625" style="6"/>
    <col min="5886" max="5886" width="4.7109375" style="6" customWidth="1"/>
    <col min="5887" max="5887" width="19.85546875" style="6" customWidth="1"/>
    <col min="5888" max="5888" width="72.140625" style="6" customWidth="1"/>
    <col min="5889" max="5889" width="0" style="6" hidden="1" customWidth="1"/>
    <col min="5890" max="5890" width="18.28515625" style="6" customWidth="1"/>
    <col min="5891" max="5891" width="17.5703125" style="6" customWidth="1"/>
    <col min="5892" max="5897" width="9" style="6" customWidth="1"/>
    <col min="5898" max="6141" width="9.140625" style="6"/>
    <col min="6142" max="6142" width="4.7109375" style="6" customWidth="1"/>
    <col min="6143" max="6143" width="19.85546875" style="6" customWidth="1"/>
    <col min="6144" max="6144" width="72.140625" style="6" customWidth="1"/>
    <col min="6145" max="6145" width="0" style="6" hidden="1" customWidth="1"/>
    <col min="6146" max="6146" width="18.28515625" style="6" customWidth="1"/>
    <col min="6147" max="6147" width="17.5703125" style="6" customWidth="1"/>
    <col min="6148" max="6153" width="9" style="6" customWidth="1"/>
    <col min="6154" max="6397" width="9.140625" style="6"/>
    <col min="6398" max="6398" width="4.7109375" style="6" customWidth="1"/>
    <col min="6399" max="6399" width="19.85546875" style="6" customWidth="1"/>
    <col min="6400" max="6400" width="72.140625" style="6" customWidth="1"/>
    <col min="6401" max="6401" width="0" style="6" hidden="1" customWidth="1"/>
    <col min="6402" max="6402" width="18.28515625" style="6" customWidth="1"/>
    <col min="6403" max="6403" width="17.5703125" style="6" customWidth="1"/>
    <col min="6404" max="6409" width="9" style="6" customWidth="1"/>
    <col min="6410" max="6653" width="9.140625" style="6"/>
    <col min="6654" max="6654" width="4.7109375" style="6" customWidth="1"/>
    <col min="6655" max="6655" width="19.85546875" style="6" customWidth="1"/>
    <col min="6656" max="6656" width="72.140625" style="6" customWidth="1"/>
    <col min="6657" max="6657" width="0" style="6" hidden="1" customWidth="1"/>
    <col min="6658" max="6658" width="18.28515625" style="6" customWidth="1"/>
    <col min="6659" max="6659" width="17.5703125" style="6" customWidth="1"/>
    <col min="6660" max="6665" width="9" style="6" customWidth="1"/>
    <col min="6666" max="6909" width="9.140625" style="6"/>
    <col min="6910" max="6910" width="4.7109375" style="6" customWidth="1"/>
    <col min="6911" max="6911" width="19.85546875" style="6" customWidth="1"/>
    <col min="6912" max="6912" width="72.140625" style="6" customWidth="1"/>
    <col min="6913" max="6913" width="0" style="6" hidden="1" customWidth="1"/>
    <col min="6914" max="6914" width="18.28515625" style="6" customWidth="1"/>
    <col min="6915" max="6915" width="17.5703125" style="6" customWidth="1"/>
    <col min="6916" max="6921" width="9" style="6" customWidth="1"/>
    <col min="6922" max="7165" width="9.140625" style="6"/>
    <col min="7166" max="7166" width="4.7109375" style="6" customWidth="1"/>
    <col min="7167" max="7167" width="19.85546875" style="6" customWidth="1"/>
    <col min="7168" max="7168" width="72.140625" style="6" customWidth="1"/>
    <col min="7169" max="7169" width="0" style="6" hidden="1" customWidth="1"/>
    <col min="7170" max="7170" width="18.28515625" style="6" customWidth="1"/>
    <col min="7171" max="7171" width="17.5703125" style="6" customWidth="1"/>
    <col min="7172" max="7177" width="9" style="6" customWidth="1"/>
    <col min="7178" max="7421" width="9.140625" style="6"/>
    <col min="7422" max="7422" width="4.7109375" style="6" customWidth="1"/>
    <col min="7423" max="7423" width="19.85546875" style="6" customWidth="1"/>
    <col min="7424" max="7424" width="72.140625" style="6" customWidth="1"/>
    <col min="7425" max="7425" width="0" style="6" hidden="1" customWidth="1"/>
    <col min="7426" max="7426" width="18.28515625" style="6" customWidth="1"/>
    <col min="7427" max="7427" width="17.5703125" style="6" customWidth="1"/>
    <col min="7428" max="7433" width="9" style="6" customWidth="1"/>
    <col min="7434" max="7677" width="9.140625" style="6"/>
    <col min="7678" max="7678" width="4.7109375" style="6" customWidth="1"/>
    <col min="7679" max="7679" width="19.85546875" style="6" customWidth="1"/>
    <col min="7680" max="7680" width="72.140625" style="6" customWidth="1"/>
    <col min="7681" max="7681" width="0" style="6" hidden="1" customWidth="1"/>
    <col min="7682" max="7682" width="18.28515625" style="6" customWidth="1"/>
    <col min="7683" max="7683" width="17.5703125" style="6" customWidth="1"/>
    <col min="7684" max="7689" width="9" style="6" customWidth="1"/>
    <col min="7690" max="7933" width="9.140625" style="6"/>
    <col min="7934" max="7934" width="4.7109375" style="6" customWidth="1"/>
    <col min="7935" max="7935" width="19.85546875" style="6" customWidth="1"/>
    <col min="7936" max="7936" width="72.140625" style="6" customWidth="1"/>
    <col min="7937" max="7937" width="0" style="6" hidden="1" customWidth="1"/>
    <col min="7938" max="7938" width="18.28515625" style="6" customWidth="1"/>
    <col min="7939" max="7939" width="17.5703125" style="6" customWidth="1"/>
    <col min="7940" max="7945" width="9" style="6" customWidth="1"/>
    <col min="7946" max="8189" width="9.140625" style="6"/>
    <col min="8190" max="8190" width="4.7109375" style="6" customWidth="1"/>
    <col min="8191" max="8191" width="19.85546875" style="6" customWidth="1"/>
    <col min="8192" max="8192" width="72.140625" style="6" customWidth="1"/>
    <col min="8193" max="8193" width="0" style="6" hidden="1" customWidth="1"/>
    <col min="8194" max="8194" width="18.28515625" style="6" customWidth="1"/>
    <col min="8195" max="8195" width="17.5703125" style="6" customWidth="1"/>
    <col min="8196" max="8201" width="9" style="6" customWidth="1"/>
    <col min="8202" max="8445" width="9.140625" style="6"/>
    <col min="8446" max="8446" width="4.7109375" style="6" customWidth="1"/>
    <col min="8447" max="8447" width="19.85546875" style="6" customWidth="1"/>
    <col min="8448" max="8448" width="72.140625" style="6" customWidth="1"/>
    <col min="8449" max="8449" width="0" style="6" hidden="1" customWidth="1"/>
    <col min="8450" max="8450" width="18.28515625" style="6" customWidth="1"/>
    <col min="8451" max="8451" width="17.5703125" style="6" customWidth="1"/>
    <col min="8452" max="8457" width="9" style="6" customWidth="1"/>
    <col min="8458" max="8701" width="9.140625" style="6"/>
    <col min="8702" max="8702" width="4.7109375" style="6" customWidth="1"/>
    <col min="8703" max="8703" width="19.85546875" style="6" customWidth="1"/>
    <col min="8704" max="8704" width="72.140625" style="6" customWidth="1"/>
    <col min="8705" max="8705" width="0" style="6" hidden="1" customWidth="1"/>
    <col min="8706" max="8706" width="18.28515625" style="6" customWidth="1"/>
    <col min="8707" max="8707" width="17.5703125" style="6" customWidth="1"/>
    <col min="8708" max="8713" width="9" style="6" customWidth="1"/>
    <col min="8714" max="8957" width="9.140625" style="6"/>
    <col min="8958" max="8958" width="4.7109375" style="6" customWidth="1"/>
    <col min="8959" max="8959" width="19.85546875" style="6" customWidth="1"/>
    <col min="8960" max="8960" width="72.140625" style="6" customWidth="1"/>
    <col min="8961" max="8961" width="0" style="6" hidden="1" customWidth="1"/>
    <col min="8962" max="8962" width="18.28515625" style="6" customWidth="1"/>
    <col min="8963" max="8963" width="17.5703125" style="6" customWidth="1"/>
    <col min="8964" max="8969" width="9" style="6" customWidth="1"/>
    <col min="8970" max="9213" width="9.140625" style="6"/>
    <col min="9214" max="9214" width="4.7109375" style="6" customWidth="1"/>
    <col min="9215" max="9215" width="19.85546875" style="6" customWidth="1"/>
    <col min="9216" max="9216" width="72.140625" style="6" customWidth="1"/>
    <col min="9217" max="9217" width="0" style="6" hidden="1" customWidth="1"/>
    <col min="9218" max="9218" width="18.28515625" style="6" customWidth="1"/>
    <col min="9219" max="9219" width="17.5703125" style="6" customWidth="1"/>
    <col min="9220" max="9225" width="9" style="6" customWidth="1"/>
    <col min="9226" max="9469" width="9.140625" style="6"/>
    <col min="9470" max="9470" width="4.7109375" style="6" customWidth="1"/>
    <col min="9471" max="9471" width="19.85546875" style="6" customWidth="1"/>
    <col min="9472" max="9472" width="72.140625" style="6" customWidth="1"/>
    <col min="9473" max="9473" width="0" style="6" hidden="1" customWidth="1"/>
    <col min="9474" max="9474" width="18.28515625" style="6" customWidth="1"/>
    <col min="9475" max="9475" width="17.5703125" style="6" customWidth="1"/>
    <col min="9476" max="9481" width="9" style="6" customWidth="1"/>
    <col min="9482" max="9725" width="9.140625" style="6"/>
    <col min="9726" max="9726" width="4.7109375" style="6" customWidth="1"/>
    <col min="9727" max="9727" width="19.85546875" style="6" customWidth="1"/>
    <col min="9728" max="9728" width="72.140625" style="6" customWidth="1"/>
    <col min="9729" max="9729" width="0" style="6" hidden="1" customWidth="1"/>
    <col min="9730" max="9730" width="18.28515625" style="6" customWidth="1"/>
    <col min="9731" max="9731" width="17.5703125" style="6" customWidth="1"/>
    <col min="9732" max="9737" width="9" style="6" customWidth="1"/>
    <col min="9738" max="9981" width="9.140625" style="6"/>
    <col min="9982" max="9982" width="4.7109375" style="6" customWidth="1"/>
    <col min="9983" max="9983" width="19.85546875" style="6" customWidth="1"/>
    <col min="9984" max="9984" width="72.140625" style="6" customWidth="1"/>
    <col min="9985" max="9985" width="0" style="6" hidden="1" customWidth="1"/>
    <col min="9986" max="9986" width="18.28515625" style="6" customWidth="1"/>
    <col min="9987" max="9987" width="17.5703125" style="6" customWidth="1"/>
    <col min="9988" max="9993" width="9" style="6" customWidth="1"/>
    <col min="9994" max="10237" width="9.140625" style="6"/>
    <col min="10238" max="10238" width="4.7109375" style="6" customWidth="1"/>
    <col min="10239" max="10239" width="19.85546875" style="6" customWidth="1"/>
    <col min="10240" max="10240" width="72.140625" style="6" customWidth="1"/>
    <col min="10241" max="10241" width="0" style="6" hidden="1" customWidth="1"/>
    <col min="10242" max="10242" width="18.28515625" style="6" customWidth="1"/>
    <col min="10243" max="10243" width="17.5703125" style="6" customWidth="1"/>
    <col min="10244" max="10249" width="9" style="6" customWidth="1"/>
    <col min="10250" max="10493" width="9.140625" style="6"/>
    <col min="10494" max="10494" width="4.7109375" style="6" customWidth="1"/>
    <col min="10495" max="10495" width="19.85546875" style="6" customWidth="1"/>
    <col min="10496" max="10496" width="72.140625" style="6" customWidth="1"/>
    <col min="10497" max="10497" width="0" style="6" hidden="1" customWidth="1"/>
    <col min="10498" max="10498" width="18.28515625" style="6" customWidth="1"/>
    <col min="10499" max="10499" width="17.5703125" style="6" customWidth="1"/>
    <col min="10500" max="10505" width="9" style="6" customWidth="1"/>
    <col min="10506" max="10749" width="9.140625" style="6"/>
    <col min="10750" max="10750" width="4.7109375" style="6" customWidth="1"/>
    <col min="10751" max="10751" width="19.85546875" style="6" customWidth="1"/>
    <col min="10752" max="10752" width="72.140625" style="6" customWidth="1"/>
    <col min="10753" max="10753" width="0" style="6" hidden="1" customWidth="1"/>
    <col min="10754" max="10754" width="18.28515625" style="6" customWidth="1"/>
    <col min="10755" max="10755" width="17.5703125" style="6" customWidth="1"/>
    <col min="10756" max="10761" width="9" style="6" customWidth="1"/>
    <col min="10762" max="11005" width="9.140625" style="6"/>
    <col min="11006" max="11006" width="4.7109375" style="6" customWidth="1"/>
    <col min="11007" max="11007" width="19.85546875" style="6" customWidth="1"/>
    <col min="11008" max="11008" width="72.140625" style="6" customWidth="1"/>
    <col min="11009" max="11009" width="0" style="6" hidden="1" customWidth="1"/>
    <col min="11010" max="11010" width="18.28515625" style="6" customWidth="1"/>
    <col min="11011" max="11011" width="17.5703125" style="6" customWidth="1"/>
    <col min="11012" max="11017" width="9" style="6" customWidth="1"/>
    <col min="11018" max="11261" width="9.140625" style="6"/>
    <col min="11262" max="11262" width="4.7109375" style="6" customWidth="1"/>
    <col min="11263" max="11263" width="19.85546875" style="6" customWidth="1"/>
    <col min="11264" max="11264" width="72.140625" style="6" customWidth="1"/>
    <col min="11265" max="11265" width="0" style="6" hidden="1" customWidth="1"/>
    <col min="11266" max="11266" width="18.28515625" style="6" customWidth="1"/>
    <col min="11267" max="11267" width="17.5703125" style="6" customWidth="1"/>
    <col min="11268" max="11273" width="9" style="6" customWidth="1"/>
    <col min="11274" max="11517" width="9.140625" style="6"/>
    <col min="11518" max="11518" width="4.7109375" style="6" customWidth="1"/>
    <col min="11519" max="11519" width="19.85546875" style="6" customWidth="1"/>
    <col min="11520" max="11520" width="72.140625" style="6" customWidth="1"/>
    <col min="11521" max="11521" width="0" style="6" hidden="1" customWidth="1"/>
    <col min="11522" max="11522" width="18.28515625" style="6" customWidth="1"/>
    <col min="11523" max="11523" width="17.5703125" style="6" customWidth="1"/>
    <col min="11524" max="11529" width="9" style="6" customWidth="1"/>
    <col min="11530" max="11773" width="9.140625" style="6"/>
    <col min="11774" max="11774" width="4.7109375" style="6" customWidth="1"/>
    <col min="11775" max="11775" width="19.85546875" style="6" customWidth="1"/>
    <col min="11776" max="11776" width="72.140625" style="6" customWidth="1"/>
    <col min="11777" max="11777" width="0" style="6" hidden="1" customWidth="1"/>
    <col min="11778" max="11778" width="18.28515625" style="6" customWidth="1"/>
    <col min="11779" max="11779" width="17.5703125" style="6" customWidth="1"/>
    <col min="11780" max="11785" width="9" style="6" customWidth="1"/>
    <col min="11786" max="12029" width="9.140625" style="6"/>
    <col min="12030" max="12030" width="4.7109375" style="6" customWidth="1"/>
    <col min="12031" max="12031" width="19.85546875" style="6" customWidth="1"/>
    <col min="12032" max="12032" width="72.140625" style="6" customWidth="1"/>
    <col min="12033" max="12033" width="0" style="6" hidden="1" customWidth="1"/>
    <col min="12034" max="12034" width="18.28515625" style="6" customWidth="1"/>
    <col min="12035" max="12035" width="17.5703125" style="6" customWidth="1"/>
    <col min="12036" max="12041" width="9" style="6" customWidth="1"/>
    <col min="12042" max="12285" width="9.140625" style="6"/>
    <col min="12286" max="12286" width="4.7109375" style="6" customWidth="1"/>
    <col min="12287" max="12287" width="19.85546875" style="6" customWidth="1"/>
    <col min="12288" max="12288" width="72.140625" style="6" customWidth="1"/>
    <col min="12289" max="12289" width="0" style="6" hidden="1" customWidth="1"/>
    <col min="12290" max="12290" width="18.28515625" style="6" customWidth="1"/>
    <col min="12291" max="12291" width="17.5703125" style="6" customWidth="1"/>
    <col min="12292" max="12297" width="9" style="6" customWidth="1"/>
    <col min="12298" max="12541" width="9.140625" style="6"/>
    <col min="12542" max="12542" width="4.7109375" style="6" customWidth="1"/>
    <col min="12543" max="12543" width="19.85546875" style="6" customWidth="1"/>
    <col min="12544" max="12544" width="72.140625" style="6" customWidth="1"/>
    <col min="12545" max="12545" width="0" style="6" hidden="1" customWidth="1"/>
    <col min="12546" max="12546" width="18.28515625" style="6" customWidth="1"/>
    <col min="12547" max="12547" width="17.5703125" style="6" customWidth="1"/>
    <col min="12548" max="12553" width="9" style="6" customWidth="1"/>
    <col min="12554" max="12797" width="9.140625" style="6"/>
    <col min="12798" max="12798" width="4.7109375" style="6" customWidth="1"/>
    <col min="12799" max="12799" width="19.85546875" style="6" customWidth="1"/>
    <col min="12800" max="12800" width="72.140625" style="6" customWidth="1"/>
    <col min="12801" max="12801" width="0" style="6" hidden="1" customWidth="1"/>
    <col min="12802" max="12802" width="18.28515625" style="6" customWidth="1"/>
    <col min="12803" max="12803" width="17.5703125" style="6" customWidth="1"/>
    <col min="12804" max="12809" width="9" style="6" customWidth="1"/>
    <col min="12810" max="13053" width="9.140625" style="6"/>
    <col min="13054" max="13054" width="4.7109375" style="6" customWidth="1"/>
    <col min="13055" max="13055" width="19.85546875" style="6" customWidth="1"/>
    <col min="13056" max="13056" width="72.140625" style="6" customWidth="1"/>
    <col min="13057" max="13057" width="0" style="6" hidden="1" customWidth="1"/>
    <col min="13058" max="13058" width="18.28515625" style="6" customWidth="1"/>
    <col min="13059" max="13059" width="17.5703125" style="6" customWidth="1"/>
    <col min="13060" max="13065" width="9" style="6" customWidth="1"/>
    <col min="13066" max="13309" width="9.140625" style="6"/>
    <col min="13310" max="13310" width="4.7109375" style="6" customWidth="1"/>
    <col min="13311" max="13311" width="19.85546875" style="6" customWidth="1"/>
    <col min="13312" max="13312" width="72.140625" style="6" customWidth="1"/>
    <col min="13313" max="13313" width="0" style="6" hidden="1" customWidth="1"/>
    <col min="13314" max="13314" width="18.28515625" style="6" customWidth="1"/>
    <col min="13315" max="13315" width="17.5703125" style="6" customWidth="1"/>
    <col min="13316" max="13321" width="9" style="6" customWidth="1"/>
    <col min="13322" max="13565" width="9.140625" style="6"/>
    <col min="13566" max="13566" width="4.7109375" style="6" customWidth="1"/>
    <col min="13567" max="13567" width="19.85546875" style="6" customWidth="1"/>
    <col min="13568" max="13568" width="72.140625" style="6" customWidth="1"/>
    <col min="13569" max="13569" width="0" style="6" hidden="1" customWidth="1"/>
    <col min="13570" max="13570" width="18.28515625" style="6" customWidth="1"/>
    <col min="13571" max="13571" width="17.5703125" style="6" customWidth="1"/>
    <col min="13572" max="13577" width="9" style="6" customWidth="1"/>
    <col min="13578" max="13821" width="9.140625" style="6"/>
    <col min="13822" max="13822" width="4.7109375" style="6" customWidth="1"/>
    <col min="13823" max="13823" width="19.85546875" style="6" customWidth="1"/>
    <col min="13824" max="13824" width="72.140625" style="6" customWidth="1"/>
    <col min="13825" max="13825" width="0" style="6" hidden="1" customWidth="1"/>
    <col min="13826" max="13826" width="18.28515625" style="6" customWidth="1"/>
    <col min="13827" max="13827" width="17.5703125" style="6" customWidth="1"/>
    <col min="13828" max="13833" width="9" style="6" customWidth="1"/>
    <col min="13834" max="14077" width="9.140625" style="6"/>
    <col min="14078" max="14078" width="4.7109375" style="6" customWidth="1"/>
    <col min="14079" max="14079" width="19.85546875" style="6" customWidth="1"/>
    <col min="14080" max="14080" width="72.140625" style="6" customWidth="1"/>
    <col min="14081" max="14081" width="0" style="6" hidden="1" customWidth="1"/>
    <col min="14082" max="14082" width="18.28515625" style="6" customWidth="1"/>
    <col min="14083" max="14083" width="17.5703125" style="6" customWidth="1"/>
    <col min="14084" max="14089" width="9" style="6" customWidth="1"/>
    <col min="14090" max="14333" width="9.140625" style="6"/>
    <col min="14334" max="14334" width="4.7109375" style="6" customWidth="1"/>
    <col min="14335" max="14335" width="19.85546875" style="6" customWidth="1"/>
    <col min="14336" max="14336" width="72.140625" style="6" customWidth="1"/>
    <col min="14337" max="14337" width="0" style="6" hidden="1" customWidth="1"/>
    <col min="14338" max="14338" width="18.28515625" style="6" customWidth="1"/>
    <col min="14339" max="14339" width="17.5703125" style="6" customWidth="1"/>
    <col min="14340" max="14345" width="9" style="6" customWidth="1"/>
    <col min="14346" max="14589" width="9.140625" style="6"/>
    <col min="14590" max="14590" width="4.7109375" style="6" customWidth="1"/>
    <col min="14591" max="14591" width="19.85546875" style="6" customWidth="1"/>
    <col min="14592" max="14592" width="72.140625" style="6" customWidth="1"/>
    <col min="14593" max="14593" width="0" style="6" hidden="1" customWidth="1"/>
    <col min="14594" max="14594" width="18.28515625" style="6" customWidth="1"/>
    <col min="14595" max="14595" width="17.5703125" style="6" customWidth="1"/>
    <col min="14596" max="14601" width="9" style="6" customWidth="1"/>
    <col min="14602" max="14845" width="9.140625" style="6"/>
    <col min="14846" max="14846" width="4.7109375" style="6" customWidth="1"/>
    <col min="14847" max="14847" width="19.85546875" style="6" customWidth="1"/>
    <col min="14848" max="14848" width="72.140625" style="6" customWidth="1"/>
    <col min="14849" max="14849" width="0" style="6" hidden="1" customWidth="1"/>
    <col min="14850" max="14850" width="18.28515625" style="6" customWidth="1"/>
    <col min="14851" max="14851" width="17.5703125" style="6" customWidth="1"/>
    <col min="14852" max="14857" width="9" style="6" customWidth="1"/>
    <col min="14858" max="15101" width="9.140625" style="6"/>
    <col min="15102" max="15102" width="4.7109375" style="6" customWidth="1"/>
    <col min="15103" max="15103" width="19.85546875" style="6" customWidth="1"/>
    <col min="15104" max="15104" width="72.140625" style="6" customWidth="1"/>
    <col min="15105" max="15105" width="0" style="6" hidden="1" customWidth="1"/>
    <col min="15106" max="15106" width="18.28515625" style="6" customWidth="1"/>
    <col min="15107" max="15107" width="17.5703125" style="6" customWidth="1"/>
    <col min="15108" max="15113" width="9" style="6" customWidth="1"/>
    <col min="15114" max="15357" width="9.140625" style="6"/>
    <col min="15358" max="15358" width="4.7109375" style="6" customWidth="1"/>
    <col min="15359" max="15359" width="19.85546875" style="6" customWidth="1"/>
    <col min="15360" max="15360" width="72.140625" style="6" customWidth="1"/>
    <col min="15361" max="15361" width="0" style="6" hidden="1" customWidth="1"/>
    <col min="15362" max="15362" width="18.28515625" style="6" customWidth="1"/>
    <col min="15363" max="15363" width="17.5703125" style="6" customWidth="1"/>
    <col min="15364" max="15369" width="9" style="6" customWidth="1"/>
    <col min="15370" max="15613" width="9.140625" style="6"/>
    <col min="15614" max="15614" width="4.7109375" style="6" customWidth="1"/>
    <col min="15615" max="15615" width="19.85546875" style="6" customWidth="1"/>
    <col min="15616" max="15616" width="72.140625" style="6" customWidth="1"/>
    <col min="15617" max="15617" width="0" style="6" hidden="1" customWidth="1"/>
    <col min="15618" max="15618" width="18.28515625" style="6" customWidth="1"/>
    <col min="15619" max="15619" width="17.5703125" style="6" customWidth="1"/>
    <col min="15620" max="15625" width="9" style="6" customWidth="1"/>
    <col min="15626" max="15869" width="9.140625" style="6"/>
    <col min="15870" max="15870" width="4.7109375" style="6" customWidth="1"/>
    <col min="15871" max="15871" width="19.85546875" style="6" customWidth="1"/>
    <col min="15872" max="15872" width="72.140625" style="6" customWidth="1"/>
    <col min="15873" max="15873" width="0" style="6" hidden="1" customWidth="1"/>
    <col min="15874" max="15874" width="18.28515625" style="6" customWidth="1"/>
    <col min="15875" max="15875" width="17.5703125" style="6" customWidth="1"/>
    <col min="15876" max="15881" width="9" style="6" customWidth="1"/>
    <col min="15882" max="16125" width="9.140625" style="6"/>
    <col min="16126" max="16126" width="4.7109375" style="6" customWidth="1"/>
    <col min="16127" max="16127" width="19.85546875" style="6" customWidth="1"/>
    <col min="16128" max="16128" width="72.140625" style="6" customWidth="1"/>
    <col min="16129" max="16129" width="0" style="6" hidden="1" customWidth="1"/>
    <col min="16130" max="16130" width="18.28515625" style="6" customWidth="1"/>
    <col min="16131" max="16131" width="17.5703125" style="6" customWidth="1"/>
    <col min="16132" max="16137" width="9" style="6" customWidth="1"/>
    <col min="16138" max="16384" width="9.140625" style="6"/>
  </cols>
  <sheetData>
    <row r="1" spans="2:8">
      <c r="G1" s="7" t="s">
        <v>132</v>
      </c>
    </row>
    <row r="2" spans="2:8">
      <c r="G2" s="7" t="s">
        <v>87</v>
      </c>
    </row>
    <row r="3" spans="2:8">
      <c r="G3" s="7" t="s">
        <v>1</v>
      </c>
    </row>
    <row r="5" spans="2:8" ht="38.25" customHeight="1">
      <c r="B5" s="253" t="s">
        <v>149</v>
      </c>
      <c r="C5" s="253"/>
      <c r="D5" s="253"/>
      <c r="E5" s="253"/>
      <c r="F5" s="253"/>
      <c r="G5" s="253"/>
    </row>
    <row r="7" spans="2:8" s="24" customFormat="1">
      <c r="B7" s="53"/>
      <c r="C7" s="53"/>
      <c r="D7" s="53"/>
      <c r="E7" s="53"/>
      <c r="F7" s="53"/>
      <c r="G7" s="101" t="s">
        <v>148</v>
      </c>
      <c r="H7" s="53"/>
    </row>
    <row r="8" spans="2:8" ht="23.25" customHeight="1">
      <c r="B8" s="260" t="s">
        <v>150</v>
      </c>
      <c r="C8" s="260"/>
      <c r="D8" s="260"/>
      <c r="E8" s="260"/>
      <c r="F8" s="260"/>
      <c r="G8" s="260"/>
    </row>
    <row r="9" spans="2:8" ht="23.25" customHeight="1">
      <c r="B9" s="6" t="s">
        <v>40</v>
      </c>
    </row>
    <row r="11" spans="2:8">
      <c r="B11" s="8" t="s">
        <v>29</v>
      </c>
      <c r="C11" s="8" t="s">
        <v>30</v>
      </c>
      <c r="D11" s="9"/>
      <c r="E11" s="9"/>
      <c r="F11" s="9"/>
    </row>
    <row r="12" spans="2:8">
      <c r="B12" s="10" t="str">
        <f>+'6'!B14</f>
        <v xml:space="preserve"> 1004 </v>
      </c>
      <c r="C12" s="10" t="str">
        <f>+'6'!C14</f>
        <v xml:space="preserve"> Ոռոգման համակարգի առողջացում </v>
      </c>
      <c r="D12" s="11"/>
      <c r="E12" s="11"/>
      <c r="F12" s="11"/>
    </row>
    <row r="13" spans="2:8">
      <c r="B13" s="12"/>
      <c r="C13" s="12"/>
      <c r="D13" s="12"/>
      <c r="E13" s="12"/>
      <c r="F13" s="12"/>
    </row>
    <row r="14" spans="2:8">
      <c r="B14" s="13" t="s">
        <v>31</v>
      </c>
      <c r="C14" s="14"/>
      <c r="D14" s="14"/>
      <c r="E14" s="14"/>
      <c r="F14" s="14"/>
    </row>
    <row r="15" spans="2:8" ht="40.5" customHeight="1">
      <c r="B15" s="91" t="str">
        <f>+'6'!B18</f>
        <v xml:space="preserve"> Ծրագրի դասիչը` </v>
      </c>
      <c r="C15" s="91" t="str">
        <f>+'6'!C18</f>
        <v xml:space="preserve"> 1004 </v>
      </c>
      <c r="D15" s="256" t="s">
        <v>81</v>
      </c>
      <c r="E15" s="257"/>
      <c r="F15" s="258"/>
      <c r="G15" s="259"/>
    </row>
    <row r="16" spans="2:8" ht="34.5">
      <c r="B16" s="91" t="str">
        <f>+'6'!B19</f>
        <v xml:space="preserve"> Միջոցառման դասիչը` </v>
      </c>
      <c r="C16" s="91" t="str">
        <f>+'6'!C19</f>
        <v xml:space="preserve"> 31013 </v>
      </c>
      <c r="D16" s="91" t="s">
        <v>85</v>
      </c>
      <c r="E16" s="91" t="s">
        <v>75</v>
      </c>
      <c r="F16" s="91" t="s">
        <v>66</v>
      </c>
      <c r="G16" s="16" t="s">
        <v>77</v>
      </c>
    </row>
    <row r="17" spans="2:8" ht="34.5">
      <c r="B17" s="91" t="str">
        <f>+'6'!B20</f>
        <v xml:space="preserve"> Միջոցառման անվանումը` </v>
      </c>
      <c r="C17" s="91" t="str">
        <f>+'6'!C20</f>
        <v xml:space="preserve"> Փոքր և միջին ջրամբարների կառուցում </v>
      </c>
      <c r="D17" s="276"/>
      <c r="E17" s="276"/>
      <c r="F17" s="276"/>
      <c r="G17" s="276"/>
    </row>
    <row r="18" spans="2:8" ht="27" customHeight="1">
      <c r="B18" s="91" t="str">
        <f>+'6'!B21</f>
        <v xml:space="preserve"> Նկարագրությունը` </v>
      </c>
      <c r="C18" s="91" t="str">
        <f>+'6'!C21</f>
        <v xml:space="preserve"> Փոքր և միջին ջրամբարների կառուցման աշխատանքներ </v>
      </c>
      <c r="D18" s="277"/>
      <c r="E18" s="277"/>
      <c r="F18" s="277"/>
      <c r="G18" s="277"/>
    </row>
    <row r="19" spans="2:8" ht="44.25" customHeight="1">
      <c r="B19" s="91" t="str">
        <f>+'6'!B22</f>
        <v xml:space="preserve"> Միջոցառման տեսակը` </v>
      </c>
      <c r="C19" s="91" t="str">
        <f>+'6'!C22</f>
        <v xml:space="preserve"> Պետական մարմինների կողմից օգտագործվող ոչ ֆինանսական ակտիվների հետ գործառնություններ </v>
      </c>
      <c r="D19" s="277"/>
      <c r="E19" s="277"/>
      <c r="F19" s="277"/>
      <c r="G19" s="277"/>
    </row>
    <row r="20" spans="2:8" ht="63" customHeight="1">
      <c r="B20" s="91" t="str">
        <f>+'6'!B23</f>
        <v xml:space="preserve"> Ակտիվն օգտագործող կազմակերպության(ների) անվանում(ները)՛ </v>
      </c>
      <c r="C20" s="91" t="str">
        <f>+'6'!C23</f>
        <v xml:space="preserve"> ՀՀ ՏԿԵՆ ջրային կոմիտե </v>
      </c>
      <c r="D20" s="278"/>
      <c r="E20" s="278"/>
      <c r="F20" s="278"/>
      <c r="G20" s="278"/>
    </row>
    <row r="21" spans="2:8">
      <c r="B21" s="266" t="s">
        <v>0</v>
      </c>
      <c r="C21" s="267"/>
      <c r="D21" s="18"/>
      <c r="E21" s="18"/>
      <c r="F21" s="18"/>
      <c r="G21" s="106"/>
    </row>
    <row r="22" spans="2:8">
      <c r="B22" s="20" t="s">
        <v>39</v>
      </c>
      <c r="C22" s="21"/>
      <c r="D22" s="22">
        <f>+'6'!D25</f>
        <v>-12961.8</v>
      </c>
      <c r="E22" s="22">
        <f>+'6'!E25</f>
        <v>-12961.8</v>
      </c>
      <c r="F22" s="22">
        <f>+'6'!F25</f>
        <v>-12961.8</v>
      </c>
      <c r="G22" s="22">
        <f>+'6'!G25</f>
        <v>-12961.8</v>
      </c>
    </row>
    <row r="24" spans="2:8" s="24" customFormat="1">
      <c r="B24" s="53"/>
      <c r="C24" s="53"/>
      <c r="D24" s="53"/>
      <c r="E24" s="53"/>
      <c r="F24" s="53"/>
      <c r="G24" s="101" t="s">
        <v>89</v>
      </c>
      <c r="H24" s="53"/>
    </row>
    <row r="25" spans="2:8" ht="23.25" customHeight="1">
      <c r="B25" s="260" t="s">
        <v>28</v>
      </c>
      <c r="C25" s="260"/>
      <c r="D25" s="260"/>
      <c r="E25" s="260"/>
      <c r="F25" s="260"/>
      <c r="G25" s="260"/>
    </row>
    <row r="26" spans="2:8" ht="23.25" customHeight="1">
      <c r="B26" s="6" t="s">
        <v>40</v>
      </c>
    </row>
    <row r="28" spans="2:8">
      <c r="B28" s="8" t="s">
        <v>29</v>
      </c>
      <c r="C28" s="8" t="s">
        <v>30</v>
      </c>
      <c r="D28" s="9"/>
      <c r="E28" s="9"/>
      <c r="F28" s="9"/>
    </row>
    <row r="29" spans="2:8">
      <c r="B29" s="10">
        <f>+'6'!B29</f>
        <v>1077</v>
      </c>
      <c r="C29" s="10" t="str">
        <f>+'6'!C29</f>
        <v xml:space="preserve"> Երկաթուղային ցանցի զարգացում</v>
      </c>
      <c r="D29" s="11"/>
      <c r="E29" s="11"/>
      <c r="F29" s="11"/>
    </row>
    <row r="30" spans="2:8">
      <c r="B30" s="12"/>
      <c r="C30" s="12"/>
      <c r="D30" s="12"/>
      <c r="E30" s="12"/>
      <c r="F30" s="12"/>
    </row>
    <row r="31" spans="2:8">
      <c r="B31" s="13" t="s">
        <v>31</v>
      </c>
      <c r="C31" s="14"/>
      <c r="D31" s="14"/>
      <c r="E31" s="14"/>
      <c r="F31" s="14"/>
    </row>
    <row r="32" spans="2:8" ht="40.5" customHeight="1">
      <c r="B32" s="8" t="s">
        <v>32</v>
      </c>
      <c r="C32" s="15">
        <f>+'6'!C32</f>
        <v>1077</v>
      </c>
      <c r="D32" s="256" t="s">
        <v>82</v>
      </c>
      <c r="E32" s="257"/>
      <c r="F32" s="258"/>
      <c r="G32" s="259"/>
    </row>
    <row r="33" spans="2:8" ht="34.5">
      <c r="B33" s="8" t="s">
        <v>33</v>
      </c>
      <c r="C33" s="91">
        <f>+'6'!C33</f>
        <v>21001</v>
      </c>
      <c r="D33" s="91" t="s">
        <v>85</v>
      </c>
      <c r="E33" s="91" t="s">
        <v>75</v>
      </c>
      <c r="F33" s="15" t="s">
        <v>66</v>
      </c>
      <c r="G33" s="16" t="s">
        <v>77</v>
      </c>
    </row>
    <row r="34" spans="2:8" ht="34.5">
      <c r="B34" s="8" t="s">
        <v>34</v>
      </c>
      <c r="C34" s="91" t="str">
        <f>+'6'!C34</f>
        <v xml:space="preserve">ՀՀ տարածքով անցնող երկաթգծերի վերականգնում </v>
      </c>
      <c r="D34" s="276"/>
      <c r="E34" s="276"/>
      <c r="F34" s="276"/>
      <c r="G34" s="276"/>
    </row>
    <row r="35" spans="2:8" ht="75.75" customHeight="1">
      <c r="B35" s="17" t="s">
        <v>35</v>
      </c>
      <c r="C35" s="91" t="str">
        <f>+'6'!C35</f>
        <v>ՀՀ տարածքով անցնող երկաթգծի հատվածի վերականգնման նախագծի նախնական առաջադրանքի կազմման համար ինժեներական, գեոդեզիական և լաբորատոր ծառայությունների ձեռքբերում</v>
      </c>
      <c r="D35" s="277"/>
      <c r="E35" s="277"/>
      <c r="F35" s="277"/>
      <c r="G35" s="277"/>
    </row>
    <row r="36" spans="2:8" ht="34.5">
      <c r="B36" s="17" t="s">
        <v>36</v>
      </c>
      <c r="C36" s="91" t="str">
        <f>+'6'!C36</f>
        <v xml:space="preserve"> Տրանսֆերտների տրամադրում </v>
      </c>
      <c r="D36" s="277"/>
      <c r="E36" s="277"/>
      <c r="F36" s="277"/>
      <c r="G36" s="277"/>
    </row>
    <row r="37" spans="2:8" ht="51.75">
      <c r="B37" s="17" t="s">
        <v>38</v>
      </c>
      <c r="C37" s="91" t="str">
        <f>+'6'!C37</f>
        <v xml:space="preserve"> Մասնագիտացված միավոր </v>
      </c>
      <c r="D37" s="278"/>
      <c r="E37" s="278"/>
      <c r="F37" s="278"/>
      <c r="G37" s="278"/>
    </row>
    <row r="38" spans="2:8">
      <c r="B38" s="266" t="s">
        <v>0</v>
      </c>
      <c r="C38" s="267"/>
      <c r="D38" s="18"/>
      <c r="E38" s="18"/>
      <c r="F38" s="18"/>
      <c r="G38" s="19"/>
    </row>
    <row r="39" spans="2:8" ht="40.5" customHeight="1">
      <c r="B39" s="261" t="str">
        <f>+'6'!B39:C39</f>
        <v>Ակնադիտական և գործիքային հետազոտման հաշվետվություն ենթակառուցվածքների վիճակի վերաբերյալ, հատ</v>
      </c>
      <c r="C39" s="262"/>
      <c r="D39" s="102">
        <v>1</v>
      </c>
      <c r="E39" s="102">
        <v>1</v>
      </c>
      <c r="F39" s="102">
        <v>1</v>
      </c>
      <c r="G39" s="102">
        <v>1</v>
      </c>
    </row>
    <row r="40" spans="2:8" ht="22.5" customHeight="1">
      <c r="B40" s="261" t="str">
        <f>+'6'!B40:C40</f>
        <v>Գեոդեզիական հանութագրման արդյունքներ և բացատրագիր, հատ</v>
      </c>
      <c r="C40" s="262"/>
      <c r="D40" s="102">
        <v>1</v>
      </c>
      <c r="E40" s="102">
        <v>1</v>
      </c>
      <c r="F40" s="102">
        <v>1</v>
      </c>
      <c r="G40" s="102">
        <v>1</v>
      </c>
    </row>
    <row r="41" spans="2:8" ht="20.25" customHeight="1">
      <c r="B41" s="261" t="str">
        <f>+'6'!B41:C41</f>
        <v>Լաբորատոր հետազոտության եզրակացություն, հատ</v>
      </c>
      <c r="C41" s="262"/>
      <c r="D41" s="102">
        <v>1</v>
      </c>
      <c r="E41" s="102">
        <v>1</v>
      </c>
      <c r="F41" s="102">
        <v>1</v>
      </c>
      <c r="G41" s="102">
        <v>1</v>
      </c>
    </row>
    <row r="42" spans="2:8" ht="22.5" customHeight="1">
      <c r="B42" s="20" t="s">
        <v>39</v>
      </c>
      <c r="C42" s="21"/>
      <c r="D42" s="22">
        <f>+'3'!G31</f>
        <v>12961.8</v>
      </c>
      <c r="E42" s="22">
        <f>+'3'!H31</f>
        <v>12961.8</v>
      </c>
      <c r="F42" s="22">
        <f>+'3'!I31</f>
        <v>12961.8</v>
      </c>
      <c r="G42" s="22">
        <f>+'3'!J31</f>
        <v>12961.8</v>
      </c>
    </row>
    <row r="44" spans="2:8" ht="22.5" customHeight="1"/>
    <row r="45" spans="2:8" s="24" customFormat="1">
      <c r="B45" s="53"/>
      <c r="C45" s="53"/>
      <c r="D45" s="53"/>
      <c r="E45" s="53"/>
      <c r="F45" s="53"/>
      <c r="G45" s="101" t="s">
        <v>90</v>
      </c>
      <c r="H45" s="53"/>
    </row>
    <row r="46" spans="2:8">
      <c r="B46" s="24"/>
      <c r="C46" s="28" t="s">
        <v>44</v>
      </c>
      <c r="D46" s="28"/>
      <c r="E46" s="28"/>
      <c r="F46" s="28"/>
      <c r="G46" s="24"/>
    </row>
    <row r="47" spans="2:8">
      <c r="B47" s="29" t="s">
        <v>74</v>
      </c>
      <c r="C47" s="29"/>
      <c r="D47" s="29"/>
      <c r="E47" s="29"/>
      <c r="F47" s="29"/>
      <c r="G47" s="29"/>
    </row>
    <row r="48" spans="2:8">
      <c r="B48" s="30"/>
      <c r="C48" s="30"/>
      <c r="D48" s="30"/>
      <c r="E48" s="30"/>
      <c r="F48" s="30"/>
      <c r="G48" s="30"/>
    </row>
    <row r="49" spans="2:7">
      <c r="B49" s="31" t="s">
        <v>61</v>
      </c>
      <c r="C49" s="31" t="s">
        <v>62</v>
      </c>
      <c r="D49" s="32"/>
      <c r="E49" s="32"/>
      <c r="F49" s="32"/>
      <c r="G49" s="30"/>
    </row>
    <row r="50" spans="2:7">
      <c r="B50" s="15">
        <v>1139</v>
      </c>
      <c r="C50" s="31" t="s">
        <v>54</v>
      </c>
      <c r="D50" s="32"/>
      <c r="E50" s="32"/>
      <c r="F50" s="32"/>
      <c r="G50" s="32"/>
    </row>
    <row r="51" spans="2:7">
      <c r="B51" s="33"/>
      <c r="C51" s="32"/>
      <c r="D51" s="32"/>
      <c r="E51" s="32"/>
      <c r="F51" s="32"/>
      <c r="G51" s="32"/>
    </row>
    <row r="52" spans="2:7" ht="51" customHeight="1">
      <c r="B52" s="31" t="s">
        <v>64</v>
      </c>
      <c r="C52" s="15">
        <v>1139</v>
      </c>
      <c r="D52" s="273" t="s">
        <v>82</v>
      </c>
      <c r="E52" s="274"/>
      <c r="F52" s="273"/>
      <c r="G52" s="275"/>
    </row>
    <row r="53" spans="2:7" ht="40.5" customHeight="1">
      <c r="B53" s="34" t="s">
        <v>65</v>
      </c>
      <c r="C53" s="35">
        <v>11001</v>
      </c>
      <c r="D53" s="27" t="s">
        <v>85</v>
      </c>
      <c r="E53" s="27" t="s">
        <v>75</v>
      </c>
      <c r="F53" s="27" t="s">
        <v>66</v>
      </c>
      <c r="G53" s="27" t="s">
        <v>77</v>
      </c>
    </row>
    <row r="54" spans="2:7" ht="34.5">
      <c r="B54" s="34" t="s">
        <v>67</v>
      </c>
      <c r="C54" s="36" t="s">
        <v>54</v>
      </c>
      <c r="D54" s="270"/>
      <c r="E54" s="270"/>
      <c r="F54" s="270"/>
      <c r="G54" s="270"/>
    </row>
    <row r="55" spans="2:7" ht="75.75" customHeight="1">
      <c r="B55" s="34" t="s">
        <v>68</v>
      </c>
      <c r="C55" s="36" t="s">
        <v>69</v>
      </c>
      <c r="D55" s="271"/>
      <c r="E55" s="271"/>
      <c r="F55" s="271"/>
      <c r="G55" s="271"/>
    </row>
    <row r="56" spans="2:7" ht="24.75" customHeight="1">
      <c r="B56" s="34" t="s">
        <v>70</v>
      </c>
      <c r="C56" s="36" t="s">
        <v>71</v>
      </c>
      <c r="D56" s="271"/>
      <c r="E56" s="271"/>
      <c r="F56" s="271"/>
      <c r="G56" s="271"/>
    </row>
    <row r="57" spans="2:7" ht="51.75">
      <c r="B57" s="35" t="s">
        <v>72</v>
      </c>
      <c r="C57" s="36" t="s">
        <v>44</v>
      </c>
      <c r="D57" s="271"/>
      <c r="E57" s="271"/>
      <c r="F57" s="271"/>
      <c r="G57" s="271"/>
    </row>
    <row r="58" spans="2:7" ht="24" customHeight="1">
      <c r="B58" s="37"/>
      <c r="C58" s="38" t="s">
        <v>0</v>
      </c>
      <c r="D58" s="272"/>
      <c r="E58" s="272"/>
      <c r="F58" s="272"/>
      <c r="G58" s="272"/>
    </row>
    <row r="59" spans="2:7" ht="25.5" customHeight="1">
      <c r="B59" s="254" t="s">
        <v>73</v>
      </c>
      <c r="C59" s="254"/>
      <c r="D59" s="40">
        <f>+G59</f>
        <v>12961.8</v>
      </c>
      <c r="E59" s="40">
        <f>+G59</f>
        <v>12961.8</v>
      </c>
      <c r="F59" s="40">
        <f>+G59</f>
        <v>12961.8</v>
      </c>
      <c r="G59" s="40">
        <f>+'6'!D60</f>
        <v>12961.8</v>
      </c>
    </row>
    <row r="61" spans="2:7" ht="51" customHeight="1">
      <c r="B61" s="31" t="s">
        <v>64</v>
      </c>
      <c r="C61" s="91">
        <v>1139</v>
      </c>
      <c r="D61" s="273" t="s">
        <v>81</v>
      </c>
      <c r="E61" s="274"/>
      <c r="F61" s="273"/>
      <c r="G61" s="275"/>
    </row>
    <row r="62" spans="2:7" ht="34.5">
      <c r="B62" s="34" t="s">
        <v>65</v>
      </c>
      <c r="C62" s="35">
        <v>11001</v>
      </c>
      <c r="D62" s="27" t="s">
        <v>85</v>
      </c>
      <c r="E62" s="27" t="s">
        <v>75</v>
      </c>
      <c r="F62" s="27" t="s">
        <v>66</v>
      </c>
      <c r="G62" s="27" t="s">
        <v>77</v>
      </c>
    </row>
    <row r="63" spans="2:7" ht="34.5">
      <c r="B63" s="34" t="s">
        <v>67</v>
      </c>
      <c r="C63" s="36" t="s">
        <v>54</v>
      </c>
      <c r="D63" s="270"/>
      <c r="E63" s="270"/>
      <c r="F63" s="270"/>
      <c r="G63" s="270"/>
    </row>
    <row r="64" spans="2:7" ht="69">
      <c r="B64" s="34" t="s">
        <v>68</v>
      </c>
      <c r="C64" s="36" t="s">
        <v>69</v>
      </c>
      <c r="D64" s="271"/>
      <c r="E64" s="271"/>
      <c r="F64" s="271"/>
      <c r="G64" s="271"/>
    </row>
    <row r="65" spans="2:7" ht="19.5" customHeight="1">
      <c r="B65" s="34" t="s">
        <v>70</v>
      </c>
      <c r="C65" s="36" t="s">
        <v>71</v>
      </c>
      <c r="D65" s="271"/>
      <c r="E65" s="271"/>
      <c r="F65" s="271"/>
      <c r="G65" s="271"/>
    </row>
    <row r="66" spans="2:7" ht="51.75">
      <c r="B66" s="35" t="s">
        <v>72</v>
      </c>
      <c r="C66" s="36" t="s">
        <v>44</v>
      </c>
      <c r="D66" s="271"/>
      <c r="E66" s="271"/>
      <c r="F66" s="271"/>
      <c r="G66" s="271"/>
    </row>
    <row r="67" spans="2:7">
      <c r="B67" s="37"/>
      <c r="C67" s="38" t="s">
        <v>0</v>
      </c>
      <c r="D67" s="272"/>
      <c r="E67" s="272"/>
      <c r="F67" s="272"/>
      <c r="G67" s="272"/>
    </row>
    <row r="68" spans="2:7">
      <c r="B68" s="254" t="s">
        <v>73</v>
      </c>
      <c r="C68" s="254"/>
      <c r="D68" s="40">
        <f>+G68</f>
        <v>-12961.8</v>
      </c>
      <c r="E68" s="40">
        <f>+G68</f>
        <v>-12961.8</v>
      </c>
      <c r="F68" s="40">
        <f>+G68</f>
        <v>-12961.8</v>
      </c>
      <c r="G68" s="40">
        <f>+'6'!D69</f>
        <v>-12961.8</v>
      </c>
    </row>
  </sheetData>
  <mergeCells count="30">
    <mergeCell ref="B68:C68"/>
    <mergeCell ref="B8:G8"/>
    <mergeCell ref="D15:G15"/>
    <mergeCell ref="D17:D20"/>
    <mergeCell ref="E17:E20"/>
    <mergeCell ref="F17:F20"/>
    <mergeCell ref="G17:G20"/>
    <mergeCell ref="B21:C21"/>
    <mergeCell ref="D61:G61"/>
    <mergeCell ref="D63:D67"/>
    <mergeCell ref="E63:E67"/>
    <mergeCell ref="F63:F67"/>
    <mergeCell ref="G63:G67"/>
    <mergeCell ref="E54:E58"/>
    <mergeCell ref="E34:E37"/>
    <mergeCell ref="B59:C59"/>
    <mergeCell ref="G54:G58"/>
    <mergeCell ref="F54:F58"/>
    <mergeCell ref="D54:D58"/>
    <mergeCell ref="D52:G52"/>
    <mergeCell ref="B5:G5"/>
    <mergeCell ref="B25:G25"/>
    <mergeCell ref="G34:G37"/>
    <mergeCell ref="B38:C38"/>
    <mergeCell ref="D32:G32"/>
    <mergeCell ref="D34:D37"/>
    <mergeCell ref="F34:F37"/>
    <mergeCell ref="B39:C39"/>
    <mergeCell ref="B40:C40"/>
    <mergeCell ref="B41:C41"/>
  </mergeCells>
  <pageMargins left="0.23622047244094491" right="0.23622047244094491" top="0.85" bottom="0.86" header="0.35" footer="0.19685039370078741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opLeftCell="A4" zoomScaleNormal="100" workbookViewId="0">
      <selection activeCell="B12" sqref="B12"/>
    </sheetView>
  </sheetViews>
  <sheetFormatPr defaultRowHeight="17.25"/>
  <cols>
    <col min="1" max="1" width="16" style="190" customWidth="1"/>
    <col min="2" max="2" width="57.5703125" style="146" bestFit="1" customWidth="1"/>
    <col min="3" max="3" width="13.85546875" style="146" customWidth="1"/>
    <col min="4" max="4" width="10.7109375" style="146" customWidth="1"/>
    <col min="5" max="5" width="19.7109375" style="191" customWidth="1"/>
    <col min="6" max="6" width="10.85546875" style="191" customWidth="1"/>
    <col min="7" max="7" width="17.7109375" style="191" customWidth="1"/>
    <col min="8" max="10" width="9.140625" style="146"/>
    <col min="11" max="11" width="20.7109375" style="146" customWidth="1"/>
    <col min="12" max="16384" width="9.140625" style="146"/>
  </cols>
  <sheetData>
    <row r="1" spans="1:9" s="178" customFormat="1" ht="17.25" customHeight="1">
      <c r="A1" s="279" t="s">
        <v>176</v>
      </c>
      <c r="B1" s="279"/>
      <c r="C1" s="279"/>
      <c r="D1" s="279"/>
      <c r="E1" s="279"/>
      <c r="F1" s="279"/>
      <c r="G1" s="279"/>
    </row>
    <row r="2" spans="1:9" s="178" customFormat="1" ht="17.25" customHeight="1">
      <c r="A2" s="279" t="s">
        <v>87</v>
      </c>
      <c r="B2" s="279"/>
      <c r="C2" s="279"/>
      <c r="D2" s="279"/>
      <c r="E2" s="279"/>
      <c r="F2" s="279"/>
      <c r="G2" s="279"/>
    </row>
    <row r="3" spans="1:9" s="178" customFormat="1" ht="17.25" customHeight="1">
      <c r="A3" s="279" t="s">
        <v>1</v>
      </c>
      <c r="B3" s="279"/>
      <c r="C3" s="279"/>
      <c r="D3" s="279"/>
      <c r="E3" s="279"/>
      <c r="F3" s="279"/>
      <c r="G3" s="279"/>
    </row>
    <row r="5" spans="1:9" ht="55.5" customHeight="1">
      <c r="A5" s="280" t="s">
        <v>177</v>
      </c>
      <c r="B5" s="280"/>
      <c r="C5" s="280"/>
      <c r="D5" s="280"/>
      <c r="E5" s="280"/>
      <c r="F5" s="280"/>
      <c r="G5" s="280"/>
    </row>
    <row r="6" spans="1:9" ht="87.75" customHeight="1">
      <c r="A6" s="281" t="s">
        <v>165</v>
      </c>
      <c r="B6" s="282" t="s">
        <v>166</v>
      </c>
      <c r="C6" s="282" t="s">
        <v>167</v>
      </c>
      <c r="D6" s="282" t="s">
        <v>168</v>
      </c>
      <c r="E6" s="283" t="s">
        <v>169</v>
      </c>
      <c r="F6" s="283" t="s">
        <v>170</v>
      </c>
      <c r="G6" s="283"/>
    </row>
    <row r="7" spans="1:9" ht="54.75" customHeight="1">
      <c r="A7" s="281"/>
      <c r="B7" s="282"/>
      <c r="C7" s="282"/>
      <c r="D7" s="282"/>
      <c r="E7" s="283"/>
      <c r="F7" s="137" t="s">
        <v>171</v>
      </c>
      <c r="G7" s="137" t="s">
        <v>172</v>
      </c>
    </row>
    <row r="8" spans="1:9">
      <c r="A8" s="193"/>
      <c r="B8" s="194" t="s">
        <v>163</v>
      </c>
      <c r="C8" s="194"/>
      <c r="D8" s="194"/>
      <c r="E8" s="195"/>
      <c r="F8" s="195"/>
      <c r="G8" s="195">
        <f>+G9+G14</f>
        <v>0</v>
      </c>
    </row>
    <row r="9" spans="1:9" ht="24.75" customHeight="1">
      <c r="A9" s="284" t="str">
        <f>+'3'!F44</f>
        <v xml:space="preserve"> ՀՀ  տարածքային կառավարման և ենթակառուցվածքների նախարարության ջրային կոմիտե</v>
      </c>
      <c r="B9" s="284"/>
      <c r="C9" s="284"/>
      <c r="D9" s="284"/>
      <c r="E9" s="284"/>
      <c r="F9" s="284"/>
      <c r="G9" s="181">
        <f>+G10</f>
        <v>-12961.8</v>
      </c>
    </row>
    <row r="10" spans="1:9" ht="18.75" customHeight="1">
      <c r="A10" s="182" t="s">
        <v>173</v>
      </c>
      <c r="B10" s="144" t="s">
        <v>182</v>
      </c>
      <c r="C10" s="144" t="s">
        <v>183</v>
      </c>
      <c r="D10" s="285" t="s">
        <v>184</v>
      </c>
      <c r="E10" s="285"/>
      <c r="F10" s="285"/>
      <c r="G10" s="137">
        <f>+G11</f>
        <v>-12961.8</v>
      </c>
      <c r="I10" s="183"/>
    </row>
    <row r="11" spans="1:9" ht="18.75" customHeight="1">
      <c r="A11" s="182" t="s">
        <v>181</v>
      </c>
      <c r="B11" s="285" t="str">
        <f>+'2'!C13</f>
        <v>Փոքր և միջին ջրամբարների կառուցում</v>
      </c>
      <c r="C11" s="285"/>
      <c r="D11" s="285"/>
      <c r="E11" s="285"/>
      <c r="F11" s="285"/>
      <c r="G11" s="137">
        <f>+G12</f>
        <v>-12961.8</v>
      </c>
    </row>
    <row r="12" spans="1:9" s="187" customFormat="1" ht="18.75" customHeight="1">
      <c r="A12" s="188" t="s">
        <v>175</v>
      </c>
      <c r="B12" s="185"/>
      <c r="C12" s="185"/>
      <c r="D12" s="185"/>
      <c r="E12" s="185"/>
      <c r="F12" s="185"/>
      <c r="G12" s="137">
        <f>SUM(G13:G13)</f>
        <v>-12961.8</v>
      </c>
    </row>
    <row r="13" spans="1:9" s="187" customFormat="1" ht="18.75" customHeight="1">
      <c r="A13" s="184" t="s">
        <v>178</v>
      </c>
      <c r="B13" s="189" t="s">
        <v>179</v>
      </c>
      <c r="C13" s="144" t="s">
        <v>180</v>
      </c>
      <c r="D13" s="144" t="s">
        <v>174</v>
      </c>
      <c r="E13" s="186"/>
      <c r="F13" s="186"/>
      <c r="G13" s="185">
        <f>+'7'!G22</f>
        <v>-12961.8</v>
      </c>
    </row>
    <row r="14" spans="1:9" ht="29.25" customHeight="1">
      <c r="A14" s="284" t="str">
        <f>+'3'!F19</f>
        <v xml:space="preserve">ՀՀ տարածքային կառավարման և ենթակառուցվածքների նախարարություն </v>
      </c>
      <c r="B14" s="284"/>
      <c r="C14" s="284"/>
      <c r="D14" s="284"/>
      <c r="E14" s="284"/>
      <c r="F14" s="284"/>
      <c r="G14" s="181">
        <f>+G15</f>
        <v>12961.8</v>
      </c>
    </row>
    <row r="15" spans="1:9" ht="17.25" customHeight="1">
      <c r="A15" s="182" t="s">
        <v>173</v>
      </c>
      <c r="B15" s="179" t="s">
        <v>186</v>
      </c>
      <c r="C15" s="179" t="s">
        <v>185</v>
      </c>
      <c r="D15" s="285" t="s">
        <v>159</v>
      </c>
      <c r="E15" s="285"/>
      <c r="F15" s="285"/>
      <c r="G15" s="180">
        <f>+G16</f>
        <v>12961.8</v>
      </c>
      <c r="I15" s="183"/>
    </row>
    <row r="16" spans="1:9">
      <c r="A16" s="182" t="s">
        <v>187</v>
      </c>
      <c r="B16" s="285" t="str">
        <f>+'1'!C34</f>
        <v xml:space="preserve">ՀՀ տարածքով անցնող երկաթգծերի վերականգնում </v>
      </c>
      <c r="C16" s="285"/>
      <c r="D16" s="285"/>
      <c r="E16" s="285"/>
      <c r="F16" s="285"/>
      <c r="G16" s="180">
        <f>+G17</f>
        <v>12961.8</v>
      </c>
    </row>
    <row r="17" spans="1:7" s="187" customFormat="1" ht="17.25" customHeight="1">
      <c r="A17" s="188" t="s">
        <v>175</v>
      </c>
      <c r="B17" s="185"/>
      <c r="C17" s="185"/>
      <c r="D17" s="185"/>
      <c r="E17" s="185"/>
      <c r="F17" s="185"/>
      <c r="G17" s="180">
        <f>SUM(G18:G18)</f>
        <v>12961.8</v>
      </c>
    </row>
    <row r="18" spans="1:7" s="187" customFormat="1" ht="34.5">
      <c r="A18" s="184" t="s">
        <v>188</v>
      </c>
      <c r="B18" s="189" t="s">
        <v>189</v>
      </c>
      <c r="C18" s="179" t="s">
        <v>190</v>
      </c>
      <c r="D18" s="179" t="s">
        <v>174</v>
      </c>
      <c r="E18" s="186">
        <f>+'1'!D34*1000</f>
        <v>12961800</v>
      </c>
      <c r="F18" s="186">
        <v>1</v>
      </c>
      <c r="G18" s="185">
        <f>+E18*F18/1000</f>
        <v>12961.8</v>
      </c>
    </row>
  </sheetData>
  <mergeCells count="16">
    <mergeCell ref="A14:F14"/>
    <mergeCell ref="D15:F15"/>
    <mergeCell ref="B16:F16"/>
    <mergeCell ref="A9:F9"/>
    <mergeCell ref="D10:F10"/>
    <mergeCell ref="B11:F11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ageMargins left="0.28000000000000003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'2'!Заголовки_для_печати</vt:lpstr>
      <vt:lpstr>'4'!Заголовки_для_печати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https://mul2.gov.am/tasks/577598/oneclick/d3105ccbaf08174650ab8f96c4223c825793fa68759532246460501610cb104d.xlsx?token=4c528fff8fdd22418de6714e1f13b53e</cp:keywords>
  <cp:lastModifiedBy>h.aperyan</cp:lastModifiedBy>
  <cp:lastPrinted>2022-02-23T07:22:13Z</cp:lastPrinted>
  <dcterms:created xsi:type="dcterms:W3CDTF">2020-05-26T05:50:11Z</dcterms:created>
  <dcterms:modified xsi:type="dcterms:W3CDTF">2022-03-02T13:48:37Z</dcterms:modified>
</cp:coreProperties>
</file>