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nahit.Arakelyan\Desktop\Naxagic\"/>
    </mc:Choice>
  </mc:AlternateContent>
  <xr:revisionPtr revIDLastSave="0" documentId="13_ncr:1_{506EDE7A-BD02-49A6-AB8B-A9608F423F3A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Հավելված 1" sheetId="31" r:id="rId1"/>
    <sheet name="Հավելված 2" sheetId="32" r:id="rId2"/>
    <sheet name="Հավելված3" sheetId="27" r:id="rId3"/>
    <sheet name="Հավելված 4" sheetId="28" r:id="rId4"/>
    <sheet name="Հավելված 5" sheetId="33" r:id="rId5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31" l="1"/>
  <c r="E38" i="31"/>
  <c r="F38" i="31"/>
  <c r="G38" i="31"/>
  <c r="D38" i="31"/>
  <c r="E45" i="31"/>
  <c r="F45" i="31"/>
  <c r="G45" i="31"/>
  <c r="D45" i="31"/>
  <c r="E25" i="31"/>
  <c r="F25" i="31"/>
  <c r="G25" i="31"/>
  <c r="D25" i="31"/>
  <c r="E32" i="31"/>
  <c r="F32" i="31"/>
  <c r="G32" i="31"/>
  <c r="D32" i="31"/>
  <c r="E12" i="31"/>
  <c r="F12" i="31"/>
  <c r="G12" i="31"/>
  <c r="D12" i="31"/>
  <c r="E19" i="31"/>
  <c r="F19" i="31"/>
  <c r="G19" i="31"/>
  <c r="D19" i="31"/>
  <c r="H10" i="32"/>
  <c r="I10" i="32"/>
  <c r="J10" i="32"/>
  <c r="G10" i="32"/>
  <c r="I12" i="32"/>
  <c r="I14" i="32"/>
  <c r="J14" i="32"/>
  <c r="J12" i="32" s="1"/>
  <c r="I16" i="32"/>
  <c r="J16" i="32"/>
  <c r="H17" i="32"/>
  <c r="H16" i="32" s="1"/>
  <c r="H14" i="32" s="1"/>
  <c r="H12" i="32" s="1"/>
  <c r="I17" i="32"/>
  <c r="J17" i="32"/>
  <c r="G12" i="32"/>
  <c r="G14" i="32"/>
  <c r="G16" i="32"/>
  <c r="G17" i="32"/>
  <c r="G29" i="32"/>
  <c r="I39" i="32"/>
  <c r="I41" i="32"/>
  <c r="J41" i="32"/>
  <c r="J39" i="32" s="1"/>
  <c r="I43" i="32"/>
  <c r="J43" i="32"/>
  <c r="H45" i="32"/>
  <c r="H43" i="32" s="1"/>
  <c r="H41" i="32" s="1"/>
  <c r="H39" i="32" s="1"/>
  <c r="I45" i="32"/>
  <c r="J45" i="32"/>
  <c r="G41" i="32"/>
  <c r="G43" i="32"/>
  <c r="G45" i="32"/>
  <c r="G39" i="32"/>
  <c r="E40" i="27"/>
  <c r="E43" i="28" s="1"/>
  <c r="F40" i="27"/>
  <c r="F43" i="28" s="1"/>
  <c r="G40" i="27"/>
  <c r="G43" i="28" s="1"/>
  <c r="D40" i="27"/>
  <c r="D43" i="28" s="1"/>
  <c r="E27" i="27"/>
  <c r="E29" i="28" s="1"/>
  <c r="F27" i="27"/>
  <c r="F29" i="28" s="1"/>
  <c r="G27" i="27"/>
  <c r="G29" i="28" s="1"/>
  <c r="D27" i="27"/>
  <c r="D29" i="28" s="1"/>
  <c r="G15" i="33"/>
  <c r="G14" i="33" s="1"/>
  <c r="G11" i="33"/>
  <c r="G10" i="33" s="1"/>
  <c r="G9" i="33" s="1"/>
  <c r="G8" i="33" s="1"/>
  <c r="J55" i="32"/>
  <c r="J54" i="32" s="1"/>
  <c r="J53" i="32" s="1"/>
  <c r="J52" i="32" s="1"/>
  <c r="J50" i="32" s="1"/>
  <c r="J48" i="32" s="1"/>
  <c r="J46" i="32" s="1"/>
  <c r="I55" i="32"/>
  <c r="I54" i="32" s="1"/>
  <c r="I53" i="32" s="1"/>
  <c r="I52" i="32" s="1"/>
  <c r="I50" i="32" s="1"/>
  <c r="I48" i="32" s="1"/>
  <c r="H55" i="32"/>
  <c r="H54" i="32" s="1"/>
  <c r="H53" i="32" s="1"/>
  <c r="H52" i="32" s="1"/>
  <c r="H50" i="32" s="1"/>
  <c r="H48" i="32" s="1"/>
  <c r="H46" i="32" s="1"/>
  <c r="G55" i="32"/>
  <c r="G54" i="32" s="1"/>
  <c r="G53" i="32" s="1"/>
  <c r="G52" i="32" s="1"/>
  <c r="G50" i="32" s="1"/>
  <c r="G48" i="32" s="1"/>
  <c r="G46" i="32" s="1"/>
  <c r="J37" i="32"/>
  <c r="J36" i="32" s="1"/>
  <c r="J35" i="32" s="1"/>
  <c r="J33" i="32" s="1"/>
  <c r="J31" i="32" s="1"/>
  <c r="I37" i="32"/>
  <c r="I36" i="32" s="1"/>
  <c r="I35" i="32" s="1"/>
  <c r="I33" i="32" s="1"/>
  <c r="I31" i="32" s="1"/>
  <c r="H37" i="32"/>
  <c r="H36" i="32" s="1"/>
  <c r="H35" i="32" s="1"/>
  <c r="H33" i="32" s="1"/>
  <c r="H31" i="32" s="1"/>
  <c r="G37" i="32"/>
  <c r="G36" i="32" s="1"/>
  <c r="G35" i="32" s="1"/>
  <c r="G33" i="32" s="1"/>
  <c r="G31" i="32" s="1"/>
  <c r="J27" i="32"/>
  <c r="J26" i="32" s="1"/>
  <c r="J25" i="32" s="1"/>
  <c r="I27" i="32"/>
  <c r="I26" i="32" s="1"/>
  <c r="I25" i="32" s="1"/>
  <c r="H27" i="32"/>
  <c r="H26" i="32" s="1"/>
  <c r="G27" i="32"/>
  <c r="G26" i="32" s="1"/>
  <c r="G25" i="32" s="1"/>
  <c r="G57" i="27" l="1"/>
  <c r="G60" i="28" s="1"/>
  <c r="F57" i="27"/>
  <c r="F60" i="28" s="1"/>
  <c r="E57" i="27"/>
  <c r="E60" i="28" s="1"/>
  <c r="D57" i="27"/>
  <c r="D60" i="28" s="1"/>
  <c r="H25" i="32"/>
  <c r="H24" i="32" s="1"/>
  <c r="H22" i="32" s="1"/>
  <c r="H20" i="32" s="1"/>
  <c r="H18" i="32" s="1"/>
  <c r="I29" i="32"/>
  <c r="H29" i="32"/>
  <c r="I46" i="32"/>
  <c r="J24" i="32"/>
  <c r="J22" i="32" s="1"/>
  <c r="J20" i="32" s="1"/>
  <c r="J18" i="32" s="1"/>
  <c r="J29" i="32"/>
  <c r="I24" i="32"/>
  <c r="I22" i="32" s="1"/>
  <c r="I20" i="32" s="1"/>
  <c r="I18" i="32" s="1"/>
  <c r="G24" i="32"/>
  <c r="G22" i="32" s="1"/>
  <c r="G20" i="32" s="1"/>
  <c r="G18" i="32" s="1"/>
  <c r="G13" i="33"/>
  <c r="E10" i="31" l="1"/>
  <c r="G10" i="31"/>
  <c r="F10" i="31"/>
  <c r="G7" i="33"/>
  <c r="G12" i="33"/>
</calcChain>
</file>

<file path=xl/sharedStrings.xml><?xml version="1.0" encoding="utf-8"?>
<sst xmlns="http://schemas.openxmlformats.org/spreadsheetml/2006/main" count="352" uniqueCount="153">
  <si>
    <t xml:space="preserve"> Տարի </t>
  </si>
  <si>
    <t>Հավելված 1</t>
  </si>
  <si>
    <t xml:space="preserve"> Ծառայությունների մատուցում </t>
  </si>
  <si>
    <t>Հավելված 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</si>
  <si>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</si>
  <si>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</si>
  <si>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</si>
  <si>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</si>
  <si>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</si>
  <si>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</si>
  <si>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Հավելված 4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</si>
  <si>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</si>
  <si>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</si>
  <si>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</si>
  <si>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11001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</si>
  <si>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</si>
  <si>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</si>
  <si>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</si>
  <si>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</si>
  <si>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</si>
  <si>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</si>
  <si>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</si>
  <si>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</si>
  <si>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</si>
  <si>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</si>
  <si>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</si>
  <si>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</si>
  <si>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</si>
  <si>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</si>
  <si>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</si>
  <si>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</si>
  <si>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11001 </t>
  </si>
  <si>
    <t>01</t>
  </si>
  <si>
    <t>Հավելված 2</t>
  </si>
  <si>
    <t>______________ ի    ___Ն որոշման</t>
  </si>
  <si>
    <t>Ցուցանիշների փոփոխությունները (ավելացումները նշված են դրական նշանով, իսկ նվազեցումները` փակագծերում)</t>
  </si>
  <si>
    <t xml:space="preserve">ՀՀ կառավարության  2022 թվականի </t>
  </si>
  <si>
    <t xml:space="preserve">  ՀՀ ֆինանսների նախարարություն</t>
  </si>
  <si>
    <t xml:space="preserve"> 1031</t>
  </si>
  <si>
    <t xml:space="preserve"> Հանրային հատվածի ֆինանսական ոլորտի մասնագետների վերապատրաստում</t>
  </si>
  <si>
    <t xml:space="preserve"> Հանրային հատվածի ֆինանսական ոլորտի մասնագետների աշխատանքի  արդյունավետության բարելավում, հանրային ֆինանսների կառավարման նոր գիտելիքների և փորձի յուրացում</t>
  </si>
  <si>
    <t xml:space="preserve"> Հանրային հատվածի ֆինանսական ոլորտի մասնագետների գիտելիքների և կարողությունների բարելավում</t>
  </si>
  <si>
    <t xml:space="preserve"> Հանրային հատվածի որակավորված գնումների համակարգողների և ներքին աուդիտորների շարունակական մասնագիտական վերապատրաստում, հանրային ծրագրերի ֆինանսական և ծրագրային պատասխանատուների ԾԲ կարողությունների բարելավման դասընթացների կազմակերպում</t>
  </si>
  <si>
    <t xml:space="preserve"> 1108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</si>
  <si>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</si>
  <si>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Հարկաբյուջետային քաղաքականության մշակում և իրականացման ապահովում, հանրային ֆինանսների արդյունավետ կառավարում</t>
  </si>
  <si>
    <t xml:space="preserve"> Հանրային ֆինանսների ձևավորման, բաշխման և օգտագործման արդյունավետության աճ, ֆինանսական կարգապահության բարելավում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</si>
  <si>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</si>
  <si>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</si>
  <si>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 xml:space="preserve"> 1137</t>
  </si>
  <si>
    <t xml:space="preserve"> Գնումների գործընթացի կարգավորում և համակարգում</t>
  </si>
  <si>
    <t xml:space="preserve"> Հանրային միջոցների ծախսման արդյունավետության բարձրացում և կոռուպցիոն ռիսկերի նվազեցում</t>
  </si>
  <si>
    <t xml:space="preserve"> Պետական գնումների գործընթացի թափանցիկության, հրապարակայնությն և մրցակցության աստիճանի բարձրացում</t>
  </si>
  <si>
    <t xml:space="preserve"> Ծրագրի միջոցառումներ</t>
  </si>
  <si>
    <t xml:space="preserve"> 11003</t>
  </si>
  <si>
    <t xml:space="preserve"> Գնումների պլանների կազմման, էլեկտրոնային մրցույթների անցկացման, պայմանագրերի կատարման և գնումների հաշվետվողականության` միմյանց ինտեգրված մոդուլների տեխնիկական սպասարկում</t>
  </si>
  <si>
    <t xml:space="preserve"> Armeps.am և Armeps.am/ppcm գնումների համակարգերի սպասարկում:</t>
  </si>
  <si>
    <t>ԸՆԴԱՄԵՆԸ</t>
  </si>
  <si>
    <t>կիսամյակ</t>
  </si>
  <si>
    <t>ինն ամիս</t>
  </si>
  <si>
    <t>առաջին եռամսյակ</t>
  </si>
  <si>
    <t>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</si>
  <si>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</si>
  <si>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02</t>
  </si>
  <si>
    <t xml:space="preserve"> Ֆինանսական և հարկաբյուջետային հարաբերություններ</t>
  </si>
  <si>
    <t xml:space="preserve"> ՀՀ ֆինանսների նախարարություն</t>
  </si>
  <si>
    <t xml:space="preserve"> Հանրային ֆինանսների կառավարման բնագավառում պետական քաղաքականության մշակում՝ ծրագրերի համակարգում և մոնիտորինգ</t>
  </si>
  <si>
    <t xml:space="preserve"> Պլանավորում՝ բյուջետավորում՝ գանձապետական ծառայություններ՝ պետական պարտքի կառավարում՝ տնտեսական և հարկաբյուջետային քաղաքականության մշակում և մոնիտորինգ</t>
  </si>
  <si>
    <t xml:space="preserve"> ԾԱՌԱՅՈՒԹՅՈՒՆՆԵՐԻ  ԵՎ   ԱՊՐԱՆՔՆԵՐԻ  ՁԵՌՔԲԵՐՈՒՄ</t>
  </si>
  <si>
    <t xml:space="preserve"> - Ընդհանուր բնույթի այլ ծառայություններ</t>
  </si>
  <si>
    <t xml:space="preserve"> Պայմանագրային այլ ծառայությունների ձեռքբերում</t>
  </si>
  <si>
    <t xml:space="preserve"> Այլ ծախսեր</t>
  </si>
  <si>
    <t xml:space="preserve"> 09</t>
  </si>
  <si>
    <t xml:space="preserve"> ԿՐԹՈՒԹՅՈՒՆ</t>
  </si>
  <si>
    <t xml:space="preserve"> 05</t>
  </si>
  <si>
    <t xml:space="preserve"> Ըստ մակարդակների չդասակարգվող կրթություն</t>
  </si>
  <si>
    <t xml:space="preserve"> Լրացուցիչ կրթություն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</si>
  <si>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</si>
  <si>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</si>
  <si>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</si>
  <si>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ՀՀ ֆինանսների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</si>
  <si>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</si>
  <si>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</si>
  <si>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</si>
  <si>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1108 </t>
  </si>
  <si>
    <t xml:space="preserve"> Հանրային ֆինանսների կառավարման բնագավառում պետական քաղաքականության մշակում, ծրագրերի համակարգում և մոնիտորինգ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</si>
  <si>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</si>
  <si>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</si>
  <si>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</si>
  <si>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</si>
  <si>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</si>
  <si>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</si>
  <si>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 </t>
  </si>
  <si>
    <t xml:space="preserve"> Նկարագրությունը` 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</si>
  <si>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 </t>
  </si>
  <si>
    <t xml:space="preserve"> Միջոցառման տեսակը` </t>
  </si>
  <si>
    <t xml:space="preserve"> Ծառայությունը մատուցող կազմակերպության(ների) անվանում(ներ)ը </t>
  </si>
  <si>
    <t xml:space="preserve"> ՀՀ ֆինանսների նախարարության </t>
  </si>
  <si>
    <t xml:space="preserve"> Արդյունքի չափորոշիչներ </t>
  </si>
  <si>
    <t xml:space="preserve"> Միջոցառման վրա կատարվող ծախսը (հազար դրամ) </t>
  </si>
  <si>
    <t xml:space="preserve"> 11003 </t>
  </si>
  <si>
    <t xml:space="preserve"> 1031 </t>
  </si>
  <si>
    <t xml:space="preserve"> Հանրային հատվածի ֆինանսական ոլորտի մասնագետների վերապատրաստում </t>
  </si>
  <si>
    <t xml:space="preserve"> Հանրային հատվածի որակավորված գնումների համակարգողների և ներքին աուդիտորների շարունակական մասնագիտական վերապատրաստում, հանրային ծրագրերի ֆինանսական և ծրագրային պատասխանատուների ԾԲ կարողությունների բարելավման դասընթացների կազմակերպում </t>
  </si>
  <si>
    <t xml:space="preserve"> Պետական գնումների սահմանված կարգով մրցույթում հաղթող ճանաչված կազմակերպություն </t>
  </si>
  <si>
    <t>Կոդը</t>
  </si>
  <si>
    <t>Անվանումը</t>
  </si>
  <si>
    <t>Գնման ձևը</t>
  </si>
  <si>
    <t>Չափման միավորը</t>
  </si>
  <si>
    <t>Մեկ միավորի գինը</t>
  </si>
  <si>
    <t xml:space="preserve">Քանակը </t>
  </si>
  <si>
    <t>Գումարը
(հազար դրամով)</t>
  </si>
  <si>
    <t>ՀՀ ֆինանսների նախարարություն</t>
  </si>
  <si>
    <t>ՄԱՍ III. ԾԱՌԱՅՈՒԹՅՈՒՆՆԵՐ</t>
  </si>
  <si>
    <t>դրամ</t>
  </si>
  <si>
    <t>ծրագրային ապահովման սպասարկման ծառայություններ</t>
  </si>
  <si>
    <t>1137  11003</t>
  </si>
  <si>
    <t>1031   11001</t>
  </si>
  <si>
    <t>աշխատակիցների վերապատրաստման ծառայություններ</t>
  </si>
  <si>
    <t>Բաժին N 09  Խումբ N 05 Դաս N 02  Ֆինանսական և հարկաբյուջետային հարաբերություններ</t>
  </si>
  <si>
    <t>Բաժին N 01 Խումբ N 01 Դաս N 02  Ֆինանսական և հարկաբյուջետային հարաբերություններ</t>
  </si>
  <si>
    <t xml:space="preserve"> ՄԱՍ 1. ՊԵՏԱԿԱՆ ՄԱՐՄՆԻ ԳԾՈՎ ԱՐԴՅՈՒՆՔԱՅԻՆ (ԿԱՏԱՐՈՂԱԿԱՆ) ՑՈՒՑԱՆԻՇՆԵՐԸ </t>
  </si>
  <si>
    <t xml:space="preserve"> Առաջին եռամսյակ </t>
  </si>
  <si>
    <t xml:space="preserve"> 1137 </t>
  </si>
  <si>
    <t xml:space="preserve"> Գնումների գործընթացի կարգավորում և համակարգում </t>
  </si>
  <si>
    <t xml:space="preserve"> Գնումների պլանների կազմման, էլեկտրոնային մրցույթների անցկացման, պայմանագրերի կատարման և գնումների հաշվետվողականության` միմյանց ինտեգրված մոդուլների տեխնիկական սպասարկում </t>
  </si>
  <si>
    <t xml:space="preserve"> Armeps.am և Armeps.am/ppcm գնումների համակարգերի սպասարկում: </t>
  </si>
  <si>
    <t xml:space="preserve"> Գնումների համակարգողների շարունակական մասնագիտական վերապատրաստման դասընթացներին մասնակցած անձանց թվաքանակ, մարդ </t>
  </si>
  <si>
    <t xml:space="preserve"> 0 </t>
  </si>
  <si>
    <t xml:space="preserve"> Գնումների համակարգողների շարունակական մասնագիտական վերապատրաստման դասընթացներին մասնակցած անձանց կին-տղամարդ հարաբերակցություն, տոկոս </t>
  </si>
  <si>
    <t xml:space="preserve"> Գնումների համակարգողների շարունակական մասնագիտական վերապատրաստման դասընթացների թվաքանակ, հատ </t>
  </si>
  <si>
    <t xml:space="preserve"> Գնումների համակարգողների շարունակական մասնագիտական վերապատրաստման դասընթացների արդյունավետության գնահատական 1-5 բալային համակարգում </t>
  </si>
  <si>
    <t xml:space="preserve"> Գնումների համակարգողների շարունակական մասնագիտական վերապատրաստման մեկ դասընթացի միջին տևողություն, ժամ </t>
  </si>
  <si>
    <t xml:space="preserve"> Ծառայությունը մատուցող կազմակերպության(ների) անվանում(ներ)ը</t>
  </si>
  <si>
    <t xml:space="preserve"> Էլեկտրոնային աճուրդի ընթացակարգերի իրականացում էլեկտրոնային աճուրդի համակարգի միջոցով, տոկոս </t>
  </si>
  <si>
    <t xml:space="preserve"> Էլեկտրոնային աճուրդի համակարգի կողմից սխալների կարգաբերում, տոկոս </t>
  </si>
  <si>
    <t xml:space="preserve"> Տեխնիկական խնդիրների լուծում, ծրագրային ուղղումների ներդրում, ցանցային/տեխնիկական  խնդիրների հայտնաբերում, սխալների վերացում, բարդ իրավիճակների վերարտադրում, ծրագրային ապահովման ուղղումների ներդրման փաթեթների ստեղծում, հատ </t>
  </si>
  <si>
    <t xml:space="preserve"> Աղյուսակ 9.17 </t>
  </si>
  <si>
    <t xml:space="preserve"> Աղյուսակ 9.1.18 </t>
  </si>
  <si>
    <t xml:space="preserve"> 72261160-1</t>
  </si>
  <si>
    <t xml:space="preserve"> ԷԱՃ</t>
  </si>
  <si>
    <t xml:space="preserve"> 79631200-3</t>
  </si>
  <si>
    <t>ՀԱՅԱՍՏԱՆԻ ՀԱՆՐԱՊԵՏՈՒԹՅԱՆ ԿԱՌԱՎԱՐՈՒԹՅԱՆ 2021 ԹՎԱԿԱՆԻ ԴԵԿՏԵՄԲԵՐԻ 23-Ի  N 2121-Ն ՈՐՈՇՄԱՆ  N 10 ՀԱՎԵԼՎԱԾԻ ՑՈՒՑԱՆԻՇՆԵՐՈՒՄ ԿԱՏԱՐՎՈՂ ՓՈՓՈԽՈՒԹՅՈՒՆՆԵՐԸ</t>
  </si>
  <si>
    <t>Հավելված 5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</si>
  <si>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 2121-Ն ՈՐՈՇՄԱՆ N 5 ՀԱՎԵԼՎԱԾԻ N 1 ԱՂՅՈՒՍԱԿՈՒՄ ԿԱՏԱՐՎՈՂ ՓՈՓՈԽՈՒԹՅՈՒՆՆԵՐԸ</t>
  </si>
  <si>
    <t>ՀԱՅԱՍՏԱՆԻ ՀԱՆՐԱՊԵՏՈՒԹՅԱՆ ԿԱՌԱՎԱՐՈՒԹՅԱՆ 2021 ԹՎԱԿԱՆԻ ԴԵԿՏԵՄԲԵՐԻ 23-Ի N 2121-Ն ՈՐՈՇՄԱՆ N 9 ՀԱՎԵԼՎԱԾԻ N 9.17 ԱՂՅՈՒՍԱԿՈՒՄ ԿԱՏԱՐՎՈՂ ՓՈՓՈԽՈՒԹՅՈՒՆՆԵՐԸ</t>
  </si>
  <si>
    <t>ՀԱՅԱՍՏԱՆԻ ՀԱՆՐԱՊԵՏՈՒԹՅԱՆ ԿԱՌԱՎԱՐՈՒԹՅԱՆ 2021 ԹՎԱԿԱՆԻ ԴԵԿՏԵՄԲԵՐԻ 23-Ի N 2121-Ն ՈՐՈՇՄԱՆ N 9.1 ՀԱՎԵԼՎԱԾԻ N 9.1.18 ԱՂՅՈՒՍԱԿՈՒՄ ԿԱՏԱՐՎՈՂ ՓՈՓՈԽՈՒԹՅՈՒՆՆԵՐԸ</t>
  </si>
  <si>
    <t>(74/26)</t>
  </si>
  <si>
    <t xml:space="preserve">(74/26) </t>
  </si>
  <si>
    <t>Ցուցանիշների փոփոխությունը (նվազեցումները նշված են փակագծերում)</t>
  </si>
  <si>
    <t>Ցուցանիշների փոփոխությունը (ավելացումները նշված են դրական նշանով)</t>
  </si>
  <si>
    <t xml:space="preserve"> «Գնումների մասին» ՀՀ օրենքի համաձայն ընտրված կազմակերպություն </t>
  </si>
  <si>
    <t>ՀԱՅԱՍՏԱՆԻ ՀԱՆՐԱՊԵՏՈՒԹՅԱՆ ԿԱՌԱՎԱՐՈՒԹՅԱՆ 2021 ԹՎԱԿԱՆԻ ԴԵԿՏԵՄԲԵՐԻ 23-Ի N 2121-Ն ՈՐՈՇՄԱՆ 
N 3 ԵՎ N 4 ՀԱՎԵԼՎԱԾՆԵՐՈՒՄ 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</si>
</sst>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##,##0.0;\(##,##0.0\);\-"/>
    <numFmt numFmtId="167" formatCode="0.0_);\(0.0\)"/>
    <numFmt numFmtId="168" formatCode="0.00_);\(0.00\)"/>
    <numFmt numFmtId="169" formatCode="_-* #,##0.0\ _ _-;\-* #,##0.0\ _ _-;_-* &quot;-&quot;??\ _ _-;_-@_-"/>
    <numFmt numFmtId="170" formatCode="#,##0.0"/>
    <numFmt numFmtId="171" formatCode="0_);\(0\)"/>
    <numFmt numFmtId="172" formatCode="_(* #,##0.0_);_(* \(#,##0.0\);_(* &quot;-&quot;??_);_(@_)"/>
  </numFmts>
  <fonts count="3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12"/>
      <color theme="1"/>
      <name val="GHEA Mariam"/>
      <family val="3"/>
    </font>
    <font>
      <sz val="8"/>
      <name val="GHEA Grapalat"/>
      <family val="2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0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b/>
      <sz val="12"/>
      <color indexed="8"/>
      <name val="GHEA Grapalat"/>
      <family val="3"/>
    </font>
    <font>
      <sz val="10"/>
      <color indexed="8"/>
      <name val="MS Sans Serif"/>
      <family val="2"/>
      <charset val="204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name val="Arial Armenian"/>
      <family val="2"/>
    </font>
    <font>
      <b/>
      <sz val="14"/>
      <name val="GHEA Grapalat"/>
      <family val="3"/>
    </font>
    <font>
      <sz val="10"/>
      <color theme="1"/>
      <name val="GHEA Mariam"/>
      <family val="3"/>
    </font>
    <font>
      <sz val="10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7" fillId="0" borderId="0" applyFont="0" applyFill="0" applyBorder="0" applyAlignment="0" applyProtection="0"/>
    <xf numFmtId="0" fontId="4" fillId="0" borderId="0">
      <alignment horizontal="left" vertical="top" wrapText="1"/>
    </xf>
    <xf numFmtId="0" fontId="1" fillId="0" borderId="0"/>
    <xf numFmtId="0" fontId="3" fillId="0" borderId="0"/>
    <xf numFmtId="0" fontId="7" fillId="0" borderId="0"/>
    <xf numFmtId="9" fontId="2" fillId="0" borderId="0" applyFont="0" applyFill="0" applyBorder="0" applyAlignment="0" applyProtection="0"/>
    <xf numFmtId="0" fontId="5" fillId="0" borderId="0"/>
    <xf numFmtId="164" fontId="6" fillId="0" borderId="0" applyFont="0" applyFill="0" applyBorder="0" applyAlignment="0" applyProtection="0"/>
    <xf numFmtId="166" fontId="9" fillId="0" borderId="0" applyFill="0" applyBorder="0" applyProtection="0">
      <alignment horizontal="right" vertical="top"/>
    </xf>
    <xf numFmtId="0" fontId="23" fillId="0" borderId="0"/>
  </cellStyleXfs>
  <cellXfs count="123">
    <xf numFmtId="0" fontId="0" fillId="0" borderId="0" xfId="0"/>
    <xf numFmtId="0" fontId="8" fillId="0" borderId="0" xfId="0" applyFont="1" applyFill="1"/>
    <xf numFmtId="0" fontId="8" fillId="0" borderId="0" xfId="0" applyFont="1"/>
    <xf numFmtId="0" fontId="10" fillId="0" borderId="0" xfId="0" applyFont="1" applyFill="1"/>
    <xf numFmtId="0" fontId="11" fillId="0" borderId="0" xfId="0" applyFont="1" applyFill="1"/>
    <xf numFmtId="0" fontId="10" fillId="0" borderId="0" xfId="0" applyFont="1" applyFill="1" applyAlignment="1">
      <alignment horizontal="right"/>
    </xf>
    <xf numFmtId="0" fontId="11" fillId="0" borderId="0" xfId="0" applyFont="1" applyFill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left" vertical="top" wrapText="1"/>
    </xf>
    <xf numFmtId="0" fontId="12" fillId="0" borderId="1" xfId="0" applyFont="1" applyFill="1" applyBorder="1" applyAlignment="1">
      <alignment horizontal="left" vertical="center" wrapText="1"/>
    </xf>
    <xf numFmtId="165" fontId="11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166" fontId="16" fillId="0" borderId="1" xfId="9" applyFont="1" applyBorder="1">
      <alignment horizontal="right" vertical="top"/>
    </xf>
    <xf numFmtId="0" fontId="16" fillId="0" borderId="1" xfId="0" applyFont="1" applyBorder="1" applyAlignment="1">
      <alignment horizontal="right" vertical="top" wrapText="1"/>
    </xf>
    <xf numFmtId="0" fontId="13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/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0" fontId="19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166" fontId="16" fillId="0" borderId="1" xfId="0" applyNumberFormat="1" applyFont="1" applyBorder="1"/>
    <xf numFmtId="0" fontId="16" fillId="0" borderId="0" xfId="0" applyFont="1"/>
    <xf numFmtId="0" fontId="21" fillId="2" borderId="1" xfId="0" applyFont="1" applyFill="1" applyBorder="1" applyAlignment="1">
      <alignment horizontal="left" vertical="top"/>
    </xf>
    <xf numFmtId="0" fontId="15" fillId="2" borderId="1" xfId="0" applyFont="1" applyFill="1" applyBorder="1" applyAlignment="1">
      <alignment horizontal="left" vertical="top"/>
    </xf>
    <xf numFmtId="0" fontId="16" fillId="2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169" fontId="19" fillId="0" borderId="0" xfId="1" applyNumberFormat="1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169" fontId="12" fillId="0" borderId="1" xfId="1" applyNumberFormat="1" applyFont="1" applyBorder="1" applyAlignment="1">
      <alignment horizontal="center" vertical="center" wrapText="1"/>
    </xf>
    <xf numFmtId="165" fontId="12" fillId="2" borderId="1" xfId="0" applyNumberFormat="1" applyFont="1" applyFill="1" applyBorder="1" applyAlignment="1">
      <alignment horizontal="right" vertical="center" wrapText="1"/>
    </xf>
    <xf numFmtId="165" fontId="19" fillId="0" borderId="0" xfId="0" applyNumberFormat="1" applyFont="1" applyAlignment="1">
      <alignment vertical="center"/>
    </xf>
    <xf numFmtId="170" fontId="19" fillId="0" borderId="0" xfId="0" applyNumberFormat="1" applyFont="1" applyAlignment="1">
      <alignment vertical="center"/>
    </xf>
    <xf numFmtId="0" fontId="12" fillId="0" borderId="1" xfId="1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vertical="center" wrapText="1"/>
    </xf>
    <xf numFmtId="0" fontId="24" fillId="2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wrapText="1"/>
    </xf>
    <xf numFmtId="0" fontId="19" fillId="0" borderId="1" xfId="0" applyFont="1" applyBorder="1" applyAlignment="1">
      <alignment horizontal="center" vertical="center" wrapText="1"/>
    </xf>
    <xf numFmtId="1" fontId="25" fillId="2" borderId="4" xfId="0" applyNumberFormat="1" applyFont="1" applyFill="1" applyBorder="1" applyAlignment="1">
      <alignment horizontal="center" vertical="center"/>
    </xf>
    <xf numFmtId="165" fontId="19" fillId="2" borderId="3" xfId="0" applyNumberFormat="1" applyFont="1" applyFill="1" applyBorder="1" applyAlignment="1">
      <alignment horizontal="right" vertical="center" wrapText="1"/>
    </xf>
    <xf numFmtId="37" fontId="19" fillId="2" borderId="3" xfId="0" applyNumberFormat="1" applyFont="1" applyFill="1" applyBorder="1" applyAlignment="1">
      <alignment horizontal="right" vertical="center" wrapText="1"/>
    </xf>
    <xf numFmtId="37" fontId="19" fillId="2" borderId="1" xfId="0" applyNumberFormat="1" applyFont="1" applyFill="1" applyBorder="1" applyAlignment="1">
      <alignment horizontal="right" vertical="center" wrapText="1"/>
    </xf>
    <xf numFmtId="165" fontId="19" fillId="2" borderId="1" xfId="0" applyNumberFormat="1" applyFont="1" applyFill="1" applyBorder="1" applyAlignment="1">
      <alignment horizontal="right" vertical="center" wrapText="1"/>
    </xf>
    <xf numFmtId="0" fontId="26" fillId="2" borderId="1" xfId="0" applyFont="1" applyFill="1" applyBorder="1" applyAlignment="1">
      <alignment horizontal="center"/>
    </xf>
    <xf numFmtId="165" fontId="12" fillId="2" borderId="3" xfId="0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19" fillId="0" borderId="1" xfId="10" applyFont="1" applyBorder="1" applyAlignment="1" applyProtection="1">
      <alignment horizontal="left" vertical="center" wrapText="1"/>
      <protection locked="0"/>
    </xf>
    <xf numFmtId="0" fontId="19" fillId="0" borderId="1" xfId="0" applyFont="1" applyBorder="1" applyAlignment="1">
      <alignment horizontal="right" vertical="center" wrapText="1"/>
    </xf>
    <xf numFmtId="4" fontId="27" fillId="0" borderId="0" xfId="0" applyNumberFormat="1" applyFont="1" applyAlignment="1" applyProtection="1">
      <alignment horizontal="right" vertical="center"/>
      <protection locked="0"/>
    </xf>
    <xf numFmtId="0" fontId="16" fillId="0" borderId="0" xfId="0" applyFont="1" applyAlignment="1">
      <alignment horizontal="left" vertical="top"/>
    </xf>
    <xf numFmtId="0" fontId="18" fillId="0" borderId="0" xfId="0" applyFont="1" applyFill="1"/>
    <xf numFmtId="0" fontId="18" fillId="0" borderId="0" xfId="0" applyFont="1"/>
    <xf numFmtId="0" fontId="13" fillId="0" borderId="0" xfId="0" applyFont="1"/>
    <xf numFmtId="166" fontId="20" fillId="0" borderId="1" xfId="0" applyNumberFormat="1" applyFont="1" applyBorder="1"/>
    <xf numFmtId="165" fontId="16" fillId="0" borderId="1" xfId="1" applyNumberFormat="1" applyFont="1" applyFill="1" applyBorder="1" applyAlignment="1">
      <alignment vertical="center"/>
    </xf>
    <xf numFmtId="165" fontId="13" fillId="0" borderId="1" xfId="0" applyNumberFormat="1" applyFont="1" applyFill="1" applyBorder="1" applyAlignment="1">
      <alignment vertical="center" wrapText="1"/>
    </xf>
    <xf numFmtId="0" fontId="18" fillId="0" borderId="0" xfId="0" applyFont="1" applyAlignment="1">
      <alignment horizontal="right"/>
    </xf>
    <xf numFmtId="0" fontId="29" fillId="0" borderId="0" xfId="0" applyFont="1"/>
    <xf numFmtId="0" fontId="11" fillId="0" borderId="0" xfId="0" applyFont="1" applyAlignment="1">
      <alignment horizontal="right"/>
    </xf>
    <xf numFmtId="0" fontId="11" fillId="0" borderId="0" xfId="0" applyFont="1" applyFill="1" applyAlignment="1">
      <alignment horizontal="right"/>
    </xf>
    <xf numFmtId="0" fontId="18" fillId="0" borderId="0" xfId="0" applyFont="1" applyFill="1" applyAlignment="1">
      <alignment horizontal="right"/>
    </xf>
    <xf numFmtId="0" fontId="20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left" vertical="top" wrapText="1"/>
    </xf>
    <xf numFmtId="0" fontId="13" fillId="0" borderId="0" xfId="0" applyFont="1" applyAlignment="1">
      <alignment horizontal="right"/>
    </xf>
    <xf numFmtId="167" fontId="16" fillId="0" borderId="0" xfId="0" applyNumberFormat="1" applyFont="1" applyAlignment="1">
      <alignment horizontal="right" vertical="top" wrapText="1"/>
    </xf>
    <xf numFmtId="172" fontId="16" fillId="0" borderId="0" xfId="1" applyNumberFormat="1" applyFont="1" applyAlignment="1">
      <alignment horizontal="right" vertical="top" wrapText="1"/>
    </xf>
    <xf numFmtId="0" fontId="16" fillId="0" borderId="0" xfId="0" applyFont="1" applyAlignment="1">
      <alignment horizontal="right" vertical="top" wrapText="1"/>
    </xf>
    <xf numFmtId="171" fontId="16" fillId="0" borderId="0" xfId="0" applyNumberFormat="1" applyFont="1" applyAlignment="1">
      <alignment horizontal="right" vertical="top" wrapText="1"/>
    </xf>
    <xf numFmtId="49" fontId="16" fillId="0" borderId="0" xfId="0" applyNumberFormat="1" applyFont="1" applyAlignment="1">
      <alignment horizontal="right" vertical="top" wrapText="1"/>
    </xf>
    <xf numFmtId="167" fontId="16" fillId="2" borderId="0" xfId="0" applyNumberFormat="1" applyFont="1" applyFill="1" applyAlignment="1">
      <alignment horizontal="right" vertical="top"/>
    </xf>
    <xf numFmtId="0" fontId="29" fillId="0" borderId="0" xfId="0" applyFont="1" applyFill="1"/>
    <xf numFmtId="0" fontId="30" fillId="0" borderId="0" xfId="0" applyFont="1" applyAlignment="1">
      <alignment horizontal="right" vertical="top" wrapText="1"/>
    </xf>
    <xf numFmtId="171" fontId="30" fillId="0" borderId="0" xfId="0" applyNumberFormat="1" applyFont="1" applyAlignment="1">
      <alignment horizontal="right" vertical="top" wrapText="1"/>
    </xf>
    <xf numFmtId="168" fontId="30" fillId="0" borderId="0" xfId="0" applyNumberFormat="1" applyFont="1" applyAlignment="1">
      <alignment horizontal="right" vertical="top" wrapText="1"/>
    </xf>
    <xf numFmtId="49" fontId="30" fillId="0" borderId="0" xfId="0" applyNumberFormat="1" applyFont="1" applyAlignment="1">
      <alignment horizontal="right" vertical="top" wrapText="1"/>
    </xf>
    <xf numFmtId="167" fontId="30" fillId="0" borderId="0" xfId="0" applyNumberFormat="1" applyFont="1" applyBorder="1" applyAlignment="1">
      <alignment horizontal="right" vertical="top"/>
    </xf>
    <xf numFmtId="167" fontId="30" fillId="2" borderId="0" xfId="0" applyNumberFormat="1" applyFont="1" applyFill="1" applyBorder="1" applyAlignment="1">
      <alignment horizontal="right" vertical="top"/>
    </xf>
    <xf numFmtId="0" fontId="13" fillId="0" borderId="1" xfId="0" applyFont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7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28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30" fillId="0" borderId="0" xfId="0" applyFont="1" applyAlignment="1">
      <alignment horizontal="left" vertical="top" wrapText="1"/>
    </xf>
    <xf numFmtId="0" fontId="12" fillId="2" borderId="4" xfId="0" applyFont="1" applyFill="1" applyBorder="1" applyAlignment="1">
      <alignment horizontal="left" wrapText="1"/>
    </xf>
    <xf numFmtId="0" fontId="12" fillId="2" borderId="6" xfId="0" applyFont="1" applyFill="1" applyBorder="1" applyAlignment="1">
      <alignment horizontal="left" wrapText="1"/>
    </xf>
    <xf numFmtId="0" fontId="12" fillId="2" borderId="5" xfId="0" applyFont="1" applyFill="1" applyBorder="1" applyAlignment="1">
      <alignment horizontal="left" wrapText="1"/>
    </xf>
    <xf numFmtId="49" fontId="12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</cellXfs>
  <cellStyles count="11">
    <cellStyle name="Comma" xfId="1" builtinId="3"/>
    <cellStyle name="Normal" xfId="0" builtinId="0"/>
    <cellStyle name="Normal 10" xfId="2" xr:uid="{00000000-0005-0000-0000-000002000000}"/>
    <cellStyle name="Normal 2" xfId="3" xr:uid="{00000000-0005-0000-0000-000003000000}"/>
    <cellStyle name="Normal 3" xfId="4" xr:uid="{00000000-0005-0000-0000-000004000000}"/>
    <cellStyle name="Normal 4" xfId="5" xr:uid="{00000000-0005-0000-0000-000005000000}"/>
    <cellStyle name="Normal_MVD artabyug" xfId="10" xr:uid="{B5D080A1-8787-405F-A252-59A667D378FC}"/>
    <cellStyle name="Percent 2" xfId="6" xr:uid="{00000000-0005-0000-0000-000006000000}"/>
    <cellStyle name="SN_241" xfId="9" xr:uid="{6ED6FBE3-9920-4438-8B3C-BE12F5A8CC02}"/>
    <cellStyle name="Обычный 2" xfId="7" xr:uid="{00000000-0005-0000-0000-000007000000}"/>
    <cellStyle name="Финансовый 3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EC0C8E9-A6C1-426A-B98E-F2FE9935B583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1B6F7F6-4DE8-452A-809E-66E86A2B200D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B0D933E-1115-4805-ADB5-9A359C9D6556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C124826A-90C9-4A1A-94A5-5B2F601801AB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AE62BC2-31A0-443B-AB46-B4597C9DF25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6647645-A99D-45F4-B852-2D6FCC41DA08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BED76BE-E149-494B-BC48-E8B3BA54AE94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1CC9CA92-8789-42B5-90DF-9846052EE18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7AF53BCA-33C0-47F7-A977-EA2F5F279E49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FFB23023-8538-4F00-9FC1-946F1E7709AE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8C35A8FD-8E12-401B-9ECC-5A82AB4EE99F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633EF25-09F7-41B5-8802-3FD4B6C6208C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992B7C5B-B041-48A3-A22B-F9B713C2DA6E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38AF67D3-3F6C-47B9-ABD7-14AC619BDD76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878EACA5-FB13-416A-B05E-35F716A918B5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CBCAD2F4-2510-4925-A423-39687312E218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D27055A7-F997-4300-90EB-EAF2AC424739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D16381DA-2EA9-413E-ADA9-A9C936CF4281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61982EDB-F33B-414A-BDA4-1B61506607D0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3A70D61F-D076-44D7-ABC9-A957FC802EC5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48838A06-0F85-4628-8FE3-380FFFC768DA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304B13DC-6E20-4D59-A787-E6EF6770B7ED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CC23F76A-8D33-4883-95FA-7B6B2ECBC124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45DFB15D-512E-4A16-98F2-D1D2DEA4EB02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F92091E3-EBD6-4929-801C-DCCA0440D803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7951A911-C4E8-45A6-9C56-E8E893D4D3C8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150CE7F7-A66F-4B1F-B321-B71AC894AF7A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9FB523E-0772-4CDB-B913-5E59D175F41F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3415D47D-DA63-4E49-9298-D4A3D8F79000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9783AB55-5975-4F86-8E18-C4B5614578DD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7156BD88-7697-4ECE-9A45-679CB24ED40F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C917B590-D234-46F6-A631-CF3A9F6A3E88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784C0105-3F87-46F2-AC1D-1A63504FAE0D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30355AFB-6960-4493-81C0-AB6C11514E80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2E5931DF-AB41-4F63-8026-8F5F390E324E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4020E3-73B3-455E-AE5D-E50FC8057505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57DE4E1A-6D74-45FC-9BAB-473FF9C559EE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EB1EB03B-DD10-4D67-AF2A-70D261028754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760D4878-9B92-41EA-9004-5D01B4461D85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16D33D06-7078-4205-9B06-ED2D815729E3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9AAF6296-8490-4C97-89F1-8350169D258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31D7B2C3-93A1-4DF0-9916-ABD5D06EF870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418C1F81-2D1A-4B58-8145-288E9EC71621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277E7CFD-0A00-4C24-9BBD-B8CF7425BF34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96C701AE-6A6A-4959-AEC8-62061F18E330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AE71542A-978E-4E09-915C-BE40FF8A2EDE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6</xdr:row>
      <xdr:rowOff>0</xdr:rowOff>
    </xdr:from>
    <xdr:to>
      <xdr:col>3</xdr:col>
      <xdr:colOff>539288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2E6815CA-3D3A-4116-A9D7-CEEC5D5CC40D}"/>
            </a:ext>
          </a:extLst>
        </xdr:cNvPr>
        <xdr:cNvSpPr txBox="1">
          <a:spLocks noChangeArrowheads="1"/>
        </xdr:cNvSpPr>
      </xdr:nvSpPr>
      <xdr:spPr bwMode="auto">
        <a:xfrm>
          <a:off x="5513070" y="2105025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A366F8D-E823-4F6A-B529-B3757373E025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A64DDAE2-CA7C-4DA5-B756-46F6945367CE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B266B512-9778-47ED-B623-23C07545F916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78678378-3D62-4E84-A8BC-6B41F7BB06CD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BA922D94-CD80-4B92-9C1F-DE068480391D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1799A8E0-AF6E-41C5-A931-682BC18D1A0C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C0A5726B-5689-44E6-8E85-7F3F0B5E62E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809CDF1F-A4DF-4C1D-ACBB-77E128172B1B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B3CCC512-A738-4F5D-9E95-FAF18A7FBBDC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AC57267E-3752-47AF-B39D-0D850707E1C7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3DA782A4-9726-443D-A632-3926F41FC128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3F0DE29-6783-43AD-A6CE-7C10C2AB3A12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5D461F23-29DA-489A-B8AE-AF39ADC98BDF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69BFECD0-7FBC-4B02-8952-08B2D223F5EE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C99143E9-6A46-4F76-A04A-9E0E85E55C18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47DFF62A-3DE9-44DB-9474-4D27B65B1A14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CBECC1EA-58AC-4D2E-832D-43775E8FB46F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2DDB6375-6593-4217-8135-EA9A87842D0B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74F98F5B-BB53-46B5-9DE1-D511AB64CB95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DC39688B-895F-4285-B433-90277B09789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D836D5D1-A567-4309-A7CE-5B0C2BA04638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3C18D749-31AF-4E6F-8D9B-9C92D9144B1B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6C47C040-05CF-4A19-9D9A-E0DB49DE2579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4BD76DF4-D43C-4848-AD51-655ADD506703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890FE266-75E9-46E0-AE8C-4A624BC575C0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6</xdr:row>
      <xdr:rowOff>0</xdr:rowOff>
    </xdr:from>
    <xdr:to>
      <xdr:col>3</xdr:col>
      <xdr:colOff>539288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E916F78B-0F76-4839-9972-683E422AF37B}"/>
            </a:ext>
          </a:extLst>
        </xdr:cNvPr>
        <xdr:cNvSpPr txBox="1">
          <a:spLocks noChangeArrowheads="1"/>
        </xdr:cNvSpPr>
      </xdr:nvSpPr>
      <xdr:spPr bwMode="auto">
        <a:xfrm>
          <a:off x="5513070" y="2105025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F8C3D65F-A27B-4E5C-AC61-0846CC2F14ED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F8766C24-8D3F-4866-AFD0-36610B9AD013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467828C-03FA-43C3-8BE6-12B33AFE21D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6D7A8EC5-7421-4D30-9650-D07294638E0A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624F49BF-50A0-4695-AE96-85D244EF8A1E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E7124675-35BB-4B8A-A2DD-95DBDD37386A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D4B91E16-CA58-49AA-87EB-5988DB1E7EDB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76A9A76E-AA10-4DA8-AFE0-D9C94D929B05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5B513A2-10D0-4001-823E-FFE548F3DC4C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D32DA61F-352B-4E53-B806-F233D799050B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5CD16BAD-9F96-4374-BFC3-05FB5C139577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6</xdr:row>
      <xdr:rowOff>0</xdr:rowOff>
    </xdr:from>
    <xdr:to>
      <xdr:col>3</xdr:col>
      <xdr:colOff>539288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C8F631F7-6831-4D5C-8B40-E13A7C724587}"/>
            </a:ext>
          </a:extLst>
        </xdr:cNvPr>
        <xdr:cNvSpPr txBox="1">
          <a:spLocks noChangeArrowheads="1"/>
        </xdr:cNvSpPr>
      </xdr:nvSpPr>
      <xdr:spPr bwMode="auto">
        <a:xfrm>
          <a:off x="5513070" y="2105025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282E5EE3-C580-4E6A-A5D5-80F2DBF36C60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C2F8BA5-74B0-4739-8F3A-401493457306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4E43C342-694A-43E2-9ECB-F2E4DE80076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AE6A42DB-730A-4199-9647-3CF3EDFF663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ACF77B3F-3F0C-4834-974A-811C8ED0C268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7625E2AE-1C3A-418D-8A8E-A383A46B1C60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8C4306D6-63E8-4434-9877-84D1D7B1C634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BDD33562-90D4-41B8-9C45-320D1ECD4878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62C470A7-6323-4C71-AE07-AB1A625F86E1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73985FE5-37B8-4E75-AA70-4037AEB7BA50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1680A9A7-F9A4-4007-9397-915094D817E7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C7A9F4A4-0560-4860-B831-8A878F1755C9}"/>
            </a:ext>
          </a:extLst>
        </xdr:cNvPr>
        <xdr:cNvSpPr>
          <a:spLocks noChangeAspect="1" noChangeArrowheads="1"/>
        </xdr:cNvSpPr>
      </xdr:nvSpPr>
      <xdr:spPr bwMode="auto">
        <a:xfrm>
          <a:off x="1352550" y="210502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913ABF01-8B5D-4FF4-B632-8FECC3044353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E4184F69-0E10-4BAE-B332-D17810EB22E6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F255AD7D-A3F8-4F6E-B2D9-2C4E6E55800E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F5348EF1-95A7-41AA-8D24-0FEE7E52B2C6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63B4EE44-1A5C-4FC9-ACB8-2AAAABDFA97F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1A365B84-C213-4034-B772-FBE40E624CC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898E59DE-28C9-46C5-ADC6-7E9CB3E0EA73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41848E88-5D97-4A98-8354-0C182C239F14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8036FB3E-05FF-4FBA-85ED-C019C4ED8FC0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DE989B01-B9D3-4DC5-B80F-FB065199CF71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4BC50800-65BB-4AE8-94BD-62485E193007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3CCD36D6-2B7F-4C95-8C5F-1538C351B7EC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F5EC618F-9AB2-4EAB-9BC1-19207B92BCA4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17A90ACB-66BE-4292-A788-19BB301D7FB2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5CF29D16-195D-42E0-B426-EDF8F4E023F8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D9F75BBB-5321-4D13-B4B8-A651F8BD808B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23EF5ADB-A91D-4A93-913A-E07D4783668B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6965F505-B459-4411-A384-1A642446596F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4983A4F-D684-4025-941D-6996F1A18EEB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D4DDD5E3-D0C8-41CA-AA9A-BB88A9C3864E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AFA19160-6C54-43BF-ABB9-A25353C3E4AE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FDEB9F4-397D-4A1C-A974-5E23FCC99FC8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F3B4FEDD-7CA2-4656-AC18-AB4EDBA2D52C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F128FD16-34D9-4E60-9575-788EFBFBBFEF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DBFA51EB-C741-4485-8384-845B09C815EB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4DF8FADC-22CD-4B9D-A02E-EC8A44F0BD1C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FE468A7D-114C-476D-9414-1F83BCC96932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793A122F-A52B-4217-BF4F-2437235778CD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4855687E-6E2E-480E-BB4E-248D2F25CEFC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9E21F555-9170-4C3B-AD86-29CBF6D8799A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5A0BDB68-C6A3-4D36-8FD5-2C377D1B6E23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310ABCCD-9F5E-44AE-A271-84095DC87B46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E8BC331D-E902-48DC-AE00-9B996C80EF8A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B221535F-62A4-45C5-8FED-78F232816727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C38C7A65-F2CB-4C23-9B11-009C07BC006A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F5E84FE5-76BC-464F-A746-63704E02BF7A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334089C-C8C9-40EB-AEEB-12B089194ED9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E0710245-58A1-4C01-8F6A-E8E853C0F7B8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47800BA5-B5E8-408B-B6E6-0EF405945063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4FE40FB1-B7E3-4532-97DB-57AD88398C0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AE30FC10-A116-41DA-9548-ECC22C8F0C9A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F86DB201-E08C-421A-A205-C4944A6AE5DC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F28EDEF9-6251-40CA-954B-9C10147C7B8D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7802F963-CE3B-4F4C-86E3-2BA1D935389E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99772341-A0D8-4AB1-9F50-6403B7638678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A24D76F-E931-48C0-B959-8EB18139A9A6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6</xdr:row>
      <xdr:rowOff>0</xdr:rowOff>
    </xdr:from>
    <xdr:to>
      <xdr:col>3</xdr:col>
      <xdr:colOff>539288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A2F8104-84DB-46A5-9DF2-2998B206E9F6}"/>
            </a:ext>
          </a:extLst>
        </xdr:cNvPr>
        <xdr:cNvSpPr txBox="1">
          <a:spLocks noChangeArrowheads="1"/>
        </xdr:cNvSpPr>
      </xdr:nvSpPr>
      <xdr:spPr bwMode="auto">
        <a:xfrm>
          <a:off x="5513070" y="2105025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C11F0605-CEE0-4F78-8A9D-919EB7F43C38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32DD7E76-0B6F-45DA-9132-54D377E4E3AC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CA320BA1-FD3D-4FF8-9BA3-3949A8C78098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43FD721C-889D-43F2-A05B-FF40A31336AD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8BCF67D1-1C73-4036-9441-78AA132528F0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B0170E10-2957-4581-A283-8D40897B2BFE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87386B9A-6435-4F45-8DBA-6BCA0C888FC0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8A431AF0-441A-4466-8132-3DB0F849683F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AA531D04-95BC-48D6-981F-E613CDD79664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7F309384-10FC-4D82-B76D-5E7A40BA275E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795F0EE8-DFD3-42CB-9EE8-DEEBE5C5BBE1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7101FE39-C4B6-4A18-A050-C8B132EC2C03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8B942F60-18C8-462F-850A-427C441E6B5B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94106C92-9AF1-4D8F-B945-952F9B377F3B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810B12C5-EC8F-4CD8-9773-3FF34CD4237A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EA520812-4C64-4AC3-90D9-E5D326C48A9C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66A7627E-88FC-4B1B-9B67-4370116B6D29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B1C02B41-FC97-4F3E-A0E7-C2841AA7460E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F0187840-340C-4548-9614-AA4A31C98C29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CD6F28B2-26E9-488B-873B-DA0E968A14EF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587AE377-77B7-4716-A537-D9D51700B66E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C98CDFE8-15F6-4E89-B79B-C4E80862F82F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11976B95-1D5E-488B-9C54-85A5A3DEB7A3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FFDBAAE3-C81F-49A5-A2ED-9B7D24F5AB01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C8557BD2-BF2C-4824-9934-B4B0925E4715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6</xdr:row>
      <xdr:rowOff>0</xdr:rowOff>
    </xdr:from>
    <xdr:to>
      <xdr:col>3</xdr:col>
      <xdr:colOff>539288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D3BBB2D4-0EC7-4BB5-BFE9-199EE68F9B62}"/>
            </a:ext>
          </a:extLst>
        </xdr:cNvPr>
        <xdr:cNvSpPr txBox="1">
          <a:spLocks noChangeArrowheads="1"/>
        </xdr:cNvSpPr>
      </xdr:nvSpPr>
      <xdr:spPr bwMode="auto">
        <a:xfrm>
          <a:off x="5513070" y="2105025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2163F7E7-B02C-415B-ACE9-463839AD21AA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8234C1C8-09A4-48F2-A37B-155F840A692D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1D80F4A6-8751-49DA-8AC9-A58CC3033A94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36AC3771-9008-4CAF-AAF8-ABAD5C779380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EE60094-C1F8-4F07-91AF-453D83D1FAD2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4AD72E1C-1AC5-4BEF-B6FA-D5E5DAAE91AF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741E9350-3B6A-4957-A68C-C0E44CCA9F66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DF788F47-B746-48C2-91FA-C0BA8ABD02DE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B32C616-7217-42A4-97DF-80C2B40E854A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734C4051-AF5F-4C37-AE84-234C60A240B8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F94872AB-A567-4085-92F1-E07E69DF6B0A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6</xdr:row>
      <xdr:rowOff>0</xdr:rowOff>
    </xdr:from>
    <xdr:to>
      <xdr:col>3</xdr:col>
      <xdr:colOff>539288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C1F2B65-026C-4093-874B-46833DAC2A90}"/>
            </a:ext>
          </a:extLst>
        </xdr:cNvPr>
        <xdr:cNvSpPr txBox="1">
          <a:spLocks noChangeArrowheads="1"/>
        </xdr:cNvSpPr>
      </xdr:nvSpPr>
      <xdr:spPr bwMode="auto">
        <a:xfrm>
          <a:off x="5513070" y="2105025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2CB634D6-5568-413E-98BE-46ADAEDEBF80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1E2C0E00-3040-4AB7-A37D-B02310061480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D9B29CDF-87BC-4C7C-80D1-9AC474167878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560E652E-A699-461D-AF4D-49E9A46A7D22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3701BCEB-1EF8-4417-82BB-5DCA3A53B0C7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4044CC5E-022A-433A-A1C4-9741EE49C95B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C919264B-3015-4CFF-891F-27C734AC8A35}"/>
            </a:ext>
          </a:extLst>
        </xdr:cNvPr>
        <xdr:cNvSpPr>
          <a:spLocks noChangeShapeType="1"/>
        </xdr:cNvSpPr>
      </xdr:nvSpPr>
      <xdr:spPr bwMode="auto">
        <a:xfrm>
          <a:off x="1114425" y="21050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EF5A204E-DBDC-4A4F-BF98-46C5BEF4397E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2AB31F45-AE44-44AA-BD21-32DC90122B2C}"/>
            </a:ext>
          </a:extLst>
        </xdr:cNvPr>
        <xdr:cNvSpPr>
          <a:spLocks noChangeShapeType="1"/>
        </xdr:cNvSpPr>
      </xdr:nvSpPr>
      <xdr:spPr bwMode="auto">
        <a:xfrm>
          <a:off x="1104900" y="21050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5560D072-70F5-45F4-8DE9-433ACE784D36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12EDEE2-EB70-4981-A94A-396DFA471035}"/>
            </a:ext>
          </a:extLst>
        </xdr:cNvPr>
        <xdr:cNvSpPr txBox="1">
          <a:spLocks noChangeArrowheads="1"/>
        </xdr:cNvSpPr>
      </xdr:nvSpPr>
      <xdr:spPr bwMode="auto">
        <a:xfrm>
          <a:off x="5153025" y="2105025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50C57A2E-B9D1-43E8-BBD3-2729470C5E33}"/>
            </a:ext>
          </a:extLst>
        </xdr:cNvPr>
        <xdr:cNvSpPr>
          <a:spLocks noChangeAspect="1" noChangeArrowheads="1"/>
        </xdr:cNvSpPr>
      </xdr:nvSpPr>
      <xdr:spPr bwMode="auto">
        <a:xfrm>
          <a:off x="1352550" y="210502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topLeftCell="A4" workbookViewId="0">
      <selection activeCell="D11" sqref="D11"/>
    </sheetView>
  </sheetViews>
  <sheetFormatPr defaultRowHeight="17.25"/>
  <cols>
    <col min="1" max="1" width="11.140625" style="4" customWidth="1"/>
    <col min="2" max="2" width="15.5703125" style="4" customWidth="1"/>
    <col min="3" max="3" width="66.5703125" style="4" customWidth="1"/>
    <col min="4" max="6" width="18.140625" style="4" customWidth="1"/>
    <col min="7" max="7" width="19.28515625" style="4" customWidth="1"/>
    <col min="8" max="8" width="9.140625" style="4"/>
    <col min="9" max="9" width="49.85546875" style="4" customWidth="1"/>
    <col min="10" max="16384" width="9.140625" style="4"/>
  </cols>
  <sheetData>
    <row r="1" spans="1:9" s="3" customFormat="1">
      <c r="E1" s="67"/>
      <c r="F1" s="67"/>
      <c r="G1" s="77" t="s">
        <v>1</v>
      </c>
      <c r="H1" s="5"/>
      <c r="I1" s="5"/>
    </row>
    <row r="2" spans="1:9" s="3" customFormat="1">
      <c r="E2" s="67"/>
      <c r="F2" s="67"/>
      <c r="G2" s="77" t="s">
        <v>36</v>
      </c>
      <c r="H2" s="5"/>
      <c r="I2" s="5"/>
    </row>
    <row r="3" spans="1:9" s="3" customFormat="1">
      <c r="E3" s="67"/>
      <c r="F3" s="67"/>
      <c r="G3" s="77" t="s">
        <v>34</v>
      </c>
      <c r="H3" s="5"/>
      <c r="I3" s="5"/>
    </row>
    <row r="4" spans="1:9" ht="18.75" customHeight="1">
      <c r="G4" s="76"/>
      <c r="H4" s="76"/>
      <c r="I4" s="76"/>
    </row>
    <row r="5" spans="1:9" ht="105" customHeight="1">
      <c r="A5" s="99" t="s">
        <v>144</v>
      </c>
      <c r="B5" s="99"/>
      <c r="C5" s="99"/>
      <c r="D5" s="99"/>
      <c r="E5" s="99"/>
      <c r="F5" s="99"/>
      <c r="G5" s="99"/>
    </row>
    <row r="7" spans="1:9">
      <c r="G7" s="5" t="s">
        <v>11</v>
      </c>
    </row>
    <row r="8" spans="1:9" s="6" customFormat="1" ht="69.75" customHeight="1">
      <c r="A8" s="102" t="s">
        <v>4</v>
      </c>
      <c r="B8" s="102"/>
      <c r="C8" s="102" t="s">
        <v>5</v>
      </c>
      <c r="D8" s="96" t="s">
        <v>35</v>
      </c>
      <c r="E8" s="97"/>
      <c r="F8" s="97"/>
      <c r="G8" s="98"/>
    </row>
    <row r="9" spans="1:9" s="6" customFormat="1" ht="31.5" customHeight="1">
      <c r="A9" s="7" t="s">
        <v>7</v>
      </c>
      <c r="B9" s="7" t="s">
        <v>8</v>
      </c>
      <c r="C9" s="102"/>
      <c r="D9" s="7" t="s">
        <v>60</v>
      </c>
      <c r="E9" s="7" t="s">
        <v>58</v>
      </c>
      <c r="F9" s="7" t="s">
        <v>59</v>
      </c>
      <c r="G9" s="7" t="s">
        <v>6</v>
      </c>
    </row>
    <row r="10" spans="1:9" s="20" customFormat="1" ht="20.25" customHeight="1">
      <c r="A10" s="17"/>
      <c r="B10" s="18"/>
      <c r="C10" s="19" t="s">
        <v>57</v>
      </c>
      <c r="D10" s="13">
        <f>D12+D25+D38</f>
        <v>0</v>
      </c>
      <c r="E10" s="13">
        <f t="shared" ref="E10:G10" si="0">E12+E25+E38</f>
        <v>0</v>
      </c>
      <c r="F10" s="13">
        <f t="shared" si="0"/>
        <v>0</v>
      </c>
      <c r="G10" s="13">
        <f t="shared" si="0"/>
        <v>0</v>
      </c>
    </row>
    <row r="11" spans="1:9" s="9" customFormat="1" ht="26.25" customHeight="1">
      <c r="A11" s="8"/>
      <c r="C11" s="21" t="s">
        <v>37</v>
      </c>
      <c r="D11" s="71"/>
      <c r="E11" s="10"/>
      <c r="F11" s="10"/>
      <c r="G11" s="11"/>
    </row>
    <row r="12" spans="1:9" s="9" customFormat="1" ht="15.75" customHeight="1">
      <c r="A12" s="12" t="s">
        <v>38</v>
      </c>
      <c r="B12" s="12"/>
      <c r="C12" s="30" t="s">
        <v>24</v>
      </c>
      <c r="D12" s="71">
        <f>+D19</f>
        <v>-500</v>
      </c>
      <c r="E12" s="71">
        <f t="shared" ref="E12:G12" si="1">+E19</f>
        <v>-1000</v>
      </c>
      <c r="F12" s="71">
        <f t="shared" si="1"/>
        <v>-1500</v>
      </c>
      <c r="G12" s="71">
        <f t="shared" si="1"/>
        <v>-2495.6</v>
      </c>
    </row>
    <row r="13" spans="1:9" s="9" customFormat="1" ht="33" customHeight="1">
      <c r="A13" s="12"/>
      <c r="B13" s="12"/>
      <c r="C13" s="12" t="s">
        <v>39</v>
      </c>
      <c r="D13" s="71"/>
      <c r="E13" s="71"/>
      <c r="F13" s="71"/>
      <c r="G13" s="71"/>
    </row>
    <row r="14" spans="1:9" s="9" customFormat="1">
      <c r="A14" s="12"/>
      <c r="B14" s="12"/>
      <c r="C14" s="30" t="s">
        <v>25</v>
      </c>
      <c r="D14" s="71"/>
      <c r="E14" s="71"/>
      <c r="F14" s="71"/>
      <c r="G14" s="71"/>
    </row>
    <row r="15" spans="1:9" s="9" customFormat="1" ht="40.5">
      <c r="A15" s="12"/>
      <c r="B15" s="12"/>
      <c r="C15" s="12" t="s">
        <v>40</v>
      </c>
      <c r="D15" s="71"/>
      <c r="E15" s="71"/>
      <c r="F15" s="71"/>
      <c r="G15" s="71"/>
    </row>
    <row r="16" spans="1:9" s="9" customFormat="1">
      <c r="A16" s="12"/>
      <c r="B16" s="12"/>
      <c r="C16" s="30" t="s">
        <v>26</v>
      </c>
      <c r="D16" s="71"/>
      <c r="E16" s="71"/>
      <c r="F16" s="71"/>
      <c r="G16" s="71"/>
    </row>
    <row r="17" spans="1:7" s="9" customFormat="1" ht="29.25" customHeight="1">
      <c r="A17" s="12"/>
      <c r="B17" s="12"/>
      <c r="C17" s="12" t="s">
        <v>41</v>
      </c>
      <c r="D17" s="71"/>
      <c r="E17" s="71"/>
      <c r="F17" s="71"/>
      <c r="G17" s="71"/>
    </row>
    <row r="18" spans="1:7">
      <c r="A18" s="100"/>
      <c r="B18" s="100"/>
      <c r="C18" s="101" t="s">
        <v>9</v>
      </c>
      <c r="D18" s="101"/>
      <c r="E18" s="101"/>
      <c r="F18" s="101"/>
      <c r="G18" s="101"/>
    </row>
    <row r="19" spans="1:7" s="9" customFormat="1">
      <c r="A19" s="15"/>
      <c r="B19" s="12" t="s">
        <v>14</v>
      </c>
      <c r="C19" s="30" t="s">
        <v>27</v>
      </c>
      <c r="D19" s="72">
        <f>+'Հավելված 2'!G48</f>
        <v>-500</v>
      </c>
      <c r="E19" s="72">
        <f>+'Հավելված 2'!H48</f>
        <v>-1000</v>
      </c>
      <c r="F19" s="72">
        <f>+'Հավելված 2'!I48</f>
        <v>-1500</v>
      </c>
      <c r="G19" s="72">
        <f>+'Հավելված 2'!J48</f>
        <v>-2495.6</v>
      </c>
    </row>
    <row r="20" spans="1:7" s="9" customFormat="1" ht="27">
      <c r="A20" s="15"/>
      <c r="B20" s="12"/>
      <c r="C20" s="12" t="s">
        <v>39</v>
      </c>
      <c r="D20" s="72"/>
      <c r="E20" s="72"/>
      <c r="F20" s="72"/>
      <c r="G20" s="72"/>
    </row>
    <row r="21" spans="1:7" s="9" customFormat="1">
      <c r="A21" s="15"/>
      <c r="B21" s="12"/>
      <c r="C21" s="30" t="s">
        <v>28</v>
      </c>
      <c r="D21" s="72"/>
      <c r="E21" s="72"/>
      <c r="F21" s="72"/>
      <c r="G21" s="72"/>
    </row>
    <row r="22" spans="1:7" s="9" customFormat="1" ht="67.5">
      <c r="A22" s="15"/>
      <c r="B22" s="12"/>
      <c r="C22" s="12" t="s">
        <v>42</v>
      </c>
      <c r="D22" s="72"/>
      <c r="E22" s="72"/>
      <c r="F22" s="72"/>
      <c r="G22" s="72"/>
    </row>
    <row r="23" spans="1:7" s="9" customFormat="1">
      <c r="A23" s="15"/>
      <c r="B23" s="12"/>
      <c r="C23" s="30" t="s">
        <v>29</v>
      </c>
      <c r="D23" s="72"/>
      <c r="E23" s="72"/>
      <c r="F23" s="72"/>
      <c r="G23" s="72"/>
    </row>
    <row r="24" spans="1:7" s="9" customFormat="1">
      <c r="A24" s="15"/>
      <c r="B24" s="12"/>
      <c r="C24" s="12" t="s">
        <v>30</v>
      </c>
      <c r="D24" s="72"/>
      <c r="E24" s="72"/>
      <c r="F24" s="72"/>
      <c r="G24" s="72"/>
    </row>
    <row r="25" spans="1:7" ht="15" customHeight="1">
      <c r="A25" s="12" t="s">
        <v>43</v>
      </c>
      <c r="B25" s="12"/>
      <c r="C25" s="30" t="s">
        <v>24</v>
      </c>
      <c r="D25" s="72">
        <f>D32</f>
        <v>2450</v>
      </c>
      <c r="E25" s="72">
        <f t="shared" ref="E25:G25" si="2">E32</f>
        <v>4900</v>
      </c>
      <c r="F25" s="72">
        <f t="shared" si="2"/>
        <v>7350</v>
      </c>
      <c r="G25" s="72">
        <f t="shared" si="2"/>
        <v>10295.6</v>
      </c>
    </row>
    <row r="26" spans="1:7" ht="34.5" customHeight="1">
      <c r="A26" s="12"/>
      <c r="B26" s="12"/>
      <c r="C26" s="12" t="s">
        <v>44</v>
      </c>
      <c r="D26" s="72"/>
      <c r="E26" s="72"/>
      <c r="F26" s="72"/>
      <c r="G26" s="72"/>
    </row>
    <row r="27" spans="1:7">
      <c r="A27" s="12"/>
      <c r="B27" s="12"/>
      <c r="C27" s="30" t="s">
        <v>25</v>
      </c>
      <c r="D27" s="72"/>
      <c r="E27" s="72"/>
      <c r="F27" s="72"/>
      <c r="G27" s="72"/>
    </row>
    <row r="28" spans="1:7" ht="27">
      <c r="A28" s="12"/>
      <c r="B28" s="12"/>
      <c r="C28" s="12" t="s">
        <v>45</v>
      </c>
      <c r="D28" s="72"/>
      <c r="E28" s="72"/>
      <c r="F28" s="72"/>
      <c r="G28" s="72"/>
    </row>
    <row r="29" spans="1:7">
      <c r="A29" s="12"/>
      <c r="B29" s="12"/>
      <c r="C29" s="30" t="s">
        <v>26</v>
      </c>
      <c r="D29" s="72"/>
      <c r="E29" s="72"/>
      <c r="F29" s="72"/>
      <c r="G29" s="72"/>
    </row>
    <row r="30" spans="1:7" ht="27">
      <c r="A30" s="12"/>
      <c r="B30" s="12"/>
      <c r="C30" s="12" t="s">
        <v>46</v>
      </c>
      <c r="D30" s="72"/>
      <c r="E30" s="72"/>
      <c r="F30" s="72"/>
      <c r="G30" s="72"/>
    </row>
    <row r="31" spans="1:7">
      <c r="A31" s="100"/>
      <c r="B31" s="100"/>
      <c r="C31" s="101" t="s">
        <v>9</v>
      </c>
      <c r="D31" s="101"/>
      <c r="E31" s="101"/>
      <c r="F31" s="101"/>
      <c r="G31" s="101"/>
    </row>
    <row r="32" spans="1:7" ht="15" customHeight="1">
      <c r="A32" s="16"/>
      <c r="B32" s="12" t="s">
        <v>14</v>
      </c>
      <c r="C32" s="30" t="s">
        <v>27</v>
      </c>
      <c r="D32" s="72">
        <f>+'Հավելված 2'!G20</f>
        <v>2450</v>
      </c>
      <c r="E32" s="72">
        <f>+'Հավելված 2'!H20</f>
        <v>4900</v>
      </c>
      <c r="F32" s="72">
        <f>+'Հավելված 2'!I20</f>
        <v>7350</v>
      </c>
      <c r="G32" s="72">
        <f>+'Հավելված 2'!J20</f>
        <v>10295.6</v>
      </c>
    </row>
    <row r="33" spans="1:7" ht="47.25" customHeight="1">
      <c r="A33" s="16"/>
      <c r="B33" s="12"/>
      <c r="C33" s="12" t="s">
        <v>47</v>
      </c>
      <c r="D33" s="72"/>
      <c r="E33" s="72"/>
      <c r="F33" s="72"/>
      <c r="G33" s="72"/>
    </row>
    <row r="34" spans="1:7">
      <c r="A34" s="16"/>
      <c r="B34" s="12"/>
      <c r="C34" s="30" t="s">
        <v>28</v>
      </c>
      <c r="D34" s="72"/>
      <c r="E34" s="72"/>
      <c r="F34" s="72"/>
      <c r="G34" s="72"/>
    </row>
    <row r="35" spans="1:7" ht="40.5">
      <c r="A35" s="16"/>
      <c r="B35" s="12"/>
      <c r="C35" s="12" t="s">
        <v>48</v>
      </c>
      <c r="D35" s="72"/>
      <c r="E35" s="72"/>
      <c r="F35" s="72"/>
      <c r="G35" s="72"/>
    </row>
    <row r="36" spans="1:7">
      <c r="A36" s="16"/>
      <c r="B36" s="12"/>
      <c r="C36" s="30" t="s">
        <v>29</v>
      </c>
      <c r="D36" s="72"/>
      <c r="E36" s="72"/>
      <c r="F36" s="72"/>
      <c r="G36" s="72"/>
    </row>
    <row r="37" spans="1:7">
      <c r="A37" s="16"/>
      <c r="B37" s="12"/>
      <c r="C37" s="12" t="s">
        <v>30</v>
      </c>
      <c r="D37" s="72"/>
      <c r="E37" s="72"/>
      <c r="F37" s="72"/>
      <c r="G37" s="72"/>
    </row>
    <row r="38" spans="1:7">
      <c r="A38" s="12" t="s">
        <v>49</v>
      </c>
      <c r="B38" s="12"/>
      <c r="C38" s="30" t="s">
        <v>24</v>
      </c>
      <c r="D38" s="13">
        <f>+D45</f>
        <v>-1950</v>
      </c>
      <c r="E38" s="13">
        <f t="shared" ref="E38:G38" si="3">+E45</f>
        <v>-3900</v>
      </c>
      <c r="F38" s="13">
        <f t="shared" si="3"/>
        <v>-5850</v>
      </c>
      <c r="G38" s="13">
        <f t="shared" si="3"/>
        <v>-7800</v>
      </c>
    </row>
    <row r="39" spans="1:7">
      <c r="A39" s="12"/>
      <c r="B39" s="12"/>
      <c r="C39" s="12" t="s">
        <v>50</v>
      </c>
      <c r="D39" s="14"/>
      <c r="E39" s="14"/>
      <c r="F39" s="14"/>
      <c r="G39" s="14"/>
    </row>
    <row r="40" spans="1:7">
      <c r="A40" s="12"/>
      <c r="B40" s="12"/>
      <c r="C40" s="30" t="s">
        <v>25</v>
      </c>
      <c r="D40" s="14"/>
      <c r="E40" s="14"/>
      <c r="F40" s="14"/>
      <c r="G40" s="14"/>
    </row>
    <row r="41" spans="1:7" ht="27">
      <c r="A41" s="12"/>
      <c r="B41" s="12"/>
      <c r="C41" s="12" t="s">
        <v>51</v>
      </c>
      <c r="D41" s="14"/>
      <c r="E41" s="14"/>
      <c r="F41" s="14"/>
      <c r="G41" s="14"/>
    </row>
    <row r="42" spans="1:7">
      <c r="A42" s="12"/>
      <c r="B42" s="12"/>
      <c r="C42" s="30" t="s">
        <v>26</v>
      </c>
      <c r="D42" s="14"/>
      <c r="E42" s="14"/>
      <c r="F42" s="14"/>
      <c r="G42" s="14"/>
    </row>
    <row r="43" spans="1:7" ht="27">
      <c r="A43" s="12"/>
      <c r="B43" s="12"/>
      <c r="C43" s="12" t="s">
        <v>52</v>
      </c>
      <c r="D43" s="14"/>
      <c r="E43" s="14"/>
      <c r="F43" s="14"/>
      <c r="G43" s="14"/>
    </row>
    <row r="44" spans="1:7">
      <c r="A44" s="95" t="s">
        <v>53</v>
      </c>
      <c r="B44" s="95"/>
      <c r="C44" s="95"/>
      <c r="D44" s="95"/>
      <c r="E44" s="95"/>
      <c r="F44" s="95"/>
      <c r="G44" s="95"/>
    </row>
    <row r="45" spans="1:7">
      <c r="A45" s="12"/>
      <c r="B45" s="12" t="s">
        <v>54</v>
      </c>
      <c r="C45" s="30" t="s">
        <v>27</v>
      </c>
      <c r="D45" s="13">
        <f>+'Հավելված 2'!G31</f>
        <v>-1950</v>
      </c>
      <c r="E45" s="13">
        <f>+'Հավելված 2'!H31</f>
        <v>-3900</v>
      </c>
      <c r="F45" s="13">
        <f>+'Հավելված 2'!I31</f>
        <v>-5850</v>
      </c>
      <c r="G45" s="13">
        <f>+'Հավելված 2'!J31</f>
        <v>-7800</v>
      </c>
    </row>
    <row r="46" spans="1:7" ht="40.5">
      <c r="A46" s="12"/>
      <c r="B46" s="12"/>
      <c r="C46" s="12" t="s">
        <v>55</v>
      </c>
      <c r="D46" s="13"/>
      <c r="E46" s="13"/>
      <c r="F46" s="13"/>
      <c r="G46" s="13"/>
    </row>
    <row r="47" spans="1:7">
      <c r="A47" s="12"/>
      <c r="B47" s="12"/>
      <c r="C47" s="30" t="s">
        <v>28</v>
      </c>
      <c r="D47" s="14"/>
      <c r="E47" s="14"/>
      <c r="F47" s="14"/>
      <c r="G47" s="14"/>
    </row>
    <row r="48" spans="1:7">
      <c r="A48" s="12"/>
      <c r="B48" s="12"/>
      <c r="C48" s="12" t="s">
        <v>56</v>
      </c>
      <c r="D48" s="14"/>
      <c r="E48" s="14"/>
      <c r="F48" s="14"/>
      <c r="G48" s="14"/>
    </row>
    <row r="49" spans="1:7">
      <c r="A49" s="12"/>
      <c r="B49" s="12"/>
      <c r="C49" s="30" t="s">
        <v>29</v>
      </c>
      <c r="D49" s="14"/>
      <c r="E49" s="14"/>
      <c r="F49" s="14"/>
      <c r="G49" s="14"/>
    </row>
    <row r="50" spans="1:7">
      <c r="A50" s="12"/>
      <c r="B50" s="12"/>
      <c r="C50" s="12" t="s">
        <v>30</v>
      </c>
      <c r="D50" s="14"/>
      <c r="E50" s="14"/>
      <c r="F50" s="14"/>
      <c r="G50" s="14"/>
    </row>
  </sheetData>
  <mergeCells count="9">
    <mergeCell ref="A44:G44"/>
    <mergeCell ref="D8:G8"/>
    <mergeCell ref="A5:G5"/>
    <mergeCell ref="A31:B31"/>
    <mergeCell ref="C31:G31"/>
    <mergeCell ref="A8:B8"/>
    <mergeCell ref="C8:C9"/>
    <mergeCell ref="A18:B18"/>
    <mergeCell ref="C18:G18"/>
  </mergeCells>
  <printOptions horizontalCentered="1"/>
  <pageMargins left="0.34" right="0.28000000000000003" top="0.31496062992125984" bottom="0.2362204724409449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6"/>
  <sheetViews>
    <sheetView topLeftCell="A34" workbookViewId="0">
      <selection activeCell="P15" sqref="P15"/>
    </sheetView>
  </sheetViews>
  <sheetFormatPr defaultRowHeight="17.25"/>
  <cols>
    <col min="1" max="1" width="7.5703125" style="23" customWidth="1"/>
    <col min="2" max="2" width="7" style="23" bestFit="1" customWidth="1"/>
    <col min="3" max="3" width="5.5703125" style="23" bestFit="1" customWidth="1"/>
    <col min="4" max="4" width="10.42578125" style="23" customWidth="1"/>
    <col min="5" max="5" width="12" style="23" bestFit="1" customWidth="1"/>
    <col min="6" max="6" width="62.140625" style="23" customWidth="1"/>
    <col min="7" max="9" width="17.140625" style="23" customWidth="1"/>
    <col min="10" max="10" width="21.140625" style="23" customWidth="1"/>
    <col min="11" max="16384" width="9.140625" style="23"/>
  </cols>
  <sheetData>
    <row r="1" spans="1:12" s="22" customFormat="1">
      <c r="H1" s="68"/>
      <c r="I1" s="68"/>
      <c r="J1" s="73" t="s">
        <v>33</v>
      </c>
      <c r="K1" s="24"/>
      <c r="L1" s="24"/>
    </row>
    <row r="2" spans="1:12" s="22" customFormat="1">
      <c r="H2" s="68"/>
      <c r="I2" s="68"/>
      <c r="J2" s="73" t="s">
        <v>36</v>
      </c>
      <c r="K2" s="24"/>
      <c r="L2" s="24"/>
    </row>
    <row r="3" spans="1:12" s="22" customFormat="1">
      <c r="H3" s="68"/>
      <c r="I3" s="68"/>
      <c r="J3" s="73" t="s">
        <v>34</v>
      </c>
      <c r="K3" s="24"/>
      <c r="L3" s="24"/>
    </row>
    <row r="4" spans="1:12">
      <c r="J4" s="75"/>
      <c r="K4" s="75"/>
      <c r="L4" s="75"/>
    </row>
    <row r="5" spans="1:12" ht="50.25" customHeight="1">
      <c r="A5" s="106" t="s">
        <v>152</v>
      </c>
      <c r="B5" s="106"/>
      <c r="C5" s="106"/>
      <c r="D5" s="106"/>
      <c r="E5" s="106"/>
      <c r="F5" s="106"/>
      <c r="G5" s="106"/>
      <c r="H5" s="106"/>
      <c r="I5" s="106"/>
      <c r="J5" s="106"/>
    </row>
    <row r="7" spans="1:12">
      <c r="J7" s="24" t="s">
        <v>11</v>
      </c>
    </row>
    <row r="8" spans="1:12" s="26" customFormat="1" ht="73.5" customHeight="1">
      <c r="A8" s="103" t="s">
        <v>20</v>
      </c>
      <c r="B8" s="104"/>
      <c r="C8" s="105"/>
      <c r="D8" s="107" t="s">
        <v>4</v>
      </c>
      <c r="E8" s="107"/>
      <c r="F8" s="25" t="s">
        <v>12</v>
      </c>
      <c r="G8" s="103" t="s">
        <v>35</v>
      </c>
      <c r="H8" s="104"/>
      <c r="I8" s="104"/>
      <c r="J8" s="105"/>
    </row>
    <row r="9" spans="1:12" s="26" customFormat="1" ht="33" customHeight="1">
      <c r="A9" s="27" t="s">
        <v>21</v>
      </c>
      <c r="B9" s="27" t="s">
        <v>22</v>
      </c>
      <c r="C9" s="27" t="s">
        <v>23</v>
      </c>
      <c r="D9" s="25" t="s">
        <v>7</v>
      </c>
      <c r="E9" s="25" t="s">
        <v>8</v>
      </c>
      <c r="F9" s="25"/>
      <c r="G9" s="27" t="s">
        <v>60</v>
      </c>
      <c r="H9" s="27" t="s">
        <v>58</v>
      </c>
      <c r="I9" s="27" t="s">
        <v>59</v>
      </c>
      <c r="J9" s="27" t="s">
        <v>6</v>
      </c>
    </row>
    <row r="10" spans="1:12" s="32" customFormat="1" ht="14.25">
      <c r="A10" s="28"/>
      <c r="B10" s="28"/>
      <c r="C10" s="28"/>
      <c r="D10" s="28"/>
      <c r="E10" s="29"/>
      <c r="F10" s="30" t="s">
        <v>17</v>
      </c>
      <c r="G10" s="70">
        <f>+G12+G39</f>
        <v>0</v>
      </c>
      <c r="H10" s="70">
        <f t="shared" ref="H10:J10" si="0">+H12+H39</f>
        <v>0</v>
      </c>
      <c r="I10" s="70">
        <f t="shared" si="0"/>
        <v>0</v>
      </c>
      <c r="J10" s="70">
        <f t="shared" si="0"/>
        <v>0</v>
      </c>
    </row>
    <row r="11" spans="1:12" s="32" customFormat="1" ht="14.25">
      <c r="A11" s="28"/>
      <c r="B11" s="28"/>
      <c r="C11" s="28"/>
      <c r="D11" s="28"/>
      <c r="E11" s="29"/>
      <c r="F11" s="30" t="s">
        <v>13</v>
      </c>
      <c r="G11" s="31"/>
      <c r="H11" s="31"/>
      <c r="I11" s="31"/>
      <c r="J11" s="31"/>
    </row>
    <row r="12" spans="1:12" s="32" customFormat="1" ht="13.5" customHeight="1">
      <c r="A12" s="28" t="s">
        <v>32</v>
      </c>
      <c r="B12" s="28"/>
      <c r="C12" s="28"/>
      <c r="D12" s="28"/>
      <c r="E12" s="29"/>
      <c r="F12" s="30" t="s">
        <v>61</v>
      </c>
      <c r="G12" s="70">
        <f>+G14</f>
        <v>500</v>
      </c>
      <c r="H12" s="70">
        <f t="shared" ref="H12:J12" si="1">+H14</f>
        <v>1000</v>
      </c>
      <c r="I12" s="70">
        <f t="shared" si="1"/>
        <v>1500</v>
      </c>
      <c r="J12" s="70">
        <f t="shared" si="1"/>
        <v>2495.6000000000004</v>
      </c>
    </row>
    <row r="13" spans="1:12" s="32" customFormat="1" ht="14.25">
      <c r="A13" s="28"/>
      <c r="B13" s="28"/>
      <c r="C13" s="28"/>
      <c r="D13" s="28"/>
      <c r="E13" s="29"/>
      <c r="F13" s="30" t="s">
        <v>13</v>
      </c>
      <c r="G13" s="31"/>
      <c r="H13" s="31"/>
      <c r="I13" s="31"/>
      <c r="J13" s="31"/>
    </row>
    <row r="14" spans="1:12" s="32" customFormat="1" ht="13.5" customHeight="1">
      <c r="A14" s="28"/>
      <c r="B14" s="28" t="s">
        <v>32</v>
      </c>
      <c r="C14" s="28"/>
      <c r="D14" s="28"/>
      <c r="E14" s="29"/>
      <c r="F14" s="30" t="s">
        <v>62</v>
      </c>
      <c r="G14" s="31">
        <f>+G16</f>
        <v>500</v>
      </c>
      <c r="H14" s="31">
        <f t="shared" ref="H14:J14" si="2">+H16</f>
        <v>1000</v>
      </c>
      <c r="I14" s="31">
        <f t="shared" si="2"/>
        <v>1500</v>
      </c>
      <c r="J14" s="31">
        <f t="shared" si="2"/>
        <v>2495.6000000000004</v>
      </c>
    </row>
    <row r="15" spans="1:12" s="32" customFormat="1" ht="14.25">
      <c r="A15" s="28"/>
      <c r="B15" s="28"/>
      <c r="C15" s="28"/>
      <c r="D15" s="28"/>
      <c r="E15" s="29"/>
      <c r="F15" s="30" t="s">
        <v>13</v>
      </c>
      <c r="G15" s="31"/>
      <c r="H15" s="31"/>
      <c r="I15" s="31"/>
      <c r="J15" s="31"/>
    </row>
    <row r="16" spans="1:12" s="32" customFormat="1" ht="13.5" customHeight="1">
      <c r="A16" s="28"/>
      <c r="B16" s="28"/>
      <c r="C16" s="28" t="s">
        <v>63</v>
      </c>
      <c r="D16" s="28"/>
      <c r="E16" s="29"/>
      <c r="F16" s="30" t="s">
        <v>64</v>
      </c>
      <c r="G16" s="31">
        <f>+G17</f>
        <v>500</v>
      </c>
      <c r="H16" s="31">
        <f t="shared" ref="H16:J16" si="3">+H17</f>
        <v>1000</v>
      </c>
      <c r="I16" s="31">
        <f t="shared" si="3"/>
        <v>1500</v>
      </c>
      <c r="J16" s="31">
        <f t="shared" si="3"/>
        <v>2495.6000000000004</v>
      </c>
    </row>
    <row r="17" spans="1:10" s="32" customFormat="1" ht="14.25">
      <c r="A17" s="28"/>
      <c r="B17" s="28"/>
      <c r="C17" s="28"/>
      <c r="D17" s="28"/>
      <c r="E17" s="29"/>
      <c r="F17" s="30" t="s">
        <v>65</v>
      </c>
      <c r="G17" s="31">
        <f>+G18+G29</f>
        <v>500</v>
      </c>
      <c r="H17" s="31">
        <f t="shared" ref="H17:J17" si="4">+H18+H29</f>
        <v>1000</v>
      </c>
      <c r="I17" s="31">
        <f t="shared" si="4"/>
        <v>1500</v>
      </c>
      <c r="J17" s="31">
        <f t="shared" si="4"/>
        <v>2495.6000000000004</v>
      </c>
    </row>
    <row r="18" spans="1:10" s="32" customFormat="1" ht="35.25" customHeight="1">
      <c r="A18" s="28"/>
      <c r="B18" s="28"/>
      <c r="C18" s="28"/>
      <c r="D18" s="28">
        <v>1108</v>
      </c>
      <c r="E18" s="29"/>
      <c r="F18" s="30" t="s">
        <v>66</v>
      </c>
      <c r="G18" s="70">
        <f>+G20</f>
        <v>2450</v>
      </c>
      <c r="H18" s="70">
        <f>+H20</f>
        <v>4900</v>
      </c>
      <c r="I18" s="70">
        <f>+I20</f>
        <v>7350</v>
      </c>
      <c r="J18" s="70">
        <f>+J20</f>
        <v>10295.6</v>
      </c>
    </row>
    <row r="19" spans="1:10" s="32" customFormat="1" ht="17.25" customHeight="1">
      <c r="A19" s="28"/>
      <c r="B19" s="28"/>
      <c r="C19" s="28"/>
      <c r="D19" s="28"/>
      <c r="E19" s="29"/>
      <c r="F19" s="30" t="s">
        <v>13</v>
      </c>
      <c r="G19" s="31"/>
      <c r="H19" s="31"/>
      <c r="I19" s="31"/>
      <c r="J19" s="31"/>
    </row>
    <row r="20" spans="1:10" s="32" customFormat="1" ht="50.25" customHeight="1">
      <c r="A20" s="28"/>
      <c r="B20" s="28"/>
      <c r="C20" s="28"/>
      <c r="D20" s="28"/>
      <c r="E20" s="29" t="s">
        <v>14</v>
      </c>
      <c r="F20" s="30" t="s">
        <v>67</v>
      </c>
      <c r="G20" s="31">
        <f>+G22</f>
        <v>2450</v>
      </c>
      <c r="H20" s="31">
        <f>+H22</f>
        <v>4900</v>
      </c>
      <c r="I20" s="31">
        <f>+I22</f>
        <v>7350</v>
      </c>
      <c r="J20" s="31">
        <f>+J22</f>
        <v>10295.6</v>
      </c>
    </row>
    <row r="21" spans="1:10" s="32" customFormat="1" ht="15" customHeight="1">
      <c r="A21" s="28"/>
      <c r="B21" s="28"/>
      <c r="C21" s="28"/>
      <c r="D21" s="28"/>
      <c r="E21" s="29"/>
      <c r="F21" s="30" t="s">
        <v>15</v>
      </c>
      <c r="G21" s="31"/>
      <c r="H21" s="31"/>
      <c r="I21" s="31"/>
      <c r="J21" s="31"/>
    </row>
    <row r="22" spans="1:10" s="32" customFormat="1" ht="16.5" customHeight="1">
      <c r="A22" s="28"/>
      <c r="B22" s="28"/>
      <c r="C22" s="28"/>
      <c r="D22" s="28"/>
      <c r="E22" s="29"/>
      <c r="F22" s="30" t="s">
        <v>65</v>
      </c>
      <c r="G22" s="31">
        <f>+G24</f>
        <v>2450</v>
      </c>
      <c r="H22" s="31">
        <f>+H24</f>
        <v>4900</v>
      </c>
      <c r="I22" s="31">
        <f>+I24</f>
        <v>7350</v>
      </c>
      <c r="J22" s="31">
        <f>+J24</f>
        <v>10295.6</v>
      </c>
    </row>
    <row r="23" spans="1:10" s="32" customFormat="1" ht="13.5" customHeight="1">
      <c r="A23" s="28"/>
      <c r="B23" s="28"/>
      <c r="C23" s="28"/>
      <c r="D23" s="28"/>
      <c r="E23" s="29"/>
      <c r="F23" s="30" t="s">
        <v>16</v>
      </c>
      <c r="G23" s="31"/>
      <c r="H23" s="31"/>
      <c r="I23" s="31"/>
      <c r="J23" s="31"/>
    </row>
    <row r="24" spans="1:10" s="32" customFormat="1" ht="13.5" customHeight="1">
      <c r="A24" s="28"/>
      <c r="B24" s="28"/>
      <c r="C24" s="28"/>
      <c r="D24" s="28"/>
      <c r="E24" s="29"/>
      <c r="F24" s="30" t="s">
        <v>17</v>
      </c>
      <c r="G24" s="31">
        <f>+G25</f>
        <v>2450</v>
      </c>
      <c r="H24" s="31">
        <f>+H25</f>
        <v>4900</v>
      </c>
      <c r="I24" s="31">
        <f>+I25</f>
        <v>7350</v>
      </c>
      <c r="J24" s="31">
        <f>+J25</f>
        <v>10295.6</v>
      </c>
    </row>
    <row r="25" spans="1:10" s="32" customFormat="1" ht="13.5" customHeight="1">
      <c r="A25" s="28"/>
      <c r="B25" s="28"/>
      <c r="C25" s="28"/>
      <c r="D25" s="28"/>
      <c r="E25" s="29"/>
      <c r="F25" s="30" t="s">
        <v>18</v>
      </c>
      <c r="G25" s="31">
        <f>+G26</f>
        <v>2450</v>
      </c>
      <c r="H25" s="31">
        <f t="shared" ref="H25:J25" si="5">+H26</f>
        <v>4900</v>
      </c>
      <c r="I25" s="31">
        <f t="shared" si="5"/>
        <v>7350</v>
      </c>
      <c r="J25" s="31">
        <f t="shared" si="5"/>
        <v>10295.6</v>
      </c>
    </row>
    <row r="26" spans="1:10" s="32" customFormat="1" ht="13.5" customHeight="1">
      <c r="A26" s="28"/>
      <c r="B26" s="28"/>
      <c r="C26" s="28"/>
      <c r="D26" s="28"/>
      <c r="E26" s="29"/>
      <c r="F26" s="30" t="s">
        <v>77</v>
      </c>
      <c r="G26" s="31">
        <f>+G27</f>
        <v>2450</v>
      </c>
      <c r="H26" s="31">
        <f>+H27</f>
        <v>4900</v>
      </c>
      <c r="I26" s="31">
        <f>+I27</f>
        <v>7350</v>
      </c>
      <c r="J26" s="31">
        <f>+J27</f>
        <v>10295.6</v>
      </c>
    </row>
    <row r="27" spans="1:10" s="32" customFormat="1" ht="13.5" customHeight="1">
      <c r="A27" s="28"/>
      <c r="B27" s="28"/>
      <c r="C27" s="28"/>
      <c r="D27" s="28"/>
      <c r="E27" s="29"/>
      <c r="F27" s="30" t="s">
        <v>78</v>
      </c>
      <c r="G27" s="31">
        <f>SUM(G28:G28)</f>
        <v>2450</v>
      </c>
      <c r="H27" s="31">
        <f>SUM(H28:H28)</f>
        <v>4900</v>
      </c>
      <c r="I27" s="31">
        <f>SUM(I28:I28)</f>
        <v>7350</v>
      </c>
      <c r="J27" s="31">
        <f>SUM(J28:J28)</f>
        <v>10295.6</v>
      </c>
    </row>
    <row r="28" spans="1:10" s="32" customFormat="1" ht="18.75" customHeight="1">
      <c r="A28" s="28"/>
      <c r="B28" s="28"/>
      <c r="C28" s="28"/>
      <c r="D28" s="28"/>
      <c r="E28" s="29"/>
      <c r="F28" s="30" t="s">
        <v>79</v>
      </c>
      <c r="G28" s="31">
        <v>2450</v>
      </c>
      <c r="H28" s="31">
        <v>4900</v>
      </c>
      <c r="I28" s="31">
        <v>7350</v>
      </c>
      <c r="J28" s="31">
        <v>10295.6</v>
      </c>
    </row>
    <row r="29" spans="1:10" s="32" customFormat="1" ht="18.75" customHeight="1">
      <c r="A29" s="33"/>
      <c r="B29" s="33"/>
      <c r="C29" s="33"/>
      <c r="D29" s="28">
        <v>1137</v>
      </c>
      <c r="E29" s="29"/>
      <c r="F29" s="30" t="s">
        <v>50</v>
      </c>
      <c r="G29" s="70">
        <f>+G31</f>
        <v>-1950</v>
      </c>
      <c r="H29" s="70">
        <f>+H31</f>
        <v>-3900</v>
      </c>
      <c r="I29" s="70">
        <f>+I31</f>
        <v>-5850</v>
      </c>
      <c r="J29" s="70">
        <f>+J31</f>
        <v>-7800</v>
      </c>
    </row>
    <row r="30" spans="1:10" s="32" customFormat="1" ht="13.5" customHeight="1">
      <c r="A30" s="33"/>
      <c r="B30" s="33"/>
      <c r="C30" s="33"/>
      <c r="D30" s="28"/>
      <c r="E30" s="29"/>
      <c r="F30" s="30" t="s">
        <v>13</v>
      </c>
      <c r="G30" s="31"/>
      <c r="H30" s="31"/>
      <c r="I30" s="31"/>
      <c r="J30" s="31"/>
    </row>
    <row r="31" spans="1:10" s="32" customFormat="1" ht="54">
      <c r="A31" s="33"/>
      <c r="B31" s="33"/>
      <c r="C31" s="33"/>
      <c r="D31" s="28"/>
      <c r="E31" s="29" t="s">
        <v>54</v>
      </c>
      <c r="F31" s="30" t="s">
        <v>55</v>
      </c>
      <c r="G31" s="31">
        <f>+G33</f>
        <v>-1950</v>
      </c>
      <c r="H31" s="31">
        <f>+H33</f>
        <v>-3900</v>
      </c>
      <c r="I31" s="31">
        <f>+I33</f>
        <v>-5850</v>
      </c>
      <c r="J31" s="31">
        <f>+J33</f>
        <v>-7800</v>
      </c>
    </row>
    <row r="32" spans="1:10" s="32" customFormat="1" ht="16.5">
      <c r="A32" s="33"/>
      <c r="B32" s="33"/>
      <c r="C32" s="33"/>
      <c r="D32" s="33"/>
      <c r="E32" s="30"/>
      <c r="F32" s="30" t="s">
        <v>15</v>
      </c>
      <c r="G32" s="31"/>
      <c r="H32" s="31"/>
      <c r="I32" s="31"/>
      <c r="J32" s="31"/>
    </row>
    <row r="33" spans="1:10" s="32" customFormat="1" ht="16.5">
      <c r="A33" s="33"/>
      <c r="B33" s="33"/>
      <c r="C33" s="33"/>
      <c r="D33" s="33"/>
      <c r="E33" s="30"/>
      <c r="F33" s="30" t="s">
        <v>65</v>
      </c>
      <c r="G33" s="31">
        <f>+G35</f>
        <v>-1950</v>
      </c>
      <c r="H33" s="31">
        <f>+H35</f>
        <v>-3900</v>
      </c>
      <c r="I33" s="31">
        <f>+I35</f>
        <v>-5850</v>
      </c>
      <c r="J33" s="31">
        <f>+J35</f>
        <v>-7800</v>
      </c>
    </row>
    <row r="34" spans="1:10" s="32" customFormat="1" ht="27">
      <c r="A34" s="33"/>
      <c r="B34" s="33"/>
      <c r="C34" s="33"/>
      <c r="D34" s="33"/>
      <c r="E34" s="30"/>
      <c r="F34" s="30" t="s">
        <v>16</v>
      </c>
      <c r="G34" s="31"/>
      <c r="H34" s="31"/>
      <c r="I34" s="31"/>
      <c r="J34" s="31"/>
    </row>
    <row r="35" spans="1:10" s="32" customFormat="1" ht="16.5">
      <c r="A35" s="33"/>
      <c r="B35" s="33"/>
      <c r="C35" s="33"/>
      <c r="D35" s="33"/>
      <c r="E35" s="30"/>
      <c r="F35" s="30" t="s">
        <v>17</v>
      </c>
      <c r="G35" s="31">
        <f>+G36</f>
        <v>-1950</v>
      </c>
      <c r="H35" s="31">
        <f t="shared" ref="H35:J37" si="6">+H36</f>
        <v>-3900</v>
      </c>
      <c r="I35" s="31">
        <f t="shared" si="6"/>
        <v>-5850</v>
      </c>
      <c r="J35" s="31">
        <f t="shared" si="6"/>
        <v>-7800</v>
      </c>
    </row>
    <row r="36" spans="1:10" s="32" customFormat="1" ht="16.5">
      <c r="A36" s="33"/>
      <c r="B36" s="33"/>
      <c r="C36" s="33"/>
      <c r="D36" s="34"/>
      <c r="E36" s="30"/>
      <c r="F36" s="30" t="s">
        <v>18</v>
      </c>
      <c r="G36" s="31">
        <f>+G37</f>
        <v>-1950</v>
      </c>
      <c r="H36" s="31">
        <f t="shared" si="6"/>
        <v>-3900</v>
      </c>
      <c r="I36" s="31">
        <f t="shared" si="6"/>
        <v>-5850</v>
      </c>
      <c r="J36" s="31">
        <f t="shared" si="6"/>
        <v>-7800</v>
      </c>
    </row>
    <row r="37" spans="1:10" s="32" customFormat="1" ht="16.5">
      <c r="A37" s="33"/>
      <c r="B37" s="33"/>
      <c r="C37" s="33"/>
      <c r="D37" s="33"/>
      <c r="E37" s="30"/>
      <c r="F37" s="30" t="s">
        <v>19</v>
      </c>
      <c r="G37" s="31">
        <f>+G38</f>
        <v>-1950</v>
      </c>
      <c r="H37" s="31">
        <f t="shared" si="6"/>
        <v>-3900</v>
      </c>
      <c r="I37" s="31">
        <f t="shared" si="6"/>
        <v>-5850</v>
      </c>
      <c r="J37" s="31">
        <f t="shared" si="6"/>
        <v>-7800</v>
      </c>
    </row>
    <row r="38" spans="1:10" s="32" customFormat="1" ht="18" customHeight="1">
      <c r="A38" s="33"/>
      <c r="B38" s="33"/>
      <c r="C38" s="33"/>
      <c r="D38" s="33"/>
      <c r="E38" s="30"/>
      <c r="F38" s="30" t="s">
        <v>71</v>
      </c>
      <c r="G38" s="31">
        <v>-1950</v>
      </c>
      <c r="H38" s="31">
        <v>-3900</v>
      </c>
      <c r="I38" s="31">
        <v>-5850</v>
      </c>
      <c r="J38" s="31">
        <v>-7800</v>
      </c>
    </row>
    <row r="39" spans="1:10" s="32" customFormat="1" ht="14.25">
      <c r="A39" s="28" t="s">
        <v>72</v>
      </c>
      <c r="B39" s="28"/>
      <c r="C39" s="28"/>
      <c r="D39" s="28"/>
      <c r="E39" s="29"/>
      <c r="F39" s="30" t="s">
        <v>73</v>
      </c>
      <c r="G39" s="70">
        <f>+G41</f>
        <v>-500</v>
      </c>
      <c r="H39" s="70">
        <f t="shared" ref="H39:J39" si="7">+H41</f>
        <v>-1000</v>
      </c>
      <c r="I39" s="70">
        <f t="shared" si="7"/>
        <v>-1500</v>
      </c>
      <c r="J39" s="70">
        <f t="shared" si="7"/>
        <v>-2495.6</v>
      </c>
    </row>
    <row r="40" spans="1:10" s="32" customFormat="1" ht="14.25">
      <c r="A40" s="28"/>
      <c r="B40" s="28"/>
      <c r="C40" s="28"/>
      <c r="D40" s="28"/>
      <c r="E40" s="29"/>
      <c r="F40" s="30" t="s">
        <v>13</v>
      </c>
      <c r="G40" s="31"/>
      <c r="H40" s="31"/>
      <c r="I40" s="31"/>
      <c r="J40" s="31"/>
    </row>
    <row r="41" spans="1:10" s="32" customFormat="1" ht="14.25">
      <c r="A41" s="28"/>
      <c r="B41" s="28" t="s">
        <v>74</v>
      </c>
      <c r="C41" s="28"/>
      <c r="D41" s="28"/>
      <c r="E41" s="29"/>
      <c r="F41" s="30" t="s">
        <v>75</v>
      </c>
      <c r="G41" s="31">
        <f>+G43</f>
        <v>-500</v>
      </c>
      <c r="H41" s="31">
        <f t="shared" ref="H41:J41" si="8">+H43</f>
        <v>-1000</v>
      </c>
      <c r="I41" s="31">
        <f t="shared" si="8"/>
        <v>-1500</v>
      </c>
      <c r="J41" s="31">
        <f t="shared" si="8"/>
        <v>-2495.6</v>
      </c>
    </row>
    <row r="42" spans="1:10" s="32" customFormat="1" ht="14.25">
      <c r="A42" s="28"/>
      <c r="B42" s="28"/>
      <c r="C42" s="28"/>
      <c r="D42" s="28"/>
      <c r="E42" s="29"/>
      <c r="F42" s="30" t="s">
        <v>13</v>
      </c>
      <c r="G42" s="31"/>
      <c r="H42" s="31"/>
      <c r="I42" s="31"/>
      <c r="J42" s="31"/>
    </row>
    <row r="43" spans="1:10" s="32" customFormat="1" ht="14.25">
      <c r="A43" s="28"/>
      <c r="B43" s="28"/>
      <c r="C43" s="28" t="s">
        <v>63</v>
      </c>
      <c r="D43" s="28"/>
      <c r="E43" s="29"/>
      <c r="F43" s="30" t="s">
        <v>76</v>
      </c>
      <c r="G43" s="31">
        <f>+G45</f>
        <v>-500</v>
      </c>
      <c r="H43" s="31">
        <f t="shared" ref="H43:J43" si="9">+H45</f>
        <v>-1000</v>
      </c>
      <c r="I43" s="31">
        <f t="shared" si="9"/>
        <v>-1500</v>
      </c>
      <c r="J43" s="31">
        <f t="shared" si="9"/>
        <v>-2495.6</v>
      </c>
    </row>
    <row r="44" spans="1:10" s="32" customFormat="1" ht="13.5" customHeight="1">
      <c r="A44" s="28"/>
      <c r="B44" s="28"/>
      <c r="C44" s="28"/>
      <c r="D44" s="28"/>
      <c r="E44" s="29"/>
      <c r="F44" s="30" t="s">
        <v>13</v>
      </c>
      <c r="G44" s="31"/>
      <c r="H44" s="31"/>
      <c r="I44" s="31"/>
      <c r="J44" s="31"/>
    </row>
    <row r="45" spans="1:10" s="32" customFormat="1" ht="13.5" customHeight="1">
      <c r="A45" s="28"/>
      <c r="B45" s="28"/>
      <c r="C45" s="28"/>
      <c r="D45" s="28"/>
      <c r="E45" s="29"/>
      <c r="F45" s="30" t="s">
        <v>65</v>
      </c>
      <c r="G45" s="31">
        <f>+G46</f>
        <v>-500</v>
      </c>
      <c r="H45" s="31">
        <f t="shared" ref="H45:J45" si="10">+H46</f>
        <v>-1000</v>
      </c>
      <c r="I45" s="31">
        <f t="shared" si="10"/>
        <v>-1500</v>
      </c>
      <c r="J45" s="31">
        <f t="shared" si="10"/>
        <v>-2495.6</v>
      </c>
    </row>
    <row r="46" spans="1:10" s="32" customFormat="1" ht="33" customHeight="1">
      <c r="A46" s="28"/>
      <c r="B46" s="28"/>
      <c r="C46" s="28"/>
      <c r="D46" s="28" t="s">
        <v>38</v>
      </c>
      <c r="E46" s="29"/>
      <c r="F46" s="30" t="s">
        <v>39</v>
      </c>
      <c r="G46" s="31">
        <f>+G48</f>
        <v>-500</v>
      </c>
      <c r="H46" s="31">
        <f>+H48</f>
        <v>-1000</v>
      </c>
      <c r="I46" s="31">
        <f>+I48</f>
        <v>-1500</v>
      </c>
      <c r="J46" s="31">
        <f>+J48</f>
        <v>-2495.6</v>
      </c>
    </row>
    <row r="47" spans="1:10" s="32" customFormat="1" ht="14.25">
      <c r="A47" s="28"/>
      <c r="B47" s="28"/>
      <c r="C47" s="28"/>
      <c r="D47" s="28"/>
      <c r="E47" s="29"/>
      <c r="F47" s="30" t="s">
        <v>13</v>
      </c>
      <c r="G47" s="31"/>
      <c r="H47" s="31"/>
      <c r="I47" s="31"/>
      <c r="J47" s="31"/>
    </row>
    <row r="48" spans="1:10" s="32" customFormat="1" ht="27">
      <c r="A48" s="28"/>
      <c r="B48" s="28"/>
      <c r="C48" s="28"/>
      <c r="D48" s="28"/>
      <c r="E48" s="29" t="s">
        <v>14</v>
      </c>
      <c r="F48" s="30" t="s">
        <v>39</v>
      </c>
      <c r="G48" s="31">
        <f>+G50</f>
        <v>-500</v>
      </c>
      <c r="H48" s="31">
        <f>+H50</f>
        <v>-1000</v>
      </c>
      <c r="I48" s="31">
        <f>+I50</f>
        <v>-1500</v>
      </c>
      <c r="J48" s="31">
        <f>+J50</f>
        <v>-2495.6</v>
      </c>
    </row>
    <row r="49" spans="1:10" s="32" customFormat="1" ht="14.25">
      <c r="A49" s="28"/>
      <c r="B49" s="28"/>
      <c r="C49" s="28"/>
      <c r="D49" s="28"/>
      <c r="E49" s="29"/>
      <c r="F49" s="30" t="s">
        <v>15</v>
      </c>
      <c r="G49" s="31"/>
      <c r="H49" s="31"/>
      <c r="I49" s="31"/>
      <c r="J49" s="31"/>
    </row>
    <row r="50" spans="1:10" s="32" customFormat="1" ht="14.25">
      <c r="A50" s="28"/>
      <c r="B50" s="28"/>
      <c r="C50" s="28"/>
      <c r="D50" s="28"/>
      <c r="E50" s="29"/>
      <c r="F50" s="30" t="s">
        <v>65</v>
      </c>
      <c r="G50" s="31">
        <f>+G52</f>
        <v>-500</v>
      </c>
      <c r="H50" s="31">
        <f>+H52</f>
        <v>-1000</v>
      </c>
      <c r="I50" s="31">
        <f>+I52</f>
        <v>-1500</v>
      </c>
      <c r="J50" s="31">
        <f>+J52</f>
        <v>-2495.6</v>
      </c>
    </row>
    <row r="51" spans="1:10" s="32" customFormat="1" ht="27">
      <c r="A51" s="28"/>
      <c r="B51" s="28"/>
      <c r="C51" s="28"/>
      <c r="D51" s="28"/>
      <c r="E51" s="29"/>
      <c r="F51" s="30" t="s">
        <v>16</v>
      </c>
      <c r="G51" s="31"/>
      <c r="H51" s="31"/>
      <c r="I51" s="31"/>
      <c r="J51" s="31"/>
    </row>
    <row r="52" spans="1:10" s="32" customFormat="1" ht="14.25">
      <c r="A52" s="28"/>
      <c r="B52" s="28"/>
      <c r="C52" s="28"/>
      <c r="D52" s="28"/>
      <c r="E52" s="29"/>
      <c r="F52" s="30" t="s">
        <v>17</v>
      </c>
      <c r="G52" s="31">
        <f>+G53</f>
        <v>-500</v>
      </c>
      <c r="H52" s="31">
        <f t="shared" ref="H52:J54" si="11">+H53</f>
        <v>-1000</v>
      </c>
      <c r="I52" s="31">
        <f t="shared" si="11"/>
        <v>-1500</v>
      </c>
      <c r="J52" s="31">
        <f t="shared" si="11"/>
        <v>-2495.6</v>
      </c>
    </row>
    <row r="53" spans="1:10" s="32" customFormat="1" ht="14.25">
      <c r="A53" s="28"/>
      <c r="B53" s="28"/>
      <c r="C53" s="28"/>
      <c r="D53" s="28"/>
      <c r="E53" s="29"/>
      <c r="F53" s="30" t="s">
        <v>18</v>
      </c>
      <c r="G53" s="31">
        <f>+G54</f>
        <v>-500</v>
      </c>
      <c r="H53" s="31">
        <f t="shared" si="11"/>
        <v>-1000</v>
      </c>
      <c r="I53" s="31">
        <f t="shared" si="11"/>
        <v>-1500</v>
      </c>
      <c r="J53" s="31">
        <f t="shared" si="11"/>
        <v>-2495.6</v>
      </c>
    </row>
    <row r="54" spans="1:10" s="32" customFormat="1" ht="14.25">
      <c r="A54" s="28"/>
      <c r="B54" s="28"/>
      <c r="C54" s="28"/>
      <c r="D54" s="28"/>
      <c r="E54" s="29"/>
      <c r="F54" s="30" t="s">
        <v>68</v>
      </c>
      <c r="G54" s="31">
        <f>+G55</f>
        <v>-500</v>
      </c>
      <c r="H54" s="31">
        <f t="shared" si="11"/>
        <v>-1000</v>
      </c>
      <c r="I54" s="31">
        <f t="shared" si="11"/>
        <v>-1500</v>
      </c>
      <c r="J54" s="31">
        <f t="shared" si="11"/>
        <v>-2495.6</v>
      </c>
    </row>
    <row r="55" spans="1:10" s="32" customFormat="1" ht="14.25">
      <c r="A55" s="28"/>
      <c r="B55" s="28"/>
      <c r="C55" s="28"/>
      <c r="D55" s="28"/>
      <c r="E55" s="29"/>
      <c r="F55" s="30" t="s">
        <v>70</v>
      </c>
      <c r="G55" s="31">
        <f>+G56</f>
        <v>-500</v>
      </c>
      <c r="H55" s="31">
        <f>+H56</f>
        <v>-1000</v>
      </c>
      <c r="I55" s="31">
        <f>+I56</f>
        <v>-1500</v>
      </c>
      <c r="J55" s="31">
        <f>+J56</f>
        <v>-2495.6</v>
      </c>
    </row>
    <row r="56" spans="1:10" s="32" customFormat="1" ht="14.25">
      <c r="A56" s="28"/>
      <c r="B56" s="28"/>
      <c r="C56" s="28"/>
      <c r="D56" s="28"/>
      <c r="E56" s="29"/>
      <c r="F56" s="30" t="s">
        <v>69</v>
      </c>
      <c r="G56" s="31">
        <v>-500</v>
      </c>
      <c r="H56" s="31">
        <v>-1000</v>
      </c>
      <c r="I56" s="31">
        <v>-1500</v>
      </c>
      <c r="J56" s="31">
        <v>-2495.6</v>
      </c>
    </row>
  </sheetData>
  <mergeCells count="4">
    <mergeCell ref="G8:J8"/>
    <mergeCell ref="A5:J5"/>
    <mergeCell ref="A8:C8"/>
    <mergeCell ref="D8:E8"/>
  </mergeCells>
  <pageMargins left="0.26" right="0.21" top="0.31" bottom="0.28999999999999998" header="0.3" footer="0.3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8"/>
  <sheetViews>
    <sheetView topLeftCell="A52" zoomScale="120" zoomScaleNormal="120" workbookViewId="0">
      <selection activeCell="D51" sqref="D51"/>
    </sheetView>
  </sheetViews>
  <sheetFormatPr defaultRowHeight="17.25"/>
  <cols>
    <col min="1" max="1" width="4" style="23" customWidth="1"/>
    <col min="2" max="2" width="32.28515625" style="23" customWidth="1"/>
    <col min="3" max="3" width="54.42578125" style="23" customWidth="1"/>
    <col min="4" max="4" width="16.7109375" style="23" customWidth="1"/>
    <col min="5" max="5" width="12.7109375" style="23" customWidth="1"/>
    <col min="6" max="6" width="11.140625" style="23" customWidth="1"/>
    <col min="7" max="7" width="11.28515625" style="23" customWidth="1"/>
    <col min="8" max="8" width="16.5703125" style="23" customWidth="1"/>
    <col min="9" max="16384" width="9.140625" style="23"/>
  </cols>
  <sheetData>
    <row r="1" spans="1:8">
      <c r="F1" s="69"/>
      <c r="G1" s="69"/>
      <c r="H1" s="81" t="s">
        <v>3</v>
      </c>
    </row>
    <row r="2" spans="1:8">
      <c r="F2" s="69"/>
      <c r="G2" s="69"/>
      <c r="H2" s="81" t="s">
        <v>36</v>
      </c>
    </row>
    <row r="3" spans="1:8">
      <c r="F3" s="69"/>
      <c r="G3" s="69"/>
      <c r="H3" s="81" t="s">
        <v>34</v>
      </c>
    </row>
    <row r="5" spans="1:8" ht="64.5" customHeight="1">
      <c r="A5" s="106" t="s">
        <v>145</v>
      </c>
      <c r="B5" s="106"/>
      <c r="C5" s="106"/>
      <c r="D5" s="106"/>
      <c r="E5" s="106"/>
      <c r="F5" s="106"/>
      <c r="G5" s="106"/>
    </row>
    <row r="6" spans="1:8">
      <c r="F6" s="110" t="s">
        <v>137</v>
      </c>
      <c r="G6" s="110"/>
    </row>
    <row r="7" spans="1:8" s="4" customFormat="1" ht="20.25">
      <c r="B7" s="111" t="s">
        <v>80</v>
      </c>
      <c r="C7" s="111"/>
      <c r="D7" s="111"/>
      <c r="E7" s="111"/>
      <c r="F7" s="111"/>
      <c r="G7" s="111"/>
    </row>
    <row r="8" spans="1:8" s="4" customFormat="1">
      <c r="B8" s="112"/>
      <c r="C8" s="112"/>
      <c r="D8" s="112"/>
      <c r="E8" s="112"/>
      <c r="F8" s="112"/>
      <c r="G8" s="112"/>
    </row>
    <row r="9" spans="1:8" s="4" customFormat="1" ht="18" customHeight="1">
      <c r="B9" s="109" t="s">
        <v>81</v>
      </c>
      <c r="C9" s="109"/>
      <c r="D9" s="109"/>
      <c r="E9" s="109"/>
      <c r="F9" s="109"/>
      <c r="G9" s="109"/>
    </row>
    <row r="10" spans="1:8" ht="15.75" customHeight="1">
      <c r="B10" s="80"/>
      <c r="C10" s="80"/>
      <c r="D10" s="80"/>
      <c r="E10" s="80"/>
      <c r="F10" s="80"/>
      <c r="G10" s="80"/>
    </row>
    <row r="11" spans="1:8" ht="18" customHeight="1">
      <c r="B11" s="78" t="s">
        <v>82</v>
      </c>
      <c r="C11" s="109" t="s">
        <v>83</v>
      </c>
      <c r="D11" s="109"/>
      <c r="E11" s="109"/>
      <c r="F11" s="109"/>
      <c r="G11" s="109"/>
    </row>
    <row r="12" spans="1:8" ht="29.25" customHeight="1">
      <c r="B12" s="80" t="s">
        <v>101</v>
      </c>
      <c r="C12" s="80" t="s">
        <v>102</v>
      </c>
      <c r="D12" s="80"/>
      <c r="E12" s="80"/>
      <c r="F12" s="80"/>
      <c r="G12" s="80"/>
    </row>
    <row r="13" spans="1:8">
      <c r="B13" s="109" t="s">
        <v>86</v>
      </c>
      <c r="C13" s="109"/>
      <c r="D13" s="109"/>
      <c r="E13" s="109"/>
      <c r="F13" s="109"/>
      <c r="G13" s="109"/>
    </row>
    <row r="14" spans="1:8" ht="17.25" customHeight="1">
      <c r="B14" s="80"/>
      <c r="C14" s="80"/>
      <c r="D14" s="35"/>
      <c r="E14" s="69"/>
      <c r="F14" s="69"/>
      <c r="G14" s="69"/>
    </row>
    <row r="15" spans="1:8" ht="36.75" customHeight="1">
      <c r="B15" s="80" t="s">
        <v>87</v>
      </c>
      <c r="C15" s="80" t="s">
        <v>101</v>
      </c>
      <c r="D15" s="113" t="s">
        <v>149</v>
      </c>
      <c r="E15" s="113"/>
      <c r="F15" s="113"/>
      <c r="G15" s="113"/>
    </row>
    <row r="16" spans="1:8" ht="32.25" customHeight="1">
      <c r="B16" s="80" t="s">
        <v>88</v>
      </c>
      <c r="C16" s="80" t="s">
        <v>31</v>
      </c>
      <c r="D16" s="79" t="s">
        <v>122</v>
      </c>
      <c r="E16" s="79" t="s">
        <v>89</v>
      </c>
      <c r="F16" s="79" t="s">
        <v>90</v>
      </c>
      <c r="G16" s="79" t="s">
        <v>0</v>
      </c>
    </row>
    <row r="17" spans="2:7" ht="28.5" customHeight="1">
      <c r="B17" s="80" t="s">
        <v>91</v>
      </c>
      <c r="C17" s="80" t="s">
        <v>102</v>
      </c>
      <c r="D17" s="66"/>
      <c r="E17" s="66"/>
      <c r="F17" s="66"/>
      <c r="G17" s="66"/>
    </row>
    <row r="18" spans="2:7" ht="88.5" customHeight="1">
      <c r="B18" s="80" t="s">
        <v>93</v>
      </c>
      <c r="C18" s="80" t="s">
        <v>103</v>
      </c>
      <c r="D18" s="80"/>
      <c r="E18" s="80"/>
      <c r="F18" s="80"/>
      <c r="G18" s="80"/>
    </row>
    <row r="19" spans="2:7">
      <c r="B19" s="80" t="s">
        <v>95</v>
      </c>
      <c r="C19" s="80" t="s">
        <v>2</v>
      </c>
      <c r="D19" s="80"/>
      <c r="E19" s="80"/>
      <c r="F19" s="80"/>
      <c r="G19" s="80"/>
    </row>
    <row r="20" spans="2:7" ht="45.75" customHeight="1">
      <c r="B20" s="80" t="s">
        <v>133</v>
      </c>
      <c r="C20" s="80" t="s">
        <v>151</v>
      </c>
      <c r="D20" s="80"/>
      <c r="E20" s="80"/>
      <c r="F20" s="80"/>
      <c r="G20" s="80"/>
    </row>
    <row r="21" spans="2:7" ht="15" customHeight="1">
      <c r="B21" s="114" t="s">
        <v>98</v>
      </c>
      <c r="C21" s="114"/>
      <c r="D21" s="80"/>
      <c r="E21" s="80"/>
      <c r="F21" s="80"/>
      <c r="G21" s="80"/>
    </row>
    <row r="22" spans="2:7" ht="29.25" customHeight="1">
      <c r="B22" s="108" t="s">
        <v>127</v>
      </c>
      <c r="C22" s="108"/>
      <c r="D22" s="84">
        <v>0</v>
      </c>
      <c r="E22" s="85">
        <v>-110</v>
      </c>
      <c r="F22" s="85">
        <v>-220</v>
      </c>
      <c r="G22" s="85">
        <v>-376</v>
      </c>
    </row>
    <row r="23" spans="2:7" ht="32.25" customHeight="1">
      <c r="B23" s="108" t="s">
        <v>129</v>
      </c>
      <c r="C23" s="108"/>
      <c r="D23" s="86" t="s">
        <v>147</v>
      </c>
      <c r="E23" s="86" t="s">
        <v>148</v>
      </c>
      <c r="F23" s="86" t="s">
        <v>148</v>
      </c>
      <c r="G23" s="86" t="s">
        <v>148</v>
      </c>
    </row>
    <row r="24" spans="2:7" ht="28.5" customHeight="1">
      <c r="B24" s="108" t="s">
        <v>130</v>
      </c>
      <c r="C24" s="108"/>
      <c r="D24" s="84" t="s">
        <v>128</v>
      </c>
      <c r="E24" s="85">
        <v>-5</v>
      </c>
      <c r="F24" s="85">
        <v>-10</v>
      </c>
      <c r="G24" s="85">
        <v>-17</v>
      </c>
    </row>
    <row r="25" spans="2:7" ht="32.25" customHeight="1">
      <c r="B25" s="108" t="s">
        <v>131</v>
      </c>
      <c r="C25" s="108"/>
      <c r="D25" s="84" t="s">
        <v>128</v>
      </c>
      <c r="E25" s="85">
        <v>-5</v>
      </c>
      <c r="F25" s="85">
        <v>-5</v>
      </c>
      <c r="G25" s="85">
        <v>-5</v>
      </c>
    </row>
    <row r="26" spans="2:7" ht="29.25" customHeight="1">
      <c r="B26" s="108" t="s">
        <v>132</v>
      </c>
      <c r="C26" s="108"/>
      <c r="D26" s="84" t="s">
        <v>128</v>
      </c>
      <c r="E26" s="85">
        <v>-12</v>
      </c>
      <c r="F26" s="85">
        <v>-12</v>
      </c>
      <c r="G26" s="85">
        <v>-12</v>
      </c>
    </row>
    <row r="27" spans="2:7">
      <c r="B27" s="108" t="s">
        <v>99</v>
      </c>
      <c r="C27" s="108"/>
      <c r="D27" s="83">
        <f>+'Հավելված 2'!G56</f>
        <v>-500</v>
      </c>
      <c r="E27" s="83">
        <f>+'Հավելված 2'!H56</f>
        <v>-1000</v>
      </c>
      <c r="F27" s="83">
        <f>+'Հավելված 2'!I56</f>
        <v>-1500</v>
      </c>
      <c r="G27" s="83">
        <f>+'Հավելված 2'!J56</f>
        <v>-2495.6</v>
      </c>
    </row>
    <row r="28" spans="2:7">
      <c r="B28" s="80"/>
      <c r="C28" s="80"/>
      <c r="D28" s="80"/>
      <c r="E28" s="80"/>
      <c r="F28" s="80"/>
      <c r="G28" s="80"/>
    </row>
    <row r="29" spans="2:7">
      <c r="B29" s="80"/>
      <c r="C29" s="80"/>
      <c r="D29" s="80"/>
      <c r="E29" s="80"/>
      <c r="F29" s="80"/>
      <c r="G29" s="80"/>
    </row>
    <row r="30" spans="2:7">
      <c r="B30" s="78" t="s">
        <v>82</v>
      </c>
      <c r="C30" s="109" t="s">
        <v>83</v>
      </c>
      <c r="D30" s="109"/>
      <c r="E30" s="109"/>
      <c r="F30" s="109"/>
      <c r="G30" s="109"/>
    </row>
    <row r="31" spans="2:7" ht="43.5" customHeight="1">
      <c r="B31" s="80" t="s">
        <v>84</v>
      </c>
      <c r="C31" s="80" t="s">
        <v>85</v>
      </c>
      <c r="D31" s="80"/>
      <c r="E31" s="80"/>
      <c r="F31" s="80"/>
      <c r="G31" s="80"/>
    </row>
    <row r="32" spans="2:7" ht="14.25" customHeight="1">
      <c r="B32" s="109" t="s">
        <v>86</v>
      </c>
      <c r="C32" s="109"/>
      <c r="D32" s="109"/>
      <c r="E32" s="109"/>
      <c r="F32" s="109"/>
      <c r="G32" s="109"/>
    </row>
    <row r="33" spans="2:7" ht="33" customHeight="1">
      <c r="B33" s="80" t="s">
        <v>87</v>
      </c>
      <c r="C33" s="80" t="s">
        <v>84</v>
      </c>
      <c r="D33" s="113" t="s">
        <v>150</v>
      </c>
      <c r="E33" s="113"/>
      <c r="F33" s="113"/>
      <c r="G33" s="113"/>
    </row>
    <row r="34" spans="2:7" ht="30.75" customHeight="1">
      <c r="B34" s="80" t="s">
        <v>88</v>
      </c>
      <c r="C34" s="80" t="s">
        <v>31</v>
      </c>
      <c r="D34" s="79" t="s">
        <v>122</v>
      </c>
      <c r="E34" s="79" t="s">
        <v>89</v>
      </c>
      <c r="F34" s="79" t="s">
        <v>90</v>
      </c>
      <c r="G34" s="79" t="s">
        <v>0</v>
      </c>
    </row>
    <row r="35" spans="2:7" ht="55.5" customHeight="1">
      <c r="B35" s="80" t="s">
        <v>91</v>
      </c>
      <c r="C35" s="80" t="s">
        <v>92</v>
      </c>
      <c r="D35" s="80"/>
      <c r="E35" s="80"/>
      <c r="F35" s="80"/>
      <c r="G35" s="80"/>
    </row>
    <row r="36" spans="2:7" ht="53.25" customHeight="1">
      <c r="B36" s="80" t="s">
        <v>93</v>
      </c>
      <c r="C36" s="80" t="s">
        <v>94</v>
      </c>
      <c r="D36" s="80"/>
      <c r="E36" s="80"/>
      <c r="F36" s="80"/>
      <c r="G36" s="80"/>
    </row>
    <row r="37" spans="2:7" ht="18" customHeight="1">
      <c r="B37" s="80" t="s">
        <v>95</v>
      </c>
      <c r="C37" s="80" t="s">
        <v>2</v>
      </c>
      <c r="D37" s="80"/>
      <c r="E37" s="80"/>
      <c r="F37" s="80"/>
      <c r="G37" s="80"/>
    </row>
    <row r="38" spans="2:7" ht="40.5">
      <c r="B38" s="80" t="s">
        <v>96</v>
      </c>
      <c r="C38" s="80" t="s">
        <v>97</v>
      </c>
      <c r="D38" s="80"/>
      <c r="E38" s="80"/>
      <c r="F38" s="80"/>
      <c r="G38" s="80"/>
    </row>
    <row r="39" spans="2:7">
      <c r="B39" s="114" t="s">
        <v>98</v>
      </c>
      <c r="C39" s="114"/>
      <c r="D39" s="80"/>
      <c r="E39" s="80"/>
      <c r="F39" s="80"/>
      <c r="G39" s="80"/>
    </row>
    <row r="40" spans="2:7">
      <c r="B40" s="108" t="s">
        <v>99</v>
      </c>
      <c r="C40" s="108"/>
      <c r="D40" s="83">
        <f>+'Հավելված 2'!G28</f>
        <v>2450</v>
      </c>
      <c r="E40" s="83">
        <f>+'Հավելված 2'!H28</f>
        <v>4900</v>
      </c>
      <c r="F40" s="83">
        <f>+'Հավելված 2'!I28</f>
        <v>7350</v>
      </c>
      <c r="G40" s="83">
        <f>+'Հավելված 2'!J28</f>
        <v>10295.6</v>
      </c>
    </row>
    <row r="41" spans="2:7">
      <c r="B41" s="80"/>
      <c r="C41" s="80"/>
      <c r="D41" s="80"/>
      <c r="E41" s="80"/>
      <c r="F41" s="80"/>
      <c r="G41" s="80"/>
    </row>
    <row r="42" spans="2:7">
      <c r="B42" s="80"/>
      <c r="C42" s="80"/>
      <c r="D42" s="80"/>
      <c r="E42" s="80"/>
      <c r="F42" s="80"/>
      <c r="G42" s="80"/>
    </row>
    <row r="43" spans="2:7">
      <c r="B43" s="78" t="s">
        <v>82</v>
      </c>
      <c r="C43" s="109" t="s">
        <v>83</v>
      </c>
      <c r="D43" s="109"/>
      <c r="E43" s="109"/>
      <c r="F43" s="109"/>
      <c r="G43" s="109"/>
    </row>
    <row r="44" spans="2:7">
      <c r="B44" s="80" t="s">
        <v>123</v>
      </c>
      <c r="C44" s="108" t="s">
        <v>124</v>
      </c>
      <c r="D44" s="108"/>
      <c r="E44" s="108"/>
      <c r="F44" s="108"/>
      <c r="G44" s="108"/>
    </row>
    <row r="45" spans="2:7">
      <c r="B45" s="80"/>
      <c r="C45" s="80"/>
      <c r="D45" s="80"/>
      <c r="E45" s="80"/>
      <c r="F45" s="80"/>
      <c r="G45" s="80"/>
    </row>
    <row r="46" spans="2:7">
      <c r="B46" s="109" t="s">
        <v>86</v>
      </c>
      <c r="C46" s="109"/>
      <c r="D46" s="109"/>
      <c r="E46" s="109"/>
      <c r="F46" s="109"/>
      <c r="G46" s="109"/>
    </row>
    <row r="47" spans="2:7" ht="30.75" customHeight="1">
      <c r="B47" s="80" t="s">
        <v>87</v>
      </c>
      <c r="C47" s="80" t="s">
        <v>123</v>
      </c>
      <c r="D47" s="113" t="s">
        <v>149</v>
      </c>
      <c r="E47" s="113"/>
      <c r="F47" s="113"/>
      <c r="G47" s="113"/>
    </row>
    <row r="48" spans="2:7" ht="33" customHeight="1">
      <c r="B48" s="80" t="s">
        <v>88</v>
      </c>
      <c r="C48" s="80" t="s">
        <v>100</v>
      </c>
      <c r="D48" s="79" t="s">
        <v>122</v>
      </c>
      <c r="E48" s="79" t="s">
        <v>89</v>
      </c>
      <c r="F48" s="79" t="s">
        <v>90</v>
      </c>
      <c r="G48" s="79" t="s">
        <v>0</v>
      </c>
    </row>
    <row r="49" spans="2:7" ht="55.5" customHeight="1">
      <c r="B49" s="80" t="s">
        <v>91</v>
      </c>
      <c r="C49" s="80" t="s">
        <v>125</v>
      </c>
      <c r="D49" s="80"/>
      <c r="E49" s="80"/>
      <c r="F49" s="80"/>
      <c r="G49" s="80"/>
    </row>
    <row r="50" spans="2:7" ht="34.5" customHeight="1">
      <c r="B50" s="80" t="s">
        <v>93</v>
      </c>
      <c r="C50" s="80" t="s">
        <v>126</v>
      </c>
      <c r="D50" s="80"/>
      <c r="E50" s="80"/>
      <c r="F50" s="80"/>
      <c r="G50" s="80"/>
    </row>
    <row r="51" spans="2:7" ht="16.5" customHeight="1">
      <c r="B51" s="80" t="s">
        <v>95</v>
      </c>
      <c r="C51" s="80" t="s">
        <v>2</v>
      </c>
      <c r="D51" s="80"/>
      <c r="E51" s="80"/>
      <c r="F51" s="80"/>
      <c r="G51" s="80"/>
    </row>
    <row r="52" spans="2:7" ht="44.25" customHeight="1">
      <c r="B52" s="80" t="s">
        <v>96</v>
      </c>
      <c r="C52" s="80" t="s">
        <v>104</v>
      </c>
      <c r="D52" s="80"/>
      <c r="E52" s="80"/>
      <c r="F52" s="80"/>
      <c r="G52" s="80"/>
    </row>
    <row r="53" spans="2:7">
      <c r="B53" s="114" t="s">
        <v>98</v>
      </c>
      <c r="C53" s="114"/>
      <c r="D53" s="80"/>
      <c r="E53" s="80"/>
      <c r="F53" s="80"/>
      <c r="G53" s="80"/>
    </row>
    <row r="54" spans="2:7" ht="30" customHeight="1">
      <c r="B54" s="108" t="s">
        <v>134</v>
      </c>
      <c r="C54" s="108"/>
      <c r="D54" s="82">
        <v>-100</v>
      </c>
      <c r="E54" s="82">
        <v>-100</v>
      </c>
      <c r="F54" s="82">
        <v>-100</v>
      </c>
      <c r="G54" s="82">
        <v>-100</v>
      </c>
    </row>
    <row r="55" spans="2:7" ht="48" customHeight="1">
      <c r="B55" s="108" t="s">
        <v>136</v>
      </c>
      <c r="C55" s="108"/>
      <c r="D55" s="87">
        <v>-1</v>
      </c>
      <c r="E55" s="87">
        <v>-1</v>
      </c>
      <c r="F55" s="87">
        <v>-1</v>
      </c>
      <c r="G55" s="87">
        <v>-1</v>
      </c>
    </row>
    <row r="56" spans="2:7" ht="26.25" customHeight="1">
      <c r="B56" s="108" t="s">
        <v>135</v>
      </c>
      <c r="C56" s="108"/>
      <c r="D56" s="82">
        <v>-100</v>
      </c>
      <c r="E56" s="82">
        <v>-100</v>
      </c>
      <c r="F56" s="82">
        <v>-100</v>
      </c>
      <c r="G56" s="82">
        <v>-100</v>
      </c>
    </row>
    <row r="57" spans="2:7">
      <c r="B57" s="108" t="s">
        <v>99</v>
      </c>
      <c r="C57" s="108"/>
      <c r="D57" s="83">
        <f>+'Հավելված 2'!G33</f>
        <v>-1950</v>
      </c>
      <c r="E57" s="83">
        <f>+'Հավելված 2'!H33</f>
        <v>-3900</v>
      </c>
      <c r="F57" s="83">
        <f>+'Հավելված 2'!I33</f>
        <v>-5850</v>
      </c>
      <c r="G57" s="83">
        <f>+'Հավելված 2'!J33</f>
        <v>-7800</v>
      </c>
    </row>
    <row r="58" spans="2:7">
      <c r="B58" s="4"/>
      <c r="C58" s="4"/>
      <c r="D58" s="4"/>
      <c r="E58" s="4"/>
      <c r="F58" s="4"/>
      <c r="G58" s="4"/>
    </row>
  </sheetData>
  <mergeCells count="29">
    <mergeCell ref="B56:C56"/>
    <mergeCell ref="B57:C57"/>
    <mergeCell ref="B24:C24"/>
    <mergeCell ref="B25:C25"/>
    <mergeCell ref="B26:C26"/>
    <mergeCell ref="B27:C27"/>
    <mergeCell ref="C30:G30"/>
    <mergeCell ref="B32:G32"/>
    <mergeCell ref="D33:G33"/>
    <mergeCell ref="B39:C39"/>
    <mergeCell ref="B40:C40"/>
    <mergeCell ref="C43:G43"/>
    <mergeCell ref="C44:G44"/>
    <mergeCell ref="D47:G47"/>
    <mergeCell ref="B53:C53"/>
    <mergeCell ref="B54:C54"/>
    <mergeCell ref="B55:C55"/>
    <mergeCell ref="B46:G46"/>
    <mergeCell ref="A5:G5"/>
    <mergeCell ref="F6:G6"/>
    <mergeCell ref="B7:G7"/>
    <mergeCell ref="B8:G8"/>
    <mergeCell ref="C11:G11"/>
    <mergeCell ref="B13:G13"/>
    <mergeCell ref="B23:C23"/>
    <mergeCell ref="B9:G9"/>
    <mergeCell ref="D15:G15"/>
    <mergeCell ref="B21:C21"/>
    <mergeCell ref="B22:C22"/>
  </mergeCells>
  <printOptions horizontalCentered="1"/>
  <pageMargins left="0" right="0" top="0.19685039370078741" bottom="0.9055118110236221" header="0.19685039370078741" footer="0.9448818897637796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1"/>
  <sheetViews>
    <sheetView topLeftCell="A34" workbookViewId="0">
      <selection activeCell="J32" sqref="J32"/>
    </sheetView>
  </sheetViews>
  <sheetFormatPr defaultRowHeight="18"/>
  <cols>
    <col min="1" max="1" width="4" style="2" customWidth="1"/>
    <col min="2" max="2" width="32.28515625" style="2" customWidth="1"/>
    <col min="3" max="3" width="52.7109375" style="2" customWidth="1"/>
    <col min="4" max="4" width="16.7109375" style="2" customWidth="1"/>
    <col min="5" max="5" width="12.7109375" style="2" customWidth="1"/>
    <col min="6" max="7" width="11.85546875" style="2" customWidth="1"/>
    <col min="8" max="8" width="16.42578125" style="2" customWidth="1"/>
    <col min="9" max="16384" width="9.140625" style="2"/>
  </cols>
  <sheetData>
    <row r="1" spans="1:9">
      <c r="F1" s="74"/>
      <c r="G1" s="69"/>
      <c r="H1" s="69"/>
      <c r="I1" s="73" t="s">
        <v>10</v>
      </c>
    </row>
    <row r="2" spans="1:9">
      <c r="F2" s="74"/>
      <c r="G2" s="69"/>
      <c r="H2" s="69"/>
      <c r="I2" s="73" t="s">
        <v>36</v>
      </c>
    </row>
    <row r="3" spans="1:9">
      <c r="F3" s="74"/>
      <c r="G3" s="69"/>
      <c r="H3" s="69"/>
      <c r="I3" s="73" t="s">
        <v>34</v>
      </c>
    </row>
    <row r="5" spans="1:9" ht="64.5" customHeight="1">
      <c r="A5" s="106" t="s">
        <v>146</v>
      </c>
      <c r="B5" s="106"/>
      <c r="C5" s="106"/>
      <c r="D5" s="106"/>
      <c r="E5" s="106"/>
      <c r="F5" s="106"/>
      <c r="G5" s="106"/>
    </row>
    <row r="6" spans="1:9">
      <c r="F6" s="110" t="s">
        <v>138</v>
      </c>
      <c r="G6" s="110"/>
    </row>
    <row r="7" spans="1:9" s="1" customFormat="1" ht="20.25">
      <c r="B7" s="111" t="s">
        <v>80</v>
      </c>
      <c r="C7" s="111"/>
      <c r="D7" s="111"/>
      <c r="E7" s="111"/>
      <c r="F7" s="111"/>
      <c r="G7" s="111"/>
    </row>
    <row r="8" spans="1:9" s="1" customFormat="1">
      <c r="B8" s="112"/>
      <c r="C8" s="112"/>
      <c r="D8" s="112"/>
      <c r="E8" s="112"/>
      <c r="F8" s="112"/>
      <c r="G8" s="112"/>
    </row>
    <row r="9" spans="1:9" s="1" customFormat="1" ht="18" customHeight="1">
      <c r="A9" s="88"/>
      <c r="B9" s="109" t="s">
        <v>121</v>
      </c>
      <c r="C9" s="109"/>
      <c r="D9" s="109"/>
      <c r="E9" s="109"/>
      <c r="F9" s="109"/>
      <c r="G9" s="109"/>
    </row>
    <row r="10" spans="1:9">
      <c r="A10" s="74"/>
      <c r="B10" s="80"/>
      <c r="C10" s="80"/>
      <c r="D10" s="80"/>
      <c r="E10" s="80"/>
      <c r="F10" s="80"/>
      <c r="G10" s="80"/>
    </row>
    <row r="11" spans="1:9">
      <c r="A11" s="74"/>
      <c r="B11" s="80"/>
      <c r="C11" s="80"/>
      <c r="D11" s="80"/>
      <c r="E11" s="80"/>
      <c r="F11" s="80"/>
      <c r="G11" s="80"/>
    </row>
    <row r="12" spans="1:9" ht="18" customHeight="1">
      <c r="A12" s="74"/>
      <c r="B12" s="78" t="s">
        <v>82</v>
      </c>
      <c r="C12" s="109" t="s">
        <v>83</v>
      </c>
      <c r="D12" s="109"/>
      <c r="E12" s="109"/>
      <c r="F12" s="109"/>
      <c r="G12" s="109"/>
    </row>
    <row r="13" spans="1:9" ht="29.25" customHeight="1">
      <c r="A13" s="74"/>
      <c r="B13" s="80" t="s">
        <v>101</v>
      </c>
      <c r="C13" s="80" t="s">
        <v>102</v>
      </c>
      <c r="D13" s="80"/>
      <c r="E13" s="80"/>
      <c r="F13" s="80"/>
      <c r="G13" s="80"/>
    </row>
    <row r="14" spans="1:9">
      <c r="A14" s="74"/>
      <c r="B14" s="80"/>
      <c r="C14" s="80"/>
      <c r="D14" s="80"/>
      <c r="E14" s="80"/>
      <c r="F14" s="80"/>
      <c r="G14" s="80"/>
    </row>
    <row r="15" spans="1:9">
      <c r="A15" s="74"/>
      <c r="B15" s="109" t="s">
        <v>86</v>
      </c>
      <c r="C15" s="109"/>
      <c r="D15" s="109"/>
      <c r="E15" s="109"/>
      <c r="F15" s="109"/>
      <c r="G15" s="109"/>
    </row>
    <row r="16" spans="1:9" ht="17.25" customHeight="1">
      <c r="A16" s="74"/>
      <c r="B16" s="80"/>
      <c r="C16" s="80"/>
      <c r="D16" s="35"/>
      <c r="E16" s="69"/>
      <c r="F16" s="69"/>
      <c r="G16" s="69"/>
    </row>
    <row r="17" spans="1:7" ht="33" customHeight="1">
      <c r="A17" s="74"/>
      <c r="B17" s="80" t="s">
        <v>87</v>
      </c>
      <c r="C17" s="80" t="s">
        <v>101</v>
      </c>
      <c r="D17" s="113" t="s">
        <v>149</v>
      </c>
      <c r="E17" s="113"/>
      <c r="F17" s="113"/>
      <c r="G17" s="113"/>
    </row>
    <row r="18" spans="1:7" ht="32.25" customHeight="1">
      <c r="A18" s="74"/>
      <c r="B18" s="80" t="s">
        <v>88</v>
      </c>
      <c r="C18" s="80" t="s">
        <v>31</v>
      </c>
      <c r="D18" s="79" t="s">
        <v>122</v>
      </c>
      <c r="E18" s="79" t="s">
        <v>89</v>
      </c>
      <c r="F18" s="79" t="s">
        <v>90</v>
      </c>
      <c r="G18" s="79" t="s">
        <v>0</v>
      </c>
    </row>
    <row r="19" spans="1:7" ht="31.5" customHeight="1">
      <c r="A19" s="74"/>
      <c r="B19" s="80" t="s">
        <v>91</v>
      </c>
      <c r="C19" s="80" t="s">
        <v>102</v>
      </c>
      <c r="D19" s="66"/>
      <c r="E19" s="66"/>
      <c r="F19" s="66"/>
      <c r="G19" s="66"/>
    </row>
    <row r="20" spans="1:7" ht="88.5" customHeight="1">
      <c r="A20" s="74"/>
      <c r="B20" s="80" t="s">
        <v>93</v>
      </c>
      <c r="C20" s="80" t="s">
        <v>103</v>
      </c>
      <c r="D20" s="80"/>
      <c r="E20" s="80"/>
      <c r="F20" s="80"/>
      <c r="G20" s="80"/>
    </row>
    <row r="21" spans="1:7">
      <c r="A21" s="74"/>
      <c r="B21" s="80" t="s">
        <v>95</v>
      </c>
      <c r="C21" s="80" t="s">
        <v>2</v>
      </c>
      <c r="D21" s="80"/>
      <c r="E21" s="80"/>
      <c r="F21" s="80"/>
      <c r="G21" s="80"/>
    </row>
    <row r="22" spans="1:7" ht="45.75" customHeight="1">
      <c r="A22" s="74"/>
      <c r="B22" s="80" t="s">
        <v>133</v>
      </c>
      <c r="C22" s="80" t="s">
        <v>151</v>
      </c>
      <c r="D22" s="80"/>
      <c r="E22" s="80"/>
      <c r="F22" s="80"/>
      <c r="G22" s="80"/>
    </row>
    <row r="23" spans="1:7" ht="15" customHeight="1">
      <c r="A23" s="74"/>
      <c r="B23" s="114" t="s">
        <v>98</v>
      </c>
      <c r="C23" s="114"/>
      <c r="D23" s="80"/>
      <c r="E23" s="80"/>
      <c r="F23" s="80"/>
      <c r="G23" s="80"/>
    </row>
    <row r="24" spans="1:7" ht="29.25" customHeight="1">
      <c r="A24" s="74"/>
      <c r="B24" s="115" t="s">
        <v>127</v>
      </c>
      <c r="C24" s="115"/>
      <c r="D24" s="89">
        <v>0</v>
      </c>
      <c r="E24" s="90">
        <v>-110</v>
      </c>
      <c r="F24" s="90">
        <v>-220</v>
      </c>
      <c r="G24" s="90">
        <v>-376</v>
      </c>
    </row>
    <row r="25" spans="1:7" ht="32.25" customHeight="1">
      <c r="A25" s="74"/>
      <c r="B25" s="115" t="s">
        <v>129</v>
      </c>
      <c r="C25" s="115"/>
      <c r="D25" s="91" t="s">
        <v>147</v>
      </c>
      <c r="E25" s="92" t="s">
        <v>148</v>
      </c>
      <c r="F25" s="92" t="s">
        <v>148</v>
      </c>
      <c r="G25" s="92" t="s">
        <v>148</v>
      </c>
    </row>
    <row r="26" spans="1:7" ht="28.5" customHeight="1">
      <c r="A26" s="74"/>
      <c r="B26" s="115" t="s">
        <v>130</v>
      </c>
      <c r="C26" s="115"/>
      <c r="D26" s="89" t="s">
        <v>128</v>
      </c>
      <c r="E26" s="90">
        <v>-5</v>
      </c>
      <c r="F26" s="90">
        <v>-10</v>
      </c>
      <c r="G26" s="90">
        <v>-17</v>
      </c>
    </row>
    <row r="27" spans="1:7" ht="32.25" customHeight="1">
      <c r="A27" s="74"/>
      <c r="B27" s="115" t="s">
        <v>131</v>
      </c>
      <c r="C27" s="115"/>
      <c r="D27" s="89" t="s">
        <v>128</v>
      </c>
      <c r="E27" s="90">
        <v>-5</v>
      </c>
      <c r="F27" s="90">
        <v>-5</v>
      </c>
      <c r="G27" s="90">
        <v>-5</v>
      </c>
    </row>
    <row r="28" spans="1:7" ht="29.25" customHeight="1">
      <c r="A28" s="74"/>
      <c r="B28" s="115" t="s">
        <v>132</v>
      </c>
      <c r="C28" s="115"/>
      <c r="D28" s="89" t="s">
        <v>128</v>
      </c>
      <c r="E28" s="90">
        <v>-12</v>
      </c>
      <c r="F28" s="90">
        <v>-12</v>
      </c>
      <c r="G28" s="90">
        <v>-12</v>
      </c>
    </row>
    <row r="29" spans="1:7">
      <c r="A29" s="74"/>
      <c r="B29" s="108" t="s">
        <v>99</v>
      </c>
      <c r="C29" s="108"/>
      <c r="D29" s="83">
        <f>+Հավելված3!D27</f>
        <v>-500</v>
      </c>
      <c r="E29" s="83">
        <f>+Հավելված3!E27</f>
        <v>-1000</v>
      </c>
      <c r="F29" s="83">
        <f>+Հավելված3!F27</f>
        <v>-1500</v>
      </c>
      <c r="G29" s="83">
        <f>+Հավելված3!G27</f>
        <v>-2495.6</v>
      </c>
    </row>
    <row r="30" spans="1:7">
      <c r="A30" s="74"/>
      <c r="B30" s="80"/>
      <c r="C30" s="80"/>
      <c r="D30" s="80"/>
      <c r="E30" s="80"/>
      <c r="F30" s="80"/>
      <c r="G30" s="80"/>
    </row>
    <row r="31" spans="1:7">
      <c r="A31" s="74"/>
      <c r="B31" s="80"/>
      <c r="C31" s="80"/>
      <c r="D31" s="80"/>
      <c r="E31" s="80"/>
      <c r="F31" s="80"/>
      <c r="G31" s="80"/>
    </row>
    <row r="32" spans="1:7">
      <c r="A32" s="74"/>
      <c r="B32" s="78" t="s">
        <v>82</v>
      </c>
      <c r="C32" s="109" t="s">
        <v>83</v>
      </c>
      <c r="D32" s="109"/>
      <c r="E32" s="109"/>
      <c r="F32" s="109"/>
      <c r="G32" s="109"/>
    </row>
    <row r="33" spans="1:7" ht="43.5" customHeight="1">
      <c r="A33" s="74"/>
      <c r="B33" s="80" t="s">
        <v>84</v>
      </c>
      <c r="C33" s="80" t="s">
        <v>85</v>
      </c>
      <c r="D33" s="80"/>
      <c r="E33" s="80"/>
      <c r="F33" s="80"/>
      <c r="G33" s="80"/>
    </row>
    <row r="34" spans="1:7" ht="14.25" customHeight="1">
      <c r="A34" s="74"/>
      <c r="B34" s="80"/>
      <c r="C34" s="80"/>
      <c r="D34" s="80"/>
      <c r="E34" s="80"/>
      <c r="F34" s="80"/>
      <c r="G34" s="80"/>
    </row>
    <row r="35" spans="1:7" ht="14.25" customHeight="1">
      <c r="A35" s="74"/>
      <c r="B35" s="109" t="s">
        <v>86</v>
      </c>
      <c r="C35" s="109"/>
      <c r="D35" s="109"/>
      <c r="E35" s="109"/>
      <c r="F35" s="109"/>
      <c r="G35" s="109"/>
    </row>
    <row r="36" spans="1:7" ht="38.25" customHeight="1">
      <c r="A36" s="74"/>
      <c r="B36" s="80" t="s">
        <v>87</v>
      </c>
      <c r="C36" s="80" t="s">
        <v>84</v>
      </c>
      <c r="D36" s="113" t="s">
        <v>150</v>
      </c>
      <c r="E36" s="113"/>
      <c r="F36" s="113"/>
      <c r="G36" s="113"/>
    </row>
    <row r="37" spans="1:7" ht="35.25" customHeight="1">
      <c r="A37" s="74"/>
      <c r="B37" s="80" t="s">
        <v>88</v>
      </c>
      <c r="C37" s="80" t="s">
        <v>31</v>
      </c>
      <c r="D37" s="79" t="s">
        <v>122</v>
      </c>
      <c r="E37" s="79" t="s">
        <v>89</v>
      </c>
      <c r="F37" s="79" t="s">
        <v>90</v>
      </c>
      <c r="G37" s="79" t="s">
        <v>0</v>
      </c>
    </row>
    <row r="38" spans="1:7" ht="55.5" customHeight="1">
      <c r="A38" s="74"/>
      <c r="B38" s="80" t="s">
        <v>91</v>
      </c>
      <c r="C38" s="80" t="s">
        <v>92</v>
      </c>
      <c r="D38" s="80"/>
      <c r="E38" s="80"/>
      <c r="F38" s="80"/>
      <c r="G38" s="80"/>
    </row>
    <row r="39" spans="1:7" ht="53.25" customHeight="1">
      <c r="A39" s="74"/>
      <c r="B39" s="80" t="s">
        <v>93</v>
      </c>
      <c r="C39" s="80" t="s">
        <v>94</v>
      </c>
      <c r="D39" s="80"/>
      <c r="E39" s="80"/>
      <c r="F39" s="80"/>
      <c r="G39" s="80"/>
    </row>
    <row r="40" spans="1:7" ht="18" customHeight="1">
      <c r="A40" s="74"/>
      <c r="B40" s="80" t="s">
        <v>95</v>
      </c>
      <c r="C40" s="80" t="s">
        <v>2</v>
      </c>
      <c r="D40" s="80"/>
      <c r="E40" s="80"/>
      <c r="F40" s="80"/>
      <c r="G40" s="80"/>
    </row>
    <row r="41" spans="1:7" ht="40.5">
      <c r="A41" s="74"/>
      <c r="B41" s="80" t="s">
        <v>96</v>
      </c>
      <c r="C41" s="80" t="s">
        <v>97</v>
      </c>
      <c r="D41" s="80"/>
      <c r="E41" s="80"/>
      <c r="F41" s="80"/>
      <c r="G41" s="80"/>
    </row>
    <row r="42" spans="1:7">
      <c r="A42" s="74"/>
      <c r="B42" s="114" t="s">
        <v>98</v>
      </c>
      <c r="C42" s="114"/>
      <c r="D42" s="80"/>
      <c r="E42" s="80"/>
      <c r="F42" s="80"/>
      <c r="G42" s="80"/>
    </row>
    <row r="43" spans="1:7">
      <c r="A43" s="74"/>
      <c r="B43" s="108" t="s">
        <v>99</v>
      </c>
      <c r="C43" s="108"/>
      <c r="D43" s="83">
        <f>+Հավելված3!D40</f>
        <v>2450</v>
      </c>
      <c r="E43" s="83">
        <f>+Հավելված3!E40</f>
        <v>4900</v>
      </c>
      <c r="F43" s="83">
        <f>+Հավելված3!F40</f>
        <v>7350</v>
      </c>
      <c r="G43" s="83">
        <f>+Հավելված3!G40</f>
        <v>10295.6</v>
      </c>
    </row>
    <row r="44" spans="1:7">
      <c r="A44" s="74"/>
      <c r="B44" s="80"/>
      <c r="C44" s="80"/>
      <c r="D44" s="80"/>
      <c r="E44" s="80"/>
      <c r="F44" s="80"/>
      <c r="G44" s="80"/>
    </row>
    <row r="45" spans="1:7">
      <c r="A45" s="74"/>
      <c r="B45" s="80"/>
      <c r="C45" s="80"/>
      <c r="D45" s="80"/>
      <c r="E45" s="80"/>
      <c r="F45" s="80"/>
      <c r="G45" s="80"/>
    </row>
    <row r="46" spans="1:7">
      <c r="A46" s="74"/>
      <c r="B46" s="78" t="s">
        <v>82</v>
      </c>
      <c r="C46" s="109" t="s">
        <v>83</v>
      </c>
      <c r="D46" s="109"/>
      <c r="E46" s="109"/>
      <c r="F46" s="109"/>
      <c r="G46" s="109"/>
    </row>
    <row r="47" spans="1:7">
      <c r="A47" s="74"/>
      <c r="B47" s="80" t="s">
        <v>123</v>
      </c>
      <c r="C47" s="108" t="s">
        <v>124</v>
      </c>
      <c r="D47" s="108"/>
      <c r="E47" s="108"/>
      <c r="F47" s="108"/>
      <c r="G47" s="108"/>
    </row>
    <row r="48" spans="1:7">
      <c r="A48" s="74"/>
      <c r="B48" s="80"/>
      <c r="C48" s="80"/>
      <c r="D48" s="80"/>
      <c r="E48" s="80"/>
      <c r="F48" s="80"/>
      <c r="G48" s="80"/>
    </row>
    <row r="49" spans="1:7">
      <c r="A49" s="74"/>
      <c r="B49" s="109" t="s">
        <v>86</v>
      </c>
      <c r="C49" s="109"/>
      <c r="D49" s="109"/>
      <c r="E49" s="109"/>
      <c r="F49" s="109"/>
      <c r="G49" s="109"/>
    </row>
    <row r="50" spans="1:7" ht="30.75" customHeight="1">
      <c r="A50" s="74"/>
      <c r="B50" s="80" t="s">
        <v>87</v>
      </c>
      <c r="C50" s="80" t="s">
        <v>123</v>
      </c>
      <c r="D50" s="113" t="s">
        <v>149</v>
      </c>
      <c r="E50" s="113"/>
      <c r="F50" s="113"/>
      <c r="G50" s="113"/>
    </row>
    <row r="51" spans="1:7" ht="42.75" customHeight="1">
      <c r="A51" s="74"/>
      <c r="B51" s="80" t="s">
        <v>88</v>
      </c>
      <c r="C51" s="80" t="s">
        <v>100</v>
      </c>
      <c r="D51" s="79" t="s">
        <v>122</v>
      </c>
      <c r="E51" s="79" t="s">
        <v>89</v>
      </c>
      <c r="F51" s="79" t="s">
        <v>90</v>
      </c>
      <c r="G51" s="79" t="s">
        <v>0</v>
      </c>
    </row>
    <row r="52" spans="1:7" ht="55.5" customHeight="1">
      <c r="A52" s="74"/>
      <c r="B52" s="80" t="s">
        <v>91</v>
      </c>
      <c r="C52" s="80" t="s">
        <v>125</v>
      </c>
      <c r="D52" s="80"/>
      <c r="E52" s="80"/>
      <c r="F52" s="80"/>
      <c r="G52" s="80"/>
    </row>
    <row r="53" spans="1:7" ht="34.5" customHeight="1">
      <c r="A53" s="74"/>
      <c r="B53" s="80" t="s">
        <v>93</v>
      </c>
      <c r="C53" s="80" t="s">
        <v>126</v>
      </c>
      <c r="D53" s="80"/>
      <c r="E53" s="80"/>
      <c r="F53" s="80"/>
      <c r="G53" s="80"/>
    </row>
    <row r="54" spans="1:7" ht="16.5" customHeight="1">
      <c r="A54" s="74"/>
      <c r="B54" s="80" t="s">
        <v>95</v>
      </c>
      <c r="C54" s="80" t="s">
        <v>2</v>
      </c>
      <c r="D54" s="80"/>
      <c r="E54" s="80"/>
      <c r="F54" s="80"/>
      <c r="G54" s="80"/>
    </row>
    <row r="55" spans="1:7" ht="44.25" customHeight="1">
      <c r="A55" s="74"/>
      <c r="B55" s="80" t="s">
        <v>96</v>
      </c>
      <c r="C55" s="80" t="s">
        <v>104</v>
      </c>
      <c r="D55" s="80"/>
      <c r="E55" s="80"/>
      <c r="F55" s="80"/>
      <c r="G55" s="80"/>
    </row>
    <row r="56" spans="1:7">
      <c r="A56" s="74"/>
      <c r="B56" s="114" t="s">
        <v>98</v>
      </c>
      <c r="C56" s="114"/>
      <c r="D56" s="80"/>
      <c r="E56" s="80"/>
      <c r="F56" s="80"/>
      <c r="G56" s="80"/>
    </row>
    <row r="57" spans="1:7" ht="26.25" customHeight="1">
      <c r="A57" s="74"/>
      <c r="B57" s="115" t="s">
        <v>134</v>
      </c>
      <c r="C57" s="115"/>
      <c r="D57" s="93">
        <v>-100</v>
      </c>
      <c r="E57" s="93">
        <v>-100</v>
      </c>
      <c r="F57" s="93">
        <v>-100</v>
      </c>
      <c r="G57" s="93">
        <v>-100</v>
      </c>
    </row>
    <row r="58" spans="1:7" ht="45.75" customHeight="1">
      <c r="A58" s="74"/>
      <c r="B58" s="115" t="s">
        <v>136</v>
      </c>
      <c r="C58" s="115"/>
      <c r="D58" s="94">
        <v>-1</v>
      </c>
      <c r="E58" s="94">
        <v>-1</v>
      </c>
      <c r="F58" s="94">
        <v>-1</v>
      </c>
      <c r="G58" s="94">
        <v>-1</v>
      </c>
    </row>
    <row r="59" spans="1:7" ht="26.25" customHeight="1">
      <c r="A59" s="74"/>
      <c r="B59" s="115" t="s">
        <v>135</v>
      </c>
      <c r="C59" s="115"/>
      <c r="D59" s="93">
        <v>-100</v>
      </c>
      <c r="E59" s="93">
        <v>-100</v>
      </c>
      <c r="F59" s="93">
        <v>-100</v>
      </c>
      <c r="G59" s="93">
        <v>-100</v>
      </c>
    </row>
    <row r="60" spans="1:7">
      <c r="A60" s="74"/>
      <c r="B60" s="108" t="s">
        <v>99</v>
      </c>
      <c r="C60" s="108"/>
      <c r="D60" s="83">
        <f>+Հավելված3!D57</f>
        <v>-1950</v>
      </c>
      <c r="E60" s="83">
        <f>+Հավելված3!E57</f>
        <v>-3900</v>
      </c>
      <c r="F60" s="83">
        <f>+Հավելված3!F57</f>
        <v>-5850</v>
      </c>
      <c r="G60" s="83">
        <f>+Հավելված3!G57</f>
        <v>-7800</v>
      </c>
    </row>
    <row r="61" spans="1:7">
      <c r="B61" s="4"/>
      <c r="C61" s="4"/>
      <c r="D61" s="4"/>
      <c r="E61" s="4"/>
      <c r="F61" s="4"/>
      <c r="G61" s="4"/>
    </row>
  </sheetData>
  <mergeCells count="29">
    <mergeCell ref="D17:G17"/>
    <mergeCell ref="B7:G7"/>
    <mergeCell ref="B8:G8"/>
    <mergeCell ref="B9:G9"/>
    <mergeCell ref="C12:G12"/>
    <mergeCell ref="B15:G15"/>
    <mergeCell ref="B35:G35"/>
    <mergeCell ref="D36:G36"/>
    <mergeCell ref="B23:C23"/>
    <mergeCell ref="B24:C24"/>
    <mergeCell ref="B25:C25"/>
    <mergeCell ref="B26:C26"/>
    <mergeCell ref="B27:C27"/>
    <mergeCell ref="F6:G6"/>
    <mergeCell ref="A5:G5"/>
    <mergeCell ref="B49:G49"/>
    <mergeCell ref="B56:C56"/>
    <mergeCell ref="B60:C60"/>
    <mergeCell ref="B57:C57"/>
    <mergeCell ref="B59:C59"/>
    <mergeCell ref="B58:C58"/>
    <mergeCell ref="B42:C42"/>
    <mergeCell ref="B43:C43"/>
    <mergeCell ref="C46:G46"/>
    <mergeCell ref="C47:G47"/>
    <mergeCell ref="D50:G50"/>
    <mergeCell ref="B28:C28"/>
    <mergeCell ref="B29:C29"/>
    <mergeCell ref="C32:G32"/>
  </mergeCells>
  <printOptions horizontalCentered="1"/>
  <pageMargins left="0.27559055118110237" right="0.35433070866141736" top="0.34" bottom="1.02" header="0.31496062992125984" footer="0.87"/>
  <pageSetup paperSize="9" scale="7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38D0A-AC26-421B-9B76-264BFF7FC453}">
  <dimension ref="A1:I16"/>
  <sheetViews>
    <sheetView tabSelected="1" workbookViewId="0">
      <selection activeCell="L8" sqref="L8"/>
    </sheetView>
  </sheetViews>
  <sheetFormatPr defaultRowHeight="17.25"/>
  <cols>
    <col min="1" max="1" width="16.5703125" style="36" customWidth="1"/>
    <col min="2" max="2" width="46.42578125" style="49" customWidth="1"/>
    <col min="3" max="3" width="14.28515625" style="49" customWidth="1"/>
    <col min="4" max="4" width="11.28515625" style="39" customWidth="1"/>
    <col min="5" max="5" width="18" style="39" customWidth="1"/>
    <col min="6" max="6" width="13" style="39" customWidth="1"/>
    <col min="7" max="7" width="21.28515625" style="40" customWidth="1"/>
    <col min="8" max="8" width="24.28515625" style="37" customWidth="1"/>
    <col min="9" max="9" width="19" style="37" customWidth="1"/>
    <col min="10" max="10" width="9.140625" style="37"/>
    <col min="11" max="11" width="11" style="37" customWidth="1"/>
    <col min="12" max="12" width="4.140625" style="37" customWidth="1"/>
    <col min="13" max="13" width="12" style="37" customWidth="1"/>
    <col min="14" max="14" width="9.140625" style="37"/>
    <col min="15" max="15" width="2.7109375" style="37" customWidth="1"/>
    <col min="16" max="16" width="11.42578125" style="37" customWidth="1"/>
    <col min="17" max="17" width="21.7109375" style="37" customWidth="1"/>
    <col min="18" max="30" width="9.140625" style="37"/>
    <col min="31" max="31" width="5.7109375" style="37" customWidth="1"/>
    <col min="32" max="33" width="9.140625" style="37"/>
    <col min="34" max="35" width="23.5703125" style="37" customWidth="1"/>
    <col min="36" max="256" width="9.140625" style="37"/>
    <col min="257" max="257" width="16.5703125" style="37" customWidth="1"/>
    <col min="258" max="258" width="46.42578125" style="37" customWidth="1"/>
    <col min="259" max="259" width="14.28515625" style="37" customWidth="1"/>
    <col min="260" max="260" width="10.7109375" style="37" customWidth="1"/>
    <col min="261" max="261" width="21" style="37" customWidth="1"/>
    <col min="262" max="262" width="15.7109375" style="37" customWidth="1"/>
    <col min="263" max="263" width="21.28515625" style="37" customWidth="1"/>
    <col min="264" max="264" width="24.28515625" style="37" customWidth="1"/>
    <col min="265" max="265" width="19" style="37" customWidth="1"/>
    <col min="266" max="266" width="9.140625" style="37"/>
    <col min="267" max="267" width="11" style="37" customWidth="1"/>
    <col min="268" max="268" width="4.140625" style="37" customWidth="1"/>
    <col min="269" max="269" width="12" style="37" customWidth="1"/>
    <col min="270" max="270" width="9.140625" style="37"/>
    <col min="271" max="271" width="2.7109375" style="37" customWidth="1"/>
    <col min="272" max="272" width="11.42578125" style="37" customWidth="1"/>
    <col min="273" max="273" width="21.7109375" style="37" customWidth="1"/>
    <col min="274" max="286" width="9.140625" style="37"/>
    <col min="287" max="287" width="5.7109375" style="37" customWidth="1"/>
    <col min="288" max="289" width="9.140625" style="37"/>
    <col min="290" max="291" width="23.5703125" style="37" customWidth="1"/>
    <col min="292" max="512" width="9.140625" style="37"/>
    <col min="513" max="513" width="16.5703125" style="37" customWidth="1"/>
    <col min="514" max="514" width="46.42578125" style="37" customWidth="1"/>
    <col min="515" max="515" width="14.28515625" style="37" customWidth="1"/>
    <col min="516" max="516" width="10.7109375" style="37" customWidth="1"/>
    <col min="517" max="517" width="21" style="37" customWidth="1"/>
    <col min="518" max="518" width="15.7109375" style="37" customWidth="1"/>
    <col min="519" max="519" width="21.28515625" style="37" customWidth="1"/>
    <col min="520" max="520" width="24.28515625" style="37" customWidth="1"/>
    <col min="521" max="521" width="19" style="37" customWidth="1"/>
    <col min="522" max="522" width="9.140625" style="37"/>
    <col min="523" max="523" width="11" style="37" customWidth="1"/>
    <col min="524" max="524" width="4.140625" style="37" customWidth="1"/>
    <col min="525" max="525" width="12" style="37" customWidth="1"/>
    <col min="526" max="526" width="9.140625" style="37"/>
    <col min="527" max="527" width="2.7109375" style="37" customWidth="1"/>
    <col min="528" max="528" width="11.42578125" style="37" customWidth="1"/>
    <col min="529" max="529" width="21.7109375" style="37" customWidth="1"/>
    <col min="530" max="542" width="9.140625" style="37"/>
    <col min="543" max="543" width="5.7109375" style="37" customWidth="1"/>
    <col min="544" max="545" width="9.140625" style="37"/>
    <col min="546" max="547" width="23.5703125" style="37" customWidth="1"/>
    <col min="548" max="768" width="9.140625" style="37"/>
    <col min="769" max="769" width="16.5703125" style="37" customWidth="1"/>
    <col min="770" max="770" width="46.42578125" style="37" customWidth="1"/>
    <col min="771" max="771" width="14.28515625" style="37" customWidth="1"/>
    <col min="772" max="772" width="10.7109375" style="37" customWidth="1"/>
    <col min="773" max="773" width="21" style="37" customWidth="1"/>
    <col min="774" max="774" width="15.7109375" style="37" customWidth="1"/>
    <col min="775" max="775" width="21.28515625" style="37" customWidth="1"/>
    <col min="776" max="776" width="24.28515625" style="37" customWidth="1"/>
    <col min="777" max="777" width="19" style="37" customWidth="1"/>
    <col min="778" max="778" width="9.140625" style="37"/>
    <col min="779" max="779" width="11" style="37" customWidth="1"/>
    <col min="780" max="780" width="4.140625" style="37" customWidth="1"/>
    <col min="781" max="781" width="12" style="37" customWidth="1"/>
    <col min="782" max="782" width="9.140625" style="37"/>
    <col min="783" max="783" width="2.7109375" style="37" customWidth="1"/>
    <col min="784" max="784" width="11.42578125" style="37" customWidth="1"/>
    <col min="785" max="785" width="21.7109375" style="37" customWidth="1"/>
    <col min="786" max="798" width="9.140625" style="37"/>
    <col min="799" max="799" width="5.7109375" style="37" customWidth="1"/>
    <col min="800" max="801" width="9.140625" style="37"/>
    <col min="802" max="803" width="23.5703125" style="37" customWidth="1"/>
    <col min="804" max="1024" width="9.140625" style="37"/>
    <col min="1025" max="1025" width="16.5703125" style="37" customWidth="1"/>
    <col min="1026" max="1026" width="46.42578125" style="37" customWidth="1"/>
    <col min="1027" max="1027" width="14.28515625" style="37" customWidth="1"/>
    <col min="1028" max="1028" width="10.7109375" style="37" customWidth="1"/>
    <col min="1029" max="1029" width="21" style="37" customWidth="1"/>
    <col min="1030" max="1030" width="15.7109375" style="37" customWidth="1"/>
    <col min="1031" max="1031" width="21.28515625" style="37" customWidth="1"/>
    <col min="1032" max="1032" width="24.28515625" style="37" customWidth="1"/>
    <col min="1033" max="1033" width="19" style="37" customWidth="1"/>
    <col min="1034" max="1034" width="9.140625" style="37"/>
    <col min="1035" max="1035" width="11" style="37" customWidth="1"/>
    <col min="1036" max="1036" width="4.140625" style="37" customWidth="1"/>
    <col min="1037" max="1037" width="12" style="37" customWidth="1"/>
    <col min="1038" max="1038" width="9.140625" style="37"/>
    <col min="1039" max="1039" width="2.7109375" style="37" customWidth="1"/>
    <col min="1040" max="1040" width="11.42578125" style="37" customWidth="1"/>
    <col min="1041" max="1041" width="21.7109375" style="37" customWidth="1"/>
    <col min="1042" max="1054" width="9.140625" style="37"/>
    <col min="1055" max="1055" width="5.7109375" style="37" customWidth="1"/>
    <col min="1056" max="1057" width="9.140625" style="37"/>
    <col min="1058" max="1059" width="23.5703125" style="37" customWidth="1"/>
    <col min="1060" max="1280" width="9.140625" style="37"/>
    <col min="1281" max="1281" width="16.5703125" style="37" customWidth="1"/>
    <col min="1282" max="1282" width="46.42578125" style="37" customWidth="1"/>
    <col min="1283" max="1283" width="14.28515625" style="37" customWidth="1"/>
    <col min="1284" max="1284" width="10.7109375" style="37" customWidth="1"/>
    <col min="1285" max="1285" width="21" style="37" customWidth="1"/>
    <col min="1286" max="1286" width="15.7109375" style="37" customWidth="1"/>
    <col min="1287" max="1287" width="21.28515625" style="37" customWidth="1"/>
    <col min="1288" max="1288" width="24.28515625" style="37" customWidth="1"/>
    <col min="1289" max="1289" width="19" style="37" customWidth="1"/>
    <col min="1290" max="1290" width="9.140625" style="37"/>
    <col min="1291" max="1291" width="11" style="37" customWidth="1"/>
    <col min="1292" max="1292" width="4.140625" style="37" customWidth="1"/>
    <col min="1293" max="1293" width="12" style="37" customWidth="1"/>
    <col min="1294" max="1294" width="9.140625" style="37"/>
    <col min="1295" max="1295" width="2.7109375" style="37" customWidth="1"/>
    <col min="1296" max="1296" width="11.42578125" style="37" customWidth="1"/>
    <col min="1297" max="1297" width="21.7109375" style="37" customWidth="1"/>
    <col min="1298" max="1310" width="9.140625" style="37"/>
    <col min="1311" max="1311" width="5.7109375" style="37" customWidth="1"/>
    <col min="1312" max="1313" width="9.140625" style="37"/>
    <col min="1314" max="1315" width="23.5703125" style="37" customWidth="1"/>
    <col min="1316" max="1536" width="9.140625" style="37"/>
    <col min="1537" max="1537" width="16.5703125" style="37" customWidth="1"/>
    <col min="1538" max="1538" width="46.42578125" style="37" customWidth="1"/>
    <col min="1539" max="1539" width="14.28515625" style="37" customWidth="1"/>
    <col min="1540" max="1540" width="10.7109375" style="37" customWidth="1"/>
    <col min="1541" max="1541" width="21" style="37" customWidth="1"/>
    <col min="1542" max="1542" width="15.7109375" style="37" customWidth="1"/>
    <col min="1543" max="1543" width="21.28515625" style="37" customWidth="1"/>
    <col min="1544" max="1544" width="24.28515625" style="37" customWidth="1"/>
    <col min="1545" max="1545" width="19" style="37" customWidth="1"/>
    <col min="1546" max="1546" width="9.140625" style="37"/>
    <col min="1547" max="1547" width="11" style="37" customWidth="1"/>
    <col min="1548" max="1548" width="4.140625" style="37" customWidth="1"/>
    <col min="1549" max="1549" width="12" style="37" customWidth="1"/>
    <col min="1550" max="1550" width="9.140625" style="37"/>
    <col min="1551" max="1551" width="2.7109375" style="37" customWidth="1"/>
    <col min="1552" max="1552" width="11.42578125" style="37" customWidth="1"/>
    <col min="1553" max="1553" width="21.7109375" style="37" customWidth="1"/>
    <col min="1554" max="1566" width="9.140625" style="37"/>
    <col min="1567" max="1567" width="5.7109375" style="37" customWidth="1"/>
    <col min="1568" max="1569" width="9.140625" style="37"/>
    <col min="1570" max="1571" width="23.5703125" style="37" customWidth="1"/>
    <col min="1572" max="1792" width="9.140625" style="37"/>
    <col min="1793" max="1793" width="16.5703125" style="37" customWidth="1"/>
    <col min="1794" max="1794" width="46.42578125" style="37" customWidth="1"/>
    <col min="1795" max="1795" width="14.28515625" style="37" customWidth="1"/>
    <col min="1796" max="1796" width="10.7109375" style="37" customWidth="1"/>
    <col min="1797" max="1797" width="21" style="37" customWidth="1"/>
    <col min="1798" max="1798" width="15.7109375" style="37" customWidth="1"/>
    <col min="1799" max="1799" width="21.28515625" style="37" customWidth="1"/>
    <col min="1800" max="1800" width="24.28515625" style="37" customWidth="1"/>
    <col min="1801" max="1801" width="19" style="37" customWidth="1"/>
    <col min="1802" max="1802" width="9.140625" style="37"/>
    <col min="1803" max="1803" width="11" style="37" customWidth="1"/>
    <col min="1804" max="1804" width="4.140625" style="37" customWidth="1"/>
    <col min="1805" max="1805" width="12" style="37" customWidth="1"/>
    <col min="1806" max="1806" width="9.140625" style="37"/>
    <col min="1807" max="1807" width="2.7109375" style="37" customWidth="1"/>
    <col min="1808" max="1808" width="11.42578125" style="37" customWidth="1"/>
    <col min="1809" max="1809" width="21.7109375" style="37" customWidth="1"/>
    <col min="1810" max="1822" width="9.140625" style="37"/>
    <col min="1823" max="1823" width="5.7109375" style="37" customWidth="1"/>
    <col min="1824" max="1825" width="9.140625" style="37"/>
    <col min="1826" max="1827" width="23.5703125" style="37" customWidth="1"/>
    <col min="1828" max="2048" width="9.140625" style="37"/>
    <col min="2049" max="2049" width="16.5703125" style="37" customWidth="1"/>
    <col min="2050" max="2050" width="46.42578125" style="37" customWidth="1"/>
    <col min="2051" max="2051" width="14.28515625" style="37" customWidth="1"/>
    <col min="2052" max="2052" width="10.7109375" style="37" customWidth="1"/>
    <col min="2053" max="2053" width="21" style="37" customWidth="1"/>
    <col min="2054" max="2054" width="15.7109375" style="37" customWidth="1"/>
    <col min="2055" max="2055" width="21.28515625" style="37" customWidth="1"/>
    <col min="2056" max="2056" width="24.28515625" style="37" customWidth="1"/>
    <col min="2057" max="2057" width="19" style="37" customWidth="1"/>
    <col min="2058" max="2058" width="9.140625" style="37"/>
    <col min="2059" max="2059" width="11" style="37" customWidth="1"/>
    <col min="2060" max="2060" width="4.140625" style="37" customWidth="1"/>
    <col min="2061" max="2061" width="12" style="37" customWidth="1"/>
    <col min="2062" max="2062" width="9.140625" style="37"/>
    <col min="2063" max="2063" width="2.7109375" style="37" customWidth="1"/>
    <col min="2064" max="2064" width="11.42578125" style="37" customWidth="1"/>
    <col min="2065" max="2065" width="21.7109375" style="37" customWidth="1"/>
    <col min="2066" max="2078" width="9.140625" style="37"/>
    <col min="2079" max="2079" width="5.7109375" style="37" customWidth="1"/>
    <col min="2080" max="2081" width="9.140625" style="37"/>
    <col min="2082" max="2083" width="23.5703125" style="37" customWidth="1"/>
    <col min="2084" max="2304" width="9.140625" style="37"/>
    <col min="2305" max="2305" width="16.5703125" style="37" customWidth="1"/>
    <col min="2306" max="2306" width="46.42578125" style="37" customWidth="1"/>
    <col min="2307" max="2307" width="14.28515625" style="37" customWidth="1"/>
    <col min="2308" max="2308" width="10.7109375" style="37" customWidth="1"/>
    <col min="2309" max="2309" width="21" style="37" customWidth="1"/>
    <col min="2310" max="2310" width="15.7109375" style="37" customWidth="1"/>
    <col min="2311" max="2311" width="21.28515625" style="37" customWidth="1"/>
    <col min="2312" max="2312" width="24.28515625" style="37" customWidth="1"/>
    <col min="2313" max="2313" width="19" style="37" customWidth="1"/>
    <col min="2314" max="2314" width="9.140625" style="37"/>
    <col min="2315" max="2315" width="11" style="37" customWidth="1"/>
    <col min="2316" max="2316" width="4.140625" style="37" customWidth="1"/>
    <col min="2317" max="2317" width="12" style="37" customWidth="1"/>
    <col min="2318" max="2318" width="9.140625" style="37"/>
    <col min="2319" max="2319" width="2.7109375" style="37" customWidth="1"/>
    <col min="2320" max="2320" width="11.42578125" style="37" customWidth="1"/>
    <col min="2321" max="2321" width="21.7109375" style="37" customWidth="1"/>
    <col min="2322" max="2334" width="9.140625" style="37"/>
    <col min="2335" max="2335" width="5.7109375" style="37" customWidth="1"/>
    <col min="2336" max="2337" width="9.140625" style="37"/>
    <col min="2338" max="2339" width="23.5703125" style="37" customWidth="1"/>
    <col min="2340" max="2560" width="9.140625" style="37"/>
    <col min="2561" max="2561" width="16.5703125" style="37" customWidth="1"/>
    <col min="2562" max="2562" width="46.42578125" style="37" customWidth="1"/>
    <col min="2563" max="2563" width="14.28515625" style="37" customWidth="1"/>
    <col min="2564" max="2564" width="10.7109375" style="37" customWidth="1"/>
    <col min="2565" max="2565" width="21" style="37" customWidth="1"/>
    <col min="2566" max="2566" width="15.7109375" style="37" customWidth="1"/>
    <col min="2567" max="2567" width="21.28515625" style="37" customWidth="1"/>
    <col min="2568" max="2568" width="24.28515625" style="37" customWidth="1"/>
    <col min="2569" max="2569" width="19" style="37" customWidth="1"/>
    <col min="2570" max="2570" width="9.140625" style="37"/>
    <col min="2571" max="2571" width="11" style="37" customWidth="1"/>
    <col min="2572" max="2572" width="4.140625" style="37" customWidth="1"/>
    <col min="2573" max="2573" width="12" style="37" customWidth="1"/>
    <col min="2574" max="2574" width="9.140625" style="37"/>
    <col min="2575" max="2575" width="2.7109375" style="37" customWidth="1"/>
    <col min="2576" max="2576" width="11.42578125" style="37" customWidth="1"/>
    <col min="2577" max="2577" width="21.7109375" style="37" customWidth="1"/>
    <col min="2578" max="2590" width="9.140625" style="37"/>
    <col min="2591" max="2591" width="5.7109375" style="37" customWidth="1"/>
    <col min="2592" max="2593" width="9.140625" style="37"/>
    <col min="2594" max="2595" width="23.5703125" style="37" customWidth="1"/>
    <col min="2596" max="2816" width="9.140625" style="37"/>
    <col min="2817" max="2817" width="16.5703125" style="37" customWidth="1"/>
    <col min="2818" max="2818" width="46.42578125" style="37" customWidth="1"/>
    <col min="2819" max="2819" width="14.28515625" style="37" customWidth="1"/>
    <col min="2820" max="2820" width="10.7109375" style="37" customWidth="1"/>
    <col min="2821" max="2821" width="21" style="37" customWidth="1"/>
    <col min="2822" max="2822" width="15.7109375" style="37" customWidth="1"/>
    <col min="2823" max="2823" width="21.28515625" style="37" customWidth="1"/>
    <col min="2824" max="2824" width="24.28515625" style="37" customWidth="1"/>
    <col min="2825" max="2825" width="19" style="37" customWidth="1"/>
    <col min="2826" max="2826" width="9.140625" style="37"/>
    <col min="2827" max="2827" width="11" style="37" customWidth="1"/>
    <col min="2828" max="2828" width="4.140625" style="37" customWidth="1"/>
    <col min="2829" max="2829" width="12" style="37" customWidth="1"/>
    <col min="2830" max="2830" width="9.140625" style="37"/>
    <col min="2831" max="2831" width="2.7109375" style="37" customWidth="1"/>
    <col min="2832" max="2832" width="11.42578125" style="37" customWidth="1"/>
    <col min="2833" max="2833" width="21.7109375" style="37" customWidth="1"/>
    <col min="2834" max="2846" width="9.140625" style="37"/>
    <col min="2847" max="2847" width="5.7109375" style="37" customWidth="1"/>
    <col min="2848" max="2849" width="9.140625" style="37"/>
    <col min="2850" max="2851" width="23.5703125" style="37" customWidth="1"/>
    <col min="2852" max="3072" width="9.140625" style="37"/>
    <col min="3073" max="3073" width="16.5703125" style="37" customWidth="1"/>
    <col min="3074" max="3074" width="46.42578125" style="37" customWidth="1"/>
    <col min="3075" max="3075" width="14.28515625" style="37" customWidth="1"/>
    <col min="3076" max="3076" width="10.7109375" style="37" customWidth="1"/>
    <col min="3077" max="3077" width="21" style="37" customWidth="1"/>
    <col min="3078" max="3078" width="15.7109375" style="37" customWidth="1"/>
    <col min="3079" max="3079" width="21.28515625" style="37" customWidth="1"/>
    <col min="3080" max="3080" width="24.28515625" style="37" customWidth="1"/>
    <col min="3081" max="3081" width="19" style="37" customWidth="1"/>
    <col min="3082" max="3082" width="9.140625" style="37"/>
    <col min="3083" max="3083" width="11" style="37" customWidth="1"/>
    <col min="3084" max="3084" width="4.140625" style="37" customWidth="1"/>
    <col min="3085" max="3085" width="12" style="37" customWidth="1"/>
    <col min="3086" max="3086" width="9.140625" style="37"/>
    <col min="3087" max="3087" width="2.7109375" style="37" customWidth="1"/>
    <col min="3088" max="3088" width="11.42578125" style="37" customWidth="1"/>
    <col min="3089" max="3089" width="21.7109375" style="37" customWidth="1"/>
    <col min="3090" max="3102" width="9.140625" style="37"/>
    <col min="3103" max="3103" width="5.7109375" style="37" customWidth="1"/>
    <col min="3104" max="3105" width="9.140625" style="37"/>
    <col min="3106" max="3107" width="23.5703125" style="37" customWidth="1"/>
    <col min="3108" max="3328" width="9.140625" style="37"/>
    <col min="3329" max="3329" width="16.5703125" style="37" customWidth="1"/>
    <col min="3330" max="3330" width="46.42578125" style="37" customWidth="1"/>
    <col min="3331" max="3331" width="14.28515625" style="37" customWidth="1"/>
    <col min="3332" max="3332" width="10.7109375" style="37" customWidth="1"/>
    <col min="3333" max="3333" width="21" style="37" customWidth="1"/>
    <col min="3334" max="3334" width="15.7109375" style="37" customWidth="1"/>
    <col min="3335" max="3335" width="21.28515625" style="37" customWidth="1"/>
    <col min="3336" max="3336" width="24.28515625" style="37" customWidth="1"/>
    <col min="3337" max="3337" width="19" style="37" customWidth="1"/>
    <col min="3338" max="3338" width="9.140625" style="37"/>
    <col min="3339" max="3339" width="11" style="37" customWidth="1"/>
    <col min="3340" max="3340" width="4.140625" style="37" customWidth="1"/>
    <col min="3341" max="3341" width="12" style="37" customWidth="1"/>
    <col min="3342" max="3342" width="9.140625" style="37"/>
    <col min="3343" max="3343" width="2.7109375" style="37" customWidth="1"/>
    <col min="3344" max="3344" width="11.42578125" style="37" customWidth="1"/>
    <col min="3345" max="3345" width="21.7109375" style="37" customWidth="1"/>
    <col min="3346" max="3358" width="9.140625" style="37"/>
    <col min="3359" max="3359" width="5.7109375" style="37" customWidth="1"/>
    <col min="3360" max="3361" width="9.140625" style="37"/>
    <col min="3362" max="3363" width="23.5703125" style="37" customWidth="1"/>
    <col min="3364" max="3584" width="9.140625" style="37"/>
    <col min="3585" max="3585" width="16.5703125" style="37" customWidth="1"/>
    <col min="3586" max="3586" width="46.42578125" style="37" customWidth="1"/>
    <col min="3587" max="3587" width="14.28515625" style="37" customWidth="1"/>
    <col min="3588" max="3588" width="10.7109375" style="37" customWidth="1"/>
    <col min="3589" max="3589" width="21" style="37" customWidth="1"/>
    <col min="3590" max="3590" width="15.7109375" style="37" customWidth="1"/>
    <col min="3591" max="3591" width="21.28515625" style="37" customWidth="1"/>
    <col min="3592" max="3592" width="24.28515625" style="37" customWidth="1"/>
    <col min="3593" max="3593" width="19" style="37" customWidth="1"/>
    <col min="3594" max="3594" width="9.140625" style="37"/>
    <col min="3595" max="3595" width="11" style="37" customWidth="1"/>
    <col min="3596" max="3596" width="4.140625" style="37" customWidth="1"/>
    <col min="3597" max="3597" width="12" style="37" customWidth="1"/>
    <col min="3598" max="3598" width="9.140625" style="37"/>
    <col min="3599" max="3599" width="2.7109375" style="37" customWidth="1"/>
    <col min="3600" max="3600" width="11.42578125" style="37" customWidth="1"/>
    <col min="3601" max="3601" width="21.7109375" style="37" customWidth="1"/>
    <col min="3602" max="3614" width="9.140625" style="37"/>
    <col min="3615" max="3615" width="5.7109375" style="37" customWidth="1"/>
    <col min="3616" max="3617" width="9.140625" style="37"/>
    <col min="3618" max="3619" width="23.5703125" style="37" customWidth="1"/>
    <col min="3620" max="3840" width="9.140625" style="37"/>
    <col min="3841" max="3841" width="16.5703125" style="37" customWidth="1"/>
    <col min="3842" max="3842" width="46.42578125" style="37" customWidth="1"/>
    <col min="3843" max="3843" width="14.28515625" style="37" customWidth="1"/>
    <col min="3844" max="3844" width="10.7109375" style="37" customWidth="1"/>
    <col min="3845" max="3845" width="21" style="37" customWidth="1"/>
    <col min="3846" max="3846" width="15.7109375" style="37" customWidth="1"/>
    <col min="3847" max="3847" width="21.28515625" style="37" customWidth="1"/>
    <col min="3848" max="3848" width="24.28515625" style="37" customWidth="1"/>
    <col min="3849" max="3849" width="19" style="37" customWidth="1"/>
    <col min="3850" max="3850" width="9.140625" style="37"/>
    <col min="3851" max="3851" width="11" style="37" customWidth="1"/>
    <col min="3852" max="3852" width="4.140625" style="37" customWidth="1"/>
    <col min="3853" max="3853" width="12" style="37" customWidth="1"/>
    <col min="3854" max="3854" width="9.140625" style="37"/>
    <col min="3855" max="3855" width="2.7109375" style="37" customWidth="1"/>
    <col min="3856" max="3856" width="11.42578125" style="37" customWidth="1"/>
    <col min="3857" max="3857" width="21.7109375" style="37" customWidth="1"/>
    <col min="3858" max="3870" width="9.140625" style="37"/>
    <col min="3871" max="3871" width="5.7109375" style="37" customWidth="1"/>
    <col min="3872" max="3873" width="9.140625" style="37"/>
    <col min="3874" max="3875" width="23.5703125" style="37" customWidth="1"/>
    <col min="3876" max="4096" width="9.140625" style="37"/>
    <col min="4097" max="4097" width="16.5703125" style="37" customWidth="1"/>
    <col min="4098" max="4098" width="46.42578125" style="37" customWidth="1"/>
    <col min="4099" max="4099" width="14.28515625" style="37" customWidth="1"/>
    <col min="4100" max="4100" width="10.7109375" style="37" customWidth="1"/>
    <col min="4101" max="4101" width="21" style="37" customWidth="1"/>
    <col min="4102" max="4102" width="15.7109375" style="37" customWidth="1"/>
    <col min="4103" max="4103" width="21.28515625" style="37" customWidth="1"/>
    <col min="4104" max="4104" width="24.28515625" style="37" customWidth="1"/>
    <col min="4105" max="4105" width="19" style="37" customWidth="1"/>
    <col min="4106" max="4106" width="9.140625" style="37"/>
    <col min="4107" max="4107" width="11" style="37" customWidth="1"/>
    <col min="4108" max="4108" width="4.140625" style="37" customWidth="1"/>
    <col min="4109" max="4109" width="12" style="37" customWidth="1"/>
    <col min="4110" max="4110" width="9.140625" style="37"/>
    <col min="4111" max="4111" width="2.7109375" style="37" customWidth="1"/>
    <col min="4112" max="4112" width="11.42578125" style="37" customWidth="1"/>
    <col min="4113" max="4113" width="21.7109375" style="37" customWidth="1"/>
    <col min="4114" max="4126" width="9.140625" style="37"/>
    <col min="4127" max="4127" width="5.7109375" style="37" customWidth="1"/>
    <col min="4128" max="4129" width="9.140625" style="37"/>
    <col min="4130" max="4131" width="23.5703125" style="37" customWidth="1"/>
    <col min="4132" max="4352" width="9.140625" style="37"/>
    <col min="4353" max="4353" width="16.5703125" style="37" customWidth="1"/>
    <col min="4354" max="4354" width="46.42578125" style="37" customWidth="1"/>
    <col min="4355" max="4355" width="14.28515625" style="37" customWidth="1"/>
    <col min="4356" max="4356" width="10.7109375" style="37" customWidth="1"/>
    <col min="4357" max="4357" width="21" style="37" customWidth="1"/>
    <col min="4358" max="4358" width="15.7109375" style="37" customWidth="1"/>
    <col min="4359" max="4359" width="21.28515625" style="37" customWidth="1"/>
    <col min="4360" max="4360" width="24.28515625" style="37" customWidth="1"/>
    <col min="4361" max="4361" width="19" style="37" customWidth="1"/>
    <col min="4362" max="4362" width="9.140625" style="37"/>
    <col min="4363" max="4363" width="11" style="37" customWidth="1"/>
    <col min="4364" max="4364" width="4.140625" style="37" customWidth="1"/>
    <col min="4365" max="4365" width="12" style="37" customWidth="1"/>
    <col min="4366" max="4366" width="9.140625" style="37"/>
    <col min="4367" max="4367" width="2.7109375" style="37" customWidth="1"/>
    <col min="4368" max="4368" width="11.42578125" style="37" customWidth="1"/>
    <col min="4369" max="4369" width="21.7109375" style="37" customWidth="1"/>
    <col min="4370" max="4382" width="9.140625" style="37"/>
    <col min="4383" max="4383" width="5.7109375" style="37" customWidth="1"/>
    <col min="4384" max="4385" width="9.140625" style="37"/>
    <col min="4386" max="4387" width="23.5703125" style="37" customWidth="1"/>
    <col min="4388" max="4608" width="9.140625" style="37"/>
    <col min="4609" max="4609" width="16.5703125" style="37" customWidth="1"/>
    <col min="4610" max="4610" width="46.42578125" style="37" customWidth="1"/>
    <col min="4611" max="4611" width="14.28515625" style="37" customWidth="1"/>
    <col min="4612" max="4612" width="10.7109375" style="37" customWidth="1"/>
    <col min="4613" max="4613" width="21" style="37" customWidth="1"/>
    <col min="4614" max="4614" width="15.7109375" style="37" customWidth="1"/>
    <col min="4615" max="4615" width="21.28515625" style="37" customWidth="1"/>
    <col min="4616" max="4616" width="24.28515625" style="37" customWidth="1"/>
    <col min="4617" max="4617" width="19" style="37" customWidth="1"/>
    <col min="4618" max="4618" width="9.140625" style="37"/>
    <col min="4619" max="4619" width="11" style="37" customWidth="1"/>
    <col min="4620" max="4620" width="4.140625" style="37" customWidth="1"/>
    <col min="4621" max="4621" width="12" style="37" customWidth="1"/>
    <col min="4622" max="4622" width="9.140625" style="37"/>
    <col min="4623" max="4623" width="2.7109375" style="37" customWidth="1"/>
    <col min="4624" max="4624" width="11.42578125" style="37" customWidth="1"/>
    <col min="4625" max="4625" width="21.7109375" style="37" customWidth="1"/>
    <col min="4626" max="4638" width="9.140625" style="37"/>
    <col min="4639" max="4639" width="5.7109375" style="37" customWidth="1"/>
    <col min="4640" max="4641" width="9.140625" style="37"/>
    <col min="4642" max="4643" width="23.5703125" style="37" customWidth="1"/>
    <col min="4644" max="4864" width="9.140625" style="37"/>
    <col min="4865" max="4865" width="16.5703125" style="37" customWidth="1"/>
    <col min="4866" max="4866" width="46.42578125" style="37" customWidth="1"/>
    <col min="4867" max="4867" width="14.28515625" style="37" customWidth="1"/>
    <col min="4868" max="4868" width="10.7109375" style="37" customWidth="1"/>
    <col min="4869" max="4869" width="21" style="37" customWidth="1"/>
    <col min="4870" max="4870" width="15.7109375" style="37" customWidth="1"/>
    <col min="4871" max="4871" width="21.28515625" style="37" customWidth="1"/>
    <col min="4872" max="4872" width="24.28515625" style="37" customWidth="1"/>
    <col min="4873" max="4873" width="19" style="37" customWidth="1"/>
    <col min="4874" max="4874" width="9.140625" style="37"/>
    <col min="4875" max="4875" width="11" style="37" customWidth="1"/>
    <col min="4876" max="4876" width="4.140625" style="37" customWidth="1"/>
    <col min="4877" max="4877" width="12" style="37" customWidth="1"/>
    <col min="4878" max="4878" width="9.140625" style="37"/>
    <col min="4879" max="4879" width="2.7109375" style="37" customWidth="1"/>
    <col min="4880" max="4880" width="11.42578125" style="37" customWidth="1"/>
    <col min="4881" max="4881" width="21.7109375" style="37" customWidth="1"/>
    <col min="4882" max="4894" width="9.140625" style="37"/>
    <col min="4895" max="4895" width="5.7109375" style="37" customWidth="1"/>
    <col min="4896" max="4897" width="9.140625" style="37"/>
    <col min="4898" max="4899" width="23.5703125" style="37" customWidth="1"/>
    <col min="4900" max="5120" width="9.140625" style="37"/>
    <col min="5121" max="5121" width="16.5703125" style="37" customWidth="1"/>
    <col min="5122" max="5122" width="46.42578125" style="37" customWidth="1"/>
    <col min="5123" max="5123" width="14.28515625" style="37" customWidth="1"/>
    <col min="5124" max="5124" width="10.7109375" style="37" customWidth="1"/>
    <col min="5125" max="5125" width="21" style="37" customWidth="1"/>
    <col min="5126" max="5126" width="15.7109375" style="37" customWidth="1"/>
    <col min="5127" max="5127" width="21.28515625" style="37" customWidth="1"/>
    <col min="5128" max="5128" width="24.28515625" style="37" customWidth="1"/>
    <col min="5129" max="5129" width="19" style="37" customWidth="1"/>
    <col min="5130" max="5130" width="9.140625" style="37"/>
    <col min="5131" max="5131" width="11" style="37" customWidth="1"/>
    <col min="5132" max="5132" width="4.140625" style="37" customWidth="1"/>
    <col min="5133" max="5133" width="12" style="37" customWidth="1"/>
    <col min="5134" max="5134" width="9.140625" style="37"/>
    <col min="5135" max="5135" width="2.7109375" style="37" customWidth="1"/>
    <col min="5136" max="5136" width="11.42578125" style="37" customWidth="1"/>
    <col min="5137" max="5137" width="21.7109375" style="37" customWidth="1"/>
    <col min="5138" max="5150" width="9.140625" style="37"/>
    <col min="5151" max="5151" width="5.7109375" style="37" customWidth="1"/>
    <col min="5152" max="5153" width="9.140625" style="37"/>
    <col min="5154" max="5155" width="23.5703125" style="37" customWidth="1"/>
    <col min="5156" max="5376" width="9.140625" style="37"/>
    <col min="5377" max="5377" width="16.5703125" style="37" customWidth="1"/>
    <col min="5378" max="5378" width="46.42578125" style="37" customWidth="1"/>
    <col min="5379" max="5379" width="14.28515625" style="37" customWidth="1"/>
    <col min="5380" max="5380" width="10.7109375" style="37" customWidth="1"/>
    <col min="5381" max="5381" width="21" style="37" customWidth="1"/>
    <col min="5382" max="5382" width="15.7109375" style="37" customWidth="1"/>
    <col min="5383" max="5383" width="21.28515625" style="37" customWidth="1"/>
    <col min="5384" max="5384" width="24.28515625" style="37" customWidth="1"/>
    <col min="5385" max="5385" width="19" style="37" customWidth="1"/>
    <col min="5386" max="5386" width="9.140625" style="37"/>
    <col min="5387" max="5387" width="11" style="37" customWidth="1"/>
    <col min="5388" max="5388" width="4.140625" style="37" customWidth="1"/>
    <col min="5389" max="5389" width="12" style="37" customWidth="1"/>
    <col min="5390" max="5390" width="9.140625" style="37"/>
    <col min="5391" max="5391" width="2.7109375" style="37" customWidth="1"/>
    <col min="5392" max="5392" width="11.42578125" style="37" customWidth="1"/>
    <col min="5393" max="5393" width="21.7109375" style="37" customWidth="1"/>
    <col min="5394" max="5406" width="9.140625" style="37"/>
    <col min="5407" max="5407" width="5.7109375" style="37" customWidth="1"/>
    <col min="5408" max="5409" width="9.140625" style="37"/>
    <col min="5410" max="5411" width="23.5703125" style="37" customWidth="1"/>
    <col min="5412" max="5632" width="9.140625" style="37"/>
    <col min="5633" max="5633" width="16.5703125" style="37" customWidth="1"/>
    <col min="5634" max="5634" width="46.42578125" style="37" customWidth="1"/>
    <col min="5635" max="5635" width="14.28515625" style="37" customWidth="1"/>
    <col min="5636" max="5636" width="10.7109375" style="37" customWidth="1"/>
    <col min="5637" max="5637" width="21" style="37" customWidth="1"/>
    <col min="5638" max="5638" width="15.7109375" style="37" customWidth="1"/>
    <col min="5639" max="5639" width="21.28515625" style="37" customWidth="1"/>
    <col min="5640" max="5640" width="24.28515625" style="37" customWidth="1"/>
    <col min="5641" max="5641" width="19" style="37" customWidth="1"/>
    <col min="5642" max="5642" width="9.140625" style="37"/>
    <col min="5643" max="5643" width="11" style="37" customWidth="1"/>
    <col min="5644" max="5644" width="4.140625" style="37" customWidth="1"/>
    <col min="5645" max="5645" width="12" style="37" customWidth="1"/>
    <col min="5646" max="5646" width="9.140625" style="37"/>
    <col min="5647" max="5647" width="2.7109375" style="37" customWidth="1"/>
    <col min="5648" max="5648" width="11.42578125" style="37" customWidth="1"/>
    <col min="5649" max="5649" width="21.7109375" style="37" customWidth="1"/>
    <col min="5650" max="5662" width="9.140625" style="37"/>
    <col min="5663" max="5663" width="5.7109375" style="37" customWidth="1"/>
    <col min="5664" max="5665" width="9.140625" style="37"/>
    <col min="5666" max="5667" width="23.5703125" style="37" customWidth="1"/>
    <col min="5668" max="5888" width="9.140625" style="37"/>
    <col min="5889" max="5889" width="16.5703125" style="37" customWidth="1"/>
    <col min="5890" max="5890" width="46.42578125" style="37" customWidth="1"/>
    <col min="5891" max="5891" width="14.28515625" style="37" customWidth="1"/>
    <col min="5892" max="5892" width="10.7109375" style="37" customWidth="1"/>
    <col min="5893" max="5893" width="21" style="37" customWidth="1"/>
    <col min="5894" max="5894" width="15.7109375" style="37" customWidth="1"/>
    <col min="5895" max="5895" width="21.28515625" style="37" customWidth="1"/>
    <col min="5896" max="5896" width="24.28515625" style="37" customWidth="1"/>
    <col min="5897" max="5897" width="19" style="37" customWidth="1"/>
    <col min="5898" max="5898" width="9.140625" style="37"/>
    <col min="5899" max="5899" width="11" style="37" customWidth="1"/>
    <col min="5900" max="5900" width="4.140625" style="37" customWidth="1"/>
    <col min="5901" max="5901" width="12" style="37" customWidth="1"/>
    <col min="5902" max="5902" width="9.140625" style="37"/>
    <col min="5903" max="5903" width="2.7109375" style="37" customWidth="1"/>
    <col min="5904" max="5904" width="11.42578125" style="37" customWidth="1"/>
    <col min="5905" max="5905" width="21.7109375" style="37" customWidth="1"/>
    <col min="5906" max="5918" width="9.140625" style="37"/>
    <col min="5919" max="5919" width="5.7109375" style="37" customWidth="1"/>
    <col min="5920" max="5921" width="9.140625" style="37"/>
    <col min="5922" max="5923" width="23.5703125" style="37" customWidth="1"/>
    <col min="5924" max="6144" width="9.140625" style="37"/>
    <col min="6145" max="6145" width="16.5703125" style="37" customWidth="1"/>
    <col min="6146" max="6146" width="46.42578125" style="37" customWidth="1"/>
    <col min="6147" max="6147" width="14.28515625" style="37" customWidth="1"/>
    <col min="6148" max="6148" width="10.7109375" style="37" customWidth="1"/>
    <col min="6149" max="6149" width="21" style="37" customWidth="1"/>
    <col min="6150" max="6150" width="15.7109375" style="37" customWidth="1"/>
    <col min="6151" max="6151" width="21.28515625" style="37" customWidth="1"/>
    <col min="6152" max="6152" width="24.28515625" style="37" customWidth="1"/>
    <col min="6153" max="6153" width="19" style="37" customWidth="1"/>
    <col min="6154" max="6154" width="9.140625" style="37"/>
    <col min="6155" max="6155" width="11" style="37" customWidth="1"/>
    <col min="6156" max="6156" width="4.140625" style="37" customWidth="1"/>
    <col min="6157" max="6157" width="12" style="37" customWidth="1"/>
    <col min="6158" max="6158" width="9.140625" style="37"/>
    <col min="6159" max="6159" width="2.7109375" style="37" customWidth="1"/>
    <col min="6160" max="6160" width="11.42578125" style="37" customWidth="1"/>
    <col min="6161" max="6161" width="21.7109375" style="37" customWidth="1"/>
    <col min="6162" max="6174" width="9.140625" style="37"/>
    <col min="6175" max="6175" width="5.7109375" style="37" customWidth="1"/>
    <col min="6176" max="6177" width="9.140625" style="37"/>
    <col min="6178" max="6179" width="23.5703125" style="37" customWidth="1"/>
    <col min="6180" max="6400" width="9.140625" style="37"/>
    <col min="6401" max="6401" width="16.5703125" style="37" customWidth="1"/>
    <col min="6402" max="6402" width="46.42578125" style="37" customWidth="1"/>
    <col min="6403" max="6403" width="14.28515625" style="37" customWidth="1"/>
    <col min="6404" max="6404" width="10.7109375" style="37" customWidth="1"/>
    <col min="6405" max="6405" width="21" style="37" customWidth="1"/>
    <col min="6406" max="6406" width="15.7109375" style="37" customWidth="1"/>
    <col min="6407" max="6407" width="21.28515625" style="37" customWidth="1"/>
    <col min="6408" max="6408" width="24.28515625" style="37" customWidth="1"/>
    <col min="6409" max="6409" width="19" style="37" customWidth="1"/>
    <col min="6410" max="6410" width="9.140625" style="37"/>
    <col min="6411" max="6411" width="11" style="37" customWidth="1"/>
    <col min="6412" max="6412" width="4.140625" style="37" customWidth="1"/>
    <col min="6413" max="6413" width="12" style="37" customWidth="1"/>
    <col min="6414" max="6414" width="9.140625" style="37"/>
    <col min="6415" max="6415" width="2.7109375" style="37" customWidth="1"/>
    <col min="6416" max="6416" width="11.42578125" style="37" customWidth="1"/>
    <col min="6417" max="6417" width="21.7109375" style="37" customWidth="1"/>
    <col min="6418" max="6430" width="9.140625" style="37"/>
    <col min="6431" max="6431" width="5.7109375" style="37" customWidth="1"/>
    <col min="6432" max="6433" width="9.140625" style="37"/>
    <col min="6434" max="6435" width="23.5703125" style="37" customWidth="1"/>
    <col min="6436" max="6656" width="9.140625" style="37"/>
    <col min="6657" max="6657" width="16.5703125" style="37" customWidth="1"/>
    <col min="6658" max="6658" width="46.42578125" style="37" customWidth="1"/>
    <col min="6659" max="6659" width="14.28515625" style="37" customWidth="1"/>
    <col min="6660" max="6660" width="10.7109375" style="37" customWidth="1"/>
    <col min="6661" max="6661" width="21" style="37" customWidth="1"/>
    <col min="6662" max="6662" width="15.7109375" style="37" customWidth="1"/>
    <col min="6663" max="6663" width="21.28515625" style="37" customWidth="1"/>
    <col min="6664" max="6664" width="24.28515625" style="37" customWidth="1"/>
    <col min="6665" max="6665" width="19" style="37" customWidth="1"/>
    <col min="6666" max="6666" width="9.140625" style="37"/>
    <col min="6667" max="6667" width="11" style="37" customWidth="1"/>
    <col min="6668" max="6668" width="4.140625" style="37" customWidth="1"/>
    <col min="6669" max="6669" width="12" style="37" customWidth="1"/>
    <col min="6670" max="6670" width="9.140625" style="37"/>
    <col min="6671" max="6671" width="2.7109375" style="37" customWidth="1"/>
    <col min="6672" max="6672" width="11.42578125" style="37" customWidth="1"/>
    <col min="6673" max="6673" width="21.7109375" style="37" customWidth="1"/>
    <col min="6674" max="6686" width="9.140625" style="37"/>
    <col min="6687" max="6687" width="5.7109375" style="37" customWidth="1"/>
    <col min="6688" max="6689" width="9.140625" style="37"/>
    <col min="6690" max="6691" width="23.5703125" style="37" customWidth="1"/>
    <col min="6692" max="6912" width="9.140625" style="37"/>
    <col min="6913" max="6913" width="16.5703125" style="37" customWidth="1"/>
    <col min="6914" max="6914" width="46.42578125" style="37" customWidth="1"/>
    <col min="6915" max="6915" width="14.28515625" style="37" customWidth="1"/>
    <col min="6916" max="6916" width="10.7109375" style="37" customWidth="1"/>
    <col min="6917" max="6917" width="21" style="37" customWidth="1"/>
    <col min="6918" max="6918" width="15.7109375" style="37" customWidth="1"/>
    <col min="6919" max="6919" width="21.28515625" style="37" customWidth="1"/>
    <col min="6920" max="6920" width="24.28515625" style="37" customWidth="1"/>
    <col min="6921" max="6921" width="19" style="37" customWidth="1"/>
    <col min="6922" max="6922" width="9.140625" style="37"/>
    <col min="6923" max="6923" width="11" style="37" customWidth="1"/>
    <col min="6924" max="6924" width="4.140625" style="37" customWidth="1"/>
    <col min="6925" max="6925" width="12" style="37" customWidth="1"/>
    <col min="6926" max="6926" width="9.140625" style="37"/>
    <col min="6927" max="6927" width="2.7109375" style="37" customWidth="1"/>
    <col min="6928" max="6928" width="11.42578125" style="37" customWidth="1"/>
    <col min="6929" max="6929" width="21.7109375" style="37" customWidth="1"/>
    <col min="6930" max="6942" width="9.140625" style="37"/>
    <col min="6943" max="6943" width="5.7109375" style="37" customWidth="1"/>
    <col min="6944" max="6945" width="9.140625" style="37"/>
    <col min="6946" max="6947" width="23.5703125" style="37" customWidth="1"/>
    <col min="6948" max="7168" width="9.140625" style="37"/>
    <col min="7169" max="7169" width="16.5703125" style="37" customWidth="1"/>
    <col min="7170" max="7170" width="46.42578125" style="37" customWidth="1"/>
    <col min="7171" max="7171" width="14.28515625" style="37" customWidth="1"/>
    <col min="7172" max="7172" width="10.7109375" style="37" customWidth="1"/>
    <col min="7173" max="7173" width="21" style="37" customWidth="1"/>
    <col min="7174" max="7174" width="15.7109375" style="37" customWidth="1"/>
    <col min="7175" max="7175" width="21.28515625" style="37" customWidth="1"/>
    <col min="7176" max="7176" width="24.28515625" style="37" customWidth="1"/>
    <col min="7177" max="7177" width="19" style="37" customWidth="1"/>
    <col min="7178" max="7178" width="9.140625" style="37"/>
    <col min="7179" max="7179" width="11" style="37" customWidth="1"/>
    <col min="7180" max="7180" width="4.140625" style="37" customWidth="1"/>
    <col min="7181" max="7181" width="12" style="37" customWidth="1"/>
    <col min="7182" max="7182" width="9.140625" style="37"/>
    <col min="7183" max="7183" width="2.7109375" style="37" customWidth="1"/>
    <col min="7184" max="7184" width="11.42578125" style="37" customWidth="1"/>
    <col min="7185" max="7185" width="21.7109375" style="37" customWidth="1"/>
    <col min="7186" max="7198" width="9.140625" style="37"/>
    <col min="7199" max="7199" width="5.7109375" style="37" customWidth="1"/>
    <col min="7200" max="7201" width="9.140625" style="37"/>
    <col min="7202" max="7203" width="23.5703125" style="37" customWidth="1"/>
    <col min="7204" max="7424" width="9.140625" style="37"/>
    <col min="7425" max="7425" width="16.5703125" style="37" customWidth="1"/>
    <col min="7426" max="7426" width="46.42578125" style="37" customWidth="1"/>
    <col min="7427" max="7427" width="14.28515625" style="37" customWidth="1"/>
    <col min="7428" max="7428" width="10.7109375" style="37" customWidth="1"/>
    <col min="7429" max="7429" width="21" style="37" customWidth="1"/>
    <col min="7430" max="7430" width="15.7109375" style="37" customWidth="1"/>
    <col min="7431" max="7431" width="21.28515625" style="37" customWidth="1"/>
    <col min="7432" max="7432" width="24.28515625" style="37" customWidth="1"/>
    <col min="7433" max="7433" width="19" style="37" customWidth="1"/>
    <col min="7434" max="7434" width="9.140625" style="37"/>
    <col min="7435" max="7435" width="11" style="37" customWidth="1"/>
    <col min="7436" max="7436" width="4.140625" style="37" customWidth="1"/>
    <col min="7437" max="7437" width="12" style="37" customWidth="1"/>
    <col min="7438" max="7438" width="9.140625" style="37"/>
    <col min="7439" max="7439" width="2.7109375" style="37" customWidth="1"/>
    <col min="7440" max="7440" width="11.42578125" style="37" customWidth="1"/>
    <col min="7441" max="7441" width="21.7109375" style="37" customWidth="1"/>
    <col min="7442" max="7454" width="9.140625" style="37"/>
    <col min="7455" max="7455" width="5.7109375" style="37" customWidth="1"/>
    <col min="7456" max="7457" width="9.140625" style="37"/>
    <col min="7458" max="7459" width="23.5703125" style="37" customWidth="1"/>
    <col min="7460" max="7680" width="9.140625" style="37"/>
    <col min="7681" max="7681" width="16.5703125" style="37" customWidth="1"/>
    <col min="7682" max="7682" width="46.42578125" style="37" customWidth="1"/>
    <col min="7683" max="7683" width="14.28515625" style="37" customWidth="1"/>
    <col min="7684" max="7684" width="10.7109375" style="37" customWidth="1"/>
    <col min="7685" max="7685" width="21" style="37" customWidth="1"/>
    <col min="7686" max="7686" width="15.7109375" style="37" customWidth="1"/>
    <col min="7687" max="7687" width="21.28515625" style="37" customWidth="1"/>
    <col min="7688" max="7688" width="24.28515625" style="37" customWidth="1"/>
    <col min="7689" max="7689" width="19" style="37" customWidth="1"/>
    <col min="7690" max="7690" width="9.140625" style="37"/>
    <col min="7691" max="7691" width="11" style="37" customWidth="1"/>
    <col min="7692" max="7692" width="4.140625" style="37" customWidth="1"/>
    <col min="7693" max="7693" width="12" style="37" customWidth="1"/>
    <col min="7694" max="7694" width="9.140625" style="37"/>
    <col min="7695" max="7695" width="2.7109375" style="37" customWidth="1"/>
    <col min="7696" max="7696" width="11.42578125" style="37" customWidth="1"/>
    <col min="7697" max="7697" width="21.7109375" style="37" customWidth="1"/>
    <col min="7698" max="7710" width="9.140625" style="37"/>
    <col min="7711" max="7711" width="5.7109375" style="37" customWidth="1"/>
    <col min="7712" max="7713" width="9.140625" style="37"/>
    <col min="7714" max="7715" width="23.5703125" style="37" customWidth="1"/>
    <col min="7716" max="7936" width="9.140625" style="37"/>
    <col min="7937" max="7937" width="16.5703125" style="37" customWidth="1"/>
    <col min="7938" max="7938" width="46.42578125" style="37" customWidth="1"/>
    <col min="7939" max="7939" width="14.28515625" style="37" customWidth="1"/>
    <col min="7940" max="7940" width="10.7109375" style="37" customWidth="1"/>
    <col min="7941" max="7941" width="21" style="37" customWidth="1"/>
    <col min="7942" max="7942" width="15.7109375" style="37" customWidth="1"/>
    <col min="7943" max="7943" width="21.28515625" style="37" customWidth="1"/>
    <col min="7944" max="7944" width="24.28515625" style="37" customWidth="1"/>
    <col min="7945" max="7945" width="19" style="37" customWidth="1"/>
    <col min="7946" max="7946" width="9.140625" style="37"/>
    <col min="7947" max="7947" width="11" style="37" customWidth="1"/>
    <col min="7948" max="7948" width="4.140625" style="37" customWidth="1"/>
    <col min="7949" max="7949" width="12" style="37" customWidth="1"/>
    <col min="7950" max="7950" width="9.140625" style="37"/>
    <col min="7951" max="7951" width="2.7109375" style="37" customWidth="1"/>
    <col min="7952" max="7952" width="11.42578125" style="37" customWidth="1"/>
    <col min="7953" max="7953" width="21.7109375" style="37" customWidth="1"/>
    <col min="7954" max="7966" width="9.140625" style="37"/>
    <col min="7967" max="7967" width="5.7109375" style="37" customWidth="1"/>
    <col min="7968" max="7969" width="9.140625" style="37"/>
    <col min="7970" max="7971" width="23.5703125" style="37" customWidth="1"/>
    <col min="7972" max="8192" width="9.140625" style="37"/>
    <col min="8193" max="8193" width="16.5703125" style="37" customWidth="1"/>
    <col min="8194" max="8194" width="46.42578125" style="37" customWidth="1"/>
    <col min="8195" max="8195" width="14.28515625" style="37" customWidth="1"/>
    <col min="8196" max="8196" width="10.7109375" style="37" customWidth="1"/>
    <col min="8197" max="8197" width="21" style="37" customWidth="1"/>
    <col min="8198" max="8198" width="15.7109375" style="37" customWidth="1"/>
    <col min="8199" max="8199" width="21.28515625" style="37" customWidth="1"/>
    <col min="8200" max="8200" width="24.28515625" style="37" customWidth="1"/>
    <col min="8201" max="8201" width="19" style="37" customWidth="1"/>
    <col min="8202" max="8202" width="9.140625" style="37"/>
    <col min="8203" max="8203" width="11" style="37" customWidth="1"/>
    <col min="8204" max="8204" width="4.140625" style="37" customWidth="1"/>
    <col min="8205" max="8205" width="12" style="37" customWidth="1"/>
    <col min="8206" max="8206" width="9.140625" style="37"/>
    <col min="8207" max="8207" width="2.7109375" style="37" customWidth="1"/>
    <col min="8208" max="8208" width="11.42578125" style="37" customWidth="1"/>
    <col min="8209" max="8209" width="21.7109375" style="37" customWidth="1"/>
    <col min="8210" max="8222" width="9.140625" style="37"/>
    <col min="8223" max="8223" width="5.7109375" style="37" customWidth="1"/>
    <col min="8224" max="8225" width="9.140625" style="37"/>
    <col min="8226" max="8227" width="23.5703125" style="37" customWidth="1"/>
    <col min="8228" max="8448" width="9.140625" style="37"/>
    <col min="8449" max="8449" width="16.5703125" style="37" customWidth="1"/>
    <col min="8450" max="8450" width="46.42578125" style="37" customWidth="1"/>
    <col min="8451" max="8451" width="14.28515625" style="37" customWidth="1"/>
    <col min="8452" max="8452" width="10.7109375" style="37" customWidth="1"/>
    <col min="8453" max="8453" width="21" style="37" customWidth="1"/>
    <col min="8454" max="8454" width="15.7109375" style="37" customWidth="1"/>
    <col min="8455" max="8455" width="21.28515625" style="37" customWidth="1"/>
    <col min="8456" max="8456" width="24.28515625" style="37" customWidth="1"/>
    <col min="8457" max="8457" width="19" style="37" customWidth="1"/>
    <col min="8458" max="8458" width="9.140625" style="37"/>
    <col min="8459" max="8459" width="11" style="37" customWidth="1"/>
    <col min="8460" max="8460" width="4.140625" style="37" customWidth="1"/>
    <col min="8461" max="8461" width="12" style="37" customWidth="1"/>
    <col min="8462" max="8462" width="9.140625" style="37"/>
    <col min="8463" max="8463" width="2.7109375" style="37" customWidth="1"/>
    <col min="8464" max="8464" width="11.42578125" style="37" customWidth="1"/>
    <col min="8465" max="8465" width="21.7109375" style="37" customWidth="1"/>
    <col min="8466" max="8478" width="9.140625" style="37"/>
    <col min="8479" max="8479" width="5.7109375" style="37" customWidth="1"/>
    <col min="8480" max="8481" width="9.140625" style="37"/>
    <col min="8482" max="8483" width="23.5703125" style="37" customWidth="1"/>
    <col min="8484" max="8704" width="9.140625" style="37"/>
    <col min="8705" max="8705" width="16.5703125" style="37" customWidth="1"/>
    <col min="8706" max="8706" width="46.42578125" style="37" customWidth="1"/>
    <col min="8707" max="8707" width="14.28515625" style="37" customWidth="1"/>
    <col min="8708" max="8708" width="10.7109375" style="37" customWidth="1"/>
    <col min="8709" max="8709" width="21" style="37" customWidth="1"/>
    <col min="8710" max="8710" width="15.7109375" style="37" customWidth="1"/>
    <col min="8711" max="8711" width="21.28515625" style="37" customWidth="1"/>
    <col min="8712" max="8712" width="24.28515625" style="37" customWidth="1"/>
    <col min="8713" max="8713" width="19" style="37" customWidth="1"/>
    <col min="8714" max="8714" width="9.140625" style="37"/>
    <col min="8715" max="8715" width="11" style="37" customWidth="1"/>
    <col min="8716" max="8716" width="4.140625" style="37" customWidth="1"/>
    <col min="8717" max="8717" width="12" style="37" customWidth="1"/>
    <col min="8718" max="8718" width="9.140625" style="37"/>
    <col min="8719" max="8719" width="2.7109375" style="37" customWidth="1"/>
    <col min="8720" max="8720" width="11.42578125" style="37" customWidth="1"/>
    <col min="8721" max="8721" width="21.7109375" style="37" customWidth="1"/>
    <col min="8722" max="8734" width="9.140625" style="37"/>
    <col min="8735" max="8735" width="5.7109375" style="37" customWidth="1"/>
    <col min="8736" max="8737" width="9.140625" style="37"/>
    <col min="8738" max="8739" width="23.5703125" style="37" customWidth="1"/>
    <col min="8740" max="8960" width="9.140625" style="37"/>
    <col min="8961" max="8961" width="16.5703125" style="37" customWidth="1"/>
    <col min="8962" max="8962" width="46.42578125" style="37" customWidth="1"/>
    <col min="8963" max="8963" width="14.28515625" style="37" customWidth="1"/>
    <col min="8964" max="8964" width="10.7109375" style="37" customWidth="1"/>
    <col min="8965" max="8965" width="21" style="37" customWidth="1"/>
    <col min="8966" max="8966" width="15.7109375" style="37" customWidth="1"/>
    <col min="8967" max="8967" width="21.28515625" style="37" customWidth="1"/>
    <col min="8968" max="8968" width="24.28515625" style="37" customWidth="1"/>
    <col min="8969" max="8969" width="19" style="37" customWidth="1"/>
    <col min="8970" max="8970" width="9.140625" style="37"/>
    <col min="8971" max="8971" width="11" style="37" customWidth="1"/>
    <col min="8972" max="8972" width="4.140625" style="37" customWidth="1"/>
    <col min="8973" max="8973" width="12" style="37" customWidth="1"/>
    <col min="8974" max="8974" width="9.140625" style="37"/>
    <col min="8975" max="8975" width="2.7109375" style="37" customWidth="1"/>
    <col min="8976" max="8976" width="11.42578125" style="37" customWidth="1"/>
    <col min="8977" max="8977" width="21.7109375" style="37" customWidth="1"/>
    <col min="8978" max="8990" width="9.140625" style="37"/>
    <col min="8991" max="8991" width="5.7109375" style="37" customWidth="1"/>
    <col min="8992" max="8993" width="9.140625" style="37"/>
    <col min="8994" max="8995" width="23.5703125" style="37" customWidth="1"/>
    <col min="8996" max="9216" width="9.140625" style="37"/>
    <col min="9217" max="9217" width="16.5703125" style="37" customWidth="1"/>
    <col min="9218" max="9218" width="46.42578125" style="37" customWidth="1"/>
    <col min="9219" max="9219" width="14.28515625" style="37" customWidth="1"/>
    <col min="9220" max="9220" width="10.7109375" style="37" customWidth="1"/>
    <col min="9221" max="9221" width="21" style="37" customWidth="1"/>
    <col min="9222" max="9222" width="15.7109375" style="37" customWidth="1"/>
    <col min="9223" max="9223" width="21.28515625" style="37" customWidth="1"/>
    <col min="9224" max="9224" width="24.28515625" style="37" customWidth="1"/>
    <col min="9225" max="9225" width="19" style="37" customWidth="1"/>
    <col min="9226" max="9226" width="9.140625" style="37"/>
    <col min="9227" max="9227" width="11" style="37" customWidth="1"/>
    <col min="9228" max="9228" width="4.140625" style="37" customWidth="1"/>
    <col min="9229" max="9229" width="12" style="37" customWidth="1"/>
    <col min="9230" max="9230" width="9.140625" style="37"/>
    <col min="9231" max="9231" width="2.7109375" style="37" customWidth="1"/>
    <col min="9232" max="9232" width="11.42578125" style="37" customWidth="1"/>
    <col min="9233" max="9233" width="21.7109375" style="37" customWidth="1"/>
    <col min="9234" max="9246" width="9.140625" style="37"/>
    <col min="9247" max="9247" width="5.7109375" style="37" customWidth="1"/>
    <col min="9248" max="9249" width="9.140625" style="37"/>
    <col min="9250" max="9251" width="23.5703125" style="37" customWidth="1"/>
    <col min="9252" max="9472" width="9.140625" style="37"/>
    <col min="9473" max="9473" width="16.5703125" style="37" customWidth="1"/>
    <col min="9474" max="9474" width="46.42578125" style="37" customWidth="1"/>
    <col min="9475" max="9475" width="14.28515625" style="37" customWidth="1"/>
    <col min="9476" max="9476" width="10.7109375" style="37" customWidth="1"/>
    <col min="9477" max="9477" width="21" style="37" customWidth="1"/>
    <col min="9478" max="9478" width="15.7109375" style="37" customWidth="1"/>
    <col min="9479" max="9479" width="21.28515625" style="37" customWidth="1"/>
    <col min="9480" max="9480" width="24.28515625" style="37" customWidth="1"/>
    <col min="9481" max="9481" width="19" style="37" customWidth="1"/>
    <col min="9482" max="9482" width="9.140625" style="37"/>
    <col min="9483" max="9483" width="11" style="37" customWidth="1"/>
    <col min="9484" max="9484" width="4.140625" style="37" customWidth="1"/>
    <col min="9485" max="9485" width="12" style="37" customWidth="1"/>
    <col min="9486" max="9486" width="9.140625" style="37"/>
    <col min="9487" max="9487" width="2.7109375" style="37" customWidth="1"/>
    <col min="9488" max="9488" width="11.42578125" style="37" customWidth="1"/>
    <col min="9489" max="9489" width="21.7109375" style="37" customWidth="1"/>
    <col min="9490" max="9502" width="9.140625" style="37"/>
    <col min="9503" max="9503" width="5.7109375" style="37" customWidth="1"/>
    <col min="9504" max="9505" width="9.140625" style="37"/>
    <col min="9506" max="9507" width="23.5703125" style="37" customWidth="1"/>
    <col min="9508" max="9728" width="9.140625" style="37"/>
    <col min="9729" max="9729" width="16.5703125" style="37" customWidth="1"/>
    <col min="9730" max="9730" width="46.42578125" style="37" customWidth="1"/>
    <col min="9731" max="9731" width="14.28515625" style="37" customWidth="1"/>
    <col min="9732" max="9732" width="10.7109375" style="37" customWidth="1"/>
    <col min="9733" max="9733" width="21" style="37" customWidth="1"/>
    <col min="9734" max="9734" width="15.7109375" style="37" customWidth="1"/>
    <col min="9735" max="9735" width="21.28515625" style="37" customWidth="1"/>
    <col min="9736" max="9736" width="24.28515625" style="37" customWidth="1"/>
    <col min="9737" max="9737" width="19" style="37" customWidth="1"/>
    <col min="9738" max="9738" width="9.140625" style="37"/>
    <col min="9739" max="9739" width="11" style="37" customWidth="1"/>
    <col min="9740" max="9740" width="4.140625" style="37" customWidth="1"/>
    <col min="9741" max="9741" width="12" style="37" customWidth="1"/>
    <col min="9742" max="9742" width="9.140625" style="37"/>
    <col min="9743" max="9743" width="2.7109375" style="37" customWidth="1"/>
    <col min="9744" max="9744" width="11.42578125" style="37" customWidth="1"/>
    <col min="9745" max="9745" width="21.7109375" style="37" customWidth="1"/>
    <col min="9746" max="9758" width="9.140625" style="37"/>
    <col min="9759" max="9759" width="5.7109375" style="37" customWidth="1"/>
    <col min="9760" max="9761" width="9.140625" style="37"/>
    <col min="9762" max="9763" width="23.5703125" style="37" customWidth="1"/>
    <col min="9764" max="9984" width="9.140625" style="37"/>
    <col min="9985" max="9985" width="16.5703125" style="37" customWidth="1"/>
    <col min="9986" max="9986" width="46.42578125" style="37" customWidth="1"/>
    <col min="9987" max="9987" width="14.28515625" style="37" customWidth="1"/>
    <col min="9988" max="9988" width="10.7109375" style="37" customWidth="1"/>
    <col min="9989" max="9989" width="21" style="37" customWidth="1"/>
    <col min="9990" max="9990" width="15.7109375" style="37" customWidth="1"/>
    <col min="9991" max="9991" width="21.28515625" style="37" customWidth="1"/>
    <col min="9992" max="9992" width="24.28515625" style="37" customWidth="1"/>
    <col min="9993" max="9993" width="19" style="37" customWidth="1"/>
    <col min="9994" max="9994" width="9.140625" style="37"/>
    <col min="9995" max="9995" width="11" style="37" customWidth="1"/>
    <col min="9996" max="9996" width="4.140625" style="37" customWidth="1"/>
    <col min="9997" max="9997" width="12" style="37" customWidth="1"/>
    <col min="9998" max="9998" width="9.140625" style="37"/>
    <col min="9999" max="9999" width="2.7109375" style="37" customWidth="1"/>
    <col min="10000" max="10000" width="11.42578125" style="37" customWidth="1"/>
    <col min="10001" max="10001" width="21.7109375" style="37" customWidth="1"/>
    <col min="10002" max="10014" width="9.140625" style="37"/>
    <col min="10015" max="10015" width="5.7109375" style="37" customWidth="1"/>
    <col min="10016" max="10017" width="9.140625" style="37"/>
    <col min="10018" max="10019" width="23.5703125" style="37" customWidth="1"/>
    <col min="10020" max="10240" width="9.140625" style="37"/>
    <col min="10241" max="10241" width="16.5703125" style="37" customWidth="1"/>
    <col min="10242" max="10242" width="46.42578125" style="37" customWidth="1"/>
    <col min="10243" max="10243" width="14.28515625" style="37" customWidth="1"/>
    <col min="10244" max="10244" width="10.7109375" style="37" customWidth="1"/>
    <col min="10245" max="10245" width="21" style="37" customWidth="1"/>
    <col min="10246" max="10246" width="15.7109375" style="37" customWidth="1"/>
    <col min="10247" max="10247" width="21.28515625" style="37" customWidth="1"/>
    <col min="10248" max="10248" width="24.28515625" style="37" customWidth="1"/>
    <col min="10249" max="10249" width="19" style="37" customWidth="1"/>
    <col min="10250" max="10250" width="9.140625" style="37"/>
    <col min="10251" max="10251" width="11" style="37" customWidth="1"/>
    <col min="10252" max="10252" width="4.140625" style="37" customWidth="1"/>
    <col min="10253" max="10253" width="12" style="37" customWidth="1"/>
    <col min="10254" max="10254" width="9.140625" style="37"/>
    <col min="10255" max="10255" width="2.7109375" style="37" customWidth="1"/>
    <col min="10256" max="10256" width="11.42578125" style="37" customWidth="1"/>
    <col min="10257" max="10257" width="21.7109375" style="37" customWidth="1"/>
    <col min="10258" max="10270" width="9.140625" style="37"/>
    <col min="10271" max="10271" width="5.7109375" style="37" customWidth="1"/>
    <col min="10272" max="10273" width="9.140625" style="37"/>
    <col min="10274" max="10275" width="23.5703125" style="37" customWidth="1"/>
    <col min="10276" max="10496" width="9.140625" style="37"/>
    <col min="10497" max="10497" width="16.5703125" style="37" customWidth="1"/>
    <col min="10498" max="10498" width="46.42578125" style="37" customWidth="1"/>
    <col min="10499" max="10499" width="14.28515625" style="37" customWidth="1"/>
    <col min="10500" max="10500" width="10.7109375" style="37" customWidth="1"/>
    <col min="10501" max="10501" width="21" style="37" customWidth="1"/>
    <col min="10502" max="10502" width="15.7109375" style="37" customWidth="1"/>
    <col min="10503" max="10503" width="21.28515625" style="37" customWidth="1"/>
    <col min="10504" max="10504" width="24.28515625" style="37" customWidth="1"/>
    <col min="10505" max="10505" width="19" style="37" customWidth="1"/>
    <col min="10506" max="10506" width="9.140625" style="37"/>
    <col min="10507" max="10507" width="11" style="37" customWidth="1"/>
    <col min="10508" max="10508" width="4.140625" style="37" customWidth="1"/>
    <col min="10509" max="10509" width="12" style="37" customWidth="1"/>
    <col min="10510" max="10510" width="9.140625" style="37"/>
    <col min="10511" max="10511" width="2.7109375" style="37" customWidth="1"/>
    <col min="10512" max="10512" width="11.42578125" style="37" customWidth="1"/>
    <col min="10513" max="10513" width="21.7109375" style="37" customWidth="1"/>
    <col min="10514" max="10526" width="9.140625" style="37"/>
    <col min="10527" max="10527" width="5.7109375" style="37" customWidth="1"/>
    <col min="10528" max="10529" width="9.140625" style="37"/>
    <col min="10530" max="10531" width="23.5703125" style="37" customWidth="1"/>
    <col min="10532" max="10752" width="9.140625" style="37"/>
    <col min="10753" max="10753" width="16.5703125" style="37" customWidth="1"/>
    <col min="10754" max="10754" width="46.42578125" style="37" customWidth="1"/>
    <col min="10755" max="10755" width="14.28515625" style="37" customWidth="1"/>
    <col min="10756" max="10756" width="10.7109375" style="37" customWidth="1"/>
    <col min="10757" max="10757" width="21" style="37" customWidth="1"/>
    <col min="10758" max="10758" width="15.7109375" style="37" customWidth="1"/>
    <col min="10759" max="10759" width="21.28515625" style="37" customWidth="1"/>
    <col min="10760" max="10760" width="24.28515625" style="37" customWidth="1"/>
    <col min="10761" max="10761" width="19" style="37" customWidth="1"/>
    <col min="10762" max="10762" width="9.140625" style="37"/>
    <col min="10763" max="10763" width="11" style="37" customWidth="1"/>
    <col min="10764" max="10764" width="4.140625" style="37" customWidth="1"/>
    <col min="10765" max="10765" width="12" style="37" customWidth="1"/>
    <col min="10766" max="10766" width="9.140625" style="37"/>
    <col min="10767" max="10767" width="2.7109375" style="37" customWidth="1"/>
    <col min="10768" max="10768" width="11.42578125" style="37" customWidth="1"/>
    <col min="10769" max="10769" width="21.7109375" style="37" customWidth="1"/>
    <col min="10770" max="10782" width="9.140625" style="37"/>
    <col min="10783" max="10783" width="5.7109375" style="37" customWidth="1"/>
    <col min="10784" max="10785" width="9.140625" style="37"/>
    <col min="10786" max="10787" width="23.5703125" style="37" customWidth="1"/>
    <col min="10788" max="11008" width="9.140625" style="37"/>
    <col min="11009" max="11009" width="16.5703125" style="37" customWidth="1"/>
    <col min="11010" max="11010" width="46.42578125" style="37" customWidth="1"/>
    <col min="11011" max="11011" width="14.28515625" style="37" customWidth="1"/>
    <col min="11012" max="11012" width="10.7109375" style="37" customWidth="1"/>
    <col min="11013" max="11013" width="21" style="37" customWidth="1"/>
    <col min="11014" max="11014" width="15.7109375" style="37" customWidth="1"/>
    <col min="11015" max="11015" width="21.28515625" style="37" customWidth="1"/>
    <col min="11016" max="11016" width="24.28515625" style="37" customWidth="1"/>
    <col min="11017" max="11017" width="19" style="37" customWidth="1"/>
    <col min="11018" max="11018" width="9.140625" style="37"/>
    <col min="11019" max="11019" width="11" style="37" customWidth="1"/>
    <col min="11020" max="11020" width="4.140625" style="37" customWidth="1"/>
    <col min="11021" max="11021" width="12" style="37" customWidth="1"/>
    <col min="11022" max="11022" width="9.140625" style="37"/>
    <col min="11023" max="11023" width="2.7109375" style="37" customWidth="1"/>
    <col min="11024" max="11024" width="11.42578125" style="37" customWidth="1"/>
    <col min="11025" max="11025" width="21.7109375" style="37" customWidth="1"/>
    <col min="11026" max="11038" width="9.140625" style="37"/>
    <col min="11039" max="11039" width="5.7109375" style="37" customWidth="1"/>
    <col min="11040" max="11041" width="9.140625" style="37"/>
    <col min="11042" max="11043" width="23.5703125" style="37" customWidth="1"/>
    <col min="11044" max="11264" width="9.140625" style="37"/>
    <col min="11265" max="11265" width="16.5703125" style="37" customWidth="1"/>
    <col min="11266" max="11266" width="46.42578125" style="37" customWidth="1"/>
    <col min="11267" max="11267" width="14.28515625" style="37" customWidth="1"/>
    <col min="11268" max="11268" width="10.7109375" style="37" customWidth="1"/>
    <col min="11269" max="11269" width="21" style="37" customWidth="1"/>
    <col min="11270" max="11270" width="15.7109375" style="37" customWidth="1"/>
    <col min="11271" max="11271" width="21.28515625" style="37" customWidth="1"/>
    <col min="11272" max="11272" width="24.28515625" style="37" customWidth="1"/>
    <col min="11273" max="11273" width="19" style="37" customWidth="1"/>
    <col min="11274" max="11274" width="9.140625" style="37"/>
    <col min="11275" max="11275" width="11" style="37" customWidth="1"/>
    <col min="11276" max="11276" width="4.140625" style="37" customWidth="1"/>
    <col min="11277" max="11277" width="12" style="37" customWidth="1"/>
    <col min="11278" max="11278" width="9.140625" style="37"/>
    <col min="11279" max="11279" width="2.7109375" style="37" customWidth="1"/>
    <col min="11280" max="11280" width="11.42578125" style="37" customWidth="1"/>
    <col min="11281" max="11281" width="21.7109375" style="37" customWidth="1"/>
    <col min="11282" max="11294" width="9.140625" style="37"/>
    <col min="11295" max="11295" width="5.7109375" style="37" customWidth="1"/>
    <col min="11296" max="11297" width="9.140625" style="37"/>
    <col min="11298" max="11299" width="23.5703125" style="37" customWidth="1"/>
    <col min="11300" max="11520" width="9.140625" style="37"/>
    <col min="11521" max="11521" width="16.5703125" style="37" customWidth="1"/>
    <col min="11522" max="11522" width="46.42578125" style="37" customWidth="1"/>
    <col min="11523" max="11523" width="14.28515625" style="37" customWidth="1"/>
    <col min="11524" max="11524" width="10.7109375" style="37" customWidth="1"/>
    <col min="11525" max="11525" width="21" style="37" customWidth="1"/>
    <col min="11526" max="11526" width="15.7109375" style="37" customWidth="1"/>
    <col min="11527" max="11527" width="21.28515625" style="37" customWidth="1"/>
    <col min="11528" max="11528" width="24.28515625" style="37" customWidth="1"/>
    <col min="11529" max="11529" width="19" style="37" customWidth="1"/>
    <col min="11530" max="11530" width="9.140625" style="37"/>
    <col min="11531" max="11531" width="11" style="37" customWidth="1"/>
    <col min="11532" max="11532" width="4.140625" style="37" customWidth="1"/>
    <col min="11533" max="11533" width="12" style="37" customWidth="1"/>
    <col min="11534" max="11534" width="9.140625" style="37"/>
    <col min="11535" max="11535" width="2.7109375" style="37" customWidth="1"/>
    <col min="11536" max="11536" width="11.42578125" style="37" customWidth="1"/>
    <col min="11537" max="11537" width="21.7109375" style="37" customWidth="1"/>
    <col min="11538" max="11550" width="9.140625" style="37"/>
    <col min="11551" max="11551" width="5.7109375" style="37" customWidth="1"/>
    <col min="11552" max="11553" width="9.140625" style="37"/>
    <col min="11554" max="11555" width="23.5703125" style="37" customWidth="1"/>
    <col min="11556" max="11776" width="9.140625" style="37"/>
    <col min="11777" max="11777" width="16.5703125" style="37" customWidth="1"/>
    <col min="11778" max="11778" width="46.42578125" style="37" customWidth="1"/>
    <col min="11779" max="11779" width="14.28515625" style="37" customWidth="1"/>
    <col min="11780" max="11780" width="10.7109375" style="37" customWidth="1"/>
    <col min="11781" max="11781" width="21" style="37" customWidth="1"/>
    <col min="11782" max="11782" width="15.7109375" style="37" customWidth="1"/>
    <col min="11783" max="11783" width="21.28515625" style="37" customWidth="1"/>
    <col min="11784" max="11784" width="24.28515625" style="37" customWidth="1"/>
    <col min="11785" max="11785" width="19" style="37" customWidth="1"/>
    <col min="11786" max="11786" width="9.140625" style="37"/>
    <col min="11787" max="11787" width="11" style="37" customWidth="1"/>
    <col min="11788" max="11788" width="4.140625" style="37" customWidth="1"/>
    <col min="11789" max="11789" width="12" style="37" customWidth="1"/>
    <col min="11790" max="11790" width="9.140625" style="37"/>
    <col min="11791" max="11791" width="2.7109375" style="37" customWidth="1"/>
    <col min="11792" max="11792" width="11.42578125" style="37" customWidth="1"/>
    <col min="11793" max="11793" width="21.7109375" style="37" customWidth="1"/>
    <col min="11794" max="11806" width="9.140625" style="37"/>
    <col min="11807" max="11807" width="5.7109375" style="37" customWidth="1"/>
    <col min="11808" max="11809" width="9.140625" style="37"/>
    <col min="11810" max="11811" width="23.5703125" style="37" customWidth="1"/>
    <col min="11812" max="12032" width="9.140625" style="37"/>
    <col min="12033" max="12033" width="16.5703125" style="37" customWidth="1"/>
    <col min="12034" max="12034" width="46.42578125" style="37" customWidth="1"/>
    <col min="12035" max="12035" width="14.28515625" style="37" customWidth="1"/>
    <col min="12036" max="12036" width="10.7109375" style="37" customWidth="1"/>
    <col min="12037" max="12037" width="21" style="37" customWidth="1"/>
    <col min="12038" max="12038" width="15.7109375" style="37" customWidth="1"/>
    <col min="12039" max="12039" width="21.28515625" style="37" customWidth="1"/>
    <col min="12040" max="12040" width="24.28515625" style="37" customWidth="1"/>
    <col min="12041" max="12041" width="19" style="37" customWidth="1"/>
    <col min="12042" max="12042" width="9.140625" style="37"/>
    <col min="12043" max="12043" width="11" style="37" customWidth="1"/>
    <col min="12044" max="12044" width="4.140625" style="37" customWidth="1"/>
    <col min="12045" max="12045" width="12" style="37" customWidth="1"/>
    <col min="12046" max="12046" width="9.140625" style="37"/>
    <col min="12047" max="12047" width="2.7109375" style="37" customWidth="1"/>
    <col min="12048" max="12048" width="11.42578125" style="37" customWidth="1"/>
    <col min="12049" max="12049" width="21.7109375" style="37" customWidth="1"/>
    <col min="12050" max="12062" width="9.140625" style="37"/>
    <col min="12063" max="12063" width="5.7109375" style="37" customWidth="1"/>
    <col min="12064" max="12065" width="9.140625" style="37"/>
    <col min="12066" max="12067" width="23.5703125" style="37" customWidth="1"/>
    <col min="12068" max="12288" width="9.140625" style="37"/>
    <col min="12289" max="12289" width="16.5703125" style="37" customWidth="1"/>
    <col min="12290" max="12290" width="46.42578125" style="37" customWidth="1"/>
    <col min="12291" max="12291" width="14.28515625" style="37" customWidth="1"/>
    <col min="12292" max="12292" width="10.7109375" style="37" customWidth="1"/>
    <col min="12293" max="12293" width="21" style="37" customWidth="1"/>
    <col min="12294" max="12294" width="15.7109375" style="37" customWidth="1"/>
    <col min="12295" max="12295" width="21.28515625" style="37" customWidth="1"/>
    <col min="12296" max="12296" width="24.28515625" style="37" customWidth="1"/>
    <col min="12297" max="12297" width="19" style="37" customWidth="1"/>
    <col min="12298" max="12298" width="9.140625" style="37"/>
    <col min="12299" max="12299" width="11" style="37" customWidth="1"/>
    <col min="12300" max="12300" width="4.140625" style="37" customWidth="1"/>
    <col min="12301" max="12301" width="12" style="37" customWidth="1"/>
    <col min="12302" max="12302" width="9.140625" style="37"/>
    <col min="12303" max="12303" width="2.7109375" style="37" customWidth="1"/>
    <col min="12304" max="12304" width="11.42578125" style="37" customWidth="1"/>
    <col min="12305" max="12305" width="21.7109375" style="37" customWidth="1"/>
    <col min="12306" max="12318" width="9.140625" style="37"/>
    <col min="12319" max="12319" width="5.7109375" style="37" customWidth="1"/>
    <col min="12320" max="12321" width="9.140625" style="37"/>
    <col min="12322" max="12323" width="23.5703125" style="37" customWidth="1"/>
    <col min="12324" max="12544" width="9.140625" style="37"/>
    <col min="12545" max="12545" width="16.5703125" style="37" customWidth="1"/>
    <col min="12546" max="12546" width="46.42578125" style="37" customWidth="1"/>
    <col min="12547" max="12547" width="14.28515625" style="37" customWidth="1"/>
    <col min="12548" max="12548" width="10.7109375" style="37" customWidth="1"/>
    <col min="12549" max="12549" width="21" style="37" customWidth="1"/>
    <col min="12550" max="12550" width="15.7109375" style="37" customWidth="1"/>
    <col min="12551" max="12551" width="21.28515625" style="37" customWidth="1"/>
    <col min="12552" max="12552" width="24.28515625" style="37" customWidth="1"/>
    <col min="12553" max="12553" width="19" style="37" customWidth="1"/>
    <col min="12554" max="12554" width="9.140625" style="37"/>
    <col min="12555" max="12555" width="11" style="37" customWidth="1"/>
    <col min="12556" max="12556" width="4.140625" style="37" customWidth="1"/>
    <col min="12557" max="12557" width="12" style="37" customWidth="1"/>
    <col min="12558" max="12558" width="9.140625" style="37"/>
    <col min="12559" max="12559" width="2.7109375" style="37" customWidth="1"/>
    <col min="12560" max="12560" width="11.42578125" style="37" customWidth="1"/>
    <col min="12561" max="12561" width="21.7109375" style="37" customWidth="1"/>
    <col min="12562" max="12574" width="9.140625" style="37"/>
    <col min="12575" max="12575" width="5.7109375" style="37" customWidth="1"/>
    <col min="12576" max="12577" width="9.140625" style="37"/>
    <col min="12578" max="12579" width="23.5703125" style="37" customWidth="1"/>
    <col min="12580" max="12800" width="9.140625" style="37"/>
    <col min="12801" max="12801" width="16.5703125" style="37" customWidth="1"/>
    <col min="12802" max="12802" width="46.42578125" style="37" customWidth="1"/>
    <col min="12803" max="12803" width="14.28515625" style="37" customWidth="1"/>
    <col min="12804" max="12804" width="10.7109375" style="37" customWidth="1"/>
    <col min="12805" max="12805" width="21" style="37" customWidth="1"/>
    <col min="12806" max="12806" width="15.7109375" style="37" customWidth="1"/>
    <col min="12807" max="12807" width="21.28515625" style="37" customWidth="1"/>
    <col min="12808" max="12808" width="24.28515625" style="37" customWidth="1"/>
    <col min="12809" max="12809" width="19" style="37" customWidth="1"/>
    <col min="12810" max="12810" width="9.140625" style="37"/>
    <col min="12811" max="12811" width="11" style="37" customWidth="1"/>
    <col min="12812" max="12812" width="4.140625" style="37" customWidth="1"/>
    <col min="12813" max="12813" width="12" style="37" customWidth="1"/>
    <col min="12814" max="12814" width="9.140625" style="37"/>
    <col min="12815" max="12815" width="2.7109375" style="37" customWidth="1"/>
    <col min="12816" max="12816" width="11.42578125" style="37" customWidth="1"/>
    <col min="12817" max="12817" width="21.7109375" style="37" customWidth="1"/>
    <col min="12818" max="12830" width="9.140625" style="37"/>
    <col min="12831" max="12831" width="5.7109375" style="37" customWidth="1"/>
    <col min="12832" max="12833" width="9.140625" style="37"/>
    <col min="12834" max="12835" width="23.5703125" style="37" customWidth="1"/>
    <col min="12836" max="13056" width="9.140625" style="37"/>
    <col min="13057" max="13057" width="16.5703125" style="37" customWidth="1"/>
    <col min="13058" max="13058" width="46.42578125" style="37" customWidth="1"/>
    <col min="13059" max="13059" width="14.28515625" style="37" customWidth="1"/>
    <col min="13060" max="13060" width="10.7109375" style="37" customWidth="1"/>
    <col min="13061" max="13061" width="21" style="37" customWidth="1"/>
    <col min="13062" max="13062" width="15.7109375" style="37" customWidth="1"/>
    <col min="13063" max="13063" width="21.28515625" style="37" customWidth="1"/>
    <col min="13064" max="13064" width="24.28515625" style="37" customWidth="1"/>
    <col min="13065" max="13065" width="19" style="37" customWidth="1"/>
    <col min="13066" max="13066" width="9.140625" style="37"/>
    <col min="13067" max="13067" width="11" style="37" customWidth="1"/>
    <col min="13068" max="13068" width="4.140625" style="37" customWidth="1"/>
    <col min="13069" max="13069" width="12" style="37" customWidth="1"/>
    <col min="13070" max="13070" width="9.140625" style="37"/>
    <col min="13071" max="13071" width="2.7109375" style="37" customWidth="1"/>
    <col min="13072" max="13072" width="11.42578125" style="37" customWidth="1"/>
    <col min="13073" max="13073" width="21.7109375" style="37" customWidth="1"/>
    <col min="13074" max="13086" width="9.140625" style="37"/>
    <col min="13087" max="13087" width="5.7109375" style="37" customWidth="1"/>
    <col min="13088" max="13089" width="9.140625" style="37"/>
    <col min="13090" max="13091" width="23.5703125" style="37" customWidth="1"/>
    <col min="13092" max="13312" width="9.140625" style="37"/>
    <col min="13313" max="13313" width="16.5703125" style="37" customWidth="1"/>
    <col min="13314" max="13314" width="46.42578125" style="37" customWidth="1"/>
    <col min="13315" max="13315" width="14.28515625" style="37" customWidth="1"/>
    <col min="13316" max="13316" width="10.7109375" style="37" customWidth="1"/>
    <col min="13317" max="13317" width="21" style="37" customWidth="1"/>
    <col min="13318" max="13318" width="15.7109375" style="37" customWidth="1"/>
    <col min="13319" max="13319" width="21.28515625" style="37" customWidth="1"/>
    <col min="13320" max="13320" width="24.28515625" style="37" customWidth="1"/>
    <col min="13321" max="13321" width="19" style="37" customWidth="1"/>
    <col min="13322" max="13322" width="9.140625" style="37"/>
    <col min="13323" max="13323" width="11" style="37" customWidth="1"/>
    <col min="13324" max="13324" width="4.140625" style="37" customWidth="1"/>
    <col min="13325" max="13325" width="12" style="37" customWidth="1"/>
    <col min="13326" max="13326" width="9.140625" style="37"/>
    <col min="13327" max="13327" width="2.7109375" style="37" customWidth="1"/>
    <col min="13328" max="13328" width="11.42578125" style="37" customWidth="1"/>
    <col min="13329" max="13329" width="21.7109375" style="37" customWidth="1"/>
    <col min="13330" max="13342" width="9.140625" style="37"/>
    <col min="13343" max="13343" width="5.7109375" style="37" customWidth="1"/>
    <col min="13344" max="13345" width="9.140625" style="37"/>
    <col min="13346" max="13347" width="23.5703125" style="37" customWidth="1"/>
    <col min="13348" max="13568" width="9.140625" style="37"/>
    <col min="13569" max="13569" width="16.5703125" style="37" customWidth="1"/>
    <col min="13570" max="13570" width="46.42578125" style="37" customWidth="1"/>
    <col min="13571" max="13571" width="14.28515625" style="37" customWidth="1"/>
    <col min="13572" max="13572" width="10.7109375" style="37" customWidth="1"/>
    <col min="13573" max="13573" width="21" style="37" customWidth="1"/>
    <col min="13574" max="13574" width="15.7109375" style="37" customWidth="1"/>
    <col min="13575" max="13575" width="21.28515625" style="37" customWidth="1"/>
    <col min="13576" max="13576" width="24.28515625" style="37" customWidth="1"/>
    <col min="13577" max="13577" width="19" style="37" customWidth="1"/>
    <col min="13578" max="13578" width="9.140625" style="37"/>
    <col min="13579" max="13579" width="11" style="37" customWidth="1"/>
    <col min="13580" max="13580" width="4.140625" style="37" customWidth="1"/>
    <col min="13581" max="13581" width="12" style="37" customWidth="1"/>
    <col min="13582" max="13582" width="9.140625" style="37"/>
    <col min="13583" max="13583" width="2.7109375" style="37" customWidth="1"/>
    <col min="13584" max="13584" width="11.42578125" style="37" customWidth="1"/>
    <col min="13585" max="13585" width="21.7109375" style="37" customWidth="1"/>
    <col min="13586" max="13598" width="9.140625" style="37"/>
    <col min="13599" max="13599" width="5.7109375" style="37" customWidth="1"/>
    <col min="13600" max="13601" width="9.140625" style="37"/>
    <col min="13602" max="13603" width="23.5703125" style="37" customWidth="1"/>
    <col min="13604" max="13824" width="9.140625" style="37"/>
    <col min="13825" max="13825" width="16.5703125" style="37" customWidth="1"/>
    <col min="13826" max="13826" width="46.42578125" style="37" customWidth="1"/>
    <col min="13827" max="13827" width="14.28515625" style="37" customWidth="1"/>
    <col min="13828" max="13828" width="10.7109375" style="37" customWidth="1"/>
    <col min="13829" max="13829" width="21" style="37" customWidth="1"/>
    <col min="13830" max="13830" width="15.7109375" style="37" customWidth="1"/>
    <col min="13831" max="13831" width="21.28515625" style="37" customWidth="1"/>
    <col min="13832" max="13832" width="24.28515625" style="37" customWidth="1"/>
    <col min="13833" max="13833" width="19" style="37" customWidth="1"/>
    <col min="13834" max="13834" width="9.140625" style="37"/>
    <col min="13835" max="13835" width="11" style="37" customWidth="1"/>
    <col min="13836" max="13836" width="4.140625" style="37" customWidth="1"/>
    <col min="13837" max="13837" width="12" style="37" customWidth="1"/>
    <col min="13838" max="13838" width="9.140625" style="37"/>
    <col min="13839" max="13839" width="2.7109375" style="37" customWidth="1"/>
    <col min="13840" max="13840" width="11.42578125" style="37" customWidth="1"/>
    <col min="13841" max="13841" width="21.7109375" style="37" customWidth="1"/>
    <col min="13842" max="13854" width="9.140625" style="37"/>
    <col min="13855" max="13855" width="5.7109375" style="37" customWidth="1"/>
    <col min="13856" max="13857" width="9.140625" style="37"/>
    <col min="13858" max="13859" width="23.5703125" style="37" customWidth="1"/>
    <col min="13860" max="14080" width="9.140625" style="37"/>
    <col min="14081" max="14081" width="16.5703125" style="37" customWidth="1"/>
    <col min="14082" max="14082" width="46.42578125" style="37" customWidth="1"/>
    <col min="14083" max="14083" width="14.28515625" style="37" customWidth="1"/>
    <col min="14084" max="14084" width="10.7109375" style="37" customWidth="1"/>
    <col min="14085" max="14085" width="21" style="37" customWidth="1"/>
    <col min="14086" max="14086" width="15.7109375" style="37" customWidth="1"/>
    <col min="14087" max="14087" width="21.28515625" style="37" customWidth="1"/>
    <col min="14088" max="14088" width="24.28515625" style="37" customWidth="1"/>
    <col min="14089" max="14089" width="19" style="37" customWidth="1"/>
    <col min="14090" max="14090" width="9.140625" style="37"/>
    <col min="14091" max="14091" width="11" style="37" customWidth="1"/>
    <col min="14092" max="14092" width="4.140625" style="37" customWidth="1"/>
    <col min="14093" max="14093" width="12" style="37" customWidth="1"/>
    <col min="14094" max="14094" width="9.140625" style="37"/>
    <col min="14095" max="14095" width="2.7109375" style="37" customWidth="1"/>
    <col min="14096" max="14096" width="11.42578125" style="37" customWidth="1"/>
    <col min="14097" max="14097" width="21.7109375" style="37" customWidth="1"/>
    <col min="14098" max="14110" width="9.140625" style="37"/>
    <col min="14111" max="14111" width="5.7109375" style="37" customWidth="1"/>
    <col min="14112" max="14113" width="9.140625" style="37"/>
    <col min="14114" max="14115" width="23.5703125" style="37" customWidth="1"/>
    <col min="14116" max="14336" width="9.140625" style="37"/>
    <col min="14337" max="14337" width="16.5703125" style="37" customWidth="1"/>
    <col min="14338" max="14338" width="46.42578125" style="37" customWidth="1"/>
    <col min="14339" max="14339" width="14.28515625" style="37" customWidth="1"/>
    <col min="14340" max="14340" width="10.7109375" style="37" customWidth="1"/>
    <col min="14341" max="14341" width="21" style="37" customWidth="1"/>
    <col min="14342" max="14342" width="15.7109375" style="37" customWidth="1"/>
    <col min="14343" max="14343" width="21.28515625" style="37" customWidth="1"/>
    <col min="14344" max="14344" width="24.28515625" style="37" customWidth="1"/>
    <col min="14345" max="14345" width="19" style="37" customWidth="1"/>
    <col min="14346" max="14346" width="9.140625" style="37"/>
    <col min="14347" max="14347" width="11" style="37" customWidth="1"/>
    <col min="14348" max="14348" width="4.140625" style="37" customWidth="1"/>
    <col min="14349" max="14349" width="12" style="37" customWidth="1"/>
    <col min="14350" max="14350" width="9.140625" style="37"/>
    <col min="14351" max="14351" width="2.7109375" style="37" customWidth="1"/>
    <col min="14352" max="14352" width="11.42578125" style="37" customWidth="1"/>
    <col min="14353" max="14353" width="21.7109375" style="37" customWidth="1"/>
    <col min="14354" max="14366" width="9.140625" style="37"/>
    <col min="14367" max="14367" width="5.7109375" style="37" customWidth="1"/>
    <col min="14368" max="14369" width="9.140625" style="37"/>
    <col min="14370" max="14371" width="23.5703125" style="37" customWidth="1"/>
    <col min="14372" max="14592" width="9.140625" style="37"/>
    <col min="14593" max="14593" width="16.5703125" style="37" customWidth="1"/>
    <col min="14594" max="14594" width="46.42578125" style="37" customWidth="1"/>
    <col min="14595" max="14595" width="14.28515625" style="37" customWidth="1"/>
    <col min="14596" max="14596" width="10.7109375" style="37" customWidth="1"/>
    <col min="14597" max="14597" width="21" style="37" customWidth="1"/>
    <col min="14598" max="14598" width="15.7109375" style="37" customWidth="1"/>
    <col min="14599" max="14599" width="21.28515625" style="37" customWidth="1"/>
    <col min="14600" max="14600" width="24.28515625" style="37" customWidth="1"/>
    <col min="14601" max="14601" width="19" style="37" customWidth="1"/>
    <col min="14602" max="14602" width="9.140625" style="37"/>
    <col min="14603" max="14603" width="11" style="37" customWidth="1"/>
    <col min="14604" max="14604" width="4.140625" style="37" customWidth="1"/>
    <col min="14605" max="14605" width="12" style="37" customWidth="1"/>
    <col min="14606" max="14606" width="9.140625" style="37"/>
    <col min="14607" max="14607" width="2.7109375" style="37" customWidth="1"/>
    <col min="14608" max="14608" width="11.42578125" style="37" customWidth="1"/>
    <col min="14609" max="14609" width="21.7109375" style="37" customWidth="1"/>
    <col min="14610" max="14622" width="9.140625" style="37"/>
    <col min="14623" max="14623" width="5.7109375" style="37" customWidth="1"/>
    <col min="14624" max="14625" width="9.140625" style="37"/>
    <col min="14626" max="14627" width="23.5703125" style="37" customWidth="1"/>
    <col min="14628" max="14848" width="9.140625" style="37"/>
    <col min="14849" max="14849" width="16.5703125" style="37" customWidth="1"/>
    <col min="14850" max="14850" width="46.42578125" style="37" customWidth="1"/>
    <col min="14851" max="14851" width="14.28515625" style="37" customWidth="1"/>
    <col min="14852" max="14852" width="10.7109375" style="37" customWidth="1"/>
    <col min="14853" max="14853" width="21" style="37" customWidth="1"/>
    <col min="14854" max="14854" width="15.7109375" style="37" customWidth="1"/>
    <col min="14855" max="14855" width="21.28515625" style="37" customWidth="1"/>
    <col min="14856" max="14856" width="24.28515625" style="37" customWidth="1"/>
    <col min="14857" max="14857" width="19" style="37" customWidth="1"/>
    <col min="14858" max="14858" width="9.140625" style="37"/>
    <col min="14859" max="14859" width="11" style="37" customWidth="1"/>
    <col min="14860" max="14860" width="4.140625" style="37" customWidth="1"/>
    <col min="14861" max="14861" width="12" style="37" customWidth="1"/>
    <col min="14862" max="14862" width="9.140625" style="37"/>
    <col min="14863" max="14863" width="2.7109375" style="37" customWidth="1"/>
    <col min="14864" max="14864" width="11.42578125" style="37" customWidth="1"/>
    <col min="14865" max="14865" width="21.7109375" style="37" customWidth="1"/>
    <col min="14866" max="14878" width="9.140625" style="37"/>
    <col min="14879" max="14879" width="5.7109375" style="37" customWidth="1"/>
    <col min="14880" max="14881" width="9.140625" style="37"/>
    <col min="14882" max="14883" width="23.5703125" style="37" customWidth="1"/>
    <col min="14884" max="15104" width="9.140625" style="37"/>
    <col min="15105" max="15105" width="16.5703125" style="37" customWidth="1"/>
    <col min="15106" max="15106" width="46.42578125" style="37" customWidth="1"/>
    <col min="15107" max="15107" width="14.28515625" style="37" customWidth="1"/>
    <col min="15108" max="15108" width="10.7109375" style="37" customWidth="1"/>
    <col min="15109" max="15109" width="21" style="37" customWidth="1"/>
    <col min="15110" max="15110" width="15.7109375" style="37" customWidth="1"/>
    <col min="15111" max="15111" width="21.28515625" style="37" customWidth="1"/>
    <col min="15112" max="15112" width="24.28515625" style="37" customWidth="1"/>
    <col min="15113" max="15113" width="19" style="37" customWidth="1"/>
    <col min="15114" max="15114" width="9.140625" style="37"/>
    <col min="15115" max="15115" width="11" style="37" customWidth="1"/>
    <col min="15116" max="15116" width="4.140625" style="37" customWidth="1"/>
    <col min="15117" max="15117" width="12" style="37" customWidth="1"/>
    <col min="15118" max="15118" width="9.140625" style="37"/>
    <col min="15119" max="15119" width="2.7109375" style="37" customWidth="1"/>
    <col min="15120" max="15120" width="11.42578125" style="37" customWidth="1"/>
    <col min="15121" max="15121" width="21.7109375" style="37" customWidth="1"/>
    <col min="15122" max="15134" width="9.140625" style="37"/>
    <col min="15135" max="15135" width="5.7109375" style="37" customWidth="1"/>
    <col min="15136" max="15137" width="9.140625" style="37"/>
    <col min="15138" max="15139" width="23.5703125" style="37" customWidth="1"/>
    <col min="15140" max="15360" width="9.140625" style="37"/>
    <col min="15361" max="15361" width="16.5703125" style="37" customWidth="1"/>
    <col min="15362" max="15362" width="46.42578125" style="37" customWidth="1"/>
    <col min="15363" max="15363" width="14.28515625" style="37" customWidth="1"/>
    <col min="15364" max="15364" width="10.7109375" style="37" customWidth="1"/>
    <col min="15365" max="15365" width="21" style="37" customWidth="1"/>
    <col min="15366" max="15366" width="15.7109375" style="37" customWidth="1"/>
    <col min="15367" max="15367" width="21.28515625" style="37" customWidth="1"/>
    <col min="15368" max="15368" width="24.28515625" style="37" customWidth="1"/>
    <col min="15369" max="15369" width="19" style="37" customWidth="1"/>
    <col min="15370" max="15370" width="9.140625" style="37"/>
    <col min="15371" max="15371" width="11" style="37" customWidth="1"/>
    <col min="15372" max="15372" width="4.140625" style="37" customWidth="1"/>
    <col min="15373" max="15373" width="12" style="37" customWidth="1"/>
    <col min="15374" max="15374" width="9.140625" style="37"/>
    <col min="15375" max="15375" width="2.7109375" style="37" customWidth="1"/>
    <col min="15376" max="15376" width="11.42578125" style="37" customWidth="1"/>
    <col min="15377" max="15377" width="21.7109375" style="37" customWidth="1"/>
    <col min="15378" max="15390" width="9.140625" style="37"/>
    <col min="15391" max="15391" width="5.7109375" style="37" customWidth="1"/>
    <col min="15392" max="15393" width="9.140625" style="37"/>
    <col min="15394" max="15395" width="23.5703125" style="37" customWidth="1"/>
    <col min="15396" max="15616" width="9.140625" style="37"/>
    <col min="15617" max="15617" width="16.5703125" style="37" customWidth="1"/>
    <col min="15618" max="15618" width="46.42578125" style="37" customWidth="1"/>
    <col min="15619" max="15619" width="14.28515625" style="37" customWidth="1"/>
    <col min="15620" max="15620" width="10.7109375" style="37" customWidth="1"/>
    <col min="15621" max="15621" width="21" style="37" customWidth="1"/>
    <col min="15622" max="15622" width="15.7109375" style="37" customWidth="1"/>
    <col min="15623" max="15623" width="21.28515625" style="37" customWidth="1"/>
    <col min="15624" max="15624" width="24.28515625" style="37" customWidth="1"/>
    <col min="15625" max="15625" width="19" style="37" customWidth="1"/>
    <col min="15626" max="15626" width="9.140625" style="37"/>
    <col min="15627" max="15627" width="11" style="37" customWidth="1"/>
    <col min="15628" max="15628" width="4.140625" style="37" customWidth="1"/>
    <col min="15629" max="15629" width="12" style="37" customWidth="1"/>
    <col min="15630" max="15630" width="9.140625" style="37"/>
    <col min="15631" max="15631" width="2.7109375" style="37" customWidth="1"/>
    <col min="15632" max="15632" width="11.42578125" style="37" customWidth="1"/>
    <col min="15633" max="15633" width="21.7109375" style="37" customWidth="1"/>
    <col min="15634" max="15646" width="9.140625" style="37"/>
    <col min="15647" max="15647" width="5.7109375" style="37" customWidth="1"/>
    <col min="15648" max="15649" width="9.140625" style="37"/>
    <col min="15650" max="15651" width="23.5703125" style="37" customWidth="1"/>
    <col min="15652" max="15872" width="9.140625" style="37"/>
    <col min="15873" max="15873" width="16.5703125" style="37" customWidth="1"/>
    <col min="15874" max="15874" width="46.42578125" style="37" customWidth="1"/>
    <col min="15875" max="15875" width="14.28515625" style="37" customWidth="1"/>
    <col min="15876" max="15876" width="10.7109375" style="37" customWidth="1"/>
    <col min="15877" max="15877" width="21" style="37" customWidth="1"/>
    <col min="15878" max="15878" width="15.7109375" style="37" customWidth="1"/>
    <col min="15879" max="15879" width="21.28515625" style="37" customWidth="1"/>
    <col min="15880" max="15880" width="24.28515625" style="37" customWidth="1"/>
    <col min="15881" max="15881" width="19" style="37" customWidth="1"/>
    <col min="15882" max="15882" width="9.140625" style="37"/>
    <col min="15883" max="15883" width="11" style="37" customWidth="1"/>
    <col min="15884" max="15884" width="4.140625" style="37" customWidth="1"/>
    <col min="15885" max="15885" width="12" style="37" customWidth="1"/>
    <col min="15886" max="15886" width="9.140625" style="37"/>
    <col min="15887" max="15887" width="2.7109375" style="37" customWidth="1"/>
    <col min="15888" max="15888" width="11.42578125" style="37" customWidth="1"/>
    <col min="15889" max="15889" width="21.7109375" style="37" customWidth="1"/>
    <col min="15890" max="15902" width="9.140625" style="37"/>
    <col min="15903" max="15903" width="5.7109375" style="37" customWidth="1"/>
    <col min="15904" max="15905" width="9.140625" style="37"/>
    <col min="15906" max="15907" width="23.5703125" style="37" customWidth="1"/>
    <col min="15908" max="16128" width="9.140625" style="37"/>
    <col min="16129" max="16129" width="16.5703125" style="37" customWidth="1"/>
    <col min="16130" max="16130" width="46.42578125" style="37" customWidth="1"/>
    <col min="16131" max="16131" width="14.28515625" style="37" customWidth="1"/>
    <col min="16132" max="16132" width="10.7109375" style="37" customWidth="1"/>
    <col min="16133" max="16133" width="21" style="37" customWidth="1"/>
    <col min="16134" max="16134" width="15.7109375" style="37" customWidth="1"/>
    <col min="16135" max="16135" width="21.28515625" style="37" customWidth="1"/>
    <col min="16136" max="16136" width="24.28515625" style="37" customWidth="1"/>
    <col min="16137" max="16137" width="19" style="37" customWidth="1"/>
    <col min="16138" max="16138" width="9.140625" style="37"/>
    <col min="16139" max="16139" width="11" style="37" customWidth="1"/>
    <col min="16140" max="16140" width="4.140625" style="37" customWidth="1"/>
    <col min="16141" max="16141" width="12" style="37" customWidth="1"/>
    <col min="16142" max="16142" width="9.140625" style="37"/>
    <col min="16143" max="16143" width="2.7109375" style="37" customWidth="1"/>
    <col min="16144" max="16144" width="11.42578125" style="37" customWidth="1"/>
    <col min="16145" max="16145" width="21.7109375" style="37" customWidth="1"/>
    <col min="16146" max="16158" width="9.140625" style="37"/>
    <col min="16159" max="16159" width="5.7109375" style="37" customWidth="1"/>
    <col min="16160" max="16161" width="9.140625" style="37"/>
    <col min="16162" max="16163" width="23.5703125" style="37" customWidth="1"/>
    <col min="16164" max="16384" width="9.140625" style="37"/>
  </cols>
  <sheetData>
    <row r="1" spans="1:9" ht="21" customHeight="1">
      <c r="B1" s="37"/>
      <c r="C1" s="37"/>
      <c r="D1" s="37"/>
      <c r="E1" s="36"/>
      <c r="F1" s="37"/>
      <c r="G1" s="38"/>
      <c r="H1" s="73" t="s">
        <v>143</v>
      </c>
      <c r="I1" s="2"/>
    </row>
    <row r="2" spans="1:9" ht="21" customHeight="1">
      <c r="B2" s="37"/>
      <c r="C2" s="37"/>
      <c r="D2" s="37"/>
      <c r="E2" s="36"/>
      <c r="F2" s="37"/>
      <c r="G2" s="38"/>
      <c r="H2" s="73" t="s">
        <v>36</v>
      </c>
      <c r="I2" s="2"/>
    </row>
    <row r="3" spans="1:9" ht="18">
      <c r="B3" s="37"/>
      <c r="C3" s="37"/>
      <c r="D3" s="37"/>
      <c r="E3" s="36"/>
      <c r="F3" s="37"/>
      <c r="G3" s="36"/>
      <c r="H3" s="73" t="s">
        <v>34</v>
      </c>
      <c r="I3" s="2"/>
    </row>
    <row r="4" spans="1:9" ht="41.25" customHeight="1">
      <c r="A4" s="106" t="s">
        <v>142</v>
      </c>
      <c r="B4" s="106"/>
      <c r="C4" s="106"/>
      <c r="D4" s="106"/>
      <c r="E4" s="106"/>
      <c r="F4" s="106"/>
      <c r="G4" s="106"/>
    </row>
    <row r="5" spans="1:9">
      <c r="B5" s="39"/>
      <c r="C5" s="39"/>
    </row>
    <row r="6" spans="1:9" ht="51.75">
      <c r="A6" s="41" t="s">
        <v>105</v>
      </c>
      <c r="B6" s="42" t="s">
        <v>106</v>
      </c>
      <c r="C6" s="41" t="s">
        <v>107</v>
      </c>
      <c r="D6" s="41" t="s">
        <v>108</v>
      </c>
      <c r="E6" s="43" t="s">
        <v>109</v>
      </c>
      <c r="F6" s="41" t="s">
        <v>110</v>
      </c>
      <c r="G6" s="44" t="s">
        <v>111</v>
      </c>
    </row>
    <row r="7" spans="1:9">
      <c r="A7" s="121"/>
      <c r="B7" s="122" t="s">
        <v>112</v>
      </c>
      <c r="C7" s="122"/>
      <c r="D7" s="122"/>
      <c r="E7" s="122"/>
      <c r="F7" s="122"/>
      <c r="G7" s="45">
        <f>++G8+G13</f>
        <v>-10295.6</v>
      </c>
      <c r="H7" s="46"/>
      <c r="I7" s="47"/>
    </row>
    <row r="8" spans="1:9" ht="33.75" customHeight="1">
      <c r="A8" s="121"/>
      <c r="B8" s="120" t="s">
        <v>120</v>
      </c>
      <c r="C8" s="120"/>
      <c r="D8" s="120"/>
      <c r="E8" s="120"/>
      <c r="F8" s="120"/>
      <c r="G8" s="45">
        <f>+G9</f>
        <v>-7800</v>
      </c>
      <c r="H8" s="46"/>
    </row>
    <row r="9" spans="1:9" ht="52.5" customHeight="1">
      <c r="A9" s="58" t="s">
        <v>116</v>
      </c>
      <c r="B9" s="116" t="s">
        <v>55</v>
      </c>
      <c r="C9" s="117"/>
      <c r="D9" s="117"/>
      <c r="E9" s="117"/>
      <c r="F9" s="118"/>
      <c r="G9" s="59">
        <f>+G10</f>
        <v>-7800</v>
      </c>
    </row>
    <row r="10" spans="1:9" s="49" customFormat="1" ht="24.75" customHeight="1">
      <c r="A10" s="50"/>
      <c r="B10" s="60" t="s">
        <v>113</v>
      </c>
      <c r="C10" s="52"/>
      <c r="D10" s="53"/>
      <c r="E10" s="54"/>
      <c r="F10" s="54"/>
      <c r="G10" s="59">
        <f>SUM(G11:G11)</f>
        <v>-7800</v>
      </c>
    </row>
    <row r="11" spans="1:9" s="49" customFormat="1" ht="42" customHeight="1">
      <c r="A11" s="50" t="s">
        <v>139</v>
      </c>
      <c r="B11" s="51" t="s">
        <v>115</v>
      </c>
      <c r="C11" s="52" t="s">
        <v>140</v>
      </c>
      <c r="D11" s="53" t="s">
        <v>114</v>
      </c>
      <c r="E11" s="55">
        <v>-7800000</v>
      </c>
      <c r="F11" s="55">
        <v>1</v>
      </c>
      <c r="G11" s="54">
        <f>F11*E11/1000</f>
        <v>-7800</v>
      </c>
    </row>
    <row r="12" spans="1:9" s="49" customFormat="1" ht="33.75" customHeight="1">
      <c r="A12" s="50"/>
      <c r="B12" s="120" t="s">
        <v>119</v>
      </c>
      <c r="C12" s="120"/>
      <c r="D12" s="120"/>
      <c r="E12" s="120"/>
      <c r="F12" s="120"/>
      <c r="G12" s="45">
        <f>+G13</f>
        <v>-2495.6</v>
      </c>
    </row>
    <row r="13" spans="1:9" ht="41.25" customHeight="1">
      <c r="A13" s="41" t="s">
        <v>117</v>
      </c>
      <c r="B13" s="119" t="s">
        <v>102</v>
      </c>
      <c r="C13" s="119"/>
      <c r="D13" s="119"/>
      <c r="E13" s="119"/>
      <c r="F13" s="119"/>
      <c r="G13" s="45">
        <f>+G14</f>
        <v>-2495.6</v>
      </c>
    </row>
    <row r="14" spans="1:9" ht="19.5" customHeight="1">
      <c r="A14" s="61"/>
      <c r="B14" s="48" t="s">
        <v>113</v>
      </c>
      <c r="C14" s="62"/>
      <c r="D14" s="52"/>
      <c r="E14" s="52"/>
      <c r="F14" s="52"/>
      <c r="G14" s="45">
        <f>+G15</f>
        <v>-2495.6</v>
      </c>
    </row>
    <row r="15" spans="1:9" ht="37.5" customHeight="1">
      <c r="A15" s="61" t="s">
        <v>141</v>
      </c>
      <c r="B15" s="63" t="s">
        <v>118</v>
      </c>
      <c r="C15" s="52" t="s">
        <v>140</v>
      </c>
      <c r="D15" s="52" t="s">
        <v>114</v>
      </c>
      <c r="E15" s="56">
        <v>-2495600</v>
      </c>
      <c r="F15" s="64">
        <v>1</v>
      </c>
      <c r="G15" s="57">
        <f>F15*E15/1000</f>
        <v>-2495.6</v>
      </c>
    </row>
    <row r="16" spans="1:9">
      <c r="E16" s="65"/>
    </row>
  </sheetData>
  <mergeCells count="7">
    <mergeCell ref="B9:F9"/>
    <mergeCell ref="B13:F13"/>
    <mergeCell ref="B12:F12"/>
    <mergeCell ref="A4:G4"/>
    <mergeCell ref="A7:A8"/>
    <mergeCell ref="B7:F7"/>
    <mergeCell ref="B8:F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Mulberry 2.0</cp:keywords>
  <cp:lastModifiedBy>Anahit Arakelyan</cp:lastModifiedBy>
  <cp:lastPrinted>2021-04-12T08:54:16Z</cp:lastPrinted>
  <dcterms:created xsi:type="dcterms:W3CDTF">2017-12-06T07:28:20Z</dcterms:created>
  <dcterms:modified xsi:type="dcterms:W3CDTF">2022-03-07T12:06:54Z</dcterms:modified>
</cp:coreProperties>
</file>