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430" activeTab="5"/>
  </bookViews>
  <sheets>
    <sheet name="Հավելված 1" sheetId="1" r:id="rId1"/>
    <sheet name="Հավելված 2" sheetId="2" r:id="rId2"/>
    <sheet name="Հավելված 3" sheetId="3" r:id="rId3"/>
    <sheet name="Հավելված 4" sheetId="4" r:id="rId4"/>
    <sheet name="Հավելված 5" sheetId="5" r:id="rId5"/>
    <sheet name="Հավելված 6" sheetId="6" r:id="rId6"/>
  </sheets>
  <definedNames>
    <definedName name="_xlnm.Print_Area" localSheetId="0">'Հավելված 1'!$A$1:$G$56</definedName>
    <definedName name="_xlnm.Print_Area" localSheetId="1">'Հավելված 2'!$A$1:$I$73</definedName>
    <definedName name="_xlnm.Print_Area" localSheetId="2">'Հավելված 3'!$A$1:$H$14</definedName>
    <definedName name="_xlnm.Print_Area" localSheetId="4">'Հավելված 5'!$A$1:$E$68</definedName>
    <definedName name="_xlnm.Print_Area" localSheetId="5">'Հավելված 6'!$A$1:$E$66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0" i="5" l="1"/>
  <c r="D40" i="5"/>
  <c r="E40" i="5"/>
  <c r="G26" i="4" l="1"/>
  <c r="E38" i="1" l="1"/>
  <c r="F37" i="1"/>
  <c r="F38" i="1" s="1"/>
  <c r="E37" i="1"/>
  <c r="D37" i="1"/>
  <c r="D38" i="1" s="1"/>
  <c r="I66" i="2" l="1"/>
  <c r="H66" i="2"/>
  <c r="G66" i="2"/>
  <c r="G12" i="4" l="1"/>
  <c r="G12" i="3"/>
  <c r="D14" i="3"/>
  <c r="D12" i="3" s="1"/>
  <c r="I46" i="2"/>
  <c r="I45" i="2" s="1"/>
  <c r="I44" i="2" s="1"/>
  <c r="I43" i="2" s="1"/>
  <c r="I41" i="2" s="1"/>
  <c r="I39" i="2" s="1"/>
  <c r="H46" i="2"/>
  <c r="H45" i="2" s="1"/>
  <c r="H44" i="2" s="1"/>
  <c r="H43" i="2" s="1"/>
  <c r="G39" i="2"/>
  <c r="G41" i="2" s="1"/>
  <c r="G30" i="2"/>
  <c r="G32" i="2" s="1"/>
  <c r="C31" i="6" s="1"/>
  <c r="I30" i="2"/>
  <c r="I32" i="2" s="1"/>
  <c r="I34" i="2" s="1"/>
  <c r="E31" i="6" s="1"/>
  <c r="H30" i="2"/>
  <c r="H32" i="2" s="1"/>
  <c r="H35" i="2" s="1"/>
  <c r="E11" i="1"/>
  <c r="E12" i="1" s="1"/>
  <c r="F11" i="1"/>
  <c r="F12" i="1" s="1"/>
  <c r="D11" i="1"/>
  <c r="D12" i="1" s="1"/>
  <c r="C31" i="5" l="1"/>
  <c r="E31" i="5"/>
  <c r="H39" i="2"/>
  <c r="H41" i="2"/>
  <c r="G43" i="2"/>
  <c r="G44" i="2" s="1"/>
  <c r="G45" i="2" s="1"/>
  <c r="G46" i="2" s="1"/>
  <c r="G35" i="2"/>
  <c r="G34" i="2"/>
  <c r="G36" i="2" s="1"/>
  <c r="I36" i="2"/>
  <c r="I35" i="2"/>
  <c r="H34" i="2"/>
  <c r="H36" i="2" l="1"/>
  <c r="D31" i="6"/>
  <c r="D31" i="5"/>
  <c r="D24" i="4"/>
  <c r="D23" i="4"/>
  <c r="D22" i="4"/>
  <c r="D21" i="4"/>
  <c r="D20" i="4"/>
  <c r="D19" i="4"/>
  <c r="D17" i="4"/>
  <c r="D15" i="4"/>
  <c r="D14" i="4"/>
  <c r="E14" i="4" s="1"/>
  <c r="D23" i="3"/>
  <c r="D22" i="3"/>
  <c r="D21" i="3"/>
  <c r="D20" i="3"/>
  <c r="D19" i="3"/>
  <c r="D18" i="3"/>
  <c r="D17" i="3"/>
  <c r="D16" i="3"/>
  <c r="G10" i="3"/>
  <c r="D10" i="3"/>
  <c r="E26" i="4" l="1"/>
  <c r="E12" i="4"/>
  <c r="E10" i="4" s="1"/>
  <c r="F14" i="4"/>
  <c r="F26" i="4" l="1"/>
  <c r="F12" i="4"/>
  <c r="I22" i="2"/>
  <c r="I24" i="2" s="1"/>
  <c r="G22" i="2"/>
  <c r="E21" i="6" l="1"/>
  <c r="E21" i="5"/>
  <c r="I26" i="2"/>
  <c r="G10" i="4"/>
  <c r="C21" i="5"/>
  <c r="C21" i="6"/>
  <c r="G24" i="2"/>
  <c r="G26" i="2" s="1"/>
  <c r="I21" i="2"/>
  <c r="H22" i="2"/>
  <c r="H24" i="2" s="1"/>
  <c r="D12" i="4" l="1"/>
  <c r="D10" i="4" s="1"/>
  <c r="I27" i="2"/>
  <c r="I29" i="2" s="1"/>
  <c r="I28" i="2"/>
  <c r="G27" i="2"/>
  <c r="G29" i="2" s="1"/>
  <c r="G28" i="2"/>
  <c r="D21" i="5"/>
  <c r="D21" i="6"/>
  <c r="H26" i="2"/>
  <c r="I19" i="2"/>
  <c r="I17" i="2" s="1"/>
  <c r="I15" i="2" s="1"/>
  <c r="I13" i="2" s="1"/>
  <c r="F10" i="4" l="1"/>
  <c r="H27" i="2"/>
  <c r="H29" i="2" s="1"/>
  <c r="H28" i="2"/>
  <c r="G21" i="2" l="1"/>
  <c r="H21" i="2" l="1"/>
  <c r="H19" i="2" s="1"/>
  <c r="H17" i="2" s="1"/>
  <c r="H15" i="2" s="1"/>
  <c r="H13" i="2" s="1"/>
  <c r="G19" i="2"/>
  <c r="G17" i="2" l="1"/>
  <c r="G15" i="2" l="1"/>
  <c r="G13" i="2" l="1"/>
  <c r="G68" i="2"/>
  <c r="G70" i="2" s="1"/>
  <c r="G72" i="2" l="1"/>
  <c r="G71" i="2"/>
  <c r="G73" i="2" s="1"/>
  <c r="H68" i="2"/>
  <c r="H70" i="2"/>
  <c r="H72" i="2" s="1"/>
  <c r="I68" i="2"/>
  <c r="I70" i="2" s="1"/>
  <c r="I71" i="2" s="1"/>
  <c r="I73" i="2" s="1"/>
  <c r="G60" i="2"/>
  <c r="G62" i="2" s="1"/>
  <c r="H60" i="2"/>
  <c r="H62" i="2" s="1"/>
  <c r="G64" i="2" l="1"/>
  <c r="G63" i="2"/>
  <c r="G65" i="2" s="1"/>
  <c r="H71" i="2"/>
  <c r="H73" i="2" s="1"/>
  <c r="I72" i="2"/>
  <c r="H63" i="2"/>
  <c r="H65" i="2" s="1"/>
  <c r="H64" i="2"/>
  <c r="I60" i="2"/>
  <c r="I62" i="2"/>
  <c r="I64" i="2" s="1"/>
  <c r="C58" i="5"/>
  <c r="D58" i="5"/>
  <c r="E58" i="5"/>
  <c r="F10" i="1"/>
  <c r="I49" i="2"/>
  <c r="I51" i="2" s="1"/>
  <c r="I53" i="2" s="1"/>
  <c r="I55" i="2" s="1"/>
  <c r="I57" i="2" s="1"/>
  <c r="E10" i="1"/>
  <c r="D10" i="1"/>
  <c r="G49" i="2"/>
  <c r="G11" i="2" s="1"/>
  <c r="G51" i="2"/>
  <c r="G53" i="2" s="1"/>
  <c r="G55" i="2" s="1"/>
  <c r="G57" i="2" s="1"/>
  <c r="H49" i="2"/>
  <c r="H11" i="2" s="1"/>
  <c r="I63" i="2" l="1"/>
  <c r="I65" i="2" s="1"/>
  <c r="H51" i="2"/>
  <c r="H53" i="2" s="1"/>
  <c r="H55" i="2" s="1"/>
  <c r="H57" i="2" s="1"/>
  <c r="I11" i="2"/>
</calcChain>
</file>

<file path=xl/sharedStrings.xml><?xml version="1.0" encoding="utf-8"?>
<sst xmlns="http://schemas.openxmlformats.org/spreadsheetml/2006/main" count="433" uniqueCount="143">
  <si>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</si>
  <si>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</si>
  <si>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</si>
  <si>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</si>
  <si>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</si>
  <si>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 առում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</si>
  <si>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</si>
  <si>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</si>
  <si>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</si>
  <si>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</si>
  <si>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</si>
  <si>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</si>
  <si>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</si>
  <si>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</si>
  <si>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</si>
  <si>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</si>
  <si>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</si>
  <si>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</si>
  <si>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</si>
  <si>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</si>
  <si>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</si>
  <si>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</si>
  <si>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</si>
  <si>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</si>
  <si>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</si>
  <si>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</si>
  <si>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</si>
  <si>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</si>
  <si>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</si>
  <si>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</si>
  <si>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</si>
  <si>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</si>
  <si>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</si>
  <si>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</si>
  <si>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</si>
  <si>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</si>
  <si>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</si>
  <si>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</si>
  <si>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</si>
  <si>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</si>
  <si>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</si>
  <si>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</si>
  <si>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</si>
  <si>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</si>
  <si>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</si>
  <si>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</si>
  <si>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</si>
  <si>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</si>
  <si>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</si>
  <si>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</si>
  <si>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___________  ___-ի N _______ -Ն որոշման</t>
  </si>
  <si>
    <t xml:space="preserve"> Առաջին կիսամյակ</t>
  </si>
  <si>
    <t xml:space="preserve">ՀՀ կառավարության 2022 թվականի </t>
  </si>
  <si>
    <t xml:space="preserve">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</si>
  <si>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</si>
  <si>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</si>
  <si>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</si>
  <si>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Հավելված 2</t>
  </si>
  <si>
    <t xml:space="preserve"> Հետախուզական՝ հակահետախուզական՝ ռազմական հակահետախուզության՝  հանցագործությունների դեմ պայքարի  և պետական սահմանի պահպանության գործունեության կազմակերպում</t>
  </si>
  <si>
    <t xml:space="preserve"> 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
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</si>
  <si>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</si>
  <si>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>Հավելված 3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</si>
  <si>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</si>
  <si>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</si>
  <si>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</si>
  <si>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Ցուցանիշների փոփոխությունը 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</si>
  <si>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</si>
  <si>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</si>
  <si>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</si>
  <si>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</si>
  <si>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</si>
  <si>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</si>
  <si>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</si>
  <si>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</si>
  <si>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</si>
  <si>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</si>
  <si>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</si>
  <si>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որից՝</t>
  </si>
  <si>
    <t>ՀՀ ԱԱԾ ՍԶ 8-րդ սահմանապահ ուղեկալի կառուցում</t>
  </si>
  <si>
    <t>ՀՀ ԱԱԾ ՍԶ 7-րդ սահմանապահ ուղեկալի կառուցում</t>
  </si>
  <si>
    <t>ՀՀ ԱԱԾ ՍԶ 6-րդ սահմանապահ ուղեկալի կառուցում</t>
  </si>
  <si>
    <t>ՀՀ ԱԱԾ ՍԶ 5-րդ սահմանապահ ուղեկալի կառուցում</t>
  </si>
  <si>
    <t>ՀՀ ԱԱԾ ՍԶ 4-րդ սահմանապահ ուղեկալի կառուցում</t>
  </si>
  <si>
    <t>ՀՀ ԱԱԾ ՍԶ 3-րդ սահմանապահ ուղեկալի կառուցում</t>
  </si>
  <si>
    <t>ՀՀ ԱԱԾ ՍԶ 2-րդ սահմանապահ ուղեկալի կառուցում</t>
  </si>
  <si>
    <t>ՀՀ ԱԱԾ ՍԶ 1-ին սահմանապահ ուղեկալի կառուցում</t>
  </si>
  <si>
    <t>Հավելված 4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</si>
  <si>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ԵՎ ԼՐԱՑՈՒՄՆԵՐԸ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</si>
  <si>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</si>
  <si>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Առաջին եռամսյակ</t>
  </si>
  <si>
    <t>Առաջին կիսամյակ</t>
  </si>
  <si>
    <t>Ինն ամիս</t>
  </si>
  <si>
    <t>Տարի</t>
  </si>
  <si>
    <t>Հավելված 5</t>
  </si>
  <si>
    <t xml:space="preserve">ՀԱՅԱՍՏԱՆԻ ՀԱՆՐԱՊԵՏՈՒԹՅԱՆ ԿԱՌԱՎԱՐՈՒԹՅԱՆ 2021 ԹՎԱԿԱՆԻ ԴԵԿՏԵՄԲԵՐԻ 23-Ի N 2121-Ն ՈՐՈՇՄԱՆ N 9  ՀԱՎԵԼՎԱԾԻ N9.26 ԵՎ N9.47 ԱՂՅՈՒՍԱԿՆԵՐՈՒՄ ԿԱՏԱՐՎՈՂ ՓՈՓՈԽՈՒԹՅՈՒՆՆԵՐԸ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</si>
  <si>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</si>
  <si>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</si>
  <si>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</si>
  <si>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1138 </t>
  </si>
  <si>
    <t xml:space="preserve"> Ազգային անվտանգություն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</si>
  <si>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</si>
  <si>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</si>
  <si>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</si>
  <si>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</si>
  <si>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</si>
  <si>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</si>
  <si>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</si>
  <si>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</si>
  <si>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</si>
  <si>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</si>
  <si>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ՀՀ ազգային անվտանգության ծառայություն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</si>
  <si>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</si>
  <si>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</si>
  <si>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</si>
  <si>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</si>
  <si>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</si>
  <si>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</si>
  <si>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</si>
  <si>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</si>
  <si>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</si>
  <si>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>Հավելված 6</t>
  </si>
  <si>
    <t xml:space="preserve"> ՄԱՍ 1. ՊԵՏԱԿԱՆ ՄԱՐՄՆԻ ԳԾՈՎ ԱՐԴՅՈՒՆՔԱՅԻՆ (ԿԱՏԱՐՈՂԱԿԱՆ) ՑՈՒՑԱՆԻՇՆԵՐԸ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</si>
  <si>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</si>
  <si>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 </t>
  </si>
  <si>
    <t xml:space="preserve"> Ազգային անվտանգության համակարգի շենքային ապահովվածության բարելավում</t>
  </si>
  <si>
    <t>ԱՅԼ ՀԻՄՆԱԿԱՆ ՄԻՋՈՑՆԵՐ</t>
  </si>
  <si>
    <t xml:space="preserve"> - Նախագծահետազոտական ծախսեր</t>
  </si>
  <si>
    <t>Նյութեր(Ապրանքներ)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</si>
  <si>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</si>
  <si>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Ազգային անվտանգության համակարգի շենքային ապահովվածության բարելավում</t>
  </si>
  <si>
    <t xml:space="preserve"> Ազգային անվտանգության համակարգի շենքային ապահովվածության բարելավում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</si>
  <si>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</si>
  <si>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 Պետական մարմինների կողմից օգտագործվող ոչ ֆինանսական ակտիվների հետ գործառնություններ </t>
  </si>
  <si>
    <t xml:space="preserve"> Կառուցվող շենքերի և շինությունների ընդհանուր մակերես, ք.մ. </t>
  </si>
  <si>
    <t xml:space="preserve"> - Տրանսպորտային նյութեր</t>
  </si>
  <si>
    <t xml:space="preserve"> - Շենքերի և կառույցների ընթացիկ նորոգում և պահպանում</t>
  </si>
  <si>
    <t xml:space="preserve"> - Գրասենյակային նյութեր և հագուստ</t>
  </si>
  <si>
    <t>այդ թվում` ըստ կատարողների</t>
  </si>
  <si>
    <t>Ցուցանիշների փոփոխությունը (ավելացումները նշված են դրական նշանով, իսկ նվազեցումները` փակագծերում)</t>
  </si>
  <si>
    <r>
      <t xml:space="preserve">«ՀԱՅԱՍՏԱՆԻ ՀԱՆՐԱՊԵՏՈՒԹՅԱՆ 2022 ԹՎԱԿԱՆԻ ՊԵՏԱԿԱՆ ԲՅՈՒՋԵԻ ՄԱՍԻՆ» ՀԱՅԱՍՏԱՆԻ ՀԱՆՐԱՊԵՏՈՒԹՅԱՆ </t>
    </r>
    <r>
      <rPr>
        <b/>
        <sz val="11"/>
        <rFont val="GHEA Grapalat"/>
        <family val="3"/>
      </rPr>
      <t>ՕՐԵՆՔԻ N 1 ՀԱՎԵԼՎԱԾԻ N 2 ԱՂՅՈՒՍԱԿՈՒՄ</t>
    </r>
    <r>
      <rPr>
        <b/>
        <sz val="11"/>
        <color indexed="8"/>
        <rFont val="GHEA Grapalat"/>
        <family val="3"/>
      </rPr>
      <t xml:space="preserve"> ԿԱՏԱՐՎՈՂ ՎԵՐԱԲԱՇԽՈՒՄԸ ԵՎ ՀԱՅԱՍՏԱՆԻ ՀԱՆՐԱՊԵՏՈՒԹՅԱՆ ԿԱՌԱՎԱՐՈՒԹՅԱՆ 2021 ԹՎԱԿԱՆԻ ԴԵԿՏԵՄԲԵՐԻ 23-Ի N 2121-Ն ՈՐՈՇՄԱՆ</t>
    </r>
    <r>
      <rPr>
        <b/>
        <sz val="11"/>
        <color rgb="FFFF0000"/>
        <rFont val="GHEA Grapalat"/>
        <family val="3"/>
      </rPr>
      <t xml:space="preserve"> </t>
    </r>
    <r>
      <rPr>
        <b/>
        <sz val="11"/>
        <rFont val="GHEA Grapalat"/>
        <family val="3"/>
      </rPr>
      <t>N 5  ՀԱՎԵԼՎԱԾԻ N 1 ԱՂՅՈՒՍԱԿՈՒՄ ԿԱՏԱՐՎՈՂ ՓՈՓՈԽՈՒԹՅՈՒՆՆԵՐԸ</t>
    </r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</si>
  <si>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ՓՈՓՈԽՈՒԹՅՈՒՆՆԵՐԸ ԵՎ ԼՐԱՑՈՒՄՆԵՐԸ </t>
  </si>
  <si>
    <t>Ցուցանիշների փոփոխությունը (նվազեցումները նշված են փակագծերում)</t>
  </si>
  <si>
    <t xml:space="preserve">ՀԱՅԱՍՏԱՆԻ ՀԱՆՐԱՊԵՏՈՒԹՅԱՆ ԿԱՌԱՎԱՐՈՒԹՅԱՆ 2021 ԹՎԱԿԱՆԻ ԴԵԿՏԵՄԲԵՐԻ 23-Ի N 2121-Ն ՈՐՈՇՄԱՆ N 9.1 ՀԱՎԵԼՎԱԾԻ N9.1.32 ԵՎ N9.1.59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</si>
</sst>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\ _֏_-;\-* #,##0\ _֏_-;_-* &quot;-&quot;\ _֏_-;_-@_-"/>
    <numFmt numFmtId="43" formatCode="_-* #,##0.00\ _֏_-;\-* #,##0.00\ _֏_-;_-* &quot;-&quot;??\ _֏_-;_-@_-"/>
    <numFmt numFmtId="164" formatCode="_-* #,##0.00_-;\-* #,##0.00_-;_-* &quot;-&quot;??_-;_-@_-"/>
    <numFmt numFmtId="165" formatCode="_(* #,##0.00_);_(* \(#,##0.00\);_(* &quot;-&quot;??_);_(@_)"/>
    <numFmt numFmtId="166" formatCode="#,##0.0"/>
    <numFmt numFmtId="167" formatCode="##,##0.0;\(##,##0.0\);\-"/>
    <numFmt numFmtId="168" formatCode="_ * #,##0.0_)_€_ ;_ * \(#,##0.0\)_€_ ;_ * &quot;-&quot;??_)_€_ ;_ @_ "/>
    <numFmt numFmtId="169" formatCode="_-* #,##0.0\ _֏_-;\-* #,##0.0\ _֏_-;_-* &quot;-&quot;?\ _֏_-;_-@_-"/>
    <numFmt numFmtId="170" formatCode="#,##0.0_);\(#,##0.0\)"/>
    <numFmt numFmtId="171" formatCode="#,##0.0\ _֏;\-#,##0.0\ _֏"/>
    <numFmt numFmtId="172" formatCode="_(* #,##0.0_);_(* \(#,##0.0\);_(* &quot;-&quot;??_);_(@_)"/>
    <numFmt numFmtId="173" formatCode="_-* #,##0.0\ _֏_-;\-* #,##0.0\ _֏_-;_-* &quot;-&quot;??\ _֏_-;_-@_-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sz val="10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0"/>
      <color indexed="8"/>
      <name val="GHEA Grapalat"/>
      <family val="3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b/>
      <sz val="9"/>
      <name val="GHEA Grapalat"/>
      <family val="3"/>
    </font>
    <font>
      <sz val="12"/>
      <color rgb="FF000000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color indexed="8"/>
      <name val="GHEA Grapalat"/>
      <family val="3"/>
    </font>
    <font>
      <sz val="10"/>
      <color indexed="8"/>
      <name val="GHEA Grapalat"/>
      <family val="2"/>
    </font>
    <font>
      <i/>
      <sz val="10"/>
      <color indexed="8"/>
      <name val="GHEA Grapalat"/>
      <family val="2"/>
    </font>
    <font>
      <b/>
      <sz val="11"/>
      <color rgb="FFFF0000"/>
      <name val="GHEA Grapalat"/>
      <family val="3"/>
    </font>
    <font>
      <b/>
      <sz val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1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4" applyNumberFormat="0" applyFont="0" applyAlignment="0" applyProtection="0"/>
    <xf numFmtId="0" fontId="5" fillId="0" borderId="0">
      <alignment horizontal="left" vertical="top" wrapText="1"/>
    </xf>
    <xf numFmtId="0" fontId="21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10" applyNumberFormat="0" applyAlignment="0" applyProtection="0"/>
    <xf numFmtId="0" fontId="29" fillId="6" borderId="11" applyNumberFormat="0" applyAlignment="0" applyProtection="0"/>
    <xf numFmtId="0" fontId="30" fillId="6" borderId="10" applyNumberFormat="0" applyAlignment="0" applyProtection="0"/>
    <xf numFmtId="0" fontId="31" fillId="0" borderId="12" applyNumberFormat="0" applyFill="0" applyAlignment="0" applyProtection="0"/>
    <xf numFmtId="0" fontId="32" fillId="7" borderId="13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0" fontId="3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6" fillId="32" borderId="0" applyNumberFormat="0" applyBorder="0" applyAlignment="0" applyProtection="0"/>
    <xf numFmtId="164" fontId="2" fillId="0" borderId="0" applyFont="0" applyFill="0" applyBorder="0" applyAlignment="0" applyProtection="0"/>
    <xf numFmtId="0" fontId="37" fillId="0" borderId="0"/>
    <xf numFmtId="0" fontId="37" fillId="0" borderId="0"/>
    <xf numFmtId="43" fontId="39" fillId="0" borderId="0" applyFont="0" applyFill="0" applyBorder="0" applyAlignment="0" applyProtection="0"/>
    <xf numFmtId="0" fontId="2" fillId="0" borderId="0"/>
    <xf numFmtId="0" fontId="41" fillId="4" borderId="0" applyNumberFormat="0" applyBorder="0" applyAlignment="0" applyProtection="0"/>
    <xf numFmtId="43" fontId="3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40" fillId="0" borderId="0"/>
    <xf numFmtId="0" fontId="42" fillId="48" borderId="0" applyNumberFormat="0" applyBorder="0" applyAlignment="0" applyProtection="0"/>
    <xf numFmtId="0" fontId="38" fillId="42" borderId="0" applyNumberFormat="0" applyBorder="0" applyAlignment="0" applyProtection="0"/>
    <xf numFmtId="0" fontId="38" fillId="44" borderId="0" applyNumberFormat="0" applyBorder="0" applyAlignment="0" applyProtection="0"/>
    <xf numFmtId="0" fontId="42" fillId="46" borderId="0" applyNumberFormat="0" applyBorder="0" applyAlignment="0" applyProtection="0"/>
    <xf numFmtId="43" fontId="37" fillId="0" borderId="0" applyFont="0" applyFill="0" applyBorder="0" applyAlignment="0" applyProtection="0"/>
    <xf numFmtId="0" fontId="38" fillId="34" borderId="0" applyNumberFormat="0" applyBorder="0" applyAlignment="0" applyProtection="0"/>
    <xf numFmtId="0" fontId="38" fillId="37" borderId="0" applyNumberFormat="0" applyBorder="0" applyAlignment="0" applyProtection="0"/>
    <xf numFmtId="0" fontId="43" fillId="34" borderId="0" applyNumberFormat="0" applyBorder="0" applyAlignment="0" applyProtection="0"/>
    <xf numFmtId="0" fontId="3" fillId="0" borderId="0"/>
    <xf numFmtId="0" fontId="38" fillId="43" borderId="0" applyNumberFormat="0" applyBorder="0" applyAlignment="0" applyProtection="0"/>
    <xf numFmtId="0" fontId="38" fillId="41" borderId="0" applyNumberFormat="0" applyBorder="0" applyAlignment="0" applyProtection="0"/>
    <xf numFmtId="0" fontId="42" fillId="46" borderId="0" applyNumberFormat="0" applyBorder="0" applyAlignment="0" applyProtection="0"/>
    <xf numFmtId="0" fontId="37" fillId="0" borderId="0"/>
    <xf numFmtId="0" fontId="42" fillId="45" borderId="0" applyNumberFormat="0" applyBorder="0" applyAlignment="0" applyProtection="0"/>
    <xf numFmtId="0" fontId="38" fillId="33" borderId="0" applyNumberFormat="0" applyBorder="0" applyAlignment="0" applyProtection="0"/>
    <xf numFmtId="0" fontId="38" fillId="42" borderId="0" applyNumberFormat="0" applyBorder="0" applyAlignment="0" applyProtection="0"/>
    <xf numFmtId="43" fontId="2" fillId="0" borderId="0" applyFont="0" applyFill="0" applyBorder="0" applyAlignment="0" applyProtection="0"/>
    <xf numFmtId="0" fontId="42" fillId="43" borderId="0" applyNumberFormat="0" applyBorder="0" applyAlignment="0" applyProtection="0"/>
    <xf numFmtId="0" fontId="45" fillId="52" borderId="18" applyNumberFormat="0" applyAlignment="0" applyProtection="0"/>
    <xf numFmtId="0" fontId="38" fillId="40" borderId="0" applyNumberFormat="0" applyBorder="0" applyAlignment="0" applyProtection="0"/>
    <xf numFmtId="0" fontId="39" fillId="0" borderId="0"/>
    <xf numFmtId="0" fontId="42" fillId="49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4" fillId="51" borderId="17" applyNumberFormat="0" applyAlignment="0" applyProtection="0"/>
    <xf numFmtId="0" fontId="42" fillId="50" borderId="0" applyNumberFormat="0" applyBorder="0" applyAlignment="0" applyProtection="0"/>
    <xf numFmtId="0" fontId="42" fillId="38" borderId="0" applyNumberFormat="0" applyBorder="0" applyAlignment="0" applyProtection="0"/>
    <xf numFmtId="0" fontId="38" fillId="35" borderId="0" applyNumberFormat="0" applyBorder="0" applyAlignment="0" applyProtection="0"/>
    <xf numFmtId="0" fontId="38" fillId="36" borderId="0" applyNumberFormat="0" applyBorder="0" applyAlignment="0" applyProtection="0"/>
    <xf numFmtId="0" fontId="42" fillId="39" borderId="0" applyNumberFormat="0" applyBorder="0" applyAlignment="0" applyProtection="0"/>
    <xf numFmtId="0" fontId="42" fillId="47" borderId="0" applyNumberFormat="0" applyBorder="0" applyAlignment="0" applyProtection="0"/>
    <xf numFmtId="0" fontId="38" fillId="36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5" borderId="0" applyNumberFormat="0" applyBorder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41" borderId="17" applyNumberFormat="0" applyAlignment="0" applyProtection="0"/>
    <xf numFmtId="0" fontId="52" fillId="0" borderId="22" applyNumberFormat="0" applyFill="0" applyAlignment="0" applyProtection="0"/>
    <xf numFmtId="0" fontId="53" fillId="53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2" fillId="0" borderId="0"/>
    <xf numFmtId="0" fontId="37" fillId="0" borderId="0"/>
    <xf numFmtId="0" fontId="37" fillId="0" borderId="0"/>
    <xf numFmtId="0" fontId="3" fillId="54" borderId="23" applyNumberFormat="0" applyFont="0" applyAlignment="0" applyProtection="0"/>
    <xf numFmtId="0" fontId="54" fillId="51" borderId="24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57" fillId="0" borderId="0" applyNumberFormat="0" applyFill="0" applyBorder="0" applyAlignment="0" applyProtection="0"/>
    <xf numFmtId="0" fontId="40" fillId="0" borderId="0"/>
    <xf numFmtId="1" fontId="59" fillId="0" borderId="0"/>
    <xf numFmtId="0" fontId="58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3" fillId="0" borderId="0"/>
  </cellStyleXfs>
  <cellXfs count="188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8" fillId="0" borderId="0" xfId="0" applyFont="1" applyFill="1"/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19" fillId="0" borderId="1" xfId="0" applyNumberFormat="1" applyFont="1" applyFill="1" applyBorder="1" applyAlignment="1">
      <alignment horizontal="center" vertical="center"/>
    </xf>
    <xf numFmtId="166" fontId="19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0" fontId="20" fillId="0" borderId="0" xfId="0" applyFont="1" applyFill="1"/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9" fontId="14" fillId="0" borderId="1" xfId="0" applyNumberFormat="1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center" vertical="top"/>
    </xf>
    <xf numFmtId="0" fontId="9" fillId="0" borderId="0" xfId="0" applyFont="1"/>
    <xf numFmtId="0" fontId="9" fillId="0" borderId="0" xfId="0" applyFont="1" applyFill="1"/>
    <xf numFmtId="0" fontId="60" fillId="0" borderId="0" xfId="6" applyFont="1" applyFill="1" applyAlignment="1">
      <alignment horizontal="right" vertical="center"/>
    </xf>
    <xf numFmtId="0" fontId="13" fillId="0" borderId="0" xfId="13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62" fillId="0" borderId="1" xfId="0" applyNumberFormat="1" applyFont="1" applyFill="1" applyBorder="1" applyAlignment="1">
      <alignment horizontal="center" vertical="center" textRotation="90" wrapText="1"/>
    </xf>
    <xf numFmtId="0" fontId="18" fillId="0" borderId="0" xfId="0" applyFont="1" applyFill="1" applyBorder="1" applyAlignment="1">
      <alignment horizontal="center" vertical="center" wrapText="1"/>
    </xf>
    <xf numFmtId="49" fontId="64" fillId="0" borderId="1" xfId="0" applyNumberFormat="1" applyFont="1" applyFill="1" applyBorder="1" applyAlignment="1">
      <alignment horizontal="center" vertical="center" textRotation="90" wrapText="1"/>
    </xf>
    <xf numFmtId="0" fontId="64" fillId="0" borderId="1" xfId="0" applyNumberFormat="1" applyFont="1" applyFill="1" applyBorder="1" applyAlignment="1">
      <alignment horizontal="center" vertical="center" wrapText="1"/>
    </xf>
    <xf numFmtId="170" fontId="65" fillId="0" borderId="3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66" fillId="0" borderId="1" xfId="0" applyFont="1" applyFill="1" applyBorder="1" applyAlignment="1">
      <alignment horizontal="center" vertical="center" wrapText="1"/>
    </xf>
    <xf numFmtId="170" fontId="65" fillId="0" borderId="1" xfId="0" applyNumberFormat="1" applyFont="1" applyFill="1" applyBorder="1" applyAlignment="1">
      <alignment horizontal="center" vertical="center" wrapText="1"/>
    </xf>
    <xf numFmtId="17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7" fillId="0" borderId="1" xfId="0" applyFont="1" applyFill="1" applyBorder="1" applyAlignment="1">
      <alignment horizontal="left" vertical="center" wrapText="1"/>
    </xf>
    <xf numFmtId="170" fontId="6" fillId="0" borderId="1" xfId="0" applyNumberFormat="1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vertical="center" wrapText="1"/>
    </xf>
    <xf numFmtId="0" fontId="68" fillId="0" borderId="1" xfId="0" applyFont="1" applyBorder="1" applyAlignment="1">
      <alignment vertical="center" wrapText="1"/>
    </xf>
    <xf numFmtId="170" fontId="69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8" fillId="0" borderId="0" xfId="0" applyFont="1" applyBorder="1" applyAlignment="1">
      <alignment vertical="center" wrapText="1"/>
    </xf>
    <xf numFmtId="170" fontId="69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70" fillId="0" borderId="0" xfId="0" applyFont="1" applyAlignment="1">
      <alignment horizontal="right" vertical="center" wrapText="1"/>
    </xf>
    <xf numFmtId="0" fontId="70" fillId="0" borderId="0" xfId="0" applyFont="1" applyAlignment="1">
      <alignment horizontal="center" vertical="center" wrapText="1"/>
    </xf>
    <xf numFmtId="0" fontId="13" fillId="0" borderId="0" xfId="130" applyFont="1" applyAlignment="1">
      <alignment vertical="center" wrapText="1"/>
    </xf>
    <xf numFmtId="165" fontId="4" fillId="0" borderId="0" xfId="1" applyNumberFormat="1" applyFont="1" applyFill="1" applyBorder="1" applyAlignment="1">
      <alignment horizontal="center" vertical="center" wrapText="1"/>
    </xf>
    <xf numFmtId="171" fontId="67" fillId="0" borderId="1" xfId="0" applyNumberFormat="1" applyFont="1" applyFill="1" applyBorder="1" applyAlignment="1">
      <alignment horizontal="center" vertical="center" wrapText="1"/>
    </xf>
    <xf numFmtId="170" fontId="64" fillId="0" borderId="1" xfId="0" applyNumberFormat="1" applyFont="1" applyFill="1" applyBorder="1" applyAlignment="1">
      <alignment horizontal="center" vertical="center" wrapText="1"/>
    </xf>
    <xf numFmtId="165" fontId="18" fillId="0" borderId="0" xfId="1" applyNumberFormat="1" applyFont="1" applyFill="1" applyBorder="1" applyAlignment="1">
      <alignment horizontal="center" vertical="center" wrapText="1"/>
    </xf>
    <xf numFmtId="0" fontId="72" fillId="0" borderId="1" xfId="0" applyNumberFormat="1" applyFont="1" applyFill="1" applyBorder="1" applyAlignment="1">
      <alignment horizontal="center" vertical="center" wrapText="1"/>
    </xf>
    <xf numFmtId="170" fontId="66" fillId="0" borderId="1" xfId="0" applyNumberFormat="1" applyFont="1" applyFill="1" applyBorder="1" applyAlignment="1">
      <alignment horizontal="center" vertical="center" wrapText="1"/>
    </xf>
    <xf numFmtId="170" fontId="18" fillId="0" borderId="1" xfId="0" applyNumberFormat="1" applyFont="1" applyFill="1" applyBorder="1" applyAlignment="1">
      <alignment horizontal="center" vertical="center" wrapText="1"/>
    </xf>
    <xf numFmtId="0" fontId="67" fillId="55" borderId="1" xfId="57" applyFont="1" applyFill="1" applyBorder="1" applyAlignment="1">
      <alignment horizontal="center" vertical="center" wrapText="1"/>
    </xf>
    <xf numFmtId="0" fontId="67" fillId="55" borderId="1" xfId="57" applyFont="1" applyFill="1" applyBorder="1" applyAlignment="1">
      <alignment horizontal="left" vertical="center" wrapText="1"/>
    </xf>
    <xf numFmtId="170" fontId="67" fillId="55" borderId="1" xfId="57" applyNumberFormat="1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vertical="center" wrapText="1"/>
    </xf>
    <xf numFmtId="165" fontId="73" fillId="0" borderId="0" xfId="1" applyNumberFormat="1" applyFont="1" applyFill="1" applyBorder="1" applyAlignment="1">
      <alignment vertical="center" wrapText="1"/>
    </xf>
    <xf numFmtId="0" fontId="73" fillId="0" borderId="1" xfId="57" applyFont="1" applyBorder="1" applyAlignment="1">
      <alignment horizontal="left" vertical="center" wrapText="1"/>
    </xf>
    <xf numFmtId="170" fontId="73" fillId="0" borderId="1" xfId="0" applyNumberFormat="1" applyFont="1" applyFill="1" applyBorder="1" applyAlignment="1">
      <alignment horizontal="center" vertical="center" wrapText="1"/>
    </xf>
    <xf numFmtId="0" fontId="18" fillId="55" borderId="1" xfId="57" applyFont="1" applyFill="1" applyBorder="1" applyAlignment="1">
      <alignment horizontal="center" vertical="center" wrapText="1"/>
    </xf>
    <xf numFmtId="168" fontId="68" fillId="0" borderId="1" xfId="0" applyNumberFormat="1" applyFont="1" applyBorder="1" applyAlignment="1">
      <alignment horizontal="center" vertical="center" wrapText="1"/>
    </xf>
    <xf numFmtId="0" fontId="19" fillId="0" borderId="0" xfId="6" applyFont="1" applyFill="1"/>
    <xf numFmtId="0" fontId="6" fillId="0" borderId="0" xfId="6" applyFont="1" applyFill="1"/>
    <xf numFmtId="0" fontId="60" fillId="0" borderId="1" xfId="6" applyFont="1" applyFill="1" applyBorder="1" applyAlignment="1">
      <alignment vertical="top" wrapText="1"/>
    </xf>
    <xf numFmtId="0" fontId="75" fillId="0" borderId="1" xfId="6" applyFont="1" applyFill="1" applyBorder="1" applyAlignment="1">
      <alignment horizontal="left" vertical="top" wrapText="1"/>
    </xf>
    <xf numFmtId="0" fontId="75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19" fillId="0" borderId="1" xfId="6" applyFont="1" applyFill="1" applyBorder="1" applyAlignment="1">
      <alignment vertical="top" wrapText="1"/>
    </xf>
    <xf numFmtId="0" fontId="69" fillId="0" borderId="1" xfId="0" applyFont="1" applyBorder="1" applyAlignment="1">
      <alignment horizontal="left" vertical="top" wrapText="1"/>
    </xf>
    <xf numFmtId="170" fontId="19" fillId="0" borderId="0" xfId="6" applyNumberFormat="1" applyFont="1" applyFill="1"/>
    <xf numFmtId="0" fontId="19" fillId="0" borderId="1" xfId="6" applyFont="1" applyFill="1" applyBorder="1" applyAlignment="1">
      <alignment horizontal="center" vertical="top" wrapText="1"/>
    </xf>
    <xf numFmtId="0" fontId="19" fillId="0" borderId="1" xfId="6" applyFont="1" applyFill="1" applyBorder="1" applyAlignment="1">
      <alignment wrapText="1"/>
    </xf>
    <xf numFmtId="0" fontId="19" fillId="0" borderId="4" xfId="6" applyFont="1" applyFill="1" applyBorder="1" applyAlignment="1">
      <alignment horizontal="left" vertical="top"/>
    </xf>
    <xf numFmtId="0" fontId="19" fillId="0" borderId="6" xfId="6" applyFont="1" applyFill="1" applyBorder="1" applyAlignment="1">
      <alignment horizontal="left" vertical="top"/>
    </xf>
    <xf numFmtId="170" fontId="76" fillId="0" borderId="1" xfId="6" applyNumberFormat="1" applyFont="1" applyFill="1" applyBorder="1" applyAlignment="1">
      <alignment horizontal="center" vertical="center" wrapText="1"/>
    </xf>
    <xf numFmtId="0" fontId="19" fillId="0" borderId="0" xfId="6" applyFont="1" applyFill="1" applyBorder="1" applyAlignment="1">
      <alignment horizontal="left" vertical="top"/>
    </xf>
    <xf numFmtId="170" fontId="76" fillId="0" borderId="0" xfId="6" applyNumberFormat="1" applyFont="1" applyFill="1" applyBorder="1" applyAlignment="1">
      <alignment horizontal="center" vertical="center" wrapText="1"/>
    </xf>
    <xf numFmtId="0" fontId="7" fillId="0" borderId="0" xfId="6" applyFont="1" applyFill="1" applyAlignment="1">
      <alignment vertical="center" wrapText="1"/>
    </xf>
    <xf numFmtId="0" fontId="19" fillId="0" borderId="0" xfId="6" applyFont="1" applyFill="1" applyBorder="1"/>
    <xf numFmtId="166" fontId="19" fillId="0" borderId="0" xfId="6" applyNumberFormat="1" applyFont="1" applyFill="1"/>
    <xf numFmtId="167" fontId="13" fillId="0" borderId="1" xfId="5" applyNumberFormat="1" applyFont="1" applyBorder="1" applyAlignment="1">
      <alignment horizontal="center" vertical="top"/>
    </xf>
    <xf numFmtId="168" fontId="14" fillId="0" borderId="1" xfId="1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41" fontId="13" fillId="0" borderId="1" xfId="4" applyNumberFormat="1" applyFont="1" applyBorder="1" applyAlignment="1">
      <alignment horizontal="right" vertical="top"/>
    </xf>
    <xf numFmtId="0" fontId="67" fillId="55" borderId="1" xfId="0" applyFont="1" applyFill="1" applyBorder="1" applyAlignment="1">
      <alignment horizontal="center" vertical="center" wrapText="1"/>
    </xf>
    <xf numFmtId="172" fontId="67" fillId="55" borderId="1" xfId="1" applyNumberFormat="1" applyFont="1" applyFill="1" applyBorder="1" applyAlignment="1">
      <alignment vertical="center" wrapText="1"/>
    </xf>
    <xf numFmtId="166" fontId="67" fillId="55" borderId="1" xfId="0" applyNumberFormat="1" applyFont="1" applyFill="1" applyBorder="1" applyAlignment="1">
      <alignment vertical="center" wrapText="1"/>
    </xf>
    <xf numFmtId="0" fontId="18" fillId="55" borderId="1" xfId="0" applyFont="1" applyFill="1" applyBorder="1" applyAlignment="1">
      <alignment horizontal="center" vertical="center" wrapText="1"/>
    </xf>
    <xf numFmtId="0" fontId="73" fillId="55" borderId="1" xfId="0" applyFont="1" applyFill="1" applyBorder="1" applyAlignment="1">
      <alignment horizontal="left" vertical="center" wrapText="1"/>
    </xf>
    <xf numFmtId="173" fontId="14" fillId="0" borderId="1" xfId="1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70" fontId="6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/>
    <xf numFmtId="0" fontId="77" fillId="0" borderId="0" xfId="6" applyFont="1" applyFill="1"/>
    <xf numFmtId="0" fontId="77" fillId="0" borderId="1" xfId="6" applyFont="1" applyFill="1" applyBorder="1" applyAlignment="1">
      <alignment vertical="top" wrapText="1"/>
    </xf>
    <xf numFmtId="0" fontId="75" fillId="0" borderId="1" xfId="0" applyFont="1" applyBorder="1" applyAlignment="1">
      <alignment horizontal="left" vertical="top" wrapText="1"/>
    </xf>
    <xf numFmtId="0" fontId="77" fillId="0" borderId="1" xfId="6" applyFont="1" applyFill="1" applyBorder="1" applyAlignment="1">
      <alignment horizontal="center" vertical="top" wrapText="1"/>
    </xf>
    <xf numFmtId="0" fontId="77" fillId="0" borderId="1" xfId="6" applyFont="1" applyFill="1" applyBorder="1" applyAlignment="1">
      <alignment wrapText="1"/>
    </xf>
    <xf numFmtId="0" fontId="77" fillId="0" borderId="4" xfId="6" applyFont="1" applyFill="1" applyBorder="1" applyAlignment="1">
      <alignment horizontal="left" vertical="top"/>
    </xf>
    <xf numFmtId="0" fontId="77" fillId="0" borderId="6" xfId="6" applyFont="1" applyFill="1" applyBorder="1" applyAlignment="1">
      <alignment horizontal="left" vertical="top"/>
    </xf>
    <xf numFmtId="170" fontId="78" fillId="0" borderId="1" xfId="6" applyNumberFormat="1" applyFont="1" applyFill="1" applyBorder="1" applyAlignment="1">
      <alignment horizontal="center" vertical="center" wrapText="1"/>
    </xf>
    <xf numFmtId="167" fontId="14" fillId="0" borderId="1" xfId="5" applyNumberFormat="1" applyFont="1" applyBorder="1" applyAlignment="1">
      <alignment horizontal="center" vertical="top"/>
    </xf>
    <xf numFmtId="167" fontId="14" fillId="0" borderId="1" xfId="4" applyNumberFormat="1" applyFont="1" applyBorder="1" applyAlignment="1">
      <alignment horizontal="right" vertical="top"/>
    </xf>
    <xf numFmtId="41" fontId="14" fillId="0" borderId="1" xfId="4" applyNumberFormat="1" applyFont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vertical="center" wrapText="1"/>
    </xf>
    <xf numFmtId="168" fontId="9" fillId="0" borderId="1" xfId="0" applyNumberFormat="1" applyFont="1" applyFill="1" applyBorder="1" applyAlignment="1">
      <alignment vertical="center" wrapText="1"/>
    </xf>
    <xf numFmtId="168" fontId="9" fillId="0" borderId="1" xfId="0" applyNumberFormat="1" applyFont="1" applyBorder="1" applyAlignment="1">
      <alignment vertical="top" wrapText="1"/>
    </xf>
    <xf numFmtId="168" fontId="9" fillId="0" borderId="1" xfId="1" applyNumberFormat="1" applyFont="1" applyBorder="1" applyAlignment="1">
      <alignment vertical="center" wrapText="1"/>
    </xf>
    <xf numFmtId="168" fontId="14" fillId="0" borderId="1" xfId="0" applyNumberFormat="1" applyFont="1" applyBorder="1" applyAlignment="1">
      <alignment vertical="top" wrapText="1"/>
    </xf>
    <xf numFmtId="0" fontId="69" fillId="0" borderId="1" xfId="6" applyFont="1" applyFill="1" applyBorder="1" applyAlignment="1">
      <alignment horizontal="left" vertical="top" wrapText="1"/>
    </xf>
    <xf numFmtId="0" fontId="69" fillId="0" borderId="1" xfId="6" applyFont="1" applyFill="1" applyBorder="1" applyAlignment="1">
      <alignment vertical="top"/>
    </xf>
    <xf numFmtId="0" fontId="9" fillId="0" borderId="0" xfId="6" applyFont="1" applyFill="1" applyAlignment="1">
      <alignment horizontal="left" vertical="top" wrapText="1"/>
    </xf>
    <xf numFmtId="0" fontId="80" fillId="0" borderId="0" xfId="6" applyFont="1" applyFill="1" applyAlignment="1">
      <alignment vertical="top"/>
    </xf>
    <xf numFmtId="0" fontId="80" fillId="0" borderId="0" xfId="6" applyFont="1" applyFill="1" applyAlignment="1">
      <alignment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6" fontId="13" fillId="0" borderId="0" xfId="0" applyNumberFormat="1" applyFont="1" applyFill="1" applyAlignment="1">
      <alignment horizontal="center" wrapText="1"/>
    </xf>
    <xf numFmtId="166" fontId="19" fillId="0" borderId="4" xfId="0" applyNumberFormat="1" applyFont="1" applyFill="1" applyBorder="1" applyAlignment="1">
      <alignment horizontal="center" vertical="center"/>
    </xf>
    <xf numFmtId="166" fontId="19" fillId="0" borderId="5" xfId="0" applyNumberFormat="1" applyFont="1" applyFill="1" applyBorder="1" applyAlignment="1">
      <alignment horizontal="center" vertical="center"/>
    </xf>
    <xf numFmtId="166" fontId="19" fillId="0" borderId="6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right" vertical="top"/>
    </xf>
    <xf numFmtId="0" fontId="13" fillId="0" borderId="0" xfId="130" applyFont="1" applyAlignment="1">
      <alignment horizontal="center" vertical="center" wrapText="1"/>
    </xf>
    <xf numFmtId="170" fontId="61" fillId="0" borderId="0" xfId="0" applyNumberFormat="1" applyFont="1" applyFill="1" applyBorder="1" applyAlignment="1">
      <alignment horizontal="right" vertical="center" wrapText="1"/>
    </xf>
    <xf numFmtId="49" fontId="62" fillId="0" borderId="1" xfId="0" applyNumberFormat="1" applyFont="1" applyFill="1" applyBorder="1" applyAlignment="1">
      <alignment horizontal="center" vertical="center" wrapText="1"/>
    </xf>
    <xf numFmtId="0" fontId="62" fillId="0" borderId="1" xfId="0" applyNumberFormat="1" applyFont="1" applyFill="1" applyBorder="1" applyAlignment="1">
      <alignment horizontal="center" vertical="center" wrapText="1"/>
    </xf>
    <xf numFmtId="170" fontId="6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170" fontId="62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1" fillId="0" borderId="2" xfId="0" applyNumberFormat="1" applyFont="1" applyFill="1" applyBorder="1" applyAlignment="1">
      <alignment horizontal="center" vertical="center" wrapText="1"/>
    </xf>
    <xf numFmtId="0" fontId="71" fillId="0" borderId="3" xfId="0" applyNumberFormat="1" applyFont="1" applyFill="1" applyBorder="1" applyAlignment="1">
      <alignment horizontal="center" vertical="center" wrapText="1"/>
    </xf>
    <xf numFmtId="0" fontId="19" fillId="0" borderId="2" xfId="6" applyFont="1" applyFill="1" applyBorder="1" applyAlignment="1">
      <alignment horizontal="center" vertical="top" wrapText="1"/>
    </xf>
    <xf numFmtId="0" fontId="19" fillId="0" borderId="26" xfId="6" applyFont="1" applyFill="1" applyBorder="1" applyAlignment="1">
      <alignment horizontal="center" vertical="top" wrapText="1"/>
    </xf>
    <xf numFmtId="0" fontId="19" fillId="0" borderId="3" xfId="6" applyFont="1" applyFill="1" applyBorder="1" applyAlignment="1">
      <alignment horizontal="center" vertical="top" wrapText="1"/>
    </xf>
    <xf numFmtId="0" fontId="69" fillId="0" borderId="4" xfId="0" applyFont="1" applyBorder="1" applyAlignment="1">
      <alignment horizontal="center" vertical="top" wrapText="1"/>
    </xf>
    <xf numFmtId="0" fontId="69" fillId="0" borderId="5" xfId="0" applyFont="1" applyBorder="1" applyAlignment="1">
      <alignment horizontal="center" vertical="top" wrapText="1"/>
    </xf>
    <xf numFmtId="0" fontId="69" fillId="0" borderId="6" xfId="0" applyFont="1" applyBorder="1" applyAlignment="1">
      <alignment horizontal="center" vertical="top" wrapText="1"/>
    </xf>
    <xf numFmtId="0" fontId="19" fillId="0" borderId="4" xfId="6" applyFont="1" applyFill="1" applyBorder="1" applyAlignment="1">
      <alignment horizontal="center" vertical="top"/>
    </xf>
    <xf numFmtId="0" fontId="19" fillId="0" borderId="6" xfId="6" applyFont="1" applyFill="1" applyBorder="1" applyAlignment="1">
      <alignment horizontal="center" vertical="top"/>
    </xf>
    <xf numFmtId="0" fontId="75" fillId="0" borderId="5" xfId="0" applyFont="1" applyBorder="1" applyAlignment="1">
      <alignment horizontal="center" vertical="top" wrapText="1"/>
    </xf>
    <xf numFmtId="0" fontId="75" fillId="0" borderId="6" xfId="0" applyFont="1" applyBorder="1" applyAlignment="1">
      <alignment horizontal="center" vertical="top" wrapText="1"/>
    </xf>
    <xf numFmtId="0" fontId="77" fillId="0" borderId="2" xfId="6" applyFont="1" applyFill="1" applyBorder="1" applyAlignment="1">
      <alignment horizontal="center" vertical="top" wrapText="1"/>
    </xf>
    <xf numFmtId="0" fontId="77" fillId="0" borderId="26" xfId="6" applyFont="1" applyFill="1" applyBorder="1" applyAlignment="1">
      <alignment horizontal="center" vertical="top" wrapText="1"/>
    </xf>
    <xf numFmtId="0" fontId="77" fillId="0" borderId="3" xfId="6" applyFont="1" applyFill="1" applyBorder="1" applyAlignment="1">
      <alignment horizontal="center" vertical="top" wrapText="1"/>
    </xf>
    <xf numFmtId="0" fontId="77" fillId="0" borderId="4" xfId="6" applyFont="1" applyFill="1" applyBorder="1" applyAlignment="1">
      <alignment horizontal="center" vertical="top"/>
    </xf>
    <xf numFmtId="0" fontId="77" fillId="0" borderId="6" xfId="6" applyFont="1" applyFill="1" applyBorder="1" applyAlignment="1">
      <alignment horizontal="center" vertical="top"/>
    </xf>
    <xf numFmtId="0" fontId="74" fillId="0" borderId="0" xfId="6" applyFont="1" applyFill="1" applyAlignment="1">
      <alignment horizontal="center" vertical="center"/>
    </xf>
    <xf numFmtId="0" fontId="13" fillId="0" borderId="0" xfId="6" applyFont="1" applyFill="1" applyAlignment="1">
      <alignment horizontal="center" wrapText="1"/>
    </xf>
    <xf numFmtId="0" fontId="7" fillId="0" borderId="0" xfId="6" applyFont="1" applyFill="1" applyAlignment="1">
      <alignment horizontal="center" vertical="center" wrapText="1"/>
    </xf>
  </cellXfs>
  <cellStyles count="131">
    <cellStyle name="20% - Accent1 2" xfId="78"/>
    <cellStyle name="20% - Accent2 2" xfId="69"/>
    <cellStyle name="20% - Accent3 2" xfId="91"/>
    <cellStyle name="20% - Accent4 2" xfId="92"/>
    <cellStyle name="20% - Accent5 2" xfId="83"/>
    <cellStyle name="20% - Accent6 2" xfId="74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5"/>
    <cellStyle name="40% - Accent2 2" xfId="73"/>
    <cellStyle name="40% - Accent3 2" xfId="70"/>
    <cellStyle name="40% - Accent4 2" xfId="95"/>
    <cellStyle name="40% - Accent5 2" xfId="79"/>
    <cellStyle name="40% - Accent6 2" xfId="66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7"/>
    <cellStyle name="60% - Accent2 2" xfId="81"/>
    <cellStyle name="60% - Accent3 2" xfId="86"/>
    <cellStyle name="60% - Accent4 2" xfId="87"/>
    <cellStyle name="60% - Accent5 2" xfId="75"/>
    <cellStyle name="60% - Accent6 2" xfId="93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4"/>
    <cellStyle name="Accent2 2" xfId="64"/>
    <cellStyle name="Accent3 2" xfId="85"/>
    <cellStyle name="Accent4 2" xfId="90"/>
    <cellStyle name="Accent5 2" xfId="67"/>
    <cellStyle name="Accent6 2" xfId="89"/>
    <cellStyle name="Bad 2" xfId="71"/>
    <cellStyle name="Calculation 2" xfId="88"/>
    <cellStyle name="Check Cell 2" xfId="82"/>
    <cellStyle name="Comma" xfId="1" builtinId="3"/>
    <cellStyle name="Comma 2" xfId="56"/>
    <cellStyle name="Comma 2 2" xfId="52"/>
    <cellStyle name="Comma 2 2 2" xfId="96"/>
    <cellStyle name="Comma 2 3" xfId="55"/>
    <cellStyle name="Comma 3" xfId="60"/>
    <cellStyle name="Comma 3 2" xfId="97"/>
    <cellStyle name="Comma 3 2 2" xfId="128"/>
    <cellStyle name="Comma 4" xfId="68"/>
    <cellStyle name="Comma 5" xfId="80"/>
    <cellStyle name="Comma 6" xfId="127"/>
    <cellStyle name="Explanatory Text 2" xfId="98"/>
    <cellStyle name="Good 2" xfId="99"/>
    <cellStyle name="Heading 1 2" xfId="100"/>
    <cellStyle name="Heading 2 2" xfId="101"/>
    <cellStyle name="Heading 3 2" xfId="102"/>
    <cellStyle name="Heading 4 2" xfId="103"/>
    <cellStyle name="Input 2" xfId="104"/>
    <cellStyle name="Linked Cell 2" xfId="105"/>
    <cellStyle name="Neutral 2" xfId="54"/>
    <cellStyle name="Neutral 3" xfId="106"/>
    <cellStyle name="Normal" xfId="0" builtinId="0"/>
    <cellStyle name="Normal 10" xfId="125"/>
    <cellStyle name="Normal 11" xfId="126"/>
    <cellStyle name="Normal 2" xfId="6"/>
    <cellStyle name="Normal 2 2" xfId="107"/>
    <cellStyle name="Normal 2 3" xfId="108"/>
    <cellStyle name="Normal 2 4" xfId="61"/>
    <cellStyle name="Normal 3" xfId="50"/>
    <cellStyle name="Normal 3 2" xfId="63"/>
    <cellStyle name="Normal 3 2 2" xfId="109"/>
    <cellStyle name="Normal 3 3" xfId="59"/>
    <cellStyle name="Normal 3_HavelvacN2axjusakN3" xfId="84"/>
    <cellStyle name="Normal 4" xfId="51"/>
    <cellStyle name="Normal 4 2" xfId="72"/>
    <cellStyle name="Normal 5" xfId="2"/>
    <cellStyle name="Normal 5 2" xfId="110"/>
    <cellStyle name="Normal 5 2 2" xfId="129"/>
    <cellStyle name="Normal 5 3" xfId="76"/>
    <cellStyle name="Normal 6" xfId="111"/>
    <cellStyle name="Normal 7" xfId="112"/>
    <cellStyle name="Normal 8" xfId="3"/>
    <cellStyle name="Normal 8 2" xfId="53"/>
    <cellStyle name="Normal 9" xfId="124"/>
    <cellStyle name="Normal_General 17.02.04" xfId="130"/>
    <cellStyle name="Note" xfId="7" builtinId="10" customBuiltin="1"/>
    <cellStyle name="Note 2" xfId="113"/>
    <cellStyle name="Output 2" xfId="114"/>
    <cellStyle name="Percent 2" xfId="58"/>
    <cellStyle name="SN_241" xfId="4"/>
    <cellStyle name="SN_b" xfId="5"/>
    <cellStyle name="Style 1" xfId="115"/>
    <cellStyle name="Style 1 2" xfId="116"/>
    <cellStyle name="Style 1 2 2" xfId="123"/>
    <cellStyle name="Style 1_verchnakan_ax21-25_2018" xfId="117"/>
    <cellStyle name="Title 2" xfId="118"/>
    <cellStyle name="Total 2" xfId="119"/>
    <cellStyle name="Warning Text 2" xfId="120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 2" xfId="8"/>
    <cellStyle name="Обычный 2 2" xfId="122"/>
    <cellStyle name="Обычный 2 3" xfId="121"/>
    <cellStyle name="Обычный 3" xfId="57"/>
    <cellStyle name="Плохой 2" xfId="15"/>
    <cellStyle name="Пояснение 2" xfId="23"/>
    <cellStyle name="Связанная ячейка 2" xfId="20"/>
    <cellStyle name="Текст предупреждения 2" xfId="22"/>
    <cellStyle name="Финансовый 2" xfId="49"/>
    <cellStyle name="Финансовый 3" xfId="62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zoomScaleSheetLayoutView="85" workbookViewId="0">
      <selection activeCell="I6" sqref="I6"/>
    </sheetView>
  </sheetViews>
  <sheetFormatPr defaultColWidth="9.140625" defaultRowHeight="17.25" x14ac:dyDescent="0.3"/>
  <cols>
    <col min="1" max="1" width="9.140625" style="13" customWidth="1"/>
    <col min="2" max="2" width="10" style="13" customWidth="1"/>
    <col min="3" max="3" width="47.140625" style="13" customWidth="1"/>
    <col min="4" max="5" width="15" style="13" customWidth="1"/>
    <col min="6" max="6" width="16" style="13" customWidth="1"/>
    <col min="7" max="7" width="11.5703125" style="13" bestFit="1" customWidth="1"/>
    <col min="8" max="8" width="11.7109375" style="13" bestFit="1" customWidth="1"/>
    <col min="9" max="9" width="12.140625" style="13" bestFit="1" customWidth="1"/>
    <col min="10" max="10" width="11.85546875" style="13" bestFit="1" customWidth="1"/>
    <col min="11" max="16384" width="9.140625" style="13"/>
  </cols>
  <sheetData>
    <row r="1" spans="1:7" s="1" customFormat="1" ht="16.5" customHeight="1" x14ac:dyDescent="0.25">
      <c r="D1" s="29"/>
      <c r="F1" s="30" t="s">
        <v>0</v>
      </c>
    </row>
    <row r="2" spans="1:7" s="1" customFormat="1" ht="29.25" customHeight="1" x14ac:dyDescent="0.25">
      <c r="D2" s="141" t="s">
        <v>52</v>
      </c>
      <c r="E2" s="141"/>
      <c r="F2" s="141"/>
    </row>
    <row r="3" spans="1:7" s="1" customFormat="1" ht="17.25" customHeight="1" x14ac:dyDescent="0.25">
      <c r="D3" s="142" t="s">
        <v>50</v>
      </c>
      <c r="E3" s="142"/>
      <c r="F3" s="142"/>
      <c r="G3" s="32"/>
    </row>
    <row r="4" spans="1:7" s="2" customFormat="1" ht="75.75" customHeight="1" x14ac:dyDescent="0.3">
      <c r="A4" s="143" t="s">
        <v>139</v>
      </c>
      <c r="B4" s="143"/>
      <c r="C4" s="143"/>
      <c r="D4" s="143"/>
      <c r="E4" s="143"/>
      <c r="F4" s="143"/>
    </row>
    <row r="5" spans="1:7" s="2" customFormat="1" x14ac:dyDescent="0.3">
      <c r="A5" s="3"/>
    </row>
    <row r="6" spans="1:7" s="2" customFormat="1" x14ac:dyDescent="0.3">
      <c r="A6" s="4"/>
      <c r="B6" s="4"/>
      <c r="C6" s="4"/>
      <c r="D6" s="4"/>
      <c r="E6" s="4"/>
      <c r="F6" s="5" t="s">
        <v>1</v>
      </c>
    </row>
    <row r="7" spans="1:7" s="2" customFormat="1" ht="60.75" customHeight="1" x14ac:dyDescent="0.3">
      <c r="A7" s="144" t="s">
        <v>2</v>
      </c>
      <c r="B7" s="144"/>
      <c r="C7" s="145" t="s">
        <v>3</v>
      </c>
      <c r="D7" s="147" t="s">
        <v>138</v>
      </c>
      <c r="E7" s="147"/>
      <c r="F7" s="148"/>
    </row>
    <row r="8" spans="1:7" s="2" customFormat="1" ht="39.75" customHeight="1" x14ac:dyDescent="0.3">
      <c r="A8" s="116" t="s">
        <v>4</v>
      </c>
      <c r="B8" s="116" t="s">
        <v>5</v>
      </c>
      <c r="C8" s="146"/>
      <c r="D8" s="149" t="s">
        <v>51</v>
      </c>
      <c r="E8" s="151" t="s">
        <v>27</v>
      </c>
      <c r="F8" s="151" t="s">
        <v>28</v>
      </c>
    </row>
    <row r="9" spans="1:7" s="8" customFormat="1" ht="13.5" customHeight="1" x14ac:dyDescent="0.25">
      <c r="A9" s="6"/>
      <c r="B9" s="6"/>
      <c r="C9" s="7"/>
      <c r="D9" s="150"/>
      <c r="E9" s="151"/>
      <c r="F9" s="151"/>
    </row>
    <row r="10" spans="1:7" s="2" customFormat="1" x14ac:dyDescent="0.3">
      <c r="A10" s="9"/>
      <c r="B10" s="9"/>
      <c r="C10" s="9" t="s">
        <v>6</v>
      </c>
      <c r="D10" s="40">
        <f>D11+D37</f>
        <v>0</v>
      </c>
      <c r="E10" s="40">
        <f>E11+E37</f>
        <v>0</v>
      </c>
      <c r="F10" s="40">
        <f>F11+F37</f>
        <v>0</v>
      </c>
    </row>
    <row r="11" spans="1:7" s="2" customFormat="1" ht="33" x14ac:dyDescent="0.3">
      <c r="A11" s="10"/>
      <c r="B11" s="10"/>
      <c r="C11" s="9" t="s">
        <v>40</v>
      </c>
      <c r="D11" s="106">
        <f>D19+D25+D31</f>
        <v>0</v>
      </c>
      <c r="E11" s="106">
        <f t="shared" ref="E11:F11" si="0">E19+E25+E31</f>
        <v>0</v>
      </c>
      <c r="F11" s="106">
        <f t="shared" si="0"/>
        <v>0</v>
      </c>
    </row>
    <row r="12" spans="1:7" s="2" customFormat="1" x14ac:dyDescent="0.3">
      <c r="A12" s="10">
        <v>1138</v>
      </c>
      <c r="B12" s="10"/>
      <c r="C12" s="10" t="s">
        <v>7</v>
      </c>
      <c r="D12" s="127">
        <f>D11</f>
        <v>0</v>
      </c>
      <c r="E12" s="127">
        <f t="shared" ref="E12:F12" si="1">E11</f>
        <v>0</v>
      </c>
      <c r="F12" s="127">
        <f t="shared" si="1"/>
        <v>0</v>
      </c>
    </row>
    <row r="13" spans="1:7" s="2" customFormat="1" x14ac:dyDescent="0.3">
      <c r="A13" s="10"/>
      <c r="B13" s="10"/>
      <c r="C13" s="10" t="s">
        <v>41</v>
      </c>
      <c r="D13" s="10"/>
      <c r="E13" s="10"/>
      <c r="F13" s="10"/>
    </row>
    <row r="14" spans="1:7" s="2" customFormat="1" x14ac:dyDescent="0.3">
      <c r="A14" s="10"/>
      <c r="B14" s="10"/>
      <c r="C14" s="11" t="s">
        <v>8</v>
      </c>
      <c r="D14" s="11"/>
      <c r="E14" s="11"/>
      <c r="F14" s="10"/>
    </row>
    <row r="15" spans="1:7" s="2" customFormat="1" ht="49.5" x14ac:dyDescent="0.3">
      <c r="A15" s="10"/>
      <c r="B15" s="10"/>
      <c r="C15" s="10" t="s">
        <v>42</v>
      </c>
      <c r="D15" s="10"/>
      <c r="E15" s="10"/>
      <c r="F15" s="10"/>
    </row>
    <row r="16" spans="1:7" s="2" customFormat="1" x14ac:dyDescent="0.3">
      <c r="A16" s="10"/>
      <c r="B16" s="10"/>
      <c r="C16" s="11" t="s">
        <v>9</v>
      </c>
      <c r="D16" s="11"/>
      <c r="E16" s="11"/>
      <c r="F16" s="10"/>
    </row>
    <row r="17" spans="1:6" s="2" customFormat="1" ht="75" customHeight="1" x14ac:dyDescent="0.3">
      <c r="A17" s="10"/>
      <c r="B17" s="10"/>
      <c r="C17" s="10" t="s">
        <v>43</v>
      </c>
      <c r="D17" s="10"/>
      <c r="E17" s="10"/>
      <c r="F17" s="10"/>
    </row>
    <row r="18" spans="1:6" s="2" customFormat="1" ht="17.25" customHeight="1" x14ac:dyDescent="0.3">
      <c r="A18" s="33" t="s">
        <v>10</v>
      </c>
      <c r="B18" s="34"/>
      <c r="C18" s="1" t="s">
        <v>10</v>
      </c>
      <c r="D18" s="34"/>
      <c r="E18" s="34"/>
      <c r="F18" s="35"/>
    </row>
    <row r="19" spans="1:6" s="2" customFormat="1" ht="17.25" customHeight="1" x14ac:dyDescent="0.3">
      <c r="A19" s="10"/>
      <c r="B19" s="10" t="s">
        <v>11</v>
      </c>
      <c r="C19" s="11" t="s">
        <v>12</v>
      </c>
      <c r="D19" s="128">
        <v>-60200</v>
      </c>
      <c r="E19" s="128">
        <v>-90300</v>
      </c>
      <c r="F19" s="128">
        <v>-120400</v>
      </c>
    </row>
    <row r="20" spans="1:6" s="2" customFormat="1" ht="89.25" customHeight="1" x14ac:dyDescent="0.3">
      <c r="A20" s="10"/>
      <c r="B20" s="10"/>
      <c r="C20" s="10" t="s">
        <v>58</v>
      </c>
      <c r="D20" s="10"/>
      <c r="E20" s="10"/>
      <c r="F20" s="10"/>
    </row>
    <row r="21" spans="1:6" s="2" customFormat="1" ht="20.25" customHeight="1" x14ac:dyDescent="0.3">
      <c r="A21" s="10"/>
      <c r="B21" s="10"/>
      <c r="C21" s="11" t="s">
        <v>13</v>
      </c>
      <c r="D21" s="10"/>
      <c r="E21" s="10"/>
      <c r="F21" s="10"/>
    </row>
    <row r="22" spans="1:6" s="2" customFormat="1" ht="93.75" customHeight="1" x14ac:dyDescent="0.3">
      <c r="A22" s="10"/>
      <c r="B22" s="10"/>
      <c r="C22" s="10" t="s">
        <v>59</v>
      </c>
      <c r="D22" s="10"/>
      <c r="E22" s="10"/>
      <c r="F22" s="10"/>
    </row>
    <row r="23" spans="1:6" s="2" customFormat="1" ht="18" customHeight="1" x14ac:dyDescent="0.3">
      <c r="A23" s="10"/>
      <c r="B23" s="10"/>
      <c r="C23" s="11" t="s">
        <v>14</v>
      </c>
      <c r="D23" s="10"/>
      <c r="E23" s="10"/>
      <c r="F23" s="10"/>
    </row>
    <row r="24" spans="1:6" s="2" customFormat="1" ht="22.5" customHeight="1" x14ac:dyDescent="0.3">
      <c r="A24" s="10"/>
      <c r="B24" s="10"/>
      <c r="C24" s="10" t="s">
        <v>15</v>
      </c>
      <c r="D24" s="10"/>
      <c r="E24" s="10"/>
      <c r="F24" s="10"/>
    </row>
    <row r="25" spans="1:6" s="2" customFormat="1" x14ac:dyDescent="0.3">
      <c r="A25" s="10"/>
      <c r="B25" s="10" t="s">
        <v>11</v>
      </c>
      <c r="C25" s="10" t="s">
        <v>12</v>
      </c>
      <c r="D25" s="115">
        <v>36200</v>
      </c>
      <c r="E25" s="115">
        <v>54300</v>
      </c>
      <c r="F25" s="115">
        <v>72400</v>
      </c>
    </row>
    <row r="26" spans="1:6" s="2" customFormat="1" ht="82.5" x14ac:dyDescent="0.3">
      <c r="A26" s="10"/>
      <c r="B26" s="10"/>
      <c r="C26" s="10" t="s">
        <v>58</v>
      </c>
      <c r="D26" s="10"/>
      <c r="E26" s="10"/>
      <c r="F26" s="10"/>
    </row>
    <row r="27" spans="1:6" s="2" customFormat="1" x14ac:dyDescent="0.3">
      <c r="A27" s="10"/>
      <c r="B27" s="10"/>
      <c r="C27" s="10" t="s">
        <v>13</v>
      </c>
      <c r="D27" s="10"/>
      <c r="E27" s="10"/>
      <c r="F27" s="10"/>
    </row>
    <row r="28" spans="1:6" s="2" customFormat="1" ht="99" x14ac:dyDescent="0.3">
      <c r="A28" s="10"/>
      <c r="B28" s="10"/>
      <c r="C28" s="10" t="s">
        <v>59</v>
      </c>
      <c r="D28" s="10"/>
      <c r="E28" s="10"/>
      <c r="F28" s="10"/>
    </row>
    <row r="29" spans="1:6" s="2" customFormat="1" x14ac:dyDescent="0.3">
      <c r="A29" s="10"/>
      <c r="B29" s="10"/>
      <c r="C29" s="10" t="s">
        <v>14</v>
      </c>
      <c r="D29" s="10"/>
      <c r="E29" s="10"/>
      <c r="F29" s="10"/>
    </row>
    <row r="30" spans="1:6" s="2" customFormat="1" x14ac:dyDescent="0.3">
      <c r="A30" s="10"/>
      <c r="B30" s="10"/>
      <c r="C30" s="10" t="s">
        <v>15</v>
      </c>
      <c r="D30" s="10"/>
      <c r="E30" s="10"/>
      <c r="F30" s="10"/>
    </row>
    <row r="31" spans="1:6" s="2" customFormat="1" x14ac:dyDescent="0.3">
      <c r="A31" s="10"/>
      <c r="B31" s="10">
        <v>31002</v>
      </c>
      <c r="C31" s="10" t="s">
        <v>12</v>
      </c>
      <c r="D31" s="107">
        <v>24000</v>
      </c>
      <c r="E31" s="107">
        <v>36000</v>
      </c>
      <c r="F31" s="107">
        <v>48000</v>
      </c>
    </row>
    <row r="32" spans="1:6" s="2" customFormat="1" ht="39" customHeight="1" x14ac:dyDescent="0.3">
      <c r="A32" s="10"/>
      <c r="B32" s="10"/>
      <c r="C32" s="10" t="s">
        <v>124</v>
      </c>
      <c r="D32" s="108"/>
      <c r="E32" s="108"/>
      <c r="F32" s="108"/>
    </row>
    <row r="33" spans="1:6" s="2" customFormat="1" ht="24" customHeight="1" x14ac:dyDescent="0.3">
      <c r="A33" s="10"/>
      <c r="B33" s="10"/>
      <c r="C33" s="10" t="s">
        <v>13</v>
      </c>
      <c r="D33" s="108"/>
      <c r="E33" s="108"/>
      <c r="F33" s="108"/>
    </row>
    <row r="34" spans="1:6" s="2" customFormat="1" ht="117.75" customHeight="1" x14ac:dyDescent="0.3">
      <c r="A34" s="10"/>
      <c r="B34" s="10"/>
      <c r="C34" s="10" t="s">
        <v>128</v>
      </c>
      <c r="D34" s="108"/>
      <c r="E34" s="108"/>
      <c r="F34" s="108"/>
    </row>
    <row r="35" spans="1:6" s="2" customFormat="1" x14ac:dyDescent="0.3">
      <c r="A35" s="10"/>
      <c r="B35" s="10"/>
      <c r="C35" s="10" t="s">
        <v>14</v>
      </c>
      <c r="D35" s="108"/>
      <c r="E35" s="108"/>
      <c r="F35" s="108"/>
    </row>
    <row r="36" spans="1:6" s="2" customFormat="1" ht="49.5" x14ac:dyDescent="0.3">
      <c r="A36" s="10"/>
      <c r="B36" s="10"/>
      <c r="C36" s="10" t="s">
        <v>54</v>
      </c>
      <c r="D36" s="108"/>
      <c r="E36" s="108"/>
      <c r="F36" s="108"/>
    </row>
    <row r="37" spans="1:6" x14ac:dyDescent="0.3">
      <c r="A37" s="10"/>
      <c r="B37" s="10"/>
      <c r="C37" s="9" t="s">
        <v>16</v>
      </c>
      <c r="D37" s="109">
        <f>D45+D51</f>
        <v>0</v>
      </c>
      <c r="E37" s="109">
        <f>E45+E51</f>
        <v>0</v>
      </c>
      <c r="F37" s="109">
        <f>F45+F51</f>
        <v>0</v>
      </c>
    </row>
    <row r="38" spans="1:6" x14ac:dyDescent="0.3">
      <c r="A38" s="10" t="s">
        <v>17</v>
      </c>
      <c r="B38" s="10"/>
      <c r="C38" s="11" t="s">
        <v>7</v>
      </c>
      <c r="D38" s="129">
        <f>D37</f>
        <v>0</v>
      </c>
      <c r="E38" s="129">
        <f>E37</f>
        <v>0</v>
      </c>
      <c r="F38" s="129">
        <f>F37</f>
        <v>0</v>
      </c>
    </row>
    <row r="39" spans="1:6" x14ac:dyDescent="0.3">
      <c r="A39" s="10"/>
      <c r="B39" s="10"/>
      <c r="C39" s="10" t="s">
        <v>18</v>
      </c>
      <c r="D39" s="10"/>
      <c r="E39" s="10"/>
      <c r="F39" s="10"/>
    </row>
    <row r="40" spans="1:6" x14ac:dyDescent="0.3">
      <c r="A40" s="10"/>
      <c r="B40" s="10"/>
      <c r="C40" s="11" t="s">
        <v>8</v>
      </c>
      <c r="D40" s="11"/>
      <c r="E40" s="10"/>
      <c r="F40" s="10"/>
    </row>
    <row r="41" spans="1:6" ht="56.25" customHeight="1" x14ac:dyDescent="0.3">
      <c r="A41" s="10"/>
      <c r="B41" s="10"/>
      <c r="C41" s="10" t="s">
        <v>19</v>
      </c>
      <c r="D41" s="10"/>
      <c r="E41" s="10"/>
      <c r="F41" s="10"/>
    </row>
    <row r="42" spans="1:6" x14ac:dyDescent="0.3">
      <c r="A42" s="10"/>
      <c r="B42" s="10"/>
      <c r="C42" s="11" t="s">
        <v>9</v>
      </c>
      <c r="D42" s="11"/>
      <c r="E42" s="10"/>
      <c r="F42" s="10"/>
    </row>
    <row r="43" spans="1:6" ht="49.5" x14ac:dyDescent="0.3">
      <c r="A43" s="10"/>
      <c r="B43" s="10"/>
      <c r="C43" s="10" t="s">
        <v>20</v>
      </c>
      <c r="D43" s="10"/>
      <c r="E43" s="10"/>
      <c r="F43" s="10"/>
    </row>
    <row r="44" spans="1:6" s="2" customFormat="1" ht="16.5" customHeight="1" x14ac:dyDescent="0.3">
      <c r="A44" s="36"/>
      <c r="B44" s="36"/>
      <c r="C44" s="1" t="s">
        <v>10</v>
      </c>
      <c r="D44" s="36"/>
      <c r="E44" s="36"/>
      <c r="F44" s="36"/>
    </row>
    <row r="45" spans="1:6" x14ac:dyDescent="0.3">
      <c r="A45" s="10"/>
      <c r="B45" s="10" t="s">
        <v>11</v>
      </c>
      <c r="C45" s="11" t="s">
        <v>12</v>
      </c>
      <c r="D45" s="128">
        <v>60200</v>
      </c>
      <c r="E45" s="128">
        <v>90300</v>
      </c>
      <c r="F45" s="128">
        <v>120400</v>
      </c>
    </row>
    <row r="46" spans="1:6" x14ac:dyDescent="0.3">
      <c r="A46" s="10"/>
      <c r="B46" s="10"/>
      <c r="C46" s="10" t="s">
        <v>18</v>
      </c>
      <c r="D46" s="10"/>
      <c r="E46" s="10"/>
      <c r="F46" s="10"/>
    </row>
    <row r="47" spans="1:6" x14ac:dyDescent="0.3">
      <c r="A47" s="10"/>
      <c r="B47" s="10"/>
      <c r="C47" s="11" t="s">
        <v>13</v>
      </c>
      <c r="D47" s="11"/>
      <c r="E47" s="10"/>
      <c r="F47" s="10"/>
    </row>
    <row r="48" spans="1:6" ht="83.45" customHeight="1" x14ac:dyDescent="0.3">
      <c r="A48" s="10"/>
      <c r="B48" s="10"/>
      <c r="C48" s="10" t="s">
        <v>21</v>
      </c>
      <c r="D48" s="10"/>
      <c r="E48" s="10"/>
      <c r="F48" s="10"/>
    </row>
    <row r="49" spans="1:6" x14ac:dyDescent="0.3">
      <c r="A49" s="10"/>
      <c r="B49" s="10"/>
      <c r="C49" s="11" t="s">
        <v>14</v>
      </c>
      <c r="D49" s="11"/>
      <c r="E49" s="10"/>
      <c r="F49" s="10"/>
    </row>
    <row r="50" spans="1:6" x14ac:dyDescent="0.3">
      <c r="A50" s="10"/>
      <c r="B50" s="10"/>
      <c r="C50" s="10" t="s">
        <v>15</v>
      </c>
      <c r="D50" s="10"/>
      <c r="E50" s="10"/>
      <c r="F50" s="10"/>
    </row>
    <row r="51" spans="1:6" x14ac:dyDescent="0.3">
      <c r="A51" s="10"/>
      <c r="B51" s="10" t="s">
        <v>11</v>
      </c>
      <c r="C51" s="11" t="s">
        <v>12</v>
      </c>
      <c r="D51" s="128">
        <v>-60200</v>
      </c>
      <c r="E51" s="128">
        <v>-90300</v>
      </c>
      <c r="F51" s="128">
        <v>-120400</v>
      </c>
    </row>
    <row r="52" spans="1:6" x14ac:dyDescent="0.3">
      <c r="A52" s="10"/>
      <c r="B52" s="10"/>
      <c r="C52" s="10" t="s">
        <v>18</v>
      </c>
      <c r="D52" s="10"/>
      <c r="E52" s="10"/>
      <c r="F52" s="10"/>
    </row>
    <row r="53" spans="1:6" x14ac:dyDescent="0.3">
      <c r="A53" s="10"/>
      <c r="B53" s="10"/>
      <c r="C53" s="11" t="s">
        <v>13</v>
      </c>
      <c r="D53" s="11"/>
      <c r="E53" s="10"/>
      <c r="F53" s="10"/>
    </row>
    <row r="54" spans="1:6" ht="99" x14ac:dyDescent="0.3">
      <c r="A54" s="10"/>
      <c r="B54" s="10"/>
      <c r="C54" s="10" t="s">
        <v>21</v>
      </c>
      <c r="D54" s="10"/>
      <c r="E54" s="10"/>
      <c r="F54" s="10"/>
    </row>
    <row r="55" spans="1:6" x14ac:dyDescent="0.3">
      <c r="A55" s="10"/>
      <c r="B55" s="10"/>
      <c r="C55" s="11" t="s">
        <v>14</v>
      </c>
      <c r="D55" s="11"/>
      <c r="E55" s="10"/>
      <c r="F55" s="10"/>
    </row>
    <row r="56" spans="1:6" x14ac:dyDescent="0.3">
      <c r="A56" s="10"/>
      <c r="B56" s="10"/>
      <c r="C56" s="10" t="s">
        <v>15</v>
      </c>
      <c r="D56" s="10"/>
      <c r="E56" s="10"/>
      <c r="F56" s="10"/>
    </row>
  </sheetData>
  <mergeCells count="9">
    <mergeCell ref="D2:F2"/>
    <mergeCell ref="D3:F3"/>
    <mergeCell ref="A4:F4"/>
    <mergeCell ref="A7:B7"/>
    <mergeCell ref="C7:C8"/>
    <mergeCell ref="D7:F7"/>
    <mergeCell ref="D8:D9"/>
    <mergeCell ref="E8:E9"/>
    <mergeCell ref="F8:F9"/>
  </mergeCells>
  <printOptions horizontalCentered="1"/>
  <pageMargins left="0.20866141699999999" right="0.20866141699999999" top="0.25" bottom="0.25" header="0.31496062992126" footer="0.31496062992126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zoomScale="80" zoomScaleNormal="80" zoomScaleSheetLayoutView="100" workbookViewId="0">
      <selection sqref="A1:A1048576"/>
    </sheetView>
  </sheetViews>
  <sheetFormatPr defaultColWidth="9.140625" defaultRowHeight="15.75" x14ac:dyDescent="0.25"/>
  <cols>
    <col min="1" max="1" width="7.28515625" style="26" customWidth="1"/>
    <col min="2" max="2" width="6.85546875" style="26" customWidth="1"/>
    <col min="3" max="3" width="6.28515625" style="26" customWidth="1"/>
    <col min="4" max="4" width="9" style="26" customWidth="1"/>
    <col min="5" max="5" width="7.140625" style="26" customWidth="1"/>
    <col min="6" max="6" width="45.28515625" style="26" customWidth="1"/>
    <col min="7" max="7" width="17.5703125" style="26" customWidth="1"/>
    <col min="8" max="8" width="18" style="26" customWidth="1"/>
    <col min="9" max="9" width="17.85546875" style="26" customWidth="1"/>
    <col min="10" max="11" width="9.140625" style="26"/>
    <col min="12" max="12" width="11.42578125" style="26" customWidth="1"/>
    <col min="13" max="16384" width="9.140625" style="26"/>
  </cols>
  <sheetData>
    <row r="1" spans="1:9" s="1" customFormat="1" ht="16.5" customHeight="1" x14ac:dyDescent="0.25">
      <c r="A1" s="14"/>
      <c r="B1" s="14"/>
      <c r="C1" s="14"/>
      <c r="D1" s="14"/>
      <c r="I1" s="30" t="s">
        <v>57</v>
      </c>
    </row>
    <row r="2" spans="1:9" s="1" customFormat="1" ht="16.5" customHeight="1" x14ac:dyDescent="0.25">
      <c r="A2" s="14"/>
      <c r="B2" s="14"/>
      <c r="C2" s="14"/>
      <c r="D2" s="14"/>
      <c r="G2" s="141" t="s">
        <v>52</v>
      </c>
      <c r="H2" s="141"/>
      <c r="I2" s="141"/>
    </row>
    <row r="3" spans="1:9" s="1" customFormat="1" ht="16.5" customHeight="1" x14ac:dyDescent="0.25">
      <c r="A3" s="14"/>
      <c r="B3" s="14"/>
      <c r="C3" s="14"/>
      <c r="D3" s="14"/>
      <c r="G3" s="142" t="s">
        <v>50</v>
      </c>
      <c r="H3" s="142"/>
      <c r="I3" s="142"/>
    </row>
    <row r="4" spans="1:9" s="1" customFormat="1" ht="16.5" customHeight="1" x14ac:dyDescent="0.25">
      <c r="A4" s="14"/>
      <c r="B4" s="14"/>
      <c r="C4" s="14"/>
      <c r="D4" s="14"/>
      <c r="E4" s="15"/>
    </row>
    <row r="5" spans="1:9" s="2" customFormat="1" ht="45" customHeight="1" x14ac:dyDescent="0.3">
      <c r="A5" s="152" t="s">
        <v>53</v>
      </c>
      <c r="B5" s="152"/>
      <c r="C5" s="152"/>
      <c r="D5" s="152"/>
      <c r="E5" s="152"/>
      <c r="F5" s="152"/>
      <c r="G5" s="152"/>
      <c r="H5" s="152"/>
      <c r="I5" s="152"/>
    </row>
    <row r="6" spans="1:9" s="2" customFormat="1" ht="17.25" x14ac:dyDescent="0.3">
      <c r="D6" s="3"/>
    </row>
    <row r="7" spans="1:9" s="2" customFormat="1" ht="17.25" x14ac:dyDescent="0.3">
      <c r="D7" s="4"/>
      <c r="E7" s="4"/>
      <c r="F7" s="4"/>
      <c r="G7" s="4"/>
      <c r="H7" s="156" t="s">
        <v>1</v>
      </c>
      <c r="I7" s="156"/>
    </row>
    <row r="8" spans="1:9" s="2" customFormat="1" ht="47.25" customHeight="1" x14ac:dyDescent="0.3">
      <c r="A8" s="153" t="s">
        <v>22</v>
      </c>
      <c r="B8" s="154"/>
      <c r="C8" s="155"/>
      <c r="D8" s="144" t="s">
        <v>2</v>
      </c>
      <c r="E8" s="144"/>
      <c r="F8" s="144" t="s">
        <v>23</v>
      </c>
      <c r="G8" s="147" t="s">
        <v>138</v>
      </c>
      <c r="H8" s="147"/>
      <c r="I8" s="148"/>
    </row>
    <row r="9" spans="1:9" s="2" customFormat="1" ht="33" customHeight="1" x14ac:dyDescent="0.3">
      <c r="A9" s="16" t="s">
        <v>24</v>
      </c>
      <c r="B9" s="16" t="s">
        <v>25</v>
      </c>
      <c r="C9" s="16" t="s">
        <v>26</v>
      </c>
      <c r="D9" s="116" t="s">
        <v>4</v>
      </c>
      <c r="E9" s="116" t="s">
        <v>5</v>
      </c>
      <c r="F9" s="144"/>
      <c r="G9" s="151" t="s">
        <v>51</v>
      </c>
      <c r="H9" s="151" t="s">
        <v>27</v>
      </c>
      <c r="I9" s="151" t="s">
        <v>28</v>
      </c>
    </row>
    <row r="10" spans="1:9" s="8" customFormat="1" ht="13.5" customHeight="1" x14ac:dyDescent="0.25">
      <c r="A10" s="6"/>
      <c r="B10" s="6"/>
      <c r="C10" s="7"/>
      <c r="D10" s="6"/>
      <c r="E10" s="6"/>
      <c r="F10" s="6">
        <v>6</v>
      </c>
      <c r="G10" s="151"/>
      <c r="H10" s="151"/>
      <c r="I10" s="151"/>
    </row>
    <row r="11" spans="1:9" s="2" customFormat="1" ht="17.25" x14ac:dyDescent="0.3">
      <c r="A11" s="17"/>
      <c r="B11" s="17"/>
      <c r="C11" s="17"/>
      <c r="D11" s="18"/>
      <c r="E11" s="18"/>
      <c r="F11" s="130" t="s">
        <v>33</v>
      </c>
      <c r="G11" s="19">
        <f>+G13+G49</f>
        <v>0</v>
      </c>
      <c r="H11" s="19">
        <f>+H13+H49</f>
        <v>0</v>
      </c>
      <c r="I11" s="19">
        <f>+I13+I49</f>
        <v>0</v>
      </c>
    </row>
    <row r="12" spans="1:9" s="4" customFormat="1" ht="16.5" x14ac:dyDescent="0.25">
      <c r="A12" s="20"/>
      <c r="B12" s="20"/>
      <c r="C12" s="20"/>
      <c r="D12" s="20"/>
      <c r="E12" s="20"/>
      <c r="F12" s="18" t="s">
        <v>29</v>
      </c>
      <c r="G12" s="18"/>
      <c r="H12" s="21"/>
      <c r="I12" s="21"/>
    </row>
    <row r="13" spans="1:9" s="22" customFormat="1" ht="49.5" x14ac:dyDescent="0.25">
      <c r="A13" s="27" t="s">
        <v>45</v>
      </c>
      <c r="B13" s="20"/>
      <c r="C13" s="20"/>
      <c r="D13" s="20"/>
      <c r="E13" s="20"/>
      <c r="F13" s="9" t="s">
        <v>46</v>
      </c>
      <c r="G13" s="19">
        <f t="shared" ref="G13:I13" si="0">G15</f>
        <v>0</v>
      </c>
      <c r="H13" s="19">
        <f t="shared" si="0"/>
        <v>0</v>
      </c>
      <c r="I13" s="19">
        <f t="shared" si="0"/>
        <v>0</v>
      </c>
    </row>
    <row r="14" spans="1:9" s="22" customFormat="1" ht="16.5" x14ac:dyDescent="0.25">
      <c r="A14" s="20"/>
      <c r="B14" s="20"/>
      <c r="C14" s="20"/>
      <c r="D14" s="20"/>
      <c r="E14" s="20"/>
      <c r="F14" s="18" t="s">
        <v>29</v>
      </c>
      <c r="G14" s="18"/>
      <c r="H14" s="21"/>
      <c r="I14" s="21"/>
    </row>
    <row r="15" spans="1:9" s="22" customFormat="1" ht="33" x14ac:dyDescent="0.25">
      <c r="A15" s="20"/>
      <c r="B15" s="27" t="s">
        <v>44</v>
      </c>
      <c r="C15" s="20"/>
      <c r="D15" s="20"/>
      <c r="E15" s="20"/>
      <c r="F15" s="9" t="s">
        <v>47</v>
      </c>
      <c r="G15" s="19">
        <f t="shared" ref="G15:I15" si="1">G17</f>
        <v>0</v>
      </c>
      <c r="H15" s="19">
        <f t="shared" si="1"/>
        <v>0</v>
      </c>
      <c r="I15" s="19">
        <f t="shared" si="1"/>
        <v>0</v>
      </c>
    </row>
    <row r="16" spans="1:9" s="22" customFormat="1" ht="16.5" x14ac:dyDescent="0.25">
      <c r="A16" s="20"/>
      <c r="B16" s="20"/>
      <c r="C16" s="20"/>
      <c r="D16" s="20"/>
      <c r="E16" s="20"/>
      <c r="F16" s="18" t="s">
        <v>29</v>
      </c>
      <c r="G16" s="18"/>
      <c r="H16" s="19"/>
      <c r="I16" s="19"/>
    </row>
    <row r="17" spans="1:9" s="22" customFormat="1" ht="16.5" x14ac:dyDescent="0.25">
      <c r="A17" s="20"/>
      <c r="B17" s="20"/>
      <c r="C17" s="27" t="s">
        <v>49</v>
      </c>
      <c r="D17" s="20"/>
      <c r="E17" s="20"/>
      <c r="F17" s="9" t="s">
        <v>41</v>
      </c>
      <c r="G17" s="19">
        <f t="shared" ref="G17:I17" si="2">G19</f>
        <v>0</v>
      </c>
      <c r="H17" s="19">
        <f t="shared" si="2"/>
        <v>0</v>
      </c>
      <c r="I17" s="19">
        <f t="shared" si="2"/>
        <v>0</v>
      </c>
    </row>
    <row r="18" spans="1:9" s="22" customFormat="1" ht="16.5" x14ac:dyDescent="0.25">
      <c r="A18" s="20"/>
      <c r="B18" s="20"/>
      <c r="C18" s="20"/>
      <c r="D18" s="20"/>
      <c r="E18" s="20"/>
      <c r="F18" s="18" t="s">
        <v>29</v>
      </c>
      <c r="G18" s="18"/>
      <c r="H18" s="19"/>
      <c r="I18" s="19"/>
    </row>
    <row r="19" spans="1:9" s="2" customFormat="1" ht="17.25" x14ac:dyDescent="0.3">
      <c r="A19" s="20"/>
      <c r="B19" s="20"/>
      <c r="C19" s="20"/>
      <c r="D19" s="20">
        <v>1138</v>
      </c>
      <c r="E19" s="18"/>
      <c r="F19" s="10" t="s">
        <v>41</v>
      </c>
      <c r="G19" s="39">
        <f t="shared" ref="G19:I19" si="3">G21</f>
        <v>0</v>
      </c>
      <c r="H19" s="39">
        <f t="shared" si="3"/>
        <v>0</v>
      </c>
      <c r="I19" s="39">
        <f t="shared" si="3"/>
        <v>0</v>
      </c>
    </row>
    <row r="20" spans="1:9" s="2" customFormat="1" ht="17.25" x14ac:dyDescent="0.3">
      <c r="A20" s="20"/>
      <c r="B20" s="20"/>
      <c r="C20" s="20"/>
      <c r="D20" s="18"/>
      <c r="E20" s="18"/>
      <c r="F20" s="18" t="s">
        <v>29</v>
      </c>
      <c r="G20" s="18"/>
      <c r="H20" s="21"/>
      <c r="I20" s="21"/>
    </row>
    <row r="21" spans="1:9" s="2" customFormat="1" ht="42.75" customHeight="1" x14ac:dyDescent="0.3">
      <c r="A21" s="20"/>
      <c r="B21" s="20"/>
      <c r="C21" s="20"/>
      <c r="D21" s="18"/>
      <c r="E21" s="18"/>
      <c r="F21" s="28" t="s">
        <v>40</v>
      </c>
      <c r="G21" s="38">
        <f>'Հավելված 1'!D12</f>
        <v>0</v>
      </c>
      <c r="H21" s="38">
        <f>'Հավելված 1'!E12</f>
        <v>0</v>
      </c>
      <c r="I21" s="38">
        <f>'Հավելված 1'!F12</f>
        <v>0</v>
      </c>
    </row>
    <row r="22" spans="1:9" s="2" customFormat="1" ht="90.75" customHeight="1" x14ac:dyDescent="0.3">
      <c r="A22" s="20"/>
      <c r="B22" s="20"/>
      <c r="C22" s="20"/>
      <c r="D22" s="18"/>
      <c r="E22" s="18" t="s">
        <v>11</v>
      </c>
      <c r="F22" s="28" t="s">
        <v>60</v>
      </c>
      <c r="G22" s="38">
        <f>'Հավելված 1'!D19</f>
        <v>-60200</v>
      </c>
      <c r="H22" s="38">
        <f>'Հավելված 1'!E19</f>
        <v>-90300</v>
      </c>
      <c r="I22" s="38">
        <f>'Հավելված 1'!F19</f>
        <v>-120400</v>
      </c>
    </row>
    <row r="23" spans="1:9" s="2" customFormat="1" ht="27.75" customHeight="1" x14ac:dyDescent="0.3">
      <c r="A23" s="20"/>
      <c r="B23" s="20"/>
      <c r="C23" s="20"/>
      <c r="D23" s="18"/>
      <c r="E23" s="18"/>
      <c r="F23" s="28" t="s">
        <v>31</v>
      </c>
      <c r="G23" s="38"/>
      <c r="H23" s="38"/>
      <c r="I23" s="38"/>
    </row>
    <row r="24" spans="1:9" s="2" customFormat="1" ht="42.75" customHeight="1" x14ac:dyDescent="0.3">
      <c r="A24" s="20"/>
      <c r="B24" s="20"/>
      <c r="C24" s="20"/>
      <c r="D24" s="18"/>
      <c r="E24" s="18"/>
      <c r="F24" s="28" t="s">
        <v>48</v>
      </c>
      <c r="G24" s="38">
        <f>G22</f>
        <v>-60200</v>
      </c>
      <c r="H24" s="38">
        <f>H22</f>
        <v>-90300</v>
      </c>
      <c r="I24" s="38">
        <f>I22</f>
        <v>-120400</v>
      </c>
    </row>
    <row r="25" spans="1:9" s="2" customFormat="1" ht="42.75" customHeight="1" x14ac:dyDescent="0.3">
      <c r="A25" s="20"/>
      <c r="B25" s="20"/>
      <c r="C25" s="20"/>
      <c r="D25" s="18"/>
      <c r="E25" s="18"/>
      <c r="F25" s="28" t="s">
        <v>32</v>
      </c>
      <c r="G25" s="38"/>
      <c r="H25" s="38"/>
      <c r="I25" s="38"/>
    </row>
    <row r="26" spans="1:9" s="2" customFormat="1" ht="42.75" customHeight="1" x14ac:dyDescent="0.3">
      <c r="A26" s="20"/>
      <c r="B26" s="20"/>
      <c r="C26" s="20"/>
      <c r="D26" s="18"/>
      <c r="E26" s="18"/>
      <c r="F26" s="28" t="s">
        <v>33</v>
      </c>
      <c r="G26" s="38">
        <f>G24</f>
        <v>-60200</v>
      </c>
      <c r="H26" s="38">
        <f>H24</f>
        <v>-90300</v>
      </c>
      <c r="I26" s="38">
        <f>I24</f>
        <v>-120400</v>
      </c>
    </row>
    <row r="27" spans="1:9" s="2" customFormat="1" ht="42.75" customHeight="1" x14ac:dyDescent="0.3">
      <c r="A27" s="20"/>
      <c r="B27" s="20"/>
      <c r="C27" s="20"/>
      <c r="D27" s="18"/>
      <c r="E27" s="18"/>
      <c r="F27" s="28" t="s">
        <v>34</v>
      </c>
      <c r="G27" s="38">
        <f>G26</f>
        <v>-60200</v>
      </c>
      <c r="H27" s="38">
        <f>H26</f>
        <v>-90300</v>
      </c>
      <c r="I27" s="38">
        <f>I26</f>
        <v>-120400</v>
      </c>
    </row>
    <row r="28" spans="1:9" s="2" customFormat="1" ht="42.75" customHeight="1" x14ac:dyDescent="0.3">
      <c r="A28" s="20"/>
      <c r="B28" s="20"/>
      <c r="C28" s="20"/>
      <c r="D28" s="18"/>
      <c r="E28" s="18"/>
      <c r="F28" s="28" t="s">
        <v>127</v>
      </c>
      <c r="G28" s="38">
        <f t="shared" ref="G28:G29" si="4">G26</f>
        <v>-60200</v>
      </c>
      <c r="H28" s="38">
        <f t="shared" ref="H28:H29" si="5">H26</f>
        <v>-90300</v>
      </c>
      <c r="I28" s="38">
        <f t="shared" ref="I28:I29" si="6">I26</f>
        <v>-120400</v>
      </c>
    </row>
    <row r="29" spans="1:9" s="2" customFormat="1" ht="42.75" customHeight="1" x14ac:dyDescent="0.3">
      <c r="A29" s="20"/>
      <c r="B29" s="20"/>
      <c r="C29" s="20"/>
      <c r="D29" s="18"/>
      <c r="E29" s="18"/>
      <c r="F29" s="28" t="s">
        <v>134</v>
      </c>
      <c r="G29" s="38">
        <f t="shared" si="4"/>
        <v>-60200</v>
      </c>
      <c r="H29" s="38">
        <f t="shared" si="5"/>
        <v>-90300</v>
      </c>
      <c r="I29" s="38">
        <f t="shared" si="6"/>
        <v>-120400</v>
      </c>
    </row>
    <row r="30" spans="1:9" s="2" customFormat="1" ht="82.5" x14ac:dyDescent="0.3">
      <c r="A30" s="20"/>
      <c r="B30" s="20"/>
      <c r="C30" s="20"/>
      <c r="D30" s="18"/>
      <c r="E30" s="18" t="s">
        <v>11</v>
      </c>
      <c r="F30" s="28" t="s">
        <v>60</v>
      </c>
      <c r="G30" s="38">
        <f>'Հավելված 1'!D25</f>
        <v>36200</v>
      </c>
      <c r="H30" s="38">
        <f>'Հավելված 1'!E25</f>
        <v>54300</v>
      </c>
      <c r="I30" s="38">
        <f>'Հավելված 1'!F25</f>
        <v>72400</v>
      </c>
    </row>
    <row r="31" spans="1:9" s="2" customFormat="1" ht="42.75" customHeight="1" x14ac:dyDescent="0.3">
      <c r="A31" s="20"/>
      <c r="B31" s="20"/>
      <c r="C31" s="20"/>
      <c r="D31" s="18"/>
      <c r="E31" s="18"/>
      <c r="F31" s="28" t="s">
        <v>31</v>
      </c>
      <c r="G31" s="38"/>
      <c r="H31" s="38"/>
      <c r="I31" s="38"/>
    </row>
    <row r="32" spans="1:9" s="2" customFormat="1" ht="42.75" customHeight="1" x14ac:dyDescent="0.3">
      <c r="A32" s="20"/>
      <c r="B32" s="20"/>
      <c r="C32" s="20"/>
      <c r="D32" s="18"/>
      <c r="E32" s="18"/>
      <c r="F32" s="28" t="s">
        <v>48</v>
      </c>
      <c r="G32" s="38">
        <f>G30</f>
        <v>36200</v>
      </c>
      <c r="H32" s="38">
        <f>H30</f>
        <v>54300</v>
      </c>
      <c r="I32" s="38">
        <f>I30</f>
        <v>72400</v>
      </c>
    </row>
    <row r="33" spans="1:9" s="2" customFormat="1" ht="49.5" x14ac:dyDescent="0.3">
      <c r="A33" s="20"/>
      <c r="B33" s="20"/>
      <c r="C33" s="20"/>
      <c r="D33" s="18"/>
      <c r="E33" s="18"/>
      <c r="F33" s="28" t="s">
        <v>32</v>
      </c>
      <c r="G33" s="38"/>
      <c r="H33" s="38"/>
      <c r="I33" s="38"/>
    </row>
    <row r="34" spans="1:9" s="2" customFormat="1" ht="42.75" customHeight="1" x14ac:dyDescent="0.3">
      <c r="A34" s="20"/>
      <c r="B34" s="20"/>
      <c r="C34" s="20"/>
      <c r="D34" s="18"/>
      <c r="E34" s="18"/>
      <c r="F34" s="28" t="s">
        <v>33</v>
      </c>
      <c r="G34" s="38">
        <f>G32</f>
        <v>36200</v>
      </c>
      <c r="H34" s="38">
        <f>H32</f>
        <v>54300</v>
      </c>
      <c r="I34" s="38">
        <f>I32</f>
        <v>72400</v>
      </c>
    </row>
    <row r="35" spans="1:9" s="2" customFormat="1" ht="42.75" customHeight="1" x14ac:dyDescent="0.3">
      <c r="A35" s="20"/>
      <c r="B35" s="20"/>
      <c r="C35" s="20"/>
      <c r="D35" s="18"/>
      <c r="E35" s="18"/>
      <c r="F35" s="28" t="s">
        <v>34</v>
      </c>
      <c r="G35" s="38">
        <f>G32</f>
        <v>36200</v>
      </c>
      <c r="H35" s="38">
        <f>H32</f>
        <v>54300</v>
      </c>
      <c r="I35" s="38">
        <f>I34</f>
        <v>72400</v>
      </c>
    </row>
    <row r="36" spans="1:9" s="2" customFormat="1" ht="42.75" customHeight="1" x14ac:dyDescent="0.3">
      <c r="A36" s="20"/>
      <c r="B36" s="20"/>
      <c r="C36" s="20"/>
      <c r="D36" s="18"/>
      <c r="E36" s="18"/>
      <c r="F36" s="28" t="s">
        <v>127</v>
      </c>
      <c r="G36" s="38">
        <f t="shared" ref="G36:I36" si="7">G34</f>
        <v>36200</v>
      </c>
      <c r="H36" s="38">
        <f t="shared" si="7"/>
        <v>54300</v>
      </c>
      <c r="I36" s="38">
        <f t="shared" si="7"/>
        <v>72400</v>
      </c>
    </row>
    <row r="37" spans="1:9" s="2" customFormat="1" ht="42.75" customHeight="1" x14ac:dyDescent="0.3">
      <c r="A37" s="20"/>
      <c r="B37" s="20"/>
      <c r="C37" s="20"/>
      <c r="D37" s="18"/>
      <c r="E37" s="18"/>
      <c r="F37" s="28" t="s">
        <v>135</v>
      </c>
      <c r="G37" s="38">
        <v>12527</v>
      </c>
      <c r="H37" s="38">
        <v>18790.599999999999</v>
      </c>
      <c r="I37" s="38">
        <v>25054.075000000001</v>
      </c>
    </row>
    <row r="38" spans="1:9" s="2" customFormat="1" ht="42.75" customHeight="1" x14ac:dyDescent="0.3">
      <c r="A38" s="20"/>
      <c r="B38" s="20"/>
      <c r="C38" s="20"/>
      <c r="D38" s="18"/>
      <c r="E38" s="18"/>
      <c r="F38" s="28" t="s">
        <v>136</v>
      </c>
      <c r="G38" s="38">
        <v>23673</v>
      </c>
      <c r="H38" s="38">
        <v>35509.4</v>
      </c>
      <c r="I38" s="38">
        <v>47345.919999999998</v>
      </c>
    </row>
    <row r="39" spans="1:9" s="2" customFormat="1" ht="42.75" customHeight="1" x14ac:dyDescent="0.3">
      <c r="A39" s="20"/>
      <c r="B39" s="20"/>
      <c r="C39" s="20"/>
      <c r="D39" s="18"/>
      <c r="E39" s="18">
        <v>31002</v>
      </c>
      <c r="F39" s="28" t="s">
        <v>124</v>
      </c>
      <c r="G39" s="131">
        <f>G47</f>
        <v>24000</v>
      </c>
      <c r="H39" s="131">
        <f>H43</f>
        <v>36000</v>
      </c>
      <c r="I39" s="131">
        <f>I41</f>
        <v>48000</v>
      </c>
    </row>
    <row r="40" spans="1:9" s="2" customFormat="1" ht="53.25" customHeight="1" x14ac:dyDescent="0.3">
      <c r="A40" s="20"/>
      <c r="B40" s="20"/>
      <c r="C40" s="20"/>
      <c r="D40" s="20"/>
      <c r="E40" s="23"/>
      <c r="F40" s="23" t="s">
        <v>31</v>
      </c>
      <c r="G40" s="132"/>
      <c r="H40" s="132"/>
      <c r="I40" s="132"/>
    </row>
    <row r="41" spans="1:9" s="2" customFormat="1" ht="17.25" x14ac:dyDescent="0.3">
      <c r="A41" s="20"/>
      <c r="B41" s="20"/>
      <c r="C41" s="20"/>
      <c r="D41" s="20"/>
      <c r="E41" s="20"/>
      <c r="F41" s="18" t="s">
        <v>48</v>
      </c>
      <c r="G41" s="133">
        <f>G39</f>
        <v>24000</v>
      </c>
      <c r="H41" s="134">
        <f>H43</f>
        <v>36000</v>
      </c>
      <c r="I41" s="134">
        <f>I43</f>
        <v>48000</v>
      </c>
    </row>
    <row r="42" spans="1:9" s="2" customFormat="1" ht="33" customHeight="1" x14ac:dyDescent="0.3">
      <c r="A42" s="20"/>
      <c r="B42" s="20"/>
      <c r="C42" s="20"/>
      <c r="D42" s="20"/>
      <c r="E42" s="20"/>
      <c r="F42" s="28" t="s">
        <v>32</v>
      </c>
      <c r="G42" s="131"/>
      <c r="H42" s="131"/>
      <c r="I42" s="131"/>
    </row>
    <row r="43" spans="1:9" s="2" customFormat="1" ht="35.25" customHeight="1" x14ac:dyDescent="0.3">
      <c r="A43" s="20"/>
      <c r="B43" s="20"/>
      <c r="C43" s="20"/>
      <c r="D43" s="20"/>
      <c r="E43" s="20"/>
      <c r="F43" s="18" t="s">
        <v>33</v>
      </c>
      <c r="G43" s="133">
        <f>G39</f>
        <v>24000</v>
      </c>
      <c r="H43" s="134">
        <f t="shared" ref="H43:I46" si="8">H44</f>
        <v>36000</v>
      </c>
      <c r="I43" s="134">
        <f t="shared" si="8"/>
        <v>48000</v>
      </c>
    </row>
    <row r="44" spans="1:9" s="2" customFormat="1" ht="33" x14ac:dyDescent="0.3">
      <c r="A44" s="20"/>
      <c r="B44" s="20"/>
      <c r="C44" s="20"/>
      <c r="D44" s="20"/>
      <c r="E44" s="20"/>
      <c r="F44" s="11" t="s">
        <v>55</v>
      </c>
      <c r="G44" s="135">
        <f>G43</f>
        <v>24000</v>
      </c>
      <c r="H44" s="135">
        <f t="shared" si="8"/>
        <v>36000</v>
      </c>
      <c r="I44" s="135">
        <f t="shared" si="8"/>
        <v>48000</v>
      </c>
    </row>
    <row r="45" spans="1:9" s="2" customFormat="1" ht="17.25" x14ac:dyDescent="0.3">
      <c r="A45" s="25"/>
      <c r="B45" s="25"/>
      <c r="C45" s="25"/>
      <c r="D45" s="20"/>
      <c r="E45" s="20"/>
      <c r="F45" s="18" t="s">
        <v>56</v>
      </c>
      <c r="G45" s="135">
        <f>G44</f>
        <v>24000</v>
      </c>
      <c r="H45" s="135">
        <f t="shared" si="8"/>
        <v>36000</v>
      </c>
      <c r="I45" s="135">
        <f t="shared" si="8"/>
        <v>48000</v>
      </c>
    </row>
    <row r="46" spans="1:9" s="2" customFormat="1" ht="17.25" x14ac:dyDescent="0.3">
      <c r="A46" s="25"/>
      <c r="B46" s="25"/>
      <c r="C46" s="25"/>
      <c r="D46" s="20"/>
      <c r="E46" s="20"/>
      <c r="F46" s="20" t="s">
        <v>125</v>
      </c>
      <c r="G46" s="135">
        <f>G45</f>
        <v>24000</v>
      </c>
      <c r="H46" s="135">
        <f t="shared" si="8"/>
        <v>36000</v>
      </c>
      <c r="I46" s="135">
        <f t="shared" si="8"/>
        <v>48000</v>
      </c>
    </row>
    <row r="47" spans="1:9" s="2" customFormat="1" ht="17.25" x14ac:dyDescent="0.3">
      <c r="A47" s="25"/>
      <c r="B47" s="25"/>
      <c r="C47" s="25"/>
      <c r="D47" s="20"/>
      <c r="E47" s="20"/>
      <c r="F47" s="20" t="s">
        <v>126</v>
      </c>
      <c r="G47" s="135">
        <v>24000</v>
      </c>
      <c r="H47" s="135">
        <v>36000</v>
      </c>
      <c r="I47" s="135">
        <v>48000</v>
      </c>
    </row>
    <row r="48" spans="1:9" s="2" customFormat="1" ht="17.25" x14ac:dyDescent="0.3">
      <c r="A48" s="25"/>
      <c r="B48" s="25"/>
      <c r="C48" s="25"/>
      <c r="D48" s="20"/>
      <c r="E48" s="20"/>
      <c r="F48" s="20"/>
      <c r="G48" s="37"/>
      <c r="H48" s="37"/>
      <c r="I48" s="37"/>
    </row>
    <row r="49" spans="1:9" s="2" customFormat="1" ht="33" x14ac:dyDescent="0.3">
      <c r="A49" s="10" t="s">
        <v>35</v>
      </c>
      <c r="B49" s="20"/>
      <c r="C49" s="20"/>
      <c r="D49" s="20"/>
      <c r="E49" s="20"/>
      <c r="F49" s="10" t="s">
        <v>36</v>
      </c>
      <c r="G49" s="19">
        <f>'Հավելված 1'!D37</f>
        <v>0</v>
      </c>
      <c r="H49" s="19">
        <f>'Հավելված 1'!E37</f>
        <v>0</v>
      </c>
      <c r="I49" s="19">
        <f>'Հավելված 1'!F37</f>
        <v>0</v>
      </c>
    </row>
    <row r="50" spans="1:9" s="2" customFormat="1" ht="17.25" x14ac:dyDescent="0.3">
      <c r="A50" s="20"/>
      <c r="B50" s="20"/>
      <c r="C50" s="20"/>
      <c r="D50" s="20"/>
      <c r="E50" s="20"/>
      <c r="F50" s="18" t="s">
        <v>29</v>
      </c>
      <c r="G50" s="18"/>
      <c r="H50" s="21"/>
      <c r="I50" s="21"/>
    </row>
    <row r="51" spans="1:9" s="2" customFormat="1" ht="33" x14ac:dyDescent="0.3">
      <c r="A51" s="20"/>
      <c r="B51" s="10" t="s">
        <v>30</v>
      </c>
      <c r="C51" s="20"/>
      <c r="D51" s="20"/>
      <c r="E51" s="20"/>
      <c r="F51" s="10" t="s">
        <v>37</v>
      </c>
      <c r="G51" s="19">
        <f>G49</f>
        <v>0</v>
      </c>
      <c r="H51" s="19">
        <f>H49</f>
        <v>0</v>
      </c>
      <c r="I51" s="19">
        <f>I49</f>
        <v>0</v>
      </c>
    </row>
    <row r="52" spans="1:9" ht="16.5" x14ac:dyDescent="0.25">
      <c r="A52" s="20"/>
      <c r="B52" s="20"/>
      <c r="C52" s="20"/>
      <c r="D52" s="20"/>
      <c r="E52" s="20"/>
      <c r="F52" s="18" t="s">
        <v>29</v>
      </c>
      <c r="G52" s="18"/>
      <c r="H52" s="19"/>
      <c r="I52" s="19"/>
    </row>
    <row r="53" spans="1:9" ht="16.5" x14ac:dyDescent="0.25">
      <c r="A53" s="20"/>
      <c r="B53" s="20"/>
      <c r="C53" s="10" t="s">
        <v>30</v>
      </c>
      <c r="D53" s="20"/>
      <c r="E53" s="20"/>
      <c r="F53" s="10" t="s">
        <v>18</v>
      </c>
      <c r="G53" s="19">
        <f>G51</f>
        <v>0</v>
      </c>
      <c r="H53" s="19">
        <f>H51</f>
        <v>0</v>
      </c>
      <c r="I53" s="19">
        <f>I51</f>
        <v>0</v>
      </c>
    </row>
    <row r="54" spans="1:9" ht="16.5" x14ac:dyDescent="0.25">
      <c r="A54" s="20"/>
      <c r="B54" s="20"/>
      <c r="C54" s="20"/>
      <c r="D54" s="20"/>
      <c r="E54" s="20"/>
      <c r="F54" s="18" t="s">
        <v>29</v>
      </c>
      <c r="G54" s="18"/>
      <c r="H54" s="19"/>
      <c r="I54" s="19"/>
    </row>
    <row r="55" spans="1:9" ht="16.5" x14ac:dyDescent="0.25">
      <c r="A55" s="20"/>
      <c r="B55" s="20"/>
      <c r="C55" s="20"/>
      <c r="D55" s="20" t="s">
        <v>17</v>
      </c>
      <c r="E55" s="18"/>
      <c r="F55" s="10" t="s">
        <v>18</v>
      </c>
      <c r="G55" s="19">
        <f>G53</f>
        <v>0</v>
      </c>
      <c r="H55" s="19">
        <f>H53</f>
        <v>0</v>
      </c>
      <c r="I55" s="19">
        <f>I53</f>
        <v>0</v>
      </c>
    </row>
    <row r="56" spans="1:9" ht="16.5" x14ac:dyDescent="0.25">
      <c r="A56" s="20"/>
      <c r="B56" s="20"/>
      <c r="C56" s="20"/>
      <c r="D56" s="18"/>
      <c r="E56" s="18"/>
      <c r="F56" s="18" t="s">
        <v>29</v>
      </c>
      <c r="G56" s="18"/>
      <c r="H56" s="21"/>
      <c r="I56" s="21"/>
    </row>
    <row r="57" spans="1:9" ht="16.5" x14ac:dyDescent="0.25">
      <c r="A57" s="20"/>
      <c r="B57" s="20"/>
      <c r="C57" s="20"/>
      <c r="D57" s="18"/>
      <c r="E57" s="18"/>
      <c r="F57" s="20" t="s">
        <v>16</v>
      </c>
      <c r="G57" s="19">
        <f>G55</f>
        <v>0</v>
      </c>
      <c r="H57" s="19">
        <f>H55</f>
        <v>0</v>
      </c>
      <c r="I57" s="19">
        <f>I55</f>
        <v>0</v>
      </c>
    </row>
    <row r="58" spans="1:9" ht="16.5" x14ac:dyDescent="0.25">
      <c r="A58" s="20"/>
      <c r="B58" s="20"/>
      <c r="C58" s="20"/>
      <c r="D58" s="20"/>
      <c r="E58" s="23" t="s">
        <v>11</v>
      </c>
      <c r="F58" s="23" t="s">
        <v>18</v>
      </c>
      <c r="G58" s="19">
        <v>60200</v>
      </c>
      <c r="H58" s="19">
        <v>90300</v>
      </c>
      <c r="I58" s="19">
        <v>120400</v>
      </c>
    </row>
    <row r="59" spans="1:9" ht="16.5" x14ac:dyDescent="0.25">
      <c r="A59" s="20"/>
      <c r="B59" s="20"/>
      <c r="C59" s="20"/>
      <c r="D59" s="20"/>
      <c r="E59" s="20"/>
      <c r="F59" s="18" t="s">
        <v>31</v>
      </c>
      <c r="G59" s="18"/>
      <c r="H59" s="21"/>
      <c r="I59" s="21"/>
    </row>
    <row r="60" spans="1:9" ht="16.5" x14ac:dyDescent="0.25">
      <c r="A60" s="20"/>
      <c r="B60" s="20"/>
      <c r="C60" s="20"/>
      <c r="D60" s="20"/>
      <c r="E60" s="20"/>
      <c r="F60" s="20" t="s">
        <v>16</v>
      </c>
      <c r="G60" s="19">
        <f>G58</f>
        <v>60200</v>
      </c>
      <c r="H60" s="19">
        <f>H58</f>
        <v>90300</v>
      </c>
      <c r="I60" s="19">
        <f>I58</f>
        <v>120400</v>
      </c>
    </row>
    <row r="61" spans="1:9" ht="29.25" customHeight="1" x14ac:dyDescent="0.25">
      <c r="A61" s="20"/>
      <c r="B61" s="20"/>
      <c r="C61" s="20"/>
      <c r="D61" s="20"/>
      <c r="E61" s="20"/>
      <c r="F61" s="18" t="s">
        <v>32</v>
      </c>
      <c r="G61" s="18"/>
      <c r="H61" s="21"/>
      <c r="I61" s="21"/>
    </row>
    <row r="62" spans="1:9" ht="16.5" x14ac:dyDescent="0.25">
      <c r="A62" s="20"/>
      <c r="B62" s="20"/>
      <c r="C62" s="20"/>
      <c r="D62" s="20"/>
      <c r="E62" s="20"/>
      <c r="F62" s="11" t="s">
        <v>33</v>
      </c>
      <c r="G62" s="24">
        <f>G60</f>
        <v>60200</v>
      </c>
      <c r="H62" s="24">
        <f>H60</f>
        <v>90300</v>
      </c>
      <c r="I62" s="24">
        <f>I60</f>
        <v>120400</v>
      </c>
    </row>
    <row r="63" spans="1:9" ht="17.25" x14ac:dyDescent="0.3">
      <c r="A63" s="25"/>
      <c r="B63" s="25"/>
      <c r="C63" s="25"/>
      <c r="D63" s="20"/>
      <c r="E63" s="20"/>
      <c r="F63" s="18" t="s">
        <v>34</v>
      </c>
      <c r="G63" s="24">
        <f>G62</f>
        <v>60200</v>
      </c>
      <c r="H63" s="24">
        <f>H62</f>
        <v>90300</v>
      </c>
      <c r="I63" s="24">
        <f>I62</f>
        <v>120400</v>
      </c>
    </row>
    <row r="64" spans="1:9" ht="17.25" x14ac:dyDescent="0.3">
      <c r="A64" s="25"/>
      <c r="B64" s="25"/>
      <c r="C64" s="25"/>
      <c r="D64" s="20"/>
      <c r="E64" s="20"/>
      <c r="F64" s="20" t="s">
        <v>38</v>
      </c>
      <c r="G64" s="24">
        <f t="shared" ref="G64:G65" si="9">G62</f>
        <v>60200</v>
      </c>
      <c r="H64" s="24">
        <f t="shared" ref="H64:H65" si="10">H62</f>
        <v>90300</v>
      </c>
      <c r="I64" s="24">
        <f t="shared" ref="I64:I65" si="11">I62</f>
        <v>120400</v>
      </c>
    </row>
    <row r="65" spans="1:9" ht="17.25" x14ac:dyDescent="0.3">
      <c r="A65" s="25"/>
      <c r="B65" s="25"/>
      <c r="C65" s="25"/>
      <c r="D65" s="20"/>
      <c r="E65" s="20"/>
      <c r="F65" s="20" t="s">
        <v>39</v>
      </c>
      <c r="G65" s="24">
        <f t="shared" si="9"/>
        <v>60200</v>
      </c>
      <c r="H65" s="24">
        <f t="shared" si="10"/>
        <v>90300</v>
      </c>
      <c r="I65" s="24">
        <f t="shared" si="11"/>
        <v>120400</v>
      </c>
    </row>
    <row r="66" spans="1:9" ht="16.5" x14ac:dyDescent="0.25">
      <c r="A66" s="20"/>
      <c r="B66" s="20"/>
      <c r="C66" s="20"/>
      <c r="D66" s="20"/>
      <c r="E66" s="23" t="s">
        <v>11</v>
      </c>
      <c r="F66" s="23" t="s">
        <v>18</v>
      </c>
      <c r="G66" s="19">
        <f>'Հավելված 1'!D51</f>
        <v>-60200</v>
      </c>
      <c r="H66" s="19">
        <f>'Հավելված 1'!E51</f>
        <v>-90300</v>
      </c>
      <c r="I66" s="19">
        <f>'Հավելված 1'!F51</f>
        <v>-120400</v>
      </c>
    </row>
    <row r="67" spans="1:9" ht="16.5" x14ac:dyDescent="0.25">
      <c r="A67" s="20"/>
      <c r="B67" s="20"/>
      <c r="C67" s="20"/>
      <c r="D67" s="20"/>
      <c r="E67" s="20"/>
      <c r="F67" s="18" t="s">
        <v>31</v>
      </c>
      <c r="G67" s="18"/>
      <c r="H67" s="21"/>
      <c r="I67" s="21"/>
    </row>
    <row r="68" spans="1:9" ht="16.5" x14ac:dyDescent="0.25">
      <c r="A68" s="20"/>
      <c r="B68" s="20"/>
      <c r="C68" s="20"/>
      <c r="D68" s="20"/>
      <c r="E68" s="20"/>
      <c r="F68" s="20" t="s">
        <v>16</v>
      </c>
      <c r="G68" s="19">
        <f>G66</f>
        <v>-60200</v>
      </c>
      <c r="H68" s="19">
        <f>H66</f>
        <v>-90300</v>
      </c>
      <c r="I68" s="19">
        <f>I66</f>
        <v>-120400</v>
      </c>
    </row>
    <row r="69" spans="1:9" ht="27" x14ac:dyDescent="0.25">
      <c r="A69" s="20"/>
      <c r="B69" s="20"/>
      <c r="C69" s="20"/>
      <c r="D69" s="20"/>
      <c r="E69" s="20"/>
      <c r="F69" s="18" t="s">
        <v>32</v>
      </c>
      <c r="G69" s="18"/>
      <c r="H69" s="21"/>
      <c r="I69" s="21"/>
    </row>
    <row r="70" spans="1:9" ht="16.5" x14ac:dyDescent="0.25">
      <c r="A70" s="20"/>
      <c r="B70" s="20"/>
      <c r="C70" s="20"/>
      <c r="D70" s="20"/>
      <c r="E70" s="20"/>
      <c r="F70" s="11" t="s">
        <v>33</v>
      </c>
      <c r="G70" s="24">
        <f>G68</f>
        <v>-60200</v>
      </c>
      <c r="H70" s="24">
        <f>H68</f>
        <v>-90300</v>
      </c>
      <c r="I70" s="24">
        <f>I68</f>
        <v>-120400</v>
      </c>
    </row>
    <row r="71" spans="1:9" ht="17.25" x14ac:dyDescent="0.3">
      <c r="A71" s="25"/>
      <c r="B71" s="25"/>
      <c r="C71" s="25"/>
      <c r="D71" s="20"/>
      <c r="E71" s="20"/>
      <c r="F71" s="18" t="s">
        <v>34</v>
      </c>
      <c r="G71" s="24">
        <f>G70</f>
        <v>-60200</v>
      </c>
      <c r="H71" s="24">
        <f>H70</f>
        <v>-90300</v>
      </c>
      <c r="I71" s="24">
        <f>I70</f>
        <v>-120400</v>
      </c>
    </row>
    <row r="72" spans="1:9" ht="17.25" x14ac:dyDescent="0.3">
      <c r="A72" s="25"/>
      <c r="B72" s="25"/>
      <c r="C72" s="25"/>
      <c r="D72" s="20"/>
      <c r="E72" s="20"/>
      <c r="F72" s="20" t="s">
        <v>38</v>
      </c>
      <c r="G72" s="24">
        <f t="shared" ref="G72:I73" si="12">G70</f>
        <v>-60200</v>
      </c>
      <c r="H72" s="24">
        <f t="shared" si="12"/>
        <v>-90300</v>
      </c>
      <c r="I72" s="24">
        <f t="shared" si="12"/>
        <v>-120400</v>
      </c>
    </row>
    <row r="73" spans="1:9" ht="17.25" x14ac:dyDescent="0.3">
      <c r="A73" s="25"/>
      <c r="B73" s="25"/>
      <c r="C73" s="25"/>
      <c r="D73" s="20"/>
      <c r="E73" s="20"/>
      <c r="F73" s="20" t="s">
        <v>39</v>
      </c>
      <c r="G73" s="24">
        <f t="shared" si="12"/>
        <v>-60200</v>
      </c>
      <c r="H73" s="24">
        <f t="shared" si="12"/>
        <v>-90300</v>
      </c>
      <c r="I73" s="24">
        <f t="shared" si="12"/>
        <v>-120400</v>
      </c>
    </row>
  </sheetData>
  <mergeCells count="11">
    <mergeCell ref="G3:I3"/>
    <mergeCell ref="G2:I2"/>
    <mergeCell ref="A5:I5"/>
    <mergeCell ref="A8:C8"/>
    <mergeCell ref="D8:E8"/>
    <mergeCell ref="F8:F9"/>
    <mergeCell ref="H7:I7"/>
    <mergeCell ref="G8:I8"/>
    <mergeCell ref="G9:G10"/>
    <mergeCell ref="H9:H10"/>
    <mergeCell ref="I9:I10"/>
  </mergeCells>
  <printOptions horizontalCentered="1"/>
  <pageMargins left="0" right="0" top="0.24803149599999999" bottom="0.24803149599999999" header="0.31496062992126" footer="0.31496062992126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K9" sqref="K9"/>
    </sheetView>
  </sheetViews>
  <sheetFormatPr defaultColWidth="9.140625" defaultRowHeight="16.5" x14ac:dyDescent="0.3"/>
  <cols>
    <col min="1" max="2" width="6.42578125" style="41" customWidth="1"/>
    <col min="3" max="3" width="46.140625" style="41" customWidth="1"/>
    <col min="4" max="4" width="12.85546875" style="41" bestFit="1" customWidth="1"/>
    <col min="5" max="5" width="10.42578125" style="41" customWidth="1"/>
    <col min="6" max="6" width="11.85546875" style="41" customWidth="1"/>
    <col min="7" max="7" width="11.28515625" style="41" customWidth="1"/>
    <col min="8" max="8" width="14.5703125" style="41" customWidth="1"/>
    <col min="9" max="10" width="14.140625" style="41" customWidth="1"/>
    <col min="11" max="16384" width="9.140625" style="41"/>
  </cols>
  <sheetData>
    <row r="1" spans="1:10" x14ac:dyDescent="0.3">
      <c r="F1" s="42"/>
      <c r="G1" s="42"/>
      <c r="H1" s="43" t="s">
        <v>61</v>
      </c>
    </row>
    <row r="2" spans="1:10" x14ac:dyDescent="0.3">
      <c r="F2" s="141" t="s">
        <v>52</v>
      </c>
      <c r="G2" s="141"/>
      <c r="H2" s="141"/>
      <c r="I2" s="44"/>
      <c r="J2" s="44"/>
    </row>
    <row r="3" spans="1:10" x14ac:dyDescent="0.3">
      <c r="F3" s="142" t="s">
        <v>50</v>
      </c>
      <c r="G3" s="142"/>
      <c r="H3" s="142"/>
      <c r="I3" s="44"/>
      <c r="J3" s="44"/>
    </row>
    <row r="4" spans="1:10" x14ac:dyDescent="0.3">
      <c r="I4" s="44"/>
      <c r="J4" s="44"/>
    </row>
    <row r="5" spans="1:10" ht="48.75" customHeight="1" x14ac:dyDescent="0.3">
      <c r="A5" s="157" t="s">
        <v>140</v>
      </c>
      <c r="B5" s="157"/>
      <c r="C5" s="157"/>
      <c r="D5" s="157"/>
      <c r="E5" s="157"/>
      <c r="F5" s="157"/>
      <c r="G5" s="157"/>
      <c r="H5" s="157"/>
    </row>
    <row r="6" spans="1:10" x14ac:dyDescent="0.3">
      <c r="G6" s="158" t="s">
        <v>1</v>
      </c>
      <c r="H6" s="158"/>
      <c r="I6" s="45"/>
      <c r="J6" s="45"/>
    </row>
    <row r="7" spans="1:10" ht="36.75" customHeight="1" x14ac:dyDescent="0.3">
      <c r="A7" s="159" t="s">
        <v>62</v>
      </c>
      <c r="B7" s="159"/>
      <c r="C7" s="160" t="s">
        <v>63</v>
      </c>
      <c r="D7" s="161" t="s">
        <v>64</v>
      </c>
      <c r="E7" s="162" t="s">
        <v>65</v>
      </c>
      <c r="F7" s="162"/>
      <c r="G7" s="162"/>
      <c r="H7" s="162"/>
      <c r="I7" s="45"/>
      <c r="J7" s="45"/>
    </row>
    <row r="8" spans="1:10" s="45" customFormat="1" ht="34.5" customHeight="1" x14ac:dyDescent="0.25">
      <c r="A8" s="159"/>
      <c r="B8" s="159"/>
      <c r="C8" s="160"/>
      <c r="D8" s="161"/>
      <c r="E8" s="163" t="s">
        <v>66</v>
      </c>
      <c r="F8" s="163"/>
      <c r="G8" s="163"/>
      <c r="H8" s="163"/>
    </row>
    <row r="9" spans="1:10" s="45" customFormat="1" ht="102" x14ac:dyDescent="0.25">
      <c r="A9" s="46" t="s">
        <v>67</v>
      </c>
      <c r="B9" s="46" t="s">
        <v>68</v>
      </c>
      <c r="C9" s="160"/>
      <c r="D9" s="161"/>
      <c r="E9" s="117" t="s">
        <v>69</v>
      </c>
      <c r="F9" s="117" t="s">
        <v>70</v>
      </c>
      <c r="G9" s="117" t="s">
        <v>71</v>
      </c>
      <c r="H9" s="117" t="s">
        <v>72</v>
      </c>
      <c r="I9" s="47"/>
      <c r="J9" s="47"/>
    </row>
    <row r="10" spans="1:10" s="47" customFormat="1" ht="17.25" x14ac:dyDescent="0.25">
      <c r="A10" s="48"/>
      <c r="B10" s="48"/>
      <c r="C10" s="49" t="s">
        <v>73</v>
      </c>
      <c r="D10" s="50">
        <f>D12</f>
        <v>48000</v>
      </c>
      <c r="E10" s="50">
        <v>0</v>
      </c>
      <c r="F10" s="50">
        <v>0</v>
      </c>
      <c r="G10" s="50">
        <f>G12</f>
        <v>48000</v>
      </c>
      <c r="H10" s="50">
        <v>0</v>
      </c>
      <c r="I10" s="51"/>
      <c r="J10" s="51"/>
    </row>
    <row r="11" spans="1:10" s="51" customFormat="1" ht="17.25" x14ac:dyDescent="0.3">
      <c r="A11" s="48"/>
      <c r="B11" s="48"/>
      <c r="C11" s="49" t="s">
        <v>74</v>
      </c>
      <c r="D11" s="50"/>
      <c r="E11" s="50"/>
      <c r="F11" s="50"/>
      <c r="G11" s="50"/>
      <c r="H11" s="50"/>
      <c r="I11" s="41"/>
      <c r="J11" s="41"/>
    </row>
    <row r="12" spans="1:10" s="47" customFormat="1" ht="34.5" x14ac:dyDescent="0.25">
      <c r="A12" s="52"/>
      <c r="B12" s="53"/>
      <c r="C12" s="53" t="s">
        <v>75</v>
      </c>
      <c r="D12" s="54">
        <f>D14</f>
        <v>48000</v>
      </c>
      <c r="E12" s="54">
        <v>0</v>
      </c>
      <c r="F12" s="54">
        <v>0</v>
      </c>
      <c r="G12" s="54">
        <f>G14</f>
        <v>48000</v>
      </c>
      <c r="H12" s="54">
        <v>0</v>
      </c>
    </row>
    <row r="13" spans="1:10" s="47" customFormat="1" ht="17.25" x14ac:dyDescent="0.25">
      <c r="A13" s="52"/>
      <c r="B13" s="52"/>
      <c r="C13" s="52" t="s">
        <v>76</v>
      </c>
      <c r="D13" s="55"/>
      <c r="E13" s="55"/>
      <c r="F13" s="55"/>
      <c r="G13" s="55"/>
      <c r="H13" s="55"/>
    </row>
    <row r="14" spans="1:10" s="47" customFormat="1" ht="51.75" x14ac:dyDescent="0.25">
      <c r="A14" s="56">
        <v>1138</v>
      </c>
      <c r="B14" s="56">
        <v>31002</v>
      </c>
      <c r="C14" s="57" t="s">
        <v>129</v>
      </c>
      <c r="D14" s="58">
        <f>48000</f>
        <v>48000</v>
      </c>
      <c r="E14" s="58">
        <v>0</v>
      </c>
      <c r="F14" s="58">
        <v>0</v>
      </c>
      <c r="G14" s="58">
        <v>48000</v>
      </c>
      <c r="H14" s="58">
        <v>0</v>
      </c>
    </row>
    <row r="15" spans="1:10" s="59" customFormat="1" ht="17.25" hidden="1" x14ac:dyDescent="0.25">
      <c r="A15" s="56"/>
      <c r="B15" s="56"/>
      <c r="C15" s="52" t="s">
        <v>77</v>
      </c>
      <c r="D15" s="55"/>
      <c r="E15" s="55"/>
      <c r="F15" s="55"/>
      <c r="G15" s="55"/>
      <c r="H15" s="55"/>
    </row>
    <row r="16" spans="1:10" s="59" customFormat="1" ht="34.5" hidden="1" x14ac:dyDescent="0.25">
      <c r="A16" s="56"/>
      <c r="B16" s="56"/>
      <c r="C16" s="60" t="s">
        <v>78</v>
      </c>
      <c r="D16" s="61">
        <f>E16+F16+G16+H16</f>
        <v>117603.87149999999</v>
      </c>
      <c r="E16" s="61">
        <v>117603.87149999999</v>
      </c>
      <c r="F16" s="61">
        <v>0</v>
      </c>
      <c r="G16" s="61">
        <v>0</v>
      </c>
      <c r="H16" s="61">
        <v>0</v>
      </c>
    </row>
    <row r="17" spans="1:8" s="59" customFormat="1" ht="34.5" hidden="1" x14ac:dyDescent="0.25">
      <c r="A17" s="56"/>
      <c r="B17" s="56"/>
      <c r="C17" s="60" t="s">
        <v>79</v>
      </c>
      <c r="D17" s="61">
        <f>E17+F17+G17+H17</f>
        <v>151117.6857</v>
      </c>
      <c r="E17" s="61">
        <v>151117.6857</v>
      </c>
      <c r="F17" s="61">
        <v>0</v>
      </c>
      <c r="G17" s="61">
        <v>0</v>
      </c>
      <c r="H17" s="61">
        <v>0</v>
      </c>
    </row>
    <row r="18" spans="1:8" s="59" customFormat="1" ht="34.5" hidden="1" x14ac:dyDescent="0.25">
      <c r="A18" s="56"/>
      <c r="B18" s="56"/>
      <c r="C18" s="60" t="s">
        <v>80</v>
      </c>
      <c r="D18" s="61">
        <f t="shared" ref="D18:D22" si="0">E18+F18+G18+H18</f>
        <v>61476.332000000002</v>
      </c>
      <c r="E18" s="61">
        <v>61476.332000000002</v>
      </c>
      <c r="F18" s="61">
        <v>0</v>
      </c>
      <c r="G18" s="61">
        <v>0</v>
      </c>
      <c r="H18" s="61">
        <v>0</v>
      </c>
    </row>
    <row r="19" spans="1:8" s="59" customFormat="1" ht="34.5" hidden="1" x14ac:dyDescent="0.25">
      <c r="A19" s="56"/>
      <c r="B19" s="56"/>
      <c r="C19" s="60" t="s">
        <v>81</v>
      </c>
      <c r="D19" s="61">
        <f t="shared" si="0"/>
        <v>144193.99799999999</v>
      </c>
      <c r="E19" s="61">
        <v>144193.99799999999</v>
      </c>
      <c r="F19" s="61">
        <v>0</v>
      </c>
      <c r="G19" s="61">
        <v>0</v>
      </c>
      <c r="H19" s="61">
        <v>0</v>
      </c>
    </row>
    <row r="20" spans="1:8" s="59" customFormat="1" ht="34.5" hidden="1" x14ac:dyDescent="0.25">
      <c r="A20" s="56"/>
      <c r="B20" s="56"/>
      <c r="C20" s="60" t="s">
        <v>82</v>
      </c>
      <c r="D20" s="61">
        <f t="shared" si="0"/>
        <v>132024.9295</v>
      </c>
      <c r="E20" s="61">
        <v>132024.9295</v>
      </c>
      <c r="F20" s="61">
        <v>0</v>
      </c>
      <c r="G20" s="61">
        <v>0</v>
      </c>
      <c r="H20" s="61">
        <v>0</v>
      </c>
    </row>
    <row r="21" spans="1:8" s="59" customFormat="1" ht="34.5" hidden="1" x14ac:dyDescent="0.25">
      <c r="A21" s="56"/>
      <c r="B21" s="56"/>
      <c r="C21" s="60" t="s">
        <v>83</v>
      </c>
      <c r="D21" s="61">
        <f t="shared" si="0"/>
        <v>83830.572499999995</v>
      </c>
      <c r="E21" s="61">
        <v>83830.572499999995</v>
      </c>
      <c r="F21" s="61">
        <v>0</v>
      </c>
      <c r="G21" s="61">
        <v>0</v>
      </c>
      <c r="H21" s="61">
        <v>0</v>
      </c>
    </row>
    <row r="22" spans="1:8" s="59" customFormat="1" ht="34.5" hidden="1" x14ac:dyDescent="0.25">
      <c r="A22" s="56"/>
      <c r="B22" s="56"/>
      <c r="C22" s="60" t="s">
        <v>84</v>
      </c>
      <c r="D22" s="61">
        <f t="shared" si="0"/>
        <v>130512.51850000001</v>
      </c>
      <c r="E22" s="61">
        <v>130512.51850000001</v>
      </c>
      <c r="F22" s="61">
        <v>0</v>
      </c>
      <c r="G22" s="61">
        <v>0</v>
      </c>
      <c r="H22" s="61">
        <v>0</v>
      </c>
    </row>
    <row r="23" spans="1:8" s="59" customFormat="1" ht="34.5" hidden="1" x14ac:dyDescent="0.25">
      <c r="A23" s="56"/>
      <c r="B23" s="56"/>
      <c r="C23" s="60" t="s">
        <v>85</v>
      </c>
      <c r="D23" s="61">
        <f>E23+F23+G23+H23</f>
        <v>198657.39799999999</v>
      </c>
      <c r="E23" s="61">
        <v>198657.39799999999</v>
      </c>
      <c r="F23" s="61">
        <v>0</v>
      </c>
      <c r="G23" s="61">
        <v>0</v>
      </c>
      <c r="H23" s="61">
        <v>0</v>
      </c>
    </row>
    <row r="24" spans="1:8" s="59" customFormat="1" ht="17.25" x14ac:dyDescent="0.25">
      <c r="A24" s="62"/>
      <c r="B24" s="62"/>
      <c r="C24" s="63"/>
      <c r="D24" s="64"/>
      <c r="E24" s="64"/>
      <c r="F24" s="64"/>
      <c r="G24" s="64"/>
      <c r="H24" s="64"/>
    </row>
  </sheetData>
  <mergeCells count="9">
    <mergeCell ref="F2:H2"/>
    <mergeCell ref="F3:H3"/>
    <mergeCell ref="A5:H5"/>
    <mergeCell ref="G6:H6"/>
    <mergeCell ref="A7:B8"/>
    <mergeCell ref="C7:C9"/>
    <mergeCell ref="D7:D9"/>
    <mergeCell ref="E7:H7"/>
    <mergeCell ref="E8:H8"/>
  </mergeCells>
  <pageMargins left="0.70866141732283472" right="0.70866141732283472" top="0.74803149606299213" bottom="0.74803149606299213" header="0.31496062992125984" footer="0.31496062992125984"/>
  <pageSetup scale="7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N14" sqref="N14"/>
    </sheetView>
  </sheetViews>
  <sheetFormatPr defaultColWidth="9.140625" defaultRowHeight="16.5" x14ac:dyDescent="0.3"/>
  <cols>
    <col min="1" max="1" width="7" style="41" customWidth="1"/>
    <col min="2" max="2" width="8.140625" style="41" customWidth="1"/>
    <col min="3" max="3" width="51.140625" style="41" customWidth="1"/>
    <col min="4" max="4" width="20.140625" style="65" hidden="1" customWidth="1"/>
    <col min="5" max="5" width="15.140625" style="41" customWidth="1"/>
    <col min="6" max="6" width="16.42578125" style="41" customWidth="1"/>
    <col min="7" max="7" width="19.42578125" style="41" customWidth="1"/>
    <col min="8" max="8" width="13.140625" style="41" customWidth="1"/>
    <col min="9" max="16384" width="9.140625" style="41"/>
  </cols>
  <sheetData>
    <row r="1" spans="1:12" x14ac:dyDescent="0.3">
      <c r="G1" s="66" t="s">
        <v>86</v>
      </c>
    </row>
    <row r="2" spans="1:12" x14ac:dyDescent="0.3">
      <c r="E2" s="118"/>
      <c r="F2" s="31" t="s">
        <v>52</v>
      </c>
      <c r="G2" s="31"/>
      <c r="H2" s="1"/>
    </row>
    <row r="3" spans="1:12" x14ac:dyDescent="0.3">
      <c r="E3" s="142" t="s">
        <v>50</v>
      </c>
      <c r="F3" s="142"/>
      <c r="G3" s="142"/>
      <c r="H3" s="32"/>
    </row>
    <row r="4" spans="1:12" x14ac:dyDescent="0.3">
      <c r="F4" s="67"/>
      <c r="G4" s="67"/>
    </row>
    <row r="5" spans="1:12" ht="45" customHeight="1" x14ac:dyDescent="0.3">
      <c r="A5" s="157" t="s">
        <v>87</v>
      </c>
      <c r="B5" s="157"/>
      <c r="C5" s="157"/>
      <c r="D5" s="157"/>
      <c r="E5" s="157"/>
      <c r="F5" s="157"/>
      <c r="G5" s="157"/>
      <c r="H5" s="68"/>
    </row>
    <row r="6" spans="1:12" x14ac:dyDescent="0.3">
      <c r="F6" s="164" t="s">
        <v>1</v>
      </c>
      <c r="G6" s="164"/>
    </row>
    <row r="7" spans="1:12" ht="40.5" customHeight="1" x14ac:dyDescent="0.3">
      <c r="A7" s="159" t="s">
        <v>62</v>
      </c>
      <c r="B7" s="159"/>
      <c r="C7" s="160" t="s">
        <v>88</v>
      </c>
      <c r="D7" s="165" t="s">
        <v>65</v>
      </c>
      <c r="E7" s="166"/>
      <c r="F7" s="166"/>
      <c r="G7" s="167"/>
    </row>
    <row r="8" spans="1:12" s="45" customFormat="1" ht="18.75" customHeight="1" x14ac:dyDescent="0.25">
      <c r="A8" s="159"/>
      <c r="B8" s="159"/>
      <c r="C8" s="160"/>
      <c r="D8" s="168" t="s">
        <v>89</v>
      </c>
      <c r="E8" s="163" t="s">
        <v>90</v>
      </c>
      <c r="F8" s="163" t="s">
        <v>91</v>
      </c>
      <c r="G8" s="163" t="s">
        <v>92</v>
      </c>
      <c r="I8" s="69"/>
      <c r="J8" s="69"/>
      <c r="K8" s="69"/>
      <c r="L8" s="69"/>
    </row>
    <row r="9" spans="1:12" s="45" customFormat="1" ht="41.25" x14ac:dyDescent="0.25">
      <c r="A9" s="46" t="s">
        <v>67</v>
      </c>
      <c r="B9" s="46" t="s">
        <v>68</v>
      </c>
      <c r="C9" s="160"/>
      <c r="D9" s="169"/>
      <c r="E9" s="163"/>
      <c r="F9" s="163"/>
      <c r="G9" s="163"/>
      <c r="I9" s="69"/>
      <c r="J9" s="69"/>
      <c r="K9" s="69"/>
      <c r="L9" s="69"/>
    </row>
    <row r="10" spans="1:12" s="47" customFormat="1" ht="17.25" x14ac:dyDescent="0.25">
      <c r="A10" s="48"/>
      <c r="B10" s="48"/>
      <c r="C10" s="49" t="s">
        <v>73</v>
      </c>
      <c r="D10" s="70" t="e">
        <f>D12</f>
        <v>#REF!</v>
      </c>
      <c r="E10" s="71">
        <f>E12</f>
        <v>24000</v>
      </c>
      <c r="F10" s="71">
        <f>F12</f>
        <v>36000</v>
      </c>
      <c r="G10" s="71">
        <f>G12</f>
        <v>48000</v>
      </c>
      <c r="I10" s="72"/>
      <c r="J10" s="72"/>
      <c r="K10" s="72"/>
      <c r="L10" s="72"/>
    </row>
    <row r="11" spans="1:12" s="47" customFormat="1" ht="17.25" x14ac:dyDescent="0.25">
      <c r="A11" s="48"/>
      <c r="B11" s="48"/>
      <c r="C11" s="73" t="s">
        <v>74</v>
      </c>
      <c r="D11" s="70"/>
      <c r="E11" s="71"/>
      <c r="F11" s="71"/>
      <c r="G11" s="71"/>
      <c r="I11" s="72"/>
      <c r="J11" s="72"/>
      <c r="K11" s="72"/>
      <c r="L11" s="72"/>
    </row>
    <row r="12" spans="1:12" s="47" customFormat="1" ht="34.5" x14ac:dyDescent="0.25">
      <c r="A12" s="52"/>
      <c r="B12" s="53"/>
      <c r="C12" s="53" t="s">
        <v>75</v>
      </c>
      <c r="D12" s="70" t="e">
        <f>D14+#REF!</f>
        <v>#REF!</v>
      </c>
      <c r="E12" s="74">
        <f>E14</f>
        <v>24000</v>
      </c>
      <c r="F12" s="74">
        <f>F14</f>
        <v>36000</v>
      </c>
      <c r="G12" s="74">
        <f>G14</f>
        <v>48000</v>
      </c>
      <c r="I12" s="72"/>
      <c r="J12" s="72"/>
      <c r="K12" s="72"/>
      <c r="L12" s="72"/>
    </row>
    <row r="13" spans="1:12" s="47" customFormat="1" ht="17.25" x14ac:dyDescent="0.25">
      <c r="A13" s="52"/>
      <c r="B13" s="52"/>
      <c r="C13" s="52" t="s">
        <v>76</v>
      </c>
      <c r="D13" s="70"/>
      <c r="E13" s="52"/>
      <c r="F13" s="75"/>
      <c r="G13" s="75"/>
      <c r="I13" s="72"/>
      <c r="J13" s="72"/>
      <c r="K13" s="72"/>
      <c r="L13" s="72"/>
    </row>
    <row r="14" spans="1:12" s="79" customFormat="1" ht="36.75" customHeight="1" x14ac:dyDescent="0.25">
      <c r="A14" s="76">
        <v>1138</v>
      </c>
      <c r="B14" s="76">
        <v>31002</v>
      </c>
      <c r="C14" s="77" t="s">
        <v>129</v>
      </c>
      <c r="D14" s="70">
        <f>G14/4</f>
        <v>12000</v>
      </c>
      <c r="E14" s="78">
        <f>D14*2</f>
        <v>24000</v>
      </c>
      <c r="F14" s="78">
        <f>D14+E14</f>
        <v>36000</v>
      </c>
      <c r="G14" s="78">
        <v>48000</v>
      </c>
      <c r="I14" s="80"/>
      <c r="J14" s="80"/>
      <c r="K14" s="80"/>
      <c r="L14" s="80"/>
    </row>
    <row r="15" spans="1:12" s="79" customFormat="1" ht="34.5" hidden="1" x14ac:dyDescent="0.25">
      <c r="A15" s="76"/>
      <c r="B15" s="76"/>
      <c r="C15" s="81" t="s">
        <v>40</v>
      </c>
      <c r="D15" s="70">
        <f>E15*0.4</f>
        <v>407766.95542800002</v>
      </c>
      <c r="E15" s="82">
        <v>1019417.38857</v>
      </c>
      <c r="F15" s="82">
        <v>1019417.38857</v>
      </c>
      <c r="G15" s="82">
        <v>1019417.38857</v>
      </c>
      <c r="I15" s="80"/>
      <c r="J15" s="80"/>
      <c r="K15" s="80"/>
      <c r="L15" s="80"/>
    </row>
    <row r="16" spans="1:12" s="79" customFormat="1" ht="17.25" hidden="1" x14ac:dyDescent="0.25">
      <c r="A16" s="76"/>
      <c r="B16" s="76"/>
      <c r="C16" s="83" t="s">
        <v>77</v>
      </c>
      <c r="D16" s="83"/>
      <c r="E16" s="83"/>
      <c r="F16" s="82"/>
      <c r="G16" s="82"/>
      <c r="I16" s="80"/>
      <c r="J16" s="80"/>
      <c r="K16" s="80"/>
      <c r="L16" s="80"/>
    </row>
    <row r="17" spans="1:12" s="79" customFormat="1" ht="34.5" hidden="1" x14ac:dyDescent="0.25">
      <c r="A17" s="76"/>
      <c r="B17" s="76"/>
      <c r="C17" s="60" t="s">
        <v>78</v>
      </c>
      <c r="D17" s="84">
        <f>E17*40%</f>
        <v>47041.548600000002</v>
      </c>
      <c r="E17" s="84">
        <v>117603.87149999999</v>
      </c>
      <c r="F17" s="84">
        <v>117603.87149999999</v>
      </c>
      <c r="G17" s="84">
        <v>117603.87149999999</v>
      </c>
      <c r="I17" s="80"/>
      <c r="J17" s="80"/>
      <c r="K17" s="80"/>
      <c r="L17" s="80"/>
    </row>
    <row r="18" spans="1:12" s="79" customFormat="1" ht="34.5" hidden="1" x14ac:dyDescent="0.25">
      <c r="A18" s="76"/>
      <c r="B18" s="76"/>
      <c r="C18" s="60" t="s">
        <v>79</v>
      </c>
      <c r="D18" s="84">
        <v>60447.199999999997</v>
      </c>
      <c r="E18" s="84">
        <v>151117.6857</v>
      </c>
      <c r="F18" s="84">
        <v>151117.6857</v>
      </c>
      <c r="G18" s="84">
        <v>151117.6857</v>
      </c>
      <c r="I18" s="80"/>
      <c r="J18" s="80"/>
      <c r="K18" s="80"/>
      <c r="L18" s="80"/>
    </row>
    <row r="19" spans="1:12" s="79" customFormat="1" ht="34.5" hidden="1" x14ac:dyDescent="0.25">
      <c r="A19" s="76"/>
      <c r="B19" s="76"/>
      <c r="C19" s="60" t="s">
        <v>80</v>
      </c>
      <c r="D19" s="84">
        <f t="shared" ref="D19:D24" si="0">E19*40%</f>
        <v>24590.532800000001</v>
      </c>
      <c r="E19" s="84">
        <v>61476.332000000002</v>
      </c>
      <c r="F19" s="84">
        <v>61476.332000000002</v>
      </c>
      <c r="G19" s="84">
        <v>61476.332000000002</v>
      </c>
      <c r="I19" s="80"/>
      <c r="J19" s="80"/>
      <c r="K19" s="80"/>
      <c r="L19" s="80"/>
    </row>
    <row r="20" spans="1:12" s="79" customFormat="1" ht="34.5" hidden="1" x14ac:dyDescent="0.25">
      <c r="A20" s="76"/>
      <c r="B20" s="76"/>
      <c r="C20" s="60" t="s">
        <v>81</v>
      </c>
      <c r="D20" s="84">
        <f t="shared" si="0"/>
        <v>57677.599199999997</v>
      </c>
      <c r="E20" s="84">
        <v>144193.99799999999</v>
      </c>
      <c r="F20" s="84">
        <v>144193.99799999999</v>
      </c>
      <c r="G20" s="84">
        <v>144193.99799999999</v>
      </c>
      <c r="I20" s="80"/>
      <c r="J20" s="80"/>
      <c r="K20" s="80"/>
      <c r="L20" s="80"/>
    </row>
    <row r="21" spans="1:12" s="79" customFormat="1" ht="34.5" hidden="1" x14ac:dyDescent="0.25">
      <c r="A21" s="76"/>
      <c r="B21" s="76"/>
      <c r="C21" s="60" t="s">
        <v>82</v>
      </c>
      <c r="D21" s="84">
        <f t="shared" si="0"/>
        <v>52809.971799999999</v>
      </c>
      <c r="E21" s="84">
        <v>132024.9295</v>
      </c>
      <c r="F21" s="84">
        <v>132024.9295</v>
      </c>
      <c r="G21" s="84">
        <v>132024.9295</v>
      </c>
      <c r="I21" s="80"/>
      <c r="J21" s="80"/>
      <c r="K21" s="80"/>
      <c r="L21" s="80"/>
    </row>
    <row r="22" spans="1:12" s="79" customFormat="1" ht="34.5" hidden="1" x14ac:dyDescent="0.25">
      <c r="A22" s="76"/>
      <c r="B22" s="76"/>
      <c r="C22" s="60" t="s">
        <v>83</v>
      </c>
      <c r="D22" s="84">
        <f t="shared" si="0"/>
        <v>33532.228999999999</v>
      </c>
      <c r="E22" s="84">
        <v>83830.572499999995</v>
      </c>
      <c r="F22" s="84">
        <v>83830.572499999995</v>
      </c>
      <c r="G22" s="84">
        <v>83830.572499999995</v>
      </c>
      <c r="I22" s="80"/>
      <c r="J22" s="80"/>
      <c r="K22" s="80"/>
      <c r="L22" s="80"/>
    </row>
    <row r="23" spans="1:12" s="79" customFormat="1" ht="34.5" hidden="1" x14ac:dyDescent="0.25">
      <c r="A23" s="76"/>
      <c r="B23" s="76"/>
      <c r="C23" s="60" t="s">
        <v>84</v>
      </c>
      <c r="D23" s="84">
        <f t="shared" si="0"/>
        <v>52205.007400000002</v>
      </c>
      <c r="E23" s="84">
        <v>130512.51850000001</v>
      </c>
      <c r="F23" s="84">
        <v>130512.51850000001</v>
      </c>
      <c r="G23" s="84">
        <v>130512.51850000001</v>
      </c>
      <c r="I23" s="80"/>
      <c r="J23" s="80"/>
      <c r="K23" s="80"/>
      <c r="L23" s="80"/>
    </row>
    <row r="24" spans="1:12" s="79" customFormat="1" ht="34.5" hidden="1" x14ac:dyDescent="0.25">
      <c r="A24" s="76"/>
      <c r="B24" s="76"/>
      <c r="C24" s="60" t="s">
        <v>85</v>
      </c>
      <c r="D24" s="84">
        <f t="shared" si="0"/>
        <v>79462.959199999998</v>
      </c>
      <c r="E24" s="84">
        <v>198657.39799999999</v>
      </c>
      <c r="F24" s="84">
        <v>198657.39799999999</v>
      </c>
      <c r="G24" s="84">
        <v>198657.39799999999</v>
      </c>
      <c r="I24" s="80"/>
      <c r="J24" s="80"/>
      <c r="K24" s="80"/>
      <c r="L24" s="80"/>
    </row>
    <row r="25" spans="1:12" ht="17.25" x14ac:dyDescent="0.3">
      <c r="A25" s="110"/>
      <c r="B25" s="110"/>
      <c r="C25" s="113" t="s">
        <v>137</v>
      </c>
      <c r="D25" s="111"/>
      <c r="E25" s="111"/>
      <c r="F25" s="111"/>
      <c r="G25" s="112"/>
    </row>
    <row r="26" spans="1:12" ht="34.5" x14ac:dyDescent="0.3">
      <c r="A26" s="110"/>
      <c r="B26" s="110"/>
      <c r="C26" s="114" t="s">
        <v>40</v>
      </c>
      <c r="D26" s="111">
        <v>434265.35</v>
      </c>
      <c r="E26" s="111">
        <f>E14</f>
        <v>24000</v>
      </c>
      <c r="F26" s="111">
        <f>F14</f>
        <v>36000</v>
      </c>
      <c r="G26" s="112">
        <f>G14</f>
        <v>48000</v>
      </c>
    </row>
  </sheetData>
  <mergeCells count="10">
    <mergeCell ref="E3:G3"/>
    <mergeCell ref="A5:G5"/>
    <mergeCell ref="F6:G6"/>
    <mergeCell ref="A7:B8"/>
    <mergeCell ref="C7:C9"/>
    <mergeCell ref="D7:G7"/>
    <mergeCell ref="D8:D9"/>
    <mergeCell ref="E8:E9"/>
    <mergeCell ref="F8:F9"/>
    <mergeCell ref="G8:G9"/>
  </mergeCells>
  <pageMargins left="0.70866141732283472" right="0.70866141732283472" top="0.74803149606299213" bottom="0.74803149606299213" header="0.31496062992125984" footer="0.31496062992125984"/>
  <pageSetup scale="75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workbookViewId="0">
      <selection activeCell="A43" sqref="A1:A1048576"/>
    </sheetView>
  </sheetViews>
  <sheetFormatPr defaultRowHeight="13.5" x14ac:dyDescent="0.25"/>
  <cols>
    <col min="1" max="1" width="26.140625" style="85" customWidth="1"/>
    <col min="2" max="2" width="42.85546875" style="85" customWidth="1"/>
    <col min="3" max="3" width="13.140625" style="85" customWidth="1"/>
    <col min="4" max="5" width="12.85546875" style="85" customWidth="1"/>
    <col min="6" max="8" width="9" style="85" customWidth="1"/>
    <col min="9" max="9" width="11" style="85" customWidth="1"/>
    <col min="10" max="11" width="9" style="85" customWidth="1"/>
    <col min="12" max="255" width="9.140625" style="85"/>
    <col min="256" max="256" width="4.7109375" style="85" customWidth="1"/>
    <col min="257" max="257" width="19.85546875" style="85" customWidth="1"/>
    <col min="258" max="258" width="72.140625" style="85" customWidth="1"/>
    <col min="259" max="259" width="0" style="85" hidden="1" customWidth="1"/>
    <col min="260" max="260" width="18.28515625" style="85" customWidth="1"/>
    <col min="261" max="261" width="17.5703125" style="85" customWidth="1"/>
    <col min="262" max="267" width="9" style="85" customWidth="1"/>
    <col min="268" max="511" width="9.140625" style="85"/>
    <col min="512" max="512" width="4.7109375" style="85" customWidth="1"/>
    <col min="513" max="513" width="19.85546875" style="85" customWidth="1"/>
    <col min="514" max="514" width="72.140625" style="85" customWidth="1"/>
    <col min="515" max="515" width="0" style="85" hidden="1" customWidth="1"/>
    <col min="516" max="516" width="18.28515625" style="85" customWidth="1"/>
    <col min="517" max="517" width="17.5703125" style="85" customWidth="1"/>
    <col min="518" max="523" width="9" style="85" customWidth="1"/>
    <col min="524" max="767" width="9.140625" style="85"/>
    <col min="768" max="768" width="4.7109375" style="85" customWidth="1"/>
    <col min="769" max="769" width="19.85546875" style="85" customWidth="1"/>
    <col min="770" max="770" width="72.140625" style="85" customWidth="1"/>
    <col min="771" max="771" width="0" style="85" hidden="1" customWidth="1"/>
    <col min="772" max="772" width="18.28515625" style="85" customWidth="1"/>
    <col min="773" max="773" width="17.5703125" style="85" customWidth="1"/>
    <col min="774" max="779" width="9" style="85" customWidth="1"/>
    <col min="780" max="1023" width="9.140625" style="85"/>
    <col min="1024" max="1024" width="4.7109375" style="85" customWidth="1"/>
    <col min="1025" max="1025" width="19.85546875" style="85" customWidth="1"/>
    <col min="1026" max="1026" width="72.140625" style="85" customWidth="1"/>
    <col min="1027" max="1027" width="0" style="85" hidden="1" customWidth="1"/>
    <col min="1028" max="1028" width="18.28515625" style="85" customWidth="1"/>
    <col min="1029" max="1029" width="17.5703125" style="85" customWidth="1"/>
    <col min="1030" max="1035" width="9" style="85" customWidth="1"/>
    <col min="1036" max="1279" width="9.140625" style="85"/>
    <col min="1280" max="1280" width="4.7109375" style="85" customWidth="1"/>
    <col min="1281" max="1281" width="19.85546875" style="85" customWidth="1"/>
    <col min="1282" max="1282" width="72.140625" style="85" customWidth="1"/>
    <col min="1283" max="1283" width="0" style="85" hidden="1" customWidth="1"/>
    <col min="1284" max="1284" width="18.28515625" style="85" customWidth="1"/>
    <col min="1285" max="1285" width="17.5703125" style="85" customWidth="1"/>
    <col min="1286" max="1291" width="9" style="85" customWidth="1"/>
    <col min="1292" max="1535" width="9.140625" style="85"/>
    <col min="1536" max="1536" width="4.7109375" style="85" customWidth="1"/>
    <col min="1537" max="1537" width="19.85546875" style="85" customWidth="1"/>
    <col min="1538" max="1538" width="72.140625" style="85" customWidth="1"/>
    <col min="1539" max="1539" width="0" style="85" hidden="1" customWidth="1"/>
    <col min="1540" max="1540" width="18.28515625" style="85" customWidth="1"/>
    <col min="1541" max="1541" width="17.5703125" style="85" customWidth="1"/>
    <col min="1542" max="1547" width="9" style="85" customWidth="1"/>
    <col min="1548" max="1791" width="9.140625" style="85"/>
    <col min="1792" max="1792" width="4.7109375" style="85" customWidth="1"/>
    <col min="1793" max="1793" width="19.85546875" style="85" customWidth="1"/>
    <col min="1794" max="1794" width="72.140625" style="85" customWidth="1"/>
    <col min="1795" max="1795" width="0" style="85" hidden="1" customWidth="1"/>
    <col min="1796" max="1796" width="18.28515625" style="85" customWidth="1"/>
    <col min="1797" max="1797" width="17.5703125" style="85" customWidth="1"/>
    <col min="1798" max="1803" width="9" style="85" customWidth="1"/>
    <col min="1804" max="2047" width="9.140625" style="85"/>
    <col min="2048" max="2048" width="4.7109375" style="85" customWidth="1"/>
    <col min="2049" max="2049" width="19.85546875" style="85" customWidth="1"/>
    <col min="2050" max="2050" width="72.140625" style="85" customWidth="1"/>
    <col min="2051" max="2051" width="0" style="85" hidden="1" customWidth="1"/>
    <col min="2052" max="2052" width="18.28515625" style="85" customWidth="1"/>
    <col min="2053" max="2053" width="17.5703125" style="85" customWidth="1"/>
    <col min="2054" max="2059" width="9" style="85" customWidth="1"/>
    <col min="2060" max="2303" width="9.140625" style="85"/>
    <col min="2304" max="2304" width="4.7109375" style="85" customWidth="1"/>
    <col min="2305" max="2305" width="19.85546875" style="85" customWidth="1"/>
    <col min="2306" max="2306" width="72.140625" style="85" customWidth="1"/>
    <col min="2307" max="2307" width="0" style="85" hidden="1" customWidth="1"/>
    <col min="2308" max="2308" width="18.28515625" style="85" customWidth="1"/>
    <col min="2309" max="2309" width="17.5703125" style="85" customWidth="1"/>
    <col min="2310" max="2315" width="9" style="85" customWidth="1"/>
    <col min="2316" max="2559" width="9.140625" style="85"/>
    <col min="2560" max="2560" width="4.7109375" style="85" customWidth="1"/>
    <col min="2561" max="2561" width="19.85546875" style="85" customWidth="1"/>
    <col min="2562" max="2562" width="72.140625" style="85" customWidth="1"/>
    <col min="2563" max="2563" width="0" style="85" hidden="1" customWidth="1"/>
    <col min="2564" max="2564" width="18.28515625" style="85" customWidth="1"/>
    <col min="2565" max="2565" width="17.5703125" style="85" customWidth="1"/>
    <col min="2566" max="2571" width="9" style="85" customWidth="1"/>
    <col min="2572" max="2815" width="9.140625" style="85"/>
    <col min="2816" max="2816" width="4.7109375" style="85" customWidth="1"/>
    <col min="2817" max="2817" width="19.85546875" style="85" customWidth="1"/>
    <col min="2818" max="2818" width="72.140625" style="85" customWidth="1"/>
    <col min="2819" max="2819" width="0" style="85" hidden="1" customWidth="1"/>
    <col min="2820" max="2820" width="18.28515625" style="85" customWidth="1"/>
    <col min="2821" max="2821" width="17.5703125" style="85" customWidth="1"/>
    <col min="2822" max="2827" width="9" style="85" customWidth="1"/>
    <col min="2828" max="3071" width="9.140625" style="85"/>
    <col min="3072" max="3072" width="4.7109375" style="85" customWidth="1"/>
    <col min="3073" max="3073" width="19.85546875" style="85" customWidth="1"/>
    <col min="3074" max="3074" width="72.140625" style="85" customWidth="1"/>
    <col min="3075" max="3075" width="0" style="85" hidden="1" customWidth="1"/>
    <col min="3076" max="3076" width="18.28515625" style="85" customWidth="1"/>
    <col min="3077" max="3077" width="17.5703125" style="85" customWidth="1"/>
    <col min="3078" max="3083" width="9" style="85" customWidth="1"/>
    <col min="3084" max="3327" width="9.140625" style="85"/>
    <col min="3328" max="3328" width="4.7109375" style="85" customWidth="1"/>
    <col min="3329" max="3329" width="19.85546875" style="85" customWidth="1"/>
    <col min="3330" max="3330" width="72.140625" style="85" customWidth="1"/>
    <col min="3331" max="3331" width="0" style="85" hidden="1" customWidth="1"/>
    <col min="3332" max="3332" width="18.28515625" style="85" customWidth="1"/>
    <col min="3333" max="3333" width="17.5703125" style="85" customWidth="1"/>
    <col min="3334" max="3339" width="9" style="85" customWidth="1"/>
    <col min="3340" max="3583" width="9.140625" style="85"/>
    <col min="3584" max="3584" width="4.7109375" style="85" customWidth="1"/>
    <col min="3585" max="3585" width="19.85546875" style="85" customWidth="1"/>
    <col min="3586" max="3586" width="72.140625" style="85" customWidth="1"/>
    <col min="3587" max="3587" width="0" style="85" hidden="1" customWidth="1"/>
    <col min="3588" max="3588" width="18.28515625" style="85" customWidth="1"/>
    <col min="3589" max="3589" width="17.5703125" style="85" customWidth="1"/>
    <col min="3590" max="3595" width="9" style="85" customWidth="1"/>
    <col min="3596" max="3839" width="9.140625" style="85"/>
    <col min="3840" max="3840" width="4.7109375" style="85" customWidth="1"/>
    <col min="3841" max="3841" width="19.85546875" style="85" customWidth="1"/>
    <col min="3842" max="3842" width="72.140625" style="85" customWidth="1"/>
    <col min="3843" max="3843" width="0" style="85" hidden="1" customWidth="1"/>
    <col min="3844" max="3844" width="18.28515625" style="85" customWidth="1"/>
    <col min="3845" max="3845" width="17.5703125" style="85" customWidth="1"/>
    <col min="3846" max="3851" width="9" style="85" customWidth="1"/>
    <col min="3852" max="4095" width="9.140625" style="85"/>
    <col min="4096" max="4096" width="4.7109375" style="85" customWidth="1"/>
    <col min="4097" max="4097" width="19.85546875" style="85" customWidth="1"/>
    <col min="4098" max="4098" width="72.140625" style="85" customWidth="1"/>
    <col min="4099" max="4099" width="0" style="85" hidden="1" customWidth="1"/>
    <col min="4100" max="4100" width="18.28515625" style="85" customWidth="1"/>
    <col min="4101" max="4101" width="17.5703125" style="85" customWidth="1"/>
    <col min="4102" max="4107" width="9" style="85" customWidth="1"/>
    <col min="4108" max="4351" width="9.140625" style="85"/>
    <col min="4352" max="4352" width="4.7109375" style="85" customWidth="1"/>
    <col min="4353" max="4353" width="19.85546875" style="85" customWidth="1"/>
    <col min="4354" max="4354" width="72.140625" style="85" customWidth="1"/>
    <col min="4355" max="4355" width="0" style="85" hidden="1" customWidth="1"/>
    <col min="4356" max="4356" width="18.28515625" style="85" customWidth="1"/>
    <col min="4357" max="4357" width="17.5703125" style="85" customWidth="1"/>
    <col min="4358" max="4363" width="9" style="85" customWidth="1"/>
    <col min="4364" max="4607" width="9.140625" style="85"/>
    <col min="4608" max="4608" width="4.7109375" style="85" customWidth="1"/>
    <col min="4609" max="4609" width="19.85546875" style="85" customWidth="1"/>
    <col min="4610" max="4610" width="72.140625" style="85" customWidth="1"/>
    <col min="4611" max="4611" width="0" style="85" hidden="1" customWidth="1"/>
    <col min="4612" max="4612" width="18.28515625" style="85" customWidth="1"/>
    <col min="4613" max="4613" width="17.5703125" style="85" customWidth="1"/>
    <col min="4614" max="4619" width="9" style="85" customWidth="1"/>
    <col min="4620" max="4863" width="9.140625" style="85"/>
    <col min="4864" max="4864" width="4.7109375" style="85" customWidth="1"/>
    <col min="4865" max="4865" width="19.85546875" style="85" customWidth="1"/>
    <col min="4866" max="4866" width="72.140625" style="85" customWidth="1"/>
    <col min="4867" max="4867" width="0" style="85" hidden="1" customWidth="1"/>
    <col min="4868" max="4868" width="18.28515625" style="85" customWidth="1"/>
    <col min="4869" max="4869" width="17.5703125" style="85" customWidth="1"/>
    <col min="4870" max="4875" width="9" style="85" customWidth="1"/>
    <col min="4876" max="5119" width="9.140625" style="85"/>
    <col min="5120" max="5120" width="4.7109375" style="85" customWidth="1"/>
    <col min="5121" max="5121" width="19.85546875" style="85" customWidth="1"/>
    <col min="5122" max="5122" width="72.140625" style="85" customWidth="1"/>
    <col min="5123" max="5123" width="0" style="85" hidden="1" customWidth="1"/>
    <col min="5124" max="5124" width="18.28515625" style="85" customWidth="1"/>
    <col min="5125" max="5125" width="17.5703125" style="85" customWidth="1"/>
    <col min="5126" max="5131" width="9" style="85" customWidth="1"/>
    <col min="5132" max="5375" width="9.140625" style="85"/>
    <col min="5376" max="5376" width="4.7109375" style="85" customWidth="1"/>
    <col min="5377" max="5377" width="19.85546875" style="85" customWidth="1"/>
    <col min="5378" max="5378" width="72.140625" style="85" customWidth="1"/>
    <col min="5379" max="5379" width="0" style="85" hidden="1" customWidth="1"/>
    <col min="5380" max="5380" width="18.28515625" style="85" customWidth="1"/>
    <col min="5381" max="5381" width="17.5703125" style="85" customWidth="1"/>
    <col min="5382" max="5387" width="9" style="85" customWidth="1"/>
    <col min="5388" max="5631" width="9.140625" style="85"/>
    <col min="5632" max="5632" width="4.7109375" style="85" customWidth="1"/>
    <col min="5633" max="5633" width="19.85546875" style="85" customWidth="1"/>
    <col min="5634" max="5634" width="72.140625" style="85" customWidth="1"/>
    <col min="5635" max="5635" width="0" style="85" hidden="1" customWidth="1"/>
    <col min="5636" max="5636" width="18.28515625" style="85" customWidth="1"/>
    <col min="5637" max="5637" width="17.5703125" style="85" customWidth="1"/>
    <col min="5638" max="5643" width="9" style="85" customWidth="1"/>
    <col min="5644" max="5887" width="9.140625" style="85"/>
    <col min="5888" max="5888" width="4.7109375" style="85" customWidth="1"/>
    <col min="5889" max="5889" width="19.85546875" style="85" customWidth="1"/>
    <col min="5890" max="5890" width="72.140625" style="85" customWidth="1"/>
    <col min="5891" max="5891" width="0" style="85" hidden="1" customWidth="1"/>
    <col min="5892" max="5892" width="18.28515625" style="85" customWidth="1"/>
    <col min="5893" max="5893" width="17.5703125" style="85" customWidth="1"/>
    <col min="5894" max="5899" width="9" style="85" customWidth="1"/>
    <col min="5900" max="6143" width="9.140625" style="85"/>
    <col min="6144" max="6144" width="4.7109375" style="85" customWidth="1"/>
    <col min="6145" max="6145" width="19.85546875" style="85" customWidth="1"/>
    <col min="6146" max="6146" width="72.140625" style="85" customWidth="1"/>
    <col min="6147" max="6147" width="0" style="85" hidden="1" customWidth="1"/>
    <col min="6148" max="6148" width="18.28515625" style="85" customWidth="1"/>
    <col min="6149" max="6149" width="17.5703125" style="85" customWidth="1"/>
    <col min="6150" max="6155" width="9" style="85" customWidth="1"/>
    <col min="6156" max="6399" width="9.140625" style="85"/>
    <col min="6400" max="6400" width="4.7109375" style="85" customWidth="1"/>
    <col min="6401" max="6401" width="19.85546875" style="85" customWidth="1"/>
    <col min="6402" max="6402" width="72.140625" style="85" customWidth="1"/>
    <col min="6403" max="6403" width="0" style="85" hidden="1" customWidth="1"/>
    <col min="6404" max="6404" width="18.28515625" style="85" customWidth="1"/>
    <col min="6405" max="6405" width="17.5703125" style="85" customWidth="1"/>
    <col min="6406" max="6411" width="9" style="85" customWidth="1"/>
    <col min="6412" max="6655" width="9.140625" style="85"/>
    <col min="6656" max="6656" width="4.7109375" style="85" customWidth="1"/>
    <col min="6657" max="6657" width="19.85546875" style="85" customWidth="1"/>
    <col min="6658" max="6658" width="72.140625" style="85" customWidth="1"/>
    <col min="6659" max="6659" width="0" style="85" hidden="1" customWidth="1"/>
    <col min="6660" max="6660" width="18.28515625" style="85" customWidth="1"/>
    <col min="6661" max="6661" width="17.5703125" style="85" customWidth="1"/>
    <col min="6662" max="6667" width="9" style="85" customWidth="1"/>
    <col min="6668" max="6911" width="9.140625" style="85"/>
    <col min="6912" max="6912" width="4.7109375" style="85" customWidth="1"/>
    <col min="6913" max="6913" width="19.85546875" style="85" customWidth="1"/>
    <col min="6914" max="6914" width="72.140625" style="85" customWidth="1"/>
    <col min="6915" max="6915" width="0" style="85" hidden="1" customWidth="1"/>
    <col min="6916" max="6916" width="18.28515625" style="85" customWidth="1"/>
    <col min="6917" max="6917" width="17.5703125" style="85" customWidth="1"/>
    <col min="6918" max="6923" width="9" style="85" customWidth="1"/>
    <col min="6924" max="7167" width="9.140625" style="85"/>
    <col min="7168" max="7168" width="4.7109375" style="85" customWidth="1"/>
    <col min="7169" max="7169" width="19.85546875" style="85" customWidth="1"/>
    <col min="7170" max="7170" width="72.140625" style="85" customWidth="1"/>
    <col min="7171" max="7171" width="0" style="85" hidden="1" customWidth="1"/>
    <col min="7172" max="7172" width="18.28515625" style="85" customWidth="1"/>
    <col min="7173" max="7173" width="17.5703125" style="85" customWidth="1"/>
    <col min="7174" max="7179" width="9" style="85" customWidth="1"/>
    <col min="7180" max="7423" width="9.140625" style="85"/>
    <col min="7424" max="7424" width="4.7109375" style="85" customWidth="1"/>
    <col min="7425" max="7425" width="19.85546875" style="85" customWidth="1"/>
    <col min="7426" max="7426" width="72.140625" style="85" customWidth="1"/>
    <col min="7427" max="7427" width="0" style="85" hidden="1" customWidth="1"/>
    <col min="7428" max="7428" width="18.28515625" style="85" customWidth="1"/>
    <col min="7429" max="7429" width="17.5703125" style="85" customWidth="1"/>
    <col min="7430" max="7435" width="9" style="85" customWidth="1"/>
    <col min="7436" max="7679" width="9.140625" style="85"/>
    <col min="7680" max="7680" width="4.7109375" style="85" customWidth="1"/>
    <col min="7681" max="7681" width="19.85546875" style="85" customWidth="1"/>
    <col min="7682" max="7682" width="72.140625" style="85" customWidth="1"/>
    <col min="7683" max="7683" width="0" style="85" hidden="1" customWidth="1"/>
    <col min="7684" max="7684" width="18.28515625" style="85" customWidth="1"/>
    <col min="7685" max="7685" width="17.5703125" style="85" customWidth="1"/>
    <col min="7686" max="7691" width="9" style="85" customWidth="1"/>
    <col min="7692" max="7935" width="9.140625" style="85"/>
    <col min="7936" max="7936" width="4.7109375" style="85" customWidth="1"/>
    <col min="7937" max="7937" width="19.85546875" style="85" customWidth="1"/>
    <col min="7938" max="7938" width="72.140625" style="85" customWidth="1"/>
    <col min="7939" max="7939" width="0" style="85" hidden="1" customWidth="1"/>
    <col min="7940" max="7940" width="18.28515625" style="85" customWidth="1"/>
    <col min="7941" max="7941" width="17.5703125" style="85" customWidth="1"/>
    <col min="7942" max="7947" width="9" style="85" customWidth="1"/>
    <col min="7948" max="8191" width="9.140625" style="85"/>
    <col min="8192" max="8192" width="4.7109375" style="85" customWidth="1"/>
    <col min="8193" max="8193" width="19.85546875" style="85" customWidth="1"/>
    <col min="8194" max="8194" width="72.140625" style="85" customWidth="1"/>
    <col min="8195" max="8195" width="0" style="85" hidden="1" customWidth="1"/>
    <col min="8196" max="8196" width="18.28515625" style="85" customWidth="1"/>
    <col min="8197" max="8197" width="17.5703125" style="85" customWidth="1"/>
    <col min="8198" max="8203" width="9" style="85" customWidth="1"/>
    <col min="8204" max="8447" width="9.140625" style="85"/>
    <col min="8448" max="8448" width="4.7109375" style="85" customWidth="1"/>
    <col min="8449" max="8449" width="19.85546875" style="85" customWidth="1"/>
    <col min="8450" max="8450" width="72.140625" style="85" customWidth="1"/>
    <col min="8451" max="8451" width="0" style="85" hidden="1" customWidth="1"/>
    <col min="8452" max="8452" width="18.28515625" style="85" customWidth="1"/>
    <col min="8453" max="8453" width="17.5703125" style="85" customWidth="1"/>
    <col min="8454" max="8459" width="9" style="85" customWidth="1"/>
    <col min="8460" max="8703" width="9.140625" style="85"/>
    <col min="8704" max="8704" width="4.7109375" style="85" customWidth="1"/>
    <col min="8705" max="8705" width="19.85546875" style="85" customWidth="1"/>
    <col min="8706" max="8706" width="72.140625" style="85" customWidth="1"/>
    <col min="8707" max="8707" width="0" style="85" hidden="1" customWidth="1"/>
    <col min="8708" max="8708" width="18.28515625" style="85" customWidth="1"/>
    <col min="8709" max="8709" width="17.5703125" style="85" customWidth="1"/>
    <col min="8710" max="8715" width="9" style="85" customWidth="1"/>
    <col min="8716" max="8959" width="9.140625" style="85"/>
    <col min="8960" max="8960" width="4.7109375" style="85" customWidth="1"/>
    <col min="8961" max="8961" width="19.85546875" style="85" customWidth="1"/>
    <col min="8962" max="8962" width="72.140625" style="85" customWidth="1"/>
    <col min="8963" max="8963" width="0" style="85" hidden="1" customWidth="1"/>
    <col min="8964" max="8964" width="18.28515625" style="85" customWidth="1"/>
    <col min="8965" max="8965" width="17.5703125" style="85" customWidth="1"/>
    <col min="8966" max="8971" width="9" style="85" customWidth="1"/>
    <col min="8972" max="9215" width="9.140625" style="85"/>
    <col min="9216" max="9216" width="4.7109375" style="85" customWidth="1"/>
    <col min="9217" max="9217" width="19.85546875" style="85" customWidth="1"/>
    <col min="9218" max="9218" width="72.140625" style="85" customWidth="1"/>
    <col min="9219" max="9219" width="0" style="85" hidden="1" customWidth="1"/>
    <col min="9220" max="9220" width="18.28515625" style="85" customWidth="1"/>
    <col min="9221" max="9221" width="17.5703125" style="85" customWidth="1"/>
    <col min="9222" max="9227" width="9" style="85" customWidth="1"/>
    <col min="9228" max="9471" width="9.140625" style="85"/>
    <col min="9472" max="9472" width="4.7109375" style="85" customWidth="1"/>
    <col min="9473" max="9473" width="19.85546875" style="85" customWidth="1"/>
    <col min="9474" max="9474" width="72.140625" style="85" customWidth="1"/>
    <col min="9475" max="9475" width="0" style="85" hidden="1" customWidth="1"/>
    <col min="9476" max="9476" width="18.28515625" style="85" customWidth="1"/>
    <col min="9477" max="9477" width="17.5703125" style="85" customWidth="1"/>
    <col min="9478" max="9483" width="9" style="85" customWidth="1"/>
    <col min="9484" max="9727" width="9.140625" style="85"/>
    <col min="9728" max="9728" width="4.7109375" style="85" customWidth="1"/>
    <col min="9729" max="9729" width="19.85546875" style="85" customWidth="1"/>
    <col min="9730" max="9730" width="72.140625" style="85" customWidth="1"/>
    <col min="9731" max="9731" width="0" style="85" hidden="1" customWidth="1"/>
    <col min="9732" max="9732" width="18.28515625" style="85" customWidth="1"/>
    <col min="9733" max="9733" width="17.5703125" style="85" customWidth="1"/>
    <col min="9734" max="9739" width="9" style="85" customWidth="1"/>
    <col min="9740" max="9983" width="9.140625" style="85"/>
    <col min="9984" max="9984" width="4.7109375" style="85" customWidth="1"/>
    <col min="9985" max="9985" width="19.85546875" style="85" customWidth="1"/>
    <col min="9986" max="9986" width="72.140625" style="85" customWidth="1"/>
    <col min="9987" max="9987" width="0" style="85" hidden="1" customWidth="1"/>
    <col min="9988" max="9988" width="18.28515625" style="85" customWidth="1"/>
    <col min="9989" max="9989" width="17.5703125" style="85" customWidth="1"/>
    <col min="9990" max="9995" width="9" style="85" customWidth="1"/>
    <col min="9996" max="10239" width="9.140625" style="85"/>
    <col min="10240" max="10240" width="4.7109375" style="85" customWidth="1"/>
    <col min="10241" max="10241" width="19.85546875" style="85" customWidth="1"/>
    <col min="10242" max="10242" width="72.140625" style="85" customWidth="1"/>
    <col min="10243" max="10243" width="0" style="85" hidden="1" customWidth="1"/>
    <col min="10244" max="10244" width="18.28515625" style="85" customWidth="1"/>
    <col min="10245" max="10245" width="17.5703125" style="85" customWidth="1"/>
    <col min="10246" max="10251" width="9" style="85" customWidth="1"/>
    <col min="10252" max="10495" width="9.140625" style="85"/>
    <col min="10496" max="10496" width="4.7109375" style="85" customWidth="1"/>
    <col min="10497" max="10497" width="19.85546875" style="85" customWidth="1"/>
    <col min="10498" max="10498" width="72.140625" style="85" customWidth="1"/>
    <col min="10499" max="10499" width="0" style="85" hidden="1" customWidth="1"/>
    <col min="10500" max="10500" width="18.28515625" style="85" customWidth="1"/>
    <col min="10501" max="10501" width="17.5703125" style="85" customWidth="1"/>
    <col min="10502" max="10507" width="9" style="85" customWidth="1"/>
    <col min="10508" max="10751" width="9.140625" style="85"/>
    <col min="10752" max="10752" width="4.7109375" style="85" customWidth="1"/>
    <col min="10753" max="10753" width="19.85546875" style="85" customWidth="1"/>
    <col min="10754" max="10754" width="72.140625" style="85" customWidth="1"/>
    <col min="10755" max="10755" width="0" style="85" hidden="1" customWidth="1"/>
    <col min="10756" max="10756" width="18.28515625" style="85" customWidth="1"/>
    <col min="10757" max="10757" width="17.5703125" style="85" customWidth="1"/>
    <col min="10758" max="10763" width="9" style="85" customWidth="1"/>
    <col min="10764" max="11007" width="9.140625" style="85"/>
    <col min="11008" max="11008" width="4.7109375" style="85" customWidth="1"/>
    <col min="11009" max="11009" width="19.85546875" style="85" customWidth="1"/>
    <col min="11010" max="11010" width="72.140625" style="85" customWidth="1"/>
    <col min="11011" max="11011" width="0" style="85" hidden="1" customWidth="1"/>
    <col min="11012" max="11012" width="18.28515625" style="85" customWidth="1"/>
    <col min="11013" max="11013" width="17.5703125" style="85" customWidth="1"/>
    <col min="11014" max="11019" width="9" style="85" customWidth="1"/>
    <col min="11020" max="11263" width="9.140625" style="85"/>
    <col min="11264" max="11264" width="4.7109375" style="85" customWidth="1"/>
    <col min="11265" max="11265" width="19.85546875" style="85" customWidth="1"/>
    <col min="11266" max="11266" width="72.140625" style="85" customWidth="1"/>
    <col min="11267" max="11267" width="0" style="85" hidden="1" customWidth="1"/>
    <col min="11268" max="11268" width="18.28515625" style="85" customWidth="1"/>
    <col min="11269" max="11269" width="17.5703125" style="85" customWidth="1"/>
    <col min="11270" max="11275" width="9" style="85" customWidth="1"/>
    <col min="11276" max="11519" width="9.140625" style="85"/>
    <col min="11520" max="11520" width="4.7109375" style="85" customWidth="1"/>
    <col min="11521" max="11521" width="19.85546875" style="85" customWidth="1"/>
    <col min="11522" max="11522" width="72.140625" style="85" customWidth="1"/>
    <col min="11523" max="11523" width="0" style="85" hidden="1" customWidth="1"/>
    <col min="11524" max="11524" width="18.28515625" style="85" customWidth="1"/>
    <col min="11525" max="11525" width="17.5703125" style="85" customWidth="1"/>
    <col min="11526" max="11531" width="9" style="85" customWidth="1"/>
    <col min="11532" max="11775" width="9.140625" style="85"/>
    <col min="11776" max="11776" width="4.7109375" style="85" customWidth="1"/>
    <col min="11777" max="11777" width="19.85546875" style="85" customWidth="1"/>
    <col min="11778" max="11778" width="72.140625" style="85" customWidth="1"/>
    <col min="11779" max="11779" width="0" style="85" hidden="1" customWidth="1"/>
    <col min="11780" max="11780" width="18.28515625" style="85" customWidth="1"/>
    <col min="11781" max="11781" width="17.5703125" style="85" customWidth="1"/>
    <col min="11782" max="11787" width="9" style="85" customWidth="1"/>
    <col min="11788" max="12031" width="9.140625" style="85"/>
    <col min="12032" max="12032" width="4.7109375" style="85" customWidth="1"/>
    <col min="12033" max="12033" width="19.85546875" style="85" customWidth="1"/>
    <col min="12034" max="12034" width="72.140625" style="85" customWidth="1"/>
    <col min="12035" max="12035" width="0" style="85" hidden="1" customWidth="1"/>
    <col min="12036" max="12036" width="18.28515625" style="85" customWidth="1"/>
    <col min="12037" max="12037" width="17.5703125" style="85" customWidth="1"/>
    <col min="12038" max="12043" width="9" style="85" customWidth="1"/>
    <col min="12044" max="12287" width="9.140625" style="85"/>
    <col min="12288" max="12288" width="4.7109375" style="85" customWidth="1"/>
    <col min="12289" max="12289" width="19.85546875" style="85" customWidth="1"/>
    <col min="12290" max="12290" width="72.140625" style="85" customWidth="1"/>
    <col min="12291" max="12291" width="0" style="85" hidden="1" customWidth="1"/>
    <col min="12292" max="12292" width="18.28515625" style="85" customWidth="1"/>
    <col min="12293" max="12293" width="17.5703125" style="85" customWidth="1"/>
    <col min="12294" max="12299" width="9" style="85" customWidth="1"/>
    <col min="12300" max="12543" width="9.140625" style="85"/>
    <col min="12544" max="12544" width="4.7109375" style="85" customWidth="1"/>
    <col min="12545" max="12545" width="19.85546875" style="85" customWidth="1"/>
    <col min="12546" max="12546" width="72.140625" style="85" customWidth="1"/>
    <col min="12547" max="12547" width="0" style="85" hidden="1" customWidth="1"/>
    <col min="12548" max="12548" width="18.28515625" style="85" customWidth="1"/>
    <col min="12549" max="12549" width="17.5703125" style="85" customWidth="1"/>
    <col min="12550" max="12555" width="9" style="85" customWidth="1"/>
    <col min="12556" max="12799" width="9.140625" style="85"/>
    <col min="12800" max="12800" width="4.7109375" style="85" customWidth="1"/>
    <col min="12801" max="12801" width="19.85546875" style="85" customWidth="1"/>
    <col min="12802" max="12802" width="72.140625" style="85" customWidth="1"/>
    <col min="12803" max="12803" width="0" style="85" hidden="1" customWidth="1"/>
    <col min="12804" max="12804" width="18.28515625" style="85" customWidth="1"/>
    <col min="12805" max="12805" width="17.5703125" style="85" customWidth="1"/>
    <col min="12806" max="12811" width="9" style="85" customWidth="1"/>
    <col min="12812" max="13055" width="9.140625" style="85"/>
    <col min="13056" max="13056" width="4.7109375" style="85" customWidth="1"/>
    <col min="13057" max="13057" width="19.85546875" style="85" customWidth="1"/>
    <col min="13058" max="13058" width="72.140625" style="85" customWidth="1"/>
    <col min="13059" max="13059" width="0" style="85" hidden="1" customWidth="1"/>
    <col min="13060" max="13060" width="18.28515625" style="85" customWidth="1"/>
    <col min="13061" max="13061" width="17.5703125" style="85" customWidth="1"/>
    <col min="13062" max="13067" width="9" style="85" customWidth="1"/>
    <col min="13068" max="13311" width="9.140625" style="85"/>
    <col min="13312" max="13312" width="4.7109375" style="85" customWidth="1"/>
    <col min="13313" max="13313" width="19.85546875" style="85" customWidth="1"/>
    <col min="13314" max="13314" width="72.140625" style="85" customWidth="1"/>
    <col min="13315" max="13315" width="0" style="85" hidden="1" customWidth="1"/>
    <col min="13316" max="13316" width="18.28515625" style="85" customWidth="1"/>
    <col min="13317" max="13317" width="17.5703125" style="85" customWidth="1"/>
    <col min="13318" max="13323" width="9" style="85" customWidth="1"/>
    <col min="13324" max="13567" width="9.140625" style="85"/>
    <col min="13568" max="13568" width="4.7109375" style="85" customWidth="1"/>
    <col min="13569" max="13569" width="19.85546875" style="85" customWidth="1"/>
    <col min="13570" max="13570" width="72.140625" style="85" customWidth="1"/>
    <col min="13571" max="13571" width="0" style="85" hidden="1" customWidth="1"/>
    <col min="13572" max="13572" width="18.28515625" style="85" customWidth="1"/>
    <col min="13573" max="13573" width="17.5703125" style="85" customWidth="1"/>
    <col min="13574" max="13579" width="9" style="85" customWidth="1"/>
    <col min="13580" max="13823" width="9.140625" style="85"/>
    <col min="13824" max="13824" width="4.7109375" style="85" customWidth="1"/>
    <col min="13825" max="13825" width="19.85546875" style="85" customWidth="1"/>
    <col min="13826" max="13826" width="72.140625" style="85" customWidth="1"/>
    <col min="13827" max="13827" width="0" style="85" hidden="1" customWidth="1"/>
    <col min="13828" max="13828" width="18.28515625" style="85" customWidth="1"/>
    <col min="13829" max="13829" width="17.5703125" style="85" customWidth="1"/>
    <col min="13830" max="13835" width="9" style="85" customWidth="1"/>
    <col min="13836" max="14079" width="9.140625" style="85"/>
    <col min="14080" max="14080" width="4.7109375" style="85" customWidth="1"/>
    <col min="14081" max="14081" width="19.85546875" style="85" customWidth="1"/>
    <col min="14082" max="14082" width="72.140625" style="85" customWidth="1"/>
    <col min="14083" max="14083" width="0" style="85" hidden="1" customWidth="1"/>
    <col min="14084" max="14084" width="18.28515625" style="85" customWidth="1"/>
    <col min="14085" max="14085" width="17.5703125" style="85" customWidth="1"/>
    <col min="14086" max="14091" width="9" style="85" customWidth="1"/>
    <col min="14092" max="14335" width="9.140625" style="85"/>
    <col min="14336" max="14336" width="4.7109375" style="85" customWidth="1"/>
    <col min="14337" max="14337" width="19.85546875" style="85" customWidth="1"/>
    <col min="14338" max="14338" width="72.140625" style="85" customWidth="1"/>
    <col min="14339" max="14339" width="0" style="85" hidden="1" customWidth="1"/>
    <col min="14340" max="14340" width="18.28515625" style="85" customWidth="1"/>
    <col min="14341" max="14341" width="17.5703125" style="85" customWidth="1"/>
    <col min="14342" max="14347" width="9" style="85" customWidth="1"/>
    <col min="14348" max="14591" width="9.140625" style="85"/>
    <col min="14592" max="14592" width="4.7109375" style="85" customWidth="1"/>
    <col min="14593" max="14593" width="19.85546875" style="85" customWidth="1"/>
    <col min="14594" max="14594" width="72.140625" style="85" customWidth="1"/>
    <col min="14595" max="14595" width="0" style="85" hidden="1" customWidth="1"/>
    <col min="14596" max="14596" width="18.28515625" style="85" customWidth="1"/>
    <col min="14597" max="14597" width="17.5703125" style="85" customWidth="1"/>
    <col min="14598" max="14603" width="9" style="85" customWidth="1"/>
    <col min="14604" max="14847" width="9.140625" style="85"/>
    <col min="14848" max="14848" width="4.7109375" style="85" customWidth="1"/>
    <col min="14849" max="14849" width="19.85546875" style="85" customWidth="1"/>
    <col min="14850" max="14850" width="72.140625" style="85" customWidth="1"/>
    <col min="14851" max="14851" width="0" style="85" hidden="1" customWidth="1"/>
    <col min="14852" max="14852" width="18.28515625" style="85" customWidth="1"/>
    <col min="14853" max="14853" width="17.5703125" style="85" customWidth="1"/>
    <col min="14854" max="14859" width="9" style="85" customWidth="1"/>
    <col min="14860" max="15103" width="9.140625" style="85"/>
    <col min="15104" max="15104" width="4.7109375" style="85" customWidth="1"/>
    <col min="15105" max="15105" width="19.85546875" style="85" customWidth="1"/>
    <col min="15106" max="15106" width="72.140625" style="85" customWidth="1"/>
    <col min="15107" max="15107" width="0" style="85" hidden="1" customWidth="1"/>
    <col min="15108" max="15108" width="18.28515625" style="85" customWidth="1"/>
    <col min="15109" max="15109" width="17.5703125" style="85" customWidth="1"/>
    <col min="15110" max="15115" width="9" style="85" customWidth="1"/>
    <col min="15116" max="15359" width="9.140625" style="85"/>
    <col min="15360" max="15360" width="4.7109375" style="85" customWidth="1"/>
    <col min="15361" max="15361" width="19.85546875" style="85" customWidth="1"/>
    <col min="15362" max="15362" width="72.140625" style="85" customWidth="1"/>
    <col min="15363" max="15363" width="0" style="85" hidden="1" customWidth="1"/>
    <col min="15364" max="15364" width="18.28515625" style="85" customWidth="1"/>
    <col min="15365" max="15365" width="17.5703125" style="85" customWidth="1"/>
    <col min="15366" max="15371" width="9" style="85" customWidth="1"/>
    <col min="15372" max="15615" width="9.140625" style="85"/>
    <col min="15616" max="15616" width="4.7109375" style="85" customWidth="1"/>
    <col min="15617" max="15617" width="19.85546875" style="85" customWidth="1"/>
    <col min="15618" max="15618" width="72.140625" style="85" customWidth="1"/>
    <col min="15619" max="15619" width="0" style="85" hidden="1" customWidth="1"/>
    <col min="15620" max="15620" width="18.28515625" style="85" customWidth="1"/>
    <col min="15621" max="15621" width="17.5703125" style="85" customWidth="1"/>
    <col min="15622" max="15627" width="9" style="85" customWidth="1"/>
    <col min="15628" max="15871" width="9.140625" style="85"/>
    <col min="15872" max="15872" width="4.7109375" style="85" customWidth="1"/>
    <col min="15873" max="15873" width="19.85546875" style="85" customWidth="1"/>
    <col min="15874" max="15874" width="72.140625" style="85" customWidth="1"/>
    <col min="15875" max="15875" width="0" style="85" hidden="1" customWidth="1"/>
    <col min="15876" max="15876" width="18.28515625" style="85" customWidth="1"/>
    <col min="15877" max="15877" width="17.5703125" style="85" customWidth="1"/>
    <col min="15878" max="15883" width="9" style="85" customWidth="1"/>
    <col min="15884" max="16127" width="9.140625" style="85"/>
    <col min="16128" max="16128" width="4.7109375" style="85" customWidth="1"/>
    <col min="16129" max="16129" width="19.85546875" style="85" customWidth="1"/>
    <col min="16130" max="16130" width="72.140625" style="85" customWidth="1"/>
    <col min="16131" max="16131" width="0" style="85" hidden="1" customWidth="1"/>
    <col min="16132" max="16132" width="18.28515625" style="85" customWidth="1"/>
    <col min="16133" max="16133" width="17.5703125" style="85" customWidth="1"/>
    <col min="16134" max="16139" width="9" style="85" customWidth="1"/>
    <col min="16140" max="16384" width="9.140625" style="85"/>
  </cols>
  <sheetData>
    <row r="1" spans="1:5" ht="15" x14ac:dyDescent="0.25">
      <c r="C1"/>
      <c r="D1"/>
      <c r="E1" s="66" t="s">
        <v>93</v>
      </c>
    </row>
    <row r="2" spans="1:5" ht="14.25" x14ac:dyDescent="0.25">
      <c r="C2" s="141" t="s">
        <v>52</v>
      </c>
      <c r="D2" s="141"/>
      <c r="E2" s="141"/>
    </row>
    <row r="3" spans="1:5" ht="14.25" x14ac:dyDescent="0.25">
      <c r="C3" s="142" t="s">
        <v>50</v>
      </c>
      <c r="D3" s="142"/>
      <c r="E3" s="142"/>
    </row>
    <row r="4" spans="1:5" ht="14.25" customHeight="1" x14ac:dyDescent="0.25"/>
    <row r="5" spans="1:5" ht="47.25" customHeight="1" x14ac:dyDescent="0.3">
      <c r="A5" s="186" t="s">
        <v>94</v>
      </c>
      <c r="B5" s="186"/>
      <c r="C5" s="186"/>
      <c r="D5" s="186"/>
      <c r="E5" s="186"/>
    </row>
    <row r="7" spans="1:5" ht="17.25" x14ac:dyDescent="0.25">
      <c r="A7" s="185" t="s">
        <v>48</v>
      </c>
      <c r="B7" s="185"/>
      <c r="C7" s="185"/>
      <c r="D7" s="185"/>
      <c r="E7" s="185"/>
    </row>
    <row r="8" spans="1:5" ht="15" customHeight="1" x14ac:dyDescent="0.25">
      <c r="A8" s="86" t="s">
        <v>95</v>
      </c>
    </row>
    <row r="10" spans="1:5" ht="14.25" x14ac:dyDescent="0.25">
      <c r="A10" s="87" t="s">
        <v>96</v>
      </c>
      <c r="B10" s="87" t="s">
        <v>97</v>
      </c>
    </row>
    <row r="11" spans="1:5" ht="15" customHeight="1" x14ac:dyDescent="0.25">
      <c r="A11" s="88" t="s">
        <v>98</v>
      </c>
      <c r="B11" s="89" t="s">
        <v>99</v>
      </c>
    </row>
    <row r="12" spans="1:5" ht="12" customHeight="1" x14ac:dyDescent="0.25">
      <c r="A12" s="90"/>
      <c r="B12" s="90"/>
    </row>
    <row r="13" spans="1:5" ht="19.5" customHeight="1" x14ac:dyDescent="0.25">
      <c r="A13" s="91" t="s">
        <v>100</v>
      </c>
      <c r="B13" s="92"/>
      <c r="C13" s="119"/>
      <c r="D13" s="119"/>
      <c r="E13" s="119"/>
    </row>
    <row r="14" spans="1:5" s="104" customFormat="1" ht="66" customHeight="1" x14ac:dyDescent="0.25">
      <c r="A14" s="120" t="s">
        <v>101</v>
      </c>
      <c r="B14" s="121" t="s">
        <v>98</v>
      </c>
      <c r="C14" s="178" t="s">
        <v>141</v>
      </c>
      <c r="D14" s="178"/>
      <c r="E14" s="179"/>
    </row>
    <row r="15" spans="1:5" s="104" customFormat="1" ht="45" customHeight="1" x14ac:dyDescent="0.25">
      <c r="A15" s="120" t="s">
        <v>102</v>
      </c>
      <c r="B15" s="121">
        <v>11001</v>
      </c>
      <c r="C15" s="122" t="s">
        <v>103</v>
      </c>
      <c r="D15" s="122" t="s">
        <v>104</v>
      </c>
      <c r="E15" s="122" t="s">
        <v>105</v>
      </c>
    </row>
    <row r="16" spans="1:5" s="104" customFormat="1" ht="87" customHeight="1" x14ac:dyDescent="0.25">
      <c r="A16" s="120" t="s">
        <v>106</v>
      </c>
      <c r="B16" s="121" t="s">
        <v>122</v>
      </c>
      <c r="C16" s="180"/>
      <c r="D16" s="180"/>
      <c r="E16" s="180"/>
    </row>
    <row r="17" spans="1:5" s="104" customFormat="1" ht="82.5" customHeight="1" x14ac:dyDescent="0.25">
      <c r="A17" s="123" t="s">
        <v>107</v>
      </c>
      <c r="B17" s="121" t="s">
        <v>123</v>
      </c>
      <c r="C17" s="181"/>
      <c r="D17" s="181"/>
      <c r="E17" s="181"/>
    </row>
    <row r="18" spans="1:5" s="104" customFormat="1" ht="28.5" customHeight="1" x14ac:dyDescent="0.25">
      <c r="A18" s="123" t="s">
        <v>108</v>
      </c>
      <c r="B18" s="121" t="s">
        <v>118</v>
      </c>
      <c r="C18" s="181"/>
      <c r="D18" s="181"/>
      <c r="E18" s="181"/>
    </row>
    <row r="19" spans="1:5" s="104" customFormat="1" ht="36" customHeight="1" x14ac:dyDescent="0.25">
      <c r="A19" s="123" t="s">
        <v>109</v>
      </c>
      <c r="B19" s="121" t="s">
        <v>110</v>
      </c>
      <c r="C19" s="182"/>
      <c r="D19" s="182"/>
      <c r="E19" s="182"/>
    </row>
    <row r="20" spans="1:5" s="104" customFormat="1" ht="19.5" customHeight="1" x14ac:dyDescent="0.25">
      <c r="A20" s="183" t="s">
        <v>111</v>
      </c>
      <c r="B20" s="184"/>
      <c r="C20" s="120"/>
      <c r="D20" s="120"/>
      <c r="E20" s="120"/>
    </row>
    <row r="21" spans="1:5" s="104" customFormat="1" ht="19.5" customHeight="1" x14ac:dyDescent="0.25">
      <c r="A21" s="124" t="s">
        <v>112</v>
      </c>
      <c r="B21" s="125"/>
      <c r="C21" s="126">
        <f>'Հավելված 2'!G22</f>
        <v>-60200</v>
      </c>
      <c r="D21" s="126">
        <f>'Հավելված 2'!H24</f>
        <v>-90300</v>
      </c>
      <c r="E21" s="126">
        <f>'Հավելված 2'!I24</f>
        <v>-120400</v>
      </c>
    </row>
    <row r="22" spans="1:5" s="104" customFormat="1" ht="19.5" customHeight="1" x14ac:dyDescent="0.25">
      <c r="A22" s="101"/>
      <c r="B22" s="101"/>
      <c r="C22" s="102"/>
      <c r="D22" s="102"/>
    </row>
    <row r="23" spans="1:5" s="104" customFormat="1" ht="19.5" customHeight="1" x14ac:dyDescent="0.25">
      <c r="A23" s="91" t="s">
        <v>100</v>
      </c>
      <c r="B23" s="92"/>
      <c r="C23" s="85"/>
      <c r="D23" s="85"/>
      <c r="E23" s="85"/>
    </row>
    <row r="24" spans="1:5" s="104" customFormat="1" ht="54" customHeight="1" x14ac:dyDescent="0.25">
      <c r="A24" s="93" t="s">
        <v>101</v>
      </c>
      <c r="B24" s="94" t="s">
        <v>98</v>
      </c>
      <c r="C24" s="174" t="s">
        <v>65</v>
      </c>
      <c r="D24" s="174"/>
      <c r="E24" s="175"/>
    </row>
    <row r="25" spans="1:5" s="104" customFormat="1" ht="27" x14ac:dyDescent="0.25">
      <c r="A25" s="93" t="s">
        <v>102</v>
      </c>
      <c r="B25" s="94">
        <v>11001</v>
      </c>
      <c r="C25" s="96" t="s">
        <v>103</v>
      </c>
      <c r="D25" s="96" t="s">
        <v>104</v>
      </c>
      <c r="E25" s="96" t="s">
        <v>105</v>
      </c>
    </row>
    <row r="26" spans="1:5" s="104" customFormat="1" ht="67.5" x14ac:dyDescent="0.25">
      <c r="A26" s="93" t="s">
        <v>106</v>
      </c>
      <c r="B26" s="94" t="s">
        <v>122</v>
      </c>
      <c r="C26" s="170"/>
      <c r="D26" s="170"/>
      <c r="E26" s="170"/>
    </row>
    <row r="27" spans="1:5" s="104" customFormat="1" ht="81" x14ac:dyDescent="0.25">
      <c r="A27" s="97" t="s">
        <v>107</v>
      </c>
      <c r="B27" s="94" t="s">
        <v>123</v>
      </c>
      <c r="C27" s="171"/>
      <c r="D27" s="171"/>
      <c r="E27" s="171"/>
    </row>
    <row r="28" spans="1:5" s="104" customFormat="1" x14ac:dyDescent="0.25">
      <c r="A28" s="97" t="s">
        <v>108</v>
      </c>
      <c r="B28" s="94" t="s">
        <v>118</v>
      </c>
      <c r="C28" s="171"/>
      <c r="D28" s="171"/>
      <c r="E28" s="171"/>
    </row>
    <row r="29" spans="1:5" s="104" customFormat="1" ht="27" x14ac:dyDescent="0.25">
      <c r="A29" s="97" t="s">
        <v>109</v>
      </c>
      <c r="B29" s="94" t="s">
        <v>110</v>
      </c>
      <c r="C29" s="172"/>
      <c r="D29" s="172"/>
      <c r="E29" s="172"/>
    </row>
    <row r="30" spans="1:5" s="104" customFormat="1" ht="19.5" customHeight="1" x14ac:dyDescent="0.25">
      <c r="A30" s="176" t="s">
        <v>111</v>
      </c>
      <c r="B30" s="177"/>
      <c r="C30" s="93"/>
      <c r="D30" s="93"/>
      <c r="E30" s="93"/>
    </row>
    <row r="31" spans="1:5" s="104" customFormat="1" ht="19.5" customHeight="1" x14ac:dyDescent="0.25">
      <c r="A31" s="98" t="s">
        <v>112</v>
      </c>
      <c r="B31" s="99"/>
      <c r="C31" s="100">
        <f>'Հավելված 2'!G32</f>
        <v>36200</v>
      </c>
      <c r="D31" s="100">
        <f>'Հավելված 2'!H34</f>
        <v>54300</v>
      </c>
      <c r="E31" s="100">
        <f>'Հավելված 2'!I34</f>
        <v>72400</v>
      </c>
    </row>
    <row r="32" spans="1:5" s="104" customFormat="1" ht="19.5" customHeight="1" x14ac:dyDescent="0.25">
      <c r="A32" s="101"/>
      <c r="B32" s="101"/>
      <c r="C32" s="102"/>
      <c r="D32" s="102"/>
    </row>
    <row r="33" spans="1:5" s="104" customFormat="1" ht="54" customHeight="1" x14ac:dyDescent="0.25">
      <c r="A33" s="93" t="s">
        <v>101</v>
      </c>
      <c r="B33" s="94" t="s">
        <v>98</v>
      </c>
      <c r="C33" s="173" t="s">
        <v>65</v>
      </c>
      <c r="D33" s="174"/>
      <c r="E33" s="175"/>
    </row>
    <row r="34" spans="1:5" s="104" customFormat="1" ht="27" x14ac:dyDescent="0.25">
      <c r="A34" s="93" t="s">
        <v>102</v>
      </c>
      <c r="B34" s="94">
        <v>31002</v>
      </c>
      <c r="C34" s="96" t="s">
        <v>103</v>
      </c>
      <c r="D34" s="96" t="s">
        <v>104</v>
      </c>
      <c r="E34" s="96" t="s">
        <v>105</v>
      </c>
    </row>
    <row r="35" spans="1:5" s="104" customFormat="1" ht="27" x14ac:dyDescent="0.25">
      <c r="A35" s="93" t="s">
        <v>106</v>
      </c>
      <c r="B35" s="94" t="s">
        <v>130</v>
      </c>
      <c r="C35" s="170"/>
      <c r="D35" s="170"/>
      <c r="E35" s="170"/>
    </row>
    <row r="36" spans="1:5" s="104" customFormat="1" ht="81" x14ac:dyDescent="0.25">
      <c r="A36" s="97" t="s">
        <v>107</v>
      </c>
      <c r="B36" s="94" t="s">
        <v>131</v>
      </c>
      <c r="C36" s="171"/>
      <c r="D36" s="171"/>
      <c r="E36" s="171"/>
    </row>
    <row r="37" spans="1:5" s="104" customFormat="1" ht="40.5" x14ac:dyDescent="0.25">
      <c r="A37" s="97" t="s">
        <v>108</v>
      </c>
      <c r="B37" s="94" t="s">
        <v>132</v>
      </c>
      <c r="C37" s="171"/>
      <c r="D37" s="171"/>
      <c r="E37" s="171"/>
    </row>
    <row r="38" spans="1:5" s="104" customFormat="1" ht="27" x14ac:dyDescent="0.25">
      <c r="A38" s="97" t="s">
        <v>109</v>
      </c>
      <c r="B38" s="94" t="s">
        <v>110</v>
      </c>
      <c r="C38" s="172"/>
      <c r="D38" s="172"/>
      <c r="E38" s="172"/>
    </row>
    <row r="39" spans="1:5" s="104" customFormat="1" x14ac:dyDescent="0.25">
      <c r="A39" s="176" t="s">
        <v>111</v>
      </c>
      <c r="B39" s="177"/>
      <c r="C39" s="93"/>
      <c r="D39" s="93"/>
      <c r="E39" s="93"/>
    </row>
    <row r="40" spans="1:5" s="104" customFormat="1" x14ac:dyDescent="0.25">
      <c r="A40" s="98" t="s">
        <v>133</v>
      </c>
      <c r="B40" s="99"/>
      <c r="C40" s="100">
        <f>'Հավելված 6'!C40</f>
        <v>10155</v>
      </c>
      <c r="D40" s="100">
        <f>'Հավելված 6'!D40</f>
        <v>15232.5</v>
      </c>
      <c r="E40" s="100">
        <f>'Հավելված 6'!E40</f>
        <v>20310</v>
      </c>
    </row>
    <row r="41" spans="1:5" s="104" customFormat="1" ht="19.5" customHeight="1" x14ac:dyDescent="0.25">
      <c r="A41" s="98" t="s">
        <v>112</v>
      </c>
      <c r="B41" s="99"/>
      <c r="C41" s="100">
        <v>24000</v>
      </c>
      <c r="D41" s="100">
        <v>36000</v>
      </c>
      <c r="E41" s="100">
        <v>48000</v>
      </c>
    </row>
    <row r="42" spans="1:5" s="104" customFormat="1" ht="19.5" customHeight="1" x14ac:dyDescent="0.25">
      <c r="A42" s="101"/>
      <c r="B42" s="101"/>
      <c r="C42" s="102"/>
      <c r="D42" s="102"/>
    </row>
    <row r="43" spans="1:5" ht="16.5" customHeight="1" x14ac:dyDescent="0.25">
      <c r="A43" s="101"/>
      <c r="B43" s="101"/>
      <c r="C43" s="102"/>
      <c r="D43" s="102"/>
      <c r="E43" s="102"/>
    </row>
    <row r="44" spans="1:5" ht="17.25" x14ac:dyDescent="0.25">
      <c r="A44" s="185" t="s">
        <v>113</v>
      </c>
      <c r="B44" s="185"/>
      <c r="C44" s="185"/>
      <c r="D44" s="185"/>
      <c r="E44" s="185"/>
    </row>
    <row r="45" spans="1:5" ht="15" customHeight="1" x14ac:dyDescent="0.25">
      <c r="A45" s="86" t="s">
        <v>95</v>
      </c>
    </row>
    <row r="47" spans="1:5" ht="14.25" x14ac:dyDescent="0.25">
      <c r="A47" s="87" t="s">
        <v>96</v>
      </c>
      <c r="B47" s="87" t="s">
        <v>97</v>
      </c>
    </row>
    <row r="48" spans="1:5" ht="15" customHeight="1" x14ac:dyDescent="0.25">
      <c r="A48" s="88" t="s">
        <v>114</v>
      </c>
      <c r="B48" s="89" t="s">
        <v>115</v>
      </c>
    </row>
    <row r="49" spans="1:6" ht="12" customHeight="1" x14ac:dyDescent="0.25">
      <c r="A49" s="90"/>
      <c r="B49" s="90"/>
    </row>
    <row r="50" spans="1:6" ht="19.5" customHeight="1" x14ac:dyDescent="0.25">
      <c r="A50" s="91" t="s">
        <v>100</v>
      </c>
      <c r="B50" s="92"/>
    </row>
    <row r="51" spans="1:6" ht="56.25" customHeight="1" x14ac:dyDescent="0.25">
      <c r="A51" s="93" t="s">
        <v>101</v>
      </c>
      <c r="B51" s="94" t="s">
        <v>114</v>
      </c>
      <c r="C51" s="174" t="s">
        <v>65</v>
      </c>
      <c r="D51" s="174"/>
      <c r="E51" s="175"/>
      <c r="F51" s="95"/>
    </row>
    <row r="52" spans="1:6" ht="27" x14ac:dyDescent="0.25">
      <c r="A52" s="93" t="s">
        <v>102</v>
      </c>
      <c r="B52" s="94" t="s">
        <v>116</v>
      </c>
      <c r="C52" s="96" t="s">
        <v>103</v>
      </c>
      <c r="D52" s="96" t="s">
        <v>104</v>
      </c>
      <c r="E52" s="96" t="s">
        <v>105</v>
      </c>
      <c r="F52" s="95"/>
    </row>
    <row r="53" spans="1:6" x14ac:dyDescent="0.25">
      <c r="A53" s="93" t="s">
        <v>106</v>
      </c>
      <c r="B53" s="94" t="s">
        <v>115</v>
      </c>
      <c r="C53" s="170"/>
      <c r="D53" s="170"/>
      <c r="E53" s="170"/>
    </row>
    <row r="54" spans="1:6" ht="67.5" x14ac:dyDescent="0.25">
      <c r="A54" s="97" t="s">
        <v>107</v>
      </c>
      <c r="B54" s="94" t="s">
        <v>117</v>
      </c>
      <c r="C54" s="171"/>
      <c r="D54" s="171"/>
      <c r="E54" s="171"/>
    </row>
    <row r="55" spans="1:6" x14ac:dyDescent="0.25">
      <c r="A55" s="97" t="s">
        <v>108</v>
      </c>
      <c r="B55" s="94" t="s">
        <v>118</v>
      </c>
      <c r="C55" s="171"/>
      <c r="D55" s="171"/>
      <c r="E55" s="171"/>
    </row>
    <row r="56" spans="1:6" ht="27" x14ac:dyDescent="0.25">
      <c r="A56" s="97" t="s">
        <v>109</v>
      </c>
      <c r="B56" s="94" t="s">
        <v>119</v>
      </c>
      <c r="C56" s="172"/>
      <c r="D56" s="172"/>
      <c r="E56" s="172"/>
    </row>
    <row r="57" spans="1:6" ht="15" customHeight="1" x14ac:dyDescent="0.25">
      <c r="A57" s="176" t="s">
        <v>111</v>
      </c>
      <c r="B57" s="177"/>
      <c r="C57" s="93"/>
      <c r="D57" s="93"/>
      <c r="E57" s="93"/>
      <c r="F57" s="95"/>
    </row>
    <row r="58" spans="1:6" ht="16.5" x14ac:dyDescent="0.25">
      <c r="A58" s="98" t="s">
        <v>112</v>
      </c>
      <c r="B58" s="99"/>
      <c r="C58" s="12">
        <f>'Հավելված 6'!C56</f>
        <v>60200</v>
      </c>
      <c r="D58" s="12">
        <f>'Հավելված 6'!D56</f>
        <v>90300</v>
      </c>
      <c r="E58" s="12">
        <f>'Հավելված 6'!E56</f>
        <v>120400</v>
      </c>
    </row>
    <row r="60" spans="1:6" x14ac:dyDescent="0.25">
      <c r="A60" s="91" t="s">
        <v>100</v>
      </c>
      <c r="B60" s="92"/>
    </row>
    <row r="61" spans="1:6" ht="47.25" customHeight="1" x14ac:dyDescent="0.25">
      <c r="A61" s="93" t="s">
        <v>101</v>
      </c>
      <c r="B61" s="94" t="s">
        <v>114</v>
      </c>
      <c r="C61" s="174" t="s">
        <v>141</v>
      </c>
      <c r="D61" s="174"/>
      <c r="E61" s="175"/>
    </row>
    <row r="62" spans="1:6" ht="27" x14ac:dyDescent="0.25">
      <c r="A62" s="93" t="s">
        <v>102</v>
      </c>
      <c r="B62" s="94" t="s">
        <v>116</v>
      </c>
      <c r="C62" s="96" t="s">
        <v>103</v>
      </c>
      <c r="D62" s="96" t="s">
        <v>104</v>
      </c>
      <c r="E62" s="96" t="s">
        <v>105</v>
      </c>
    </row>
    <row r="63" spans="1:6" x14ac:dyDescent="0.25">
      <c r="A63" s="93" t="s">
        <v>106</v>
      </c>
      <c r="B63" s="94" t="s">
        <v>115</v>
      </c>
      <c r="C63" s="170"/>
      <c r="D63" s="170"/>
      <c r="E63" s="170"/>
    </row>
    <row r="64" spans="1:6" ht="67.5" x14ac:dyDescent="0.25">
      <c r="A64" s="97" t="s">
        <v>107</v>
      </c>
      <c r="B64" s="94" t="s">
        <v>117</v>
      </c>
      <c r="C64" s="171"/>
      <c r="D64" s="171"/>
      <c r="E64" s="171"/>
    </row>
    <row r="65" spans="1:5" x14ac:dyDescent="0.25">
      <c r="A65" s="97" t="s">
        <v>108</v>
      </c>
      <c r="B65" s="94" t="s">
        <v>118</v>
      </c>
      <c r="C65" s="171"/>
      <c r="D65" s="171"/>
      <c r="E65" s="171"/>
    </row>
    <row r="66" spans="1:5" ht="27" x14ac:dyDescent="0.25">
      <c r="A66" s="97" t="s">
        <v>109</v>
      </c>
      <c r="B66" s="94" t="s">
        <v>119</v>
      </c>
      <c r="C66" s="172"/>
      <c r="D66" s="172"/>
      <c r="E66" s="172"/>
    </row>
    <row r="67" spans="1:5" x14ac:dyDescent="0.25">
      <c r="A67" s="176" t="s">
        <v>111</v>
      </c>
      <c r="B67" s="177"/>
      <c r="C67" s="93"/>
      <c r="D67" s="93"/>
      <c r="E67" s="93"/>
    </row>
    <row r="68" spans="1:5" ht="16.5" x14ac:dyDescent="0.25">
      <c r="A68" s="98" t="s">
        <v>112</v>
      </c>
      <c r="B68" s="99"/>
      <c r="C68" s="12">
        <v>-60200</v>
      </c>
      <c r="D68" s="12">
        <v>-90300</v>
      </c>
      <c r="E68" s="12">
        <v>-120400</v>
      </c>
    </row>
  </sheetData>
  <mergeCells count="30">
    <mergeCell ref="C61:E61"/>
    <mergeCell ref="C63:C66"/>
    <mergeCell ref="D63:D66"/>
    <mergeCell ref="E63:E66"/>
    <mergeCell ref="A67:B67"/>
    <mergeCell ref="C2:E2"/>
    <mergeCell ref="C3:E3"/>
    <mergeCell ref="A5:E5"/>
    <mergeCell ref="A7:E7"/>
    <mergeCell ref="C16:C19"/>
    <mergeCell ref="D16:D19"/>
    <mergeCell ref="A57:B57"/>
    <mergeCell ref="A44:E44"/>
    <mergeCell ref="C51:E51"/>
    <mergeCell ref="C53:C56"/>
    <mergeCell ref="D53:D56"/>
    <mergeCell ref="E53:E56"/>
    <mergeCell ref="E26:E29"/>
    <mergeCell ref="C33:E33"/>
    <mergeCell ref="C35:C38"/>
    <mergeCell ref="A39:B39"/>
    <mergeCell ref="C14:E14"/>
    <mergeCell ref="E16:E19"/>
    <mergeCell ref="A30:B30"/>
    <mergeCell ref="C26:C29"/>
    <mergeCell ref="D26:D29"/>
    <mergeCell ref="A20:B20"/>
    <mergeCell ref="D35:D38"/>
    <mergeCell ref="E35:E38"/>
    <mergeCell ref="C24:E24"/>
  </mergeCells>
  <pageMargins left="0.70866141732283472" right="0.70866141732283472" top="0.74803149606299213" bottom="0.74803149606299213" header="0.31496062992125984" footer="0.31496062992125984"/>
  <pageSetup scale="8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activeCell="I10" sqref="I10"/>
    </sheetView>
  </sheetViews>
  <sheetFormatPr defaultRowHeight="13.5" x14ac:dyDescent="0.25"/>
  <cols>
    <col min="1" max="1" width="26.140625" style="85" customWidth="1"/>
    <col min="2" max="2" width="41.28515625" style="85" customWidth="1"/>
    <col min="3" max="3" width="14.28515625" style="85" customWidth="1"/>
    <col min="4" max="4" width="12.7109375" style="85" customWidth="1"/>
    <col min="5" max="5" width="13" style="85" customWidth="1"/>
    <col min="6" max="7" width="9" style="85" customWidth="1"/>
    <col min="8" max="8" width="12.28515625" style="85" customWidth="1"/>
    <col min="9" max="11" width="9" style="85" customWidth="1"/>
    <col min="12" max="255" width="9.140625" style="85"/>
    <col min="256" max="256" width="4.7109375" style="85" customWidth="1"/>
    <col min="257" max="257" width="19.85546875" style="85" customWidth="1"/>
    <col min="258" max="258" width="72.140625" style="85" customWidth="1"/>
    <col min="259" max="259" width="0" style="85" hidden="1" customWidth="1"/>
    <col min="260" max="260" width="18.28515625" style="85" customWidth="1"/>
    <col min="261" max="261" width="17.5703125" style="85" customWidth="1"/>
    <col min="262" max="267" width="9" style="85" customWidth="1"/>
    <col min="268" max="511" width="9.140625" style="85"/>
    <col min="512" max="512" width="4.7109375" style="85" customWidth="1"/>
    <col min="513" max="513" width="19.85546875" style="85" customWidth="1"/>
    <col min="514" max="514" width="72.140625" style="85" customWidth="1"/>
    <col min="515" max="515" width="0" style="85" hidden="1" customWidth="1"/>
    <col min="516" max="516" width="18.28515625" style="85" customWidth="1"/>
    <col min="517" max="517" width="17.5703125" style="85" customWidth="1"/>
    <col min="518" max="523" width="9" style="85" customWidth="1"/>
    <col min="524" max="767" width="9.140625" style="85"/>
    <col min="768" max="768" width="4.7109375" style="85" customWidth="1"/>
    <col min="769" max="769" width="19.85546875" style="85" customWidth="1"/>
    <col min="770" max="770" width="72.140625" style="85" customWidth="1"/>
    <col min="771" max="771" width="0" style="85" hidden="1" customWidth="1"/>
    <col min="772" max="772" width="18.28515625" style="85" customWidth="1"/>
    <col min="773" max="773" width="17.5703125" style="85" customWidth="1"/>
    <col min="774" max="779" width="9" style="85" customWidth="1"/>
    <col min="780" max="1023" width="9.140625" style="85"/>
    <col min="1024" max="1024" width="4.7109375" style="85" customWidth="1"/>
    <col min="1025" max="1025" width="19.85546875" style="85" customWidth="1"/>
    <col min="1026" max="1026" width="72.140625" style="85" customWidth="1"/>
    <col min="1027" max="1027" width="0" style="85" hidden="1" customWidth="1"/>
    <col min="1028" max="1028" width="18.28515625" style="85" customWidth="1"/>
    <col min="1029" max="1029" width="17.5703125" style="85" customWidth="1"/>
    <col min="1030" max="1035" width="9" style="85" customWidth="1"/>
    <col min="1036" max="1279" width="9.140625" style="85"/>
    <col min="1280" max="1280" width="4.7109375" style="85" customWidth="1"/>
    <col min="1281" max="1281" width="19.85546875" style="85" customWidth="1"/>
    <col min="1282" max="1282" width="72.140625" style="85" customWidth="1"/>
    <col min="1283" max="1283" width="0" style="85" hidden="1" customWidth="1"/>
    <col min="1284" max="1284" width="18.28515625" style="85" customWidth="1"/>
    <col min="1285" max="1285" width="17.5703125" style="85" customWidth="1"/>
    <col min="1286" max="1291" width="9" style="85" customWidth="1"/>
    <col min="1292" max="1535" width="9.140625" style="85"/>
    <col min="1536" max="1536" width="4.7109375" style="85" customWidth="1"/>
    <col min="1537" max="1537" width="19.85546875" style="85" customWidth="1"/>
    <col min="1538" max="1538" width="72.140625" style="85" customWidth="1"/>
    <col min="1539" max="1539" width="0" style="85" hidden="1" customWidth="1"/>
    <col min="1540" max="1540" width="18.28515625" style="85" customWidth="1"/>
    <col min="1541" max="1541" width="17.5703125" style="85" customWidth="1"/>
    <col min="1542" max="1547" width="9" style="85" customWidth="1"/>
    <col min="1548" max="1791" width="9.140625" style="85"/>
    <col min="1792" max="1792" width="4.7109375" style="85" customWidth="1"/>
    <col min="1793" max="1793" width="19.85546875" style="85" customWidth="1"/>
    <col min="1794" max="1794" width="72.140625" style="85" customWidth="1"/>
    <col min="1795" max="1795" width="0" style="85" hidden="1" customWidth="1"/>
    <col min="1796" max="1796" width="18.28515625" style="85" customWidth="1"/>
    <col min="1797" max="1797" width="17.5703125" style="85" customWidth="1"/>
    <col min="1798" max="1803" width="9" style="85" customWidth="1"/>
    <col min="1804" max="2047" width="9.140625" style="85"/>
    <col min="2048" max="2048" width="4.7109375" style="85" customWidth="1"/>
    <col min="2049" max="2049" width="19.85546875" style="85" customWidth="1"/>
    <col min="2050" max="2050" width="72.140625" style="85" customWidth="1"/>
    <col min="2051" max="2051" width="0" style="85" hidden="1" customWidth="1"/>
    <col min="2052" max="2052" width="18.28515625" style="85" customWidth="1"/>
    <col min="2053" max="2053" width="17.5703125" style="85" customWidth="1"/>
    <col min="2054" max="2059" width="9" style="85" customWidth="1"/>
    <col min="2060" max="2303" width="9.140625" style="85"/>
    <col min="2304" max="2304" width="4.7109375" style="85" customWidth="1"/>
    <col min="2305" max="2305" width="19.85546875" style="85" customWidth="1"/>
    <col min="2306" max="2306" width="72.140625" style="85" customWidth="1"/>
    <col min="2307" max="2307" width="0" style="85" hidden="1" customWidth="1"/>
    <col min="2308" max="2308" width="18.28515625" style="85" customWidth="1"/>
    <col min="2309" max="2309" width="17.5703125" style="85" customWidth="1"/>
    <col min="2310" max="2315" width="9" style="85" customWidth="1"/>
    <col min="2316" max="2559" width="9.140625" style="85"/>
    <col min="2560" max="2560" width="4.7109375" style="85" customWidth="1"/>
    <col min="2561" max="2561" width="19.85546875" style="85" customWidth="1"/>
    <col min="2562" max="2562" width="72.140625" style="85" customWidth="1"/>
    <col min="2563" max="2563" width="0" style="85" hidden="1" customWidth="1"/>
    <col min="2564" max="2564" width="18.28515625" style="85" customWidth="1"/>
    <col min="2565" max="2565" width="17.5703125" style="85" customWidth="1"/>
    <col min="2566" max="2571" width="9" style="85" customWidth="1"/>
    <col min="2572" max="2815" width="9.140625" style="85"/>
    <col min="2816" max="2816" width="4.7109375" style="85" customWidth="1"/>
    <col min="2817" max="2817" width="19.85546875" style="85" customWidth="1"/>
    <col min="2818" max="2818" width="72.140625" style="85" customWidth="1"/>
    <col min="2819" max="2819" width="0" style="85" hidden="1" customWidth="1"/>
    <col min="2820" max="2820" width="18.28515625" style="85" customWidth="1"/>
    <col min="2821" max="2821" width="17.5703125" style="85" customWidth="1"/>
    <col min="2822" max="2827" width="9" style="85" customWidth="1"/>
    <col min="2828" max="3071" width="9.140625" style="85"/>
    <col min="3072" max="3072" width="4.7109375" style="85" customWidth="1"/>
    <col min="3073" max="3073" width="19.85546875" style="85" customWidth="1"/>
    <col min="3074" max="3074" width="72.140625" style="85" customWidth="1"/>
    <col min="3075" max="3075" width="0" style="85" hidden="1" customWidth="1"/>
    <col min="3076" max="3076" width="18.28515625" style="85" customWidth="1"/>
    <col min="3077" max="3077" width="17.5703125" style="85" customWidth="1"/>
    <col min="3078" max="3083" width="9" style="85" customWidth="1"/>
    <col min="3084" max="3327" width="9.140625" style="85"/>
    <col min="3328" max="3328" width="4.7109375" style="85" customWidth="1"/>
    <col min="3329" max="3329" width="19.85546875" style="85" customWidth="1"/>
    <col min="3330" max="3330" width="72.140625" style="85" customWidth="1"/>
    <col min="3331" max="3331" width="0" style="85" hidden="1" customWidth="1"/>
    <col min="3332" max="3332" width="18.28515625" style="85" customWidth="1"/>
    <col min="3333" max="3333" width="17.5703125" style="85" customWidth="1"/>
    <col min="3334" max="3339" width="9" style="85" customWidth="1"/>
    <col min="3340" max="3583" width="9.140625" style="85"/>
    <col min="3584" max="3584" width="4.7109375" style="85" customWidth="1"/>
    <col min="3585" max="3585" width="19.85546875" style="85" customWidth="1"/>
    <col min="3586" max="3586" width="72.140625" style="85" customWidth="1"/>
    <col min="3587" max="3587" width="0" style="85" hidden="1" customWidth="1"/>
    <col min="3588" max="3588" width="18.28515625" style="85" customWidth="1"/>
    <col min="3589" max="3589" width="17.5703125" style="85" customWidth="1"/>
    <col min="3590" max="3595" width="9" style="85" customWidth="1"/>
    <col min="3596" max="3839" width="9.140625" style="85"/>
    <col min="3840" max="3840" width="4.7109375" style="85" customWidth="1"/>
    <col min="3841" max="3841" width="19.85546875" style="85" customWidth="1"/>
    <col min="3842" max="3842" width="72.140625" style="85" customWidth="1"/>
    <col min="3843" max="3843" width="0" style="85" hidden="1" customWidth="1"/>
    <col min="3844" max="3844" width="18.28515625" style="85" customWidth="1"/>
    <col min="3845" max="3845" width="17.5703125" style="85" customWidth="1"/>
    <col min="3846" max="3851" width="9" style="85" customWidth="1"/>
    <col min="3852" max="4095" width="9.140625" style="85"/>
    <col min="4096" max="4096" width="4.7109375" style="85" customWidth="1"/>
    <col min="4097" max="4097" width="19.85546875" style="85" customWidth="1"/>
    <col min="4098" max="4098" width="72.140625" style="85" customWidth="1"/>
    <col min="4099" max="4099" width="0" style="85" hidden="1" customWidth="1"/>
    <col min="4100" max="4100" width="18.28515625" style="85" customWidth="1"/>
    <col min="4101" max="4101" width="17.5703125" style="85" customWidth="1"/>
    <col min="4102" max="4107" width="9" style="85" customWidth="1"/>
    <col min="4108" max="4351" width="9.140625" style="85"/>
    <col min="4352" max="4352" width="4.7109375" style="85" customWidth="1"/>
    <col min="4353" max="4353" width="19.85546875" style="85" customWidth="1"/>
    <col min="4354" max="4354" width="72.140625" style="85" customWidth="1"/>
    <col min="4355" max="4355" width="0" style="85" hidden="1" customWidth="1"/>
    <col min="4356" max="4356" width="18.28515625" style="85" customWidth="1"/>
    <col min="4357" max="4357" width="17.5703125" style="85" customWidth="1"/>
    <col min="4358" max="4363" width="9" style="85" customWidth="1"/>
    <col min="4364" max="4607" width="9.140625" style="85"/>
    <col min="4608" max="4608" width="4.7109375" style="85" customWidth="1"/>
    <col min="4609" max="4609" width="19.85546875" style="85" customWidth="1"/>
    <col min="4610" max="4610" width="72.140625" style="85" customWidth="1"/>
    <col min="4611" max="4611" width="0" style="85" hidden="1" customWidth="1"/>
    <col min="4612" max="4612" width="18.28515625" style="85" customWidth="1"/>
    <col min="4613" max="4613" width="17.5703125" style="85" customWidth="1"/>
    <col min="4614" max="4619" width="9" style="85" customWidth="1"/>
    <col min="4620" max="4863" width="9.140625" style="85"/>
    <col min="4864" max="4864" width="4.7109375" style="85" customWidth="1"/>
    <col min="4865" max="4865" width="19.85546875" style="85" customWidth="1"/>
    <col min="4866" max="4866" width="72.140625" style="85" customWidth="1"/>
    <col min="4867" max="4867" width="0" style="85" hidden="1" customWidth="1"/>
    <col min="4868" max="4868" width="18.28515625" style="85" customWidth="1"/>
    <col min="4869" max="4869" width="17.5703125" style="85" customWidth="1"/>
    <col min="4870" max="4875" width="9" style="85" customWidth="1"/>
    <col min="4876" max="5119" width="9.140625" style="85"/>
    <col min="5120" max="5120" width="4.7109375" style="85" customWidth="1"/>
    <col min="5121" max="5121" width="19.85546875" style="85" customWidth="1"/>
    <col min="5122" max="5122" width="72.140625" style="85" customWidth="1"/>
    <col min="5123" max="5123" width="0" style="85" hidden="1" customWidth="1"/>
    <col min="5124" max="5124" width="18.28515625" style="85" customWidth="1"/>
    <col min="5125" max="5125" width="17.5703125" style="85" customWidth="1"/>
    <col min="5126" max="5131" width="9" style="85" customWidth="1"/>
    <col min="5132" max="5375" width="9.140625" style="85"/>
    <col min="5376" max="5376" width="4.7109375" style="85" customWidth="1"/>
    <col min="5377" max="5377" width="19.85546875" style="85" customWidth="1"/>
    <col min="5378" max="5378" width="72.140625" style="85" customWidth="1"/>
    <col min="5379" max="5379" width="0" style="85" hidden="1" customWidth="1"/>
    <col min="5380" max="5380" width="18.28515625" style="85" customWidth="1"/>
    <col min="5381" max="5381" width="17.5703125" style="85" customWidth="1"/>
    <col min="5382" max="5387" width="9" style="85" customWidth="1"/>
    <col min="5388" max="5631" width="9.140625" style="85"/>
    <col min="5632" max="5632" width="4.7109375" style="85" customWidth="1"/>
    <col min="5633" max="5633" width="19.85546875" style="85" customWidth="1"/>
    <col min="5634" max="5634" width="72.140625" style="85" customWidth="1"/>
    <col min="5635" max="5635" width="0" style="85" hidden="1" customWidth="1"/>
    <col min="5636" max="5636" width="18.28515625" style="85" customWidth="1"/>
    <col min="5637" max="5637" width="17.5703125" style="85" customWidth="1"/>
    <col min="5638" max="5643" width="9" style="85" customWidth="1"/>
    <col min="5644" max="5887" width="9.140625" style="85"/>
    <col min="5888" max="5888" width="4.7109375" style="85" customWidth="1"/>
    <col min="5889" max="5889" width="19.85546875" style="85" customWidth="1"/>
    <col min="5890" max="5890" width="72.140625" style="85" customWidth="1"/>
    <col min="5891" max="5891" width="0" style="85" hidden="1" customWidth="1"/>
    <col min="5892" max="5892" width="18.28515625" style="85" customWidth="1"/>
    <col min="5893" max="5893" width="17.5703125" style="85" customWidth="1"/>
    <col min="5894" max="5899" width="9" style="85" customWidth="1"/>
    <col min="5900" max="6143" width="9.140625" style="85"/>
    <col min="6144" max="6144" width="4.7109375" style="85" customWidth="1"/>
    <col min="6145" max="6145" width="19.85546875" style="85" customWidth="1"/>
    <col min="6146" max="6146" width="72.140625" style="85" customWidth="1"/>
    <col min="6147" max="6147" width="0" style="85" hidden="1" customWidth="1"/>
    <col min="6148" max="6148" width="18.28515625" style="85" customWidth="1"/>
    <col min="6149" max="6149" width="17.5703125" style="85" customWidth="1"/>
    <col min="6150" max="6155" width="9" style="85" customWidth="1"/>
    <col min="6156" max="6399" width="9.140625" style="85"/>
    <col min="6400" max="6400" width="4.7109375" style="85" customWidth="1"/>
    <col min="6401" max="6401" width="19.85546875" style="85" customWidth="1"/>
    <col min="6402" max="6402" width="72.140625" style="85" customWidth="1"/>
    <col min="6403" max="6403" width="0" style="85" hidden="1" customWidth="1"/>
    <col min="6404" max="6404" width="18.28515625" style="85" customWidth="1"/>
    <col min="6405" max="6405" width="17.5703125" style="85" customWidth="1"/>
    <col min="6406" max="6411" width="9" style="85" customWidth="1"/>
    <col min="6412" max="6655" width="9.140625" style="85"/>
    <col min="6656" max="6656" width="4.7109375" style="85" customWidth="1"/>
    <col min="6657" max="6657" width="19.85546875" style="85" customWidth="1"/>
    <col min="6658" max="6658" width="72.140625" style="85" customWidth="1"/>
    <col min="6659" max="6659" width="0" style="85" hidden="1" customWidth="1"/>
    <col min="6660" max="6660" width="18.28515625" style="85" customWidth="1"/>
    <col min="6661" max="6661" width="17.5703125" style="85" customWidth="1"/>
    <col min="6662" max="6667" width="9" style="85" customWidth="1"/>
    <col min="6668" max="6911" width="9.140625" style="85"/>
    <col min="6912" max="6912" width="4.7109375" style="85" customWidth="1"/>
    <col min="6913" max="6913" width="19.85546875" style="85" customWidth="1"/>
    <col min="6914" max="6914" width="72.140625" style="85" customWidth="1"/>
    <col min="6915" max="6915" width="0" style="85" hidden="1" customWidth="1"/>
    <col min="6916" max="6916" width="18.28515625" style="85" customWidth="1"/>
    <col min="6917" max="6917" width="17.5703125" style="85" customWidth="1"/>
    <col min="6918" max="6923" width="9" style="85" customWidth="1"/>
    <col min="6924" max="7167" width="9.140625" style="85"/>
    <col min="7168" max="7168" width="4.7109375" style="85" customWidth="1"/>
    <col min="7169" max="7169" width="19.85546875" style="85" customWidth="1"/>
    <col min="7170" max="7170" width="72.140625" style="85" customWidth="1"/>
    <col min="7171" max="7171" width="0" style="85" hidden="1" customWidth="1"/>
    <col min="7172" max="7172" width="18.28515625" style="85" customWidth="1"/>
    <col min="7173" max="7173" width="17.5703125" style="85" customWidth="1"/>
    <col min="7174" max="7179" width="9" style="85" customWidth="1"/>
    <col min="7180" max="7423" width="9.140625" style="85"/>
    <col min="7424" max="7424" width="4.7109375" style="85" customWidth="1"/>
    <col min="7425" max="7425" width="19.85546875" style="85" customWidth="1"/>
    <col min="7426" max="7426" width="72.140625" style="85" customWidth="1"/>
    <col min="7427" max="7427" width="0" style="85" hidden="1" customWidth="1"/>
    <col min="7428" max="7428" width="18.28515625" style="85" customWidth="1"/>
    <col min="7429" max="7429" width="17.5703125" style="85" customWidth="1"/>
    <col min="7430" max="7435" width="9" style="85" customWidth="1"/>
    <col min="7436" max="7679" width="9.140625" style="85"/>
    <col min="7680" max="7680" width="4.7109375" style="85" customWidth="1"/>
    <col min="7681" max="7681" width="19.85546875" style="85" customWidth="1"/>
    <col min="7682" max="7682" width="72.140625" style="85" customWidth="1"/>
    <col min="7683" max="7683" width="0" style="85" hidden="1" customWidth="1"/>
    <col min="7684" max="7684" width="18.28515625" style="85" customWidth="1"/>
    <col min="7685" max="7685" width="17.5703125" style="85" customWidth="1"/>
    <col min="7686" max="7691" width="9" style="85" customWidth="1"/>
    <col min="7692" max="7935" width="9.140625" style="85"/>
    <col min="7936" max="7936" width="4.7109375" style="85" customWidth="1"/>
    <col min="7937" max="7937" width="19.85546875" style="85" customWidth="1"/>
    <col min="7938" max="7938" width="72.140625" style="85" customWidth="1"/>
    <col min="7939" max="7939" width="0" style="85" hidden="1" customWidth="1"/>
    <col min="7940" max="7940" width="18.28515625" style="85" customWidth="1"/>
    <col min="7941" max="7941" width="17.5703125" style="85" customWidth="1"/>
    <col min="7942" max="7947" width="9" style="85" customWidth="1"/>
    <col min="7948" max="8191" width="9.140625" style="85"/>
    <col min="8192" max="8192" width="4.7109375" style="85" customWidth="1"/>
    <col min="8193" max="8193" width="19.85546875" style="85" customWidth="1"/>
    <col min="8194" max="8194" width="72.140625" style="85" customWidth="1"/>
    <col min="8195" max="8195" width="0" style="85" hidden="1" customWidth="1"/>
    <col min="8196" max="8196" width="18.28515625" style="85" customWidth="1"/>
    <col min="8197" max="8197" width="17.5703125" style="85" customWidth="1"/>
    <col min="8198" max="8203" width="9" style="85" customWidth="1"/>
    <col min="8204" max="8447" width="9.140625" style="85"/>
    <col min="8448" max="8448" width="4.7109375" style="85" customWidth="1"/>
    <col min="8449" max="8449" width="19.85546875" style="85" customWidth="1"/>
    <col min="8450" max="8450" width="72.140625" style="85" customWidth="1"/>
    <col min="8451" max="8451" width="0" style="85" hidden="1" customWidth="1"/>
    <col min="8452" max="8452" width="18.28515625" style="85" customWidth="1"/>
    <col min="8453" max="8453" width="17.5703125" style="85" customWidth="1"/>
    <col min="8454" max="8459" width="9" style="85" customWidth="1"/>
    <col min="8460" max="8703" width="9.140625" style="85"/>
    <col min="8704" max="8704" width="4.7109375" style="85" customWidth="1"/>
    <col min="8705" max="8705" width="19.85546875" style="85" customWidth="1"/>
    <col min="8706" max="8706" width="72.140625" style="85" customWidth="1"/>
    <col min="8707" max="8707" width="0" style="85" hidden="1" customWidth="1"/>
    <col min="8708" max="8708" width="18.28515625" style="85" customWidth="1"/>
    <col min="8709" max="8709" width="17.5703125" style="85" customWidth="1"/>
    <col min="8710" max="8715" width="9" style="85" customWidth="1"/>
    <col min="8716" max="8959" width="9.140625" style="85"/>
    <col min="8960" max="8960" width="4.7109375" style="85" customWidth="1"/>
    <col min="8961" max="8961" width="19.85546875" style="85" customWidth="1"/>
    <col min="8962" max="8962" width="72.140625" style="85" customWidth="1"/>
    <col min="8963" max="8963" width="0" style="85" hidden="1" customWidth="1"/>
    <col min="8964" max="8964" width="18.28515625" style="85" customWidth="1"/>
    <col min="8965" max="8965" width="17.5703125" style="85" customWidth="1"/>
    <col min="8966" max="8971" width="9" style="85" customWidth="1"/>
    <col min="8972" max="9215" width="9.140625" style="85"/>
    <col min="9216" max="9216" width="4.7109375" style="85" customWidth="1"/>
    <col min="9217" max="9217" width="19.85546875" style="85" customWidth="1"/>
    <col min="9218" max="9218" width="72.140625" style="85" customWidth="1"/>
    <col min="9219" max="9219" width="0" style="85" hidden="1" customWidth="1"/>
    <col min="9220" max="9220" width="18.28515625" style="85" customWidth="1"/>
    <col min="9221" max="9221" width="17.5703125" style="85" customWidth="1"/>
    <col min="9222" max="9227" width="9" style="85" customWidth="1"/>
    <col min="9228" max="9471" width="9.140625" style="85"/>
    <col min="9472" max="9472" width="4.7109375" style="85" customWidth="1"/>
    <col min="9473" max="9473" width="19.85546875" style="85" customWidth="1"/>
    <col min="9474" max="9474" width="72.140625" style="85" customWidth="1"/>
    <col min="9475" max="9475" width="0" style="85" hidden="1" customWidth="1"/>
    <col min="9476" max="9476" width="18.28515625" style="85" customWidth="1"/>
    <col min="9477" max="9477" width="17.5703125" style="85" customWidth="1"/>
    <col min="9478" max="9483" width="9" style="85" customWidth="1"/>
    <col min="9484" max="9727" width="9.140625" style="85"/>
    <col min="9728" max="9728" width="4.7109375" style="85" customWidth="1"/>
    <col min="9729" max="9729" width="19.85546875" style="85" customWidth="1"/>
    <col min="9730" max="9730" width="72.140625" style="85" customWidth="1"/>
    <col min="9731" max="9731" width="0" style="85" hidden="1" customWidth="1"/>
    <col min="9732" max="9732" width="18.28515625" style="85" customWidth="1"/>
    <col min="9733" max="9733" width="17.5703125" style="85" customWidth="1"/>
    <col min="9734" max="9739" width="9" style="85" customWidth="1"/>
    <col min="9740" max="9983" width="9.140625" style="85"/>
    <col min="9984" max="9984" width="4.7109375" style="85" customWidth="1"/>
    <col min="9985" max="9985" width="19.85546875" style="85" customWidth="1"/>
    <col min="9986" max="9986" width="72.140625" style="85" customWidth="1"/>
    <col min="9987" max="9987" width="0" style="85" hidden="1" customWidth="1"/>
    <col min="9988" max="9988" width="18.28515625" style="85" customWidth="1"/>
    <col min="9989" max="9989" width="17.5703125" style="85" customWidth="1"/>
    <col min="9990" max="9995" width="9" style="85" customWidth="1"/>
    <col min="9996" max="10239" width="9.140625" style="85"/>
    <col min="10240" max="10240" width="4.7109375" style="85" customWidth="1"/>
    <col min="10241" max="10241" width="19.85546875" style="85" customWidth="1"/>
    <col min="10242" max="10242" width="72.140625" style="85" customWidth="1"/>
    <col min="10243" max="10243" width="0" style="85" hidden="1" customWidth="1"/>
    <col min="10244" max="10244" width="18.28515625" style="85" customWidth="1"/>
    <col min="10245" max="10245" width="17.5703125" style="85" customWidth="1"/>
    <col min="10246" max="10251" width="9" style="85" customWidth="1"/>
    <col min="10252" max="10495" width="9.140625" style="85"/>
    <col min="10496" max="10496" width="4.7109375" style="85" customWidth="1"/>
    <col min="10497" max="10497" width="19.85546875" style="85" customWidth="1"/>
    <col min="10498" max="10498" width="72.140625" style="85" customWidth="1"/>
    <col min="10499" max="10499" width="0" style="85" hidden="1" customWidth="1"/>
    <col min="10500" max="10500" width="18.28515625" style="85" customWidth="1"/>
    <col min="10501" max="10501" width="17.5703125" style="85" customWidth="1"/>
    <col min="10502" max="10507" width="9" style="85" customWidth="1"/>
    <col min="10508" max="10751" width="9.140625" style="85"/>
    <col min="10752" max="10752" width="4.7109375" style="85" customWidth="1"/>
    <col min="10753" max="10753" width="19.85546875" style="85" customWidth="1"/>
    <col min="10754" max="10754" width="72.140625" style="85" customWidth="1"/>
    <col min="10755" max="10755" width="0" style="85" hidden="1" customWidth="1"/>
    <col min="10756" max="10756" width="18.28515625" style="85" customWidth="1"/>
    <col min="10757" max="10757" width="17.5703125" style="85" customWidth="1"/>
    <col min="10758" max="10763" width="9" style="85" customWidth="1"/>
    <col min="10764" max="11007" width="9.140625" style="85"/>
    <col min="11008" max="11008" width="4.7109375" style="85" customWidth="1"/>
    <col min="11009" max="11009" width="19.85546875" style="85" customWidth="1"/>
    <col min="11010" max="11010" width="72.140625" style="85" customWidth="1"/>
    <col min="11011" max="11011" width="0" style="85" hidden="1" customWidth="1"/>
    <col min="11012" max="11012" width="18.28515625" style="85" customWidth="1"/>
    <col min="11013" max="11013" width="17.5703125" style="85" customWidth="1"/>
    <col min="11014" max="11019" width="9" style="85" customWidth="1"/>
    <col min="11020" max="11263" width="9.140625" style="85"/>
    <col min="11264" max="11264" width="4.7109375" style="85" customWidth="1"/>
    <col min="11265" max="11265" width="19.85546875" style="85" customWidth="1"/>
    <col min="11266" max="11266" width="72.140625" style="85" customWidth="1"/>
    <col min="11267" max="11267" width="0" style="85" hidden="1" customWidth="1"/>
    <col min="11268" max="11268" width="18.28515625" style="85" customWidth="1"/>
    <col min="11269" max="11269" width="17.5703125" style="85" customWidth="1"/>
    <col min="11270" max="11275" width="9" style="85" customWidth="1"/>
    <col min="11276" max="11519" width="9.140625" style="85"/>
    <col min="11520" max="11520" width="4.7109375" style="85" customWidth="1"/>
    <col min="11521" max="11521" width="19.85546875" style="85" customWidth="1"/>
    <col min="11522" max="11522" width="72.140625" style="85" customWidth="1"/>
    <col min="11523" max="11523" width="0" style="85" hidden="1" customWidth="1"/>
    <col min="11524" max="11524" width="18.28515625" style="85" customWidth="1"/>
    <col min="11525" max="11525" width="17.5703125" style="85" customWidth="1"/>
    <col min="11526" max="11531" width="9" style="85" customWidth="1"/>
    <col min="11532" max="11775" width="9.140625" style="85"/>
    <col min="11776" max="11776" width="4.7109375" style="85" customWidth="1"/>
    <col min="11777" max="11777" width="19.85546875" style="85" customWidth="1"/>
    <col min="11778" max="11778" width="72.140625" style="85" customWidth="1"/>
    <col min="11779" max="11779" width="0" style="85" hidden="1" customWidth="1"/>
    <col min="11780" max="11780" width="18.28515625" style="85" customWidth="1"/>
    <col min="11781" max="11781" width="17.5703125" style="85" customWidth="1"/>
    <col min="11782" max="11787" width="9" style="85" customWidth="1"/>
    <col min="11788" max="12031" width="9.140625" style="85"/>
    <col min="12032" max="12032" width="4.7109375" style="85" customWidth="1"/>
    <col min="12033" max="12033" width="19.85546875" style="85" customWidth="1"/>
    <col min="12034" max="12034" width="72.140625" style="85" customWidth="1"/>
    <col min="12035" max="12035" width="0" style="85" hidden="1" customWidth="1"/>
    <col min="12036" max="12036" width="18.28515625" style="85" customWidth="1"/>
    <col min="12037" max="12037" width="17.5703125" style="85" customWidth="1"/>
    <col min="12038" max="12043" width="9" style="85" customWidth="1"/>
    <col min="12044" max="12287" width="9.140625" style="85"/>
    <col min="12288" max="12288" width="4.7109375" style="85" customWidth="1"/>
    <col min="12289" max="12289" width="19.85546875" style="85" customWidth="1"/>
    <col min="12290" max="12290" width="72.140625" style="85" customWidth="1"/>
    <col min="12291" max="12291" width="0" style="85" hidden="1" customWidth="1"/>
    <col min="12292" max="12292" width="18.28515625" style="85" customWidth="1"/>
    <col min="12293" max="12293" width="17.5703125" style="85" customWidth="1"/>
    <col min="12294" max="12299" width="9" style="85" customWidth="1"/>
    <col min="12300" max="12543" width="9.140625" style="85"/>
    <col min="12544" max="12544" width="4.7109375" style="85" customWidth="1"/>
    <col min="12545" max="12545" width="19.85546875" style="85" customWidth="1"/>
    <col min="12546" max="12546" width="72.140625" style="85" customWidth="1"/>
    <col min="12547" max="12547" width="0" style="85" hidden="1" customWidth="1"/>
    <col min="12548" max="12548" width="18.28515625" style="85" customWidth="1"/>
    <col min="12549" max="12549" width="17.5703125" style="85" customWidth="1"/>
    <col min="12550" max="12555" width="9" style="85" customWidth="1"/>
    <col min="12556" max="12799" width="9.140625" style="85"/>
    <col min="12800" max="12800" width="4.7109375" style="85" customWidth="1"/>
    <col min="12801" max="12801" width="19.85546875" style="85" customWidth="1"/>
    <col min="12802" max="12802" width="72.140625" style="85" customWidth="1"/>
    <col min="12803" max="12803" width="0" style="85" hidden="1" customWidth="1"/>
    <col min="12804" max="12804" width="18.28515625" style="85" customWidth="1"/>
    <col min="12805" max="12805" width="17.5703125" style="85" customWidth="1"/>
    <col min="12806" max="12811" width="9" style="85" customWidth="1"/>
    <col min="12812" max="13055" width="9.140625" style="85"/>
    <col min="13056" max="13056" width="4.7109375" style="85" customWidth="1"/>
    <col min="13057" max="13057" width="19.85546875" style="85" customWidth="1"/>
    <col min="13058" max="13058" width="72.140625" style="85" customWidth="1"/>
    <col min="13059" max="13059" width="0" style="85" hidden="1" customWidth="1"/>
    <col min="13060" max="13060" width="18.28515625" style="85" customWidth="1"/>
    <col min="13061" max="13061" width="17.5703125" style="85" customWidth="1"/>
    <col min="13062" max="13067" width="9" style="85" customWidth="1"/>
    <col min="13068" max="13311" width="9.140625" style="85"/>
    <col min="13312" max="13312" width="4.7109375" style="85" customWidth="1"/>
    <col min="13313" max="13313" width="19.85546875" style="85" customWidth="1"/>
    <col min="13314" max="13314" width="72.140625" style="85" customWidth="1"/>
    <col min="13315" max="13315" width="0" style="85" hidden="1" customWidth="1"/>
    <col min="13316" max="13316" width="18.28515625" style="85" customWidth="1"/>
    <col min="13317" max="13317" width="17.5703125" style="85" customWidth="1"/>
    <col min="13318" max="13323" width="9" style="85" customWidth="1"/>
    <col min="13324" max="13567" width="9.140625" style="85"/>
    <col min="13568" max="13568" width="4.7109375" style="85" customWidth="1"/>
    <col min="13569" max="13569" width="19.85546875" style="85" customWidth="1"/>
    <col min="13570" max="13570" width="72.140625" style="85" customWidth="1"/>
    <col min="13571" max="13571" width="0" style="85" hidden="1" customWidth="1"/>
    <col min="13572" max="13572" width="18.28515625" style="85" customWidth="1"/>
    <col min="13573" max="13573" width="17.5703125" style="85" customWidth="1"/>
    <col min="13574" max="13579" width="9" style="85" customWidth="1"/>
    <col min="13580" max="13823" width="9.140625" style="85"/>
    <col min="13824" max="13824" width="4.7109375" style="85" customWidth="1"/>
    <col min="13825" max="13825" width="19.85546875" style="85" customWidth="1"/>
    <col min="13826" max="13826" width="72.140625" style="85" customWidth="1"/>
    <col min="13827" max="13827" width="0" style="85" hidden="1" customWidth="1"/>
    <col min="13828" max="13828" width="18.28515625" style="85" customWidth="1"/>
    <col min="13829" max="13829" width="17.5703125" style="85" customWidth="1"/>
    <col min="13830" max="13835" width="9" style="85" customWidth="1"/>
    <col min="13836" max="14079" width="9.140625" style="85"/>
    <col min="14080" max="14080" width="4.7109375" style="85" customWidth="1"/>
    <col min="14081" max="14081" width="19.85546875" style="85" customWidth="1"/>
    <col min="14082" max="14082" width="72.140625" style="85" customWidth="1"/>
    <col min="14083" max="14083" width="0" style="85" hidden="1" customWidth="1"/>
    <col min="14084" max="14084" width="18.28515625" style="85" customWidth="1"/>
    <col min="14085" max="14085" width="17.5703125" style="85" customWidth="1"/>
    <col min="14086" max="14091" width="9" style="85" customWidth="1"/>
    <col min="14092" max="14335" width="9.140625" style="85"/>
    <col min="14336" max="14336" width="4.7109375" style="85" customWidth="1"/>
    <col min="14337" max="14337" width="19.85546875" style="85" customWidth="1"/>
    <col min="14338" max="14338" width="72.140625" style="85" customWidth="1"/>
    <col min="14339" max="14339" width="0" style="85" hidden="1" customWidth="1"/>
    <col min="14340" max="14340" width="18.28515625" style="85" customWidth="1"/>
    <col min="14341" max="14341" width="17.5703125" style="85" customWidth="1"/>
    <col min="14342" max="14347" width="9" style="85" customWidth="1"/>
    <col min="14348" max="14591" width="9.140625" style="85"/>
    <col min="14592" max="14592" width="4.7109375" style="85" customWidth="1"/>
    <col min="14593" max="14593" width="19.85546875" style="85" customWidth="1"/>
    <col min="14594" max="14594" width="72.140625" style="85" customWidth="1"/>
    <col min="14595" max="14595" width="0" style="85" hidden="1" customWidth="1"/>
    <col min="14596" max="14596" width="18.28515625" style="85" customWidth="1"/>
    <col min="14597" max="14597" width="17.5703125" style="85" customWidth="1"/>
    <col min="14598" max="14603" width="9" style="85" customWidth="1"/>
    <col min="14604" max="14847" width="9.140625" style="85"/>
    <col min="14848" max="14848" width="4.7109375" style="85" customWidth="1"/>
    <col min="14849" max="14849" width="19.85546875" style="85" customWidth="1"/>
    <col min="14850" max="14850" width="72.140625" style="85" customWidth="1"/>
    <col min="14851" max="14851" width="0" style="85" hidden="1" customWidth="1"/>
    <col min="14852" max="14852" width="18.28515625" style="85" customWidth="1"/>
    <col min="14853" max="14853" width="17.5703125" style="85" customWidth="1"/>
    <col min="14854" max="14859" width="9" style="85" customWidth="1"/>
    <col min="14860" max="15103" width="9.140625" style="85"/>
    <col min="15104" max="15104" width="4.7109375" style="85" customWidth="1"/>
    <col min="15105" max="15105" width="19.85546875" style="85" customWidth="1"/>
    <col min="15106" max="15106" width="72.140625" style="85" customWidth="1"/>
    <col min="15107" max="15107" width="0" style="85" hidden="1" customWidth="1"/>
    <col min="15108" max="15108" width="18.28515625" style="85" customWidth="1"/>
    <col min="15109" max="15109" width="17.5703125" style="85" customWidth="1"/>
    <col min="15110" max="15115" width="9" style="85" customWidth="1"/>
    <col min="15116" max="15359" width="9.140625" style="85"/>
    <col min="15360" max="15360" width="4.7109375" style="85" customWidth="1"/>
    <col min="15361" max="15361" width="19.85546875" style="85" customWidth="1"/>
    <col min="15362" max="15362" width="72.140625" style="85" customWidth="1"/>
    <col min="15363" max="15363" width="0" style="85" hidden="1" customWidth="1"/>
    <col min="15364" max="15364" width="18.28515625" style="85" customWidth="1"/>
    <col min="15365" max="15365" width="17.5703125" style="85" customWidth="1"/>
    <col min="15366" max="15371" width="9" style="85" customWidth="1"/>
    <col min="15372" max="15615" width="9.140625" style="85"/>
    <col min="15616" max="15616" width="4.7109375" style="85" customWidth="1"/>
    <col min="15617" max="15617" width="19.85546875" style="85" customWidth="1"/>
    <col min="15618" max="15618" width="72.140625" style="85" customWidth="1"/>
    <col min="15619" max="15619" width="0" style="85" hidden="1" customWidth="1"/>
    <col min="15620" max="15620" width="18.28515625" style="85" customWidth="1"/>
    <col min="15621" max="15621" width="17.5703125" style="85" customWidth="1"/>
    <col min="15622" max="15627" width="9" style="85" customWidth="1"/>
    <col min="15628" max="15871" width="9.140625" style="85"/>
    <col min="15872" max="15872" width="4.7109375" style="85" customWidth="1"/>
    <col min="15873" max="15873" width="19.85546875" style="85" customWidth="1"/>
    <col min="15874" max="15874" width="72.140625" style="85" customWidth="1"/>
    <col min="15875" max="15875" width="0" style="85" hidden="1" customWidth="1"/>
    <col min="15876" max="15876" width="18.28515625" style="85" customWidth="1"/>
    <col min="15877" max="15877" width="17.5703125" style="85" customWidth="1"/>
    <col min="15878" max="15883" width="9" style="85" customWidth="1"/>
    <col min="15884" max="16127" width="9.140625" style="85"/>
    <col min="16128" max="16128" width="4.7109375" style="85" customWidth="1"/>
    <col min="16129" max="16129" width="19.85546875" style="85" customWidth="1"/>
    <col min="16130" max="16130" width="72.140625" style="85" customWidth="1"/>
    <col min="16131" max="16131" width="0" style="85" hidden="1" customWidth="1"/>
    <col min="16132" max="16132" width="18.28515625" style="85" customWidth="1"/>
    <col min="16133" max="16133" width="17.5703125" style="85" customWidth="1"/>
    <col min="16134" max="16139" width="9" style="85" customWidth="1"/>
    <col min="16140" max="16384" width="9.140625" style="85"/>
  </cols>
  <sheetData>
    <row r="1" spans="1:6" ht="16.5" x14ac:dyDescent="0.3">
      <c r="C1" s="41"/>
      <c r="D1" s="41"/>
      <c r="E1" s="66" t="s">
        <v>120</v>
      </c>
    </row>
    <row r="2" spans="1:6" ht="14.25" x14ac:dyDescent="0.25">
      <c r="C2" s="141" t="s">
        <v>52</v>
      </c>
      <c r="D2" s="141"/>
      <c r="E2" s="141"/>
    </row>
    <row r="3" spans="1:6" ht="14.25" x14ac:dyDescent="0.25">
      <c r="C3" s="142" t="s">
        <v>50</v>
      </c>
      <c r="D3" s="142"/>
      <c r="E3" s="142"/>
    </row>
    <row r="4" spans="1:6" ht="14.25" customHeight="1" x14ac:dyDescent="0.25"/>
    <row r="5" spans="1:6" ht="52.5" customHeight="1" x14ac:dyDescent="0.25">
      <c r="A5" s="187" t="s">
        <v>142</v>
      </c>
      <c r="B5" s="187"/>
      <c r="C5" s="187"/>
      <c r="D5" s="187"/>
      <c r="E5" s="187"/>
      <c r="F5" s="103"/>
    </row>
    <row r="7" spans="1:6" ht="17.25" x14ac:dyDescent="0.25">
      <c r="A7" s="185" t="s">
        <v>48</v>
      </c>
      <c r="B7" s="185"/>
      <c r="C7" s="185"/>
      <c r="D7" s="185"/>
      <c r="E7" s="185"/>
    </row>
    <row r="8" spans="1:6" ht="15" customHeight="1" x14ac:dyDescent="0.25">
      <c r="A8" s="86" t="s">
        <v>121</v>
      </c>
    </row>
    <row r="10" spans="1:6" ht="14.25" x14ac:dyDescent="0.25">
      <c r="A10" s="87" t="s">
        <v>96</v>
      </c>
      <c r="B10" s="87" t="s">
        <v>97</v>
      </c>
    </row>
    <row r="11" spans="1:6" ht="15" customHeight="1" x14ac:dyDescent="0.25">
      <c r="A11" s="136" t="s">
        <v>98</v>
      </c>
      <c r="B11" s="137" t="s">
        <v>99</v>
      </c>
    </row>
    <row r="12" spans="1:6" ht="12" customHeight="1" x14ac:dyDescent="0.25">
      <c r="A12" s="138"/>
      <c r="B12" s="138"/>
    </row>
    <row r="13" spans="1:6" ht="19.5" customHeight="1" x14ac:dyDescent="0.25">
      <c r="A13" s="139" t="s">
        <v>100</v>
      </c>
      <c r="B13" s="140"/>
    </row>
    <row r="14" spans="1:6" ht="54" customHeight="1" x14ac:dyDescent="0.25">
      <c r="A14" s="93" t="s">
        <v>101</v>
      </c>
      <c r="B14" s="94" t="s">
        <v>98</v>
      </c>
      <c r="C14" s="174" t="s">
        <v>141</v>
      </c>
      <c r="D14" s="174"/>
      <c r="E14" s="175"/>
      <c r="F14" s="95"/>
    </row>
    <row r="15" spans="1:6" ht="27" x14ac:dyDescent="0.25">
      <c r="A15" s="93" t="s">
        <v>102</v>
      </c>
      <c r="B15" s="94">
        <v>11001</v>
      </c>
      <c r="C15" s="96" t="s">
        <v>103</v>
      </c>
      <c r="D15" s="96" t="s">
        <v>104</v>
      </c>
      <c r="E15" s="96" t="s">
        <v>105</v>
      </c>
      <c r="F15" s="95"/>
    </row>
    <row r="16" spans="1:6" ht="67.5" x14ac:dyDescent="0.25">
      <c r="A16" s="93" t="s">
        <v>106</v>
      </c>
      <c r="B16" s="94" t="s">
        <v>122</v>
      </c>
      <c r="C16" s="170"/>
      <c r="D16" s="170"/>
      <c r="E16" s="170"/>
    </row>
    <row r="17" spans="1:6" ht="81" x14ac:dyDescent="0.25">
      <c r="A17" s="97" t="s">
        <v>107</v>
      </c>
      <c r="B17" s="94" t="s">
        <v>123</v>
      </c>
      <c r="C17" s="171"/>
      <c r="D17" s="171"/>
      <c r="E17" s="171"/>
    </row>
    <row r="18" spans="1:6" x14ac:dyDescent="0.25">
      <c r="A18" s="97" t="s">
        <v>108</v>
      </c>
      <c r="B18" s="94" t="s">
        <v>118</v>
      </c>
      <c r="C18" s="171"/>
      <c r="D18" s="171"/>
      <c r="E18" s="171"/>
    </row>
    <row r="19" spans="1:6" ht="27" x14ac:dyDescent="0.25">
      <c r="A19" s="97" t="s">
        <v>109</v>
      </c>
      <c r="B19" s="94" t="s">
        <v>110</v>
      </c>
      <c r="C19" s="172"/>
      <c r="D19" s="172"/>
      <c r="E19" s="172"/>
    </row>
    <row r="20" spans="1:6" ht="15" customHeight="1" x14ac:dyDescent="0.25">
      <c r="A20" s="176" t="s">
        <v>111</v>
      </c>
      <c r="B20" s="177"/>
      <c r="C20" s="93"/>
      <c r="D20" s="93"/>
      <c r="E20" s="93"/>
      <c r="F20" s="95"/>
    </row>
    <row r="21" spans="1:6" ht="16.5" customHeight="1" x14ac:dyDescent="0.25">
      <c r="A21" s="98" t="s">
        <v>112</v>
      </c>
      <c r="B21" s="99"/>
      <c r="C21" s="100">
        <f>'Հավելված 2'!G22</f>
        <v>-60200</v>
      </c>
      <c r="D21" s="100">
        <f>'Հավելված 2'!H24</f>
        <v>-90300</v>
      </c>
      <c r="E21" s="100">
        <f>'Հավելված 2'!I24</f>
        <v>-120400</v>
      </c>
    </row>
    <row r="22" spans="1:6" ht="18" customHeight="1" x14ac:dyDescent="0.25">
      <c r="A22" s="101"/>
      <c r="B22" s="101"/>
      <c r="C22" s="102"/>
      <c r="D22" s="102"/>
      <c r="E22" s="104"/>
    </row>
    <row r="23" spans="1:6" ht="16.5" customHeight="1" x14ac:dyDescent="0.25">
      <c r="A23" s="139" t="s">
        <v>100</v>
      </c>
      <c r="B23" s="140"/>
    </row>
    <row r="24" spans="1:6" ht="56.25" customHeight="1" x14ac:dyDescent="0.25">
      <c r="A24" s="93" t="s">
        <v>101</v>
      </c>
      <c r="B24" s="94" t="s">
        <v>98</v>
      </c>
      <c r="C24" s="174" t="s">
        <v>65</v>
      </c>
      <c r="D24" s="174"/>
      <c r="E24" s="175"/>
    </row>
    <row r="25" spans="1:6" ht="27" x14ac:dyDescent="0.25">
      <c r="A25" s="93" t="s">
        <v>102</v>
      </c>
      <c r="B25" s="94">
        <v>11001</v>
      </c>
      <c r="C25" s="96" t="s">
        <v>103</v>
      </c>
      <c r="D25" s="96" t="s">
        <v>104</v>
      </c>
      <c r="E25" s="96" t="s">
        <v>105</v>
      </c>
    </row>
    <row r="26" spans="1:6" ht="67.5" x14ac:dyDescent="0.25">
      <c r="A26" s="93" t="s">
        <v>106</v>
      </c>
      <c r="B26" s="94" t="s">
        <v>122</v>
      </c>
      <c r="C26" s="170"/>
      <c r="D26" s="170"/>
      <c r="E26" s="170"/>
    </row>
    <row r="27" spans="1:6" ht="81" x14ac:dyDescent="0.25">
      <c r="A27" s="97" t="s">
        <v>107</v>
      </c>
      <c r="B27" s="94" t="s">
        <v>123</v>
      </c>
      <c r="C27" s="171"/>
      <c r="D27" s="171"/>
      <c r="E27" s="171"/>
    </row>
    <row r="28" spans="1:6" x14ac:dyDescent="0.25">
      <c r="A28" s="97" t="s">
        <v>108</v>
      </c>
      <c r="B28" s="94" t="s">
        <v>118</v>
      </c>
      <c r="C28" s="171"/>
      <c r="D28" s="171"/>
      <c r="E28" s="171"/>
    </row>
    <row r="29" spans="1:6" ht="27" x14ac:dyDescent="0.25">
      <c r="A29" s="97" t="s">
        <v>109</v>
      </c>
      <c r="B29" s="94" t="s">
        <v>110</v>
      </c>
      <c r="C29" s="172"/>
      <c r="D29" s="172"/>
      <c r="E29" s="172"/>
    </row>
    <row r="30" spans="1:6" x14ac:dyDescent="0.25">
      <c r="A30" s="176" t="s">
        <v>111</v>
      </c>
      <c r="B30" s="177"/>
      <c r="C30" s="93"/>
      <c r="D30" s="93"/>
      <c r="E30" s="93"/>
    </row>
    <row r="31" spans="1:6" ht="16.5" customHeight="1" x14ac:dyDescent="0.25">
      <c r="A31" s="98" t="s">
        <v>112</v>
      </c>
      <c r="B31" s="99"/>
      <c r="C31" s="100">
        <f>'Հավելված 2'!G32</f>
        <v>36200</v>
      </c>
      <c r="D31" s="100">
        <f>'Հավելված 2'!H34</f>
        <v>54300</v>
      </c>
      <c r="E31" s="100">
        <f>'Հավելված 2'!I34</f>
        <v>72400</v>
      </c>
    </row>
    <row r="32" spans="1:6" ht="16.5" customHeight="1" x14ac:dyDescent="0.25">
      <c r="A32" s="101"/>
      <c r="B32" s="101"/>
      <c r="C32" s="102"/>
      <c r="D32" s="102"/>
      <c r="E32" s="104"/>
    </row>
    <row r="33" spans="1:5" ht="54" customHeight="1" x14ac:dyDescent="0.25">
      <c r="A33" s="93" t="s">
        <v>101</v>
      </c>
      <c r="B33" s="94" t="s">
        <v>98</v>
      </c>
      <c r="C33" s="173" t="s">
        <v>65</v>
      </c>
      <c r="D33" s="174"/>
      <c r="E33" s="175"/>
    </row>
    <row r="34" spans="1:5" ht="27" x14ac:dyDescent="0.25">
      <c r="A34" s="93" t="s">
        <v>102</v>
      </c>
      <c r="B34" s="94">
        <v>31002</v>
      </c>
      <c r="C34" s="96" t="s">
        <v>103</v>
      </c>
      <c r="D34" s="96" t="s">
        <v>104</v>
      </c>
      <c r="E34" s="96" t="s">
        <v>105</v>
      </c>
    </row>
    <row r="35" spans="1:5" ht="27" x14ac:dyDescent="0.25">
      <c r="A35" s="93" t="s">
        <v>106</v>
      </c>
      <c r="B35" s="94" t="s">
        <v>130</v>
      </c>
      <c r="C35" s="170"/>
      <c r="D35" s="170"/>
      <c r="E35" s="170"/>
    </row>
    <row r="36" spans="1:5" ht="81" x14ac:dyDescent="0.25">
      <c r="A36" s="97" t="s">
        <v>107</v>
      </c>
      <c r="B36" s="94" t="s">
        <v>131</v>
      </c>
      <c r="C36" s="171"/>
      <c r="D36" s="171"/>
      <c r="E36" s="171"/>
    </row>
    <row r="37" spans="1:5" ht="40.5" x14ac:dyDescent="0.25">
      <c r="A37" s="97" t="s">
        <v>108</v>
      </c>
      <c r="B37" s="94" t="s">
        <v>132</v>
      </c>
      <c r="C37" s="171"/>
      <c r="D37" s="171"/>
      <c r="E37" s="171"/>
    </row>
    <row r="38" spans="1:5" ht="27" x14ac:dyDescent="0.25">
      <c r="A38" s="97" t="s">
        <v>109</v>
      </c>
      <c r="B38" s="94" t="s">
        <v>110</v>
      </c>
      <c r="C38" s="172"/>
      <c r="D38" s="172"/>
      <c r="E38" s="172"/>
    </row>
    <row r="39" spans="1:5" x14ac:dyDescent="0.25">
      <c r="A39" s="176" t="s">
        <v>111</v>
      </c>
      <c r="B39" s="177"/>
      <c r="C39" s="93"/>
      <c r="D39" s="93"/>
      <c r="E39" s="93"/>
    </row>
    <row r="40" spans="1:5" ht="16.5" customHeight="1" x14ac:dyDescent="0.25">
      <c r="A40" s="98" t="s">
        <v>133</v>
      </c>
      <c r="B40" s="99"/>
      <c r="C40" s="100">
        <v>10155</v>
      </c>
      <c r="D40" s="100">
        <v>15232.5</v>
      </c>
      <c r="E40" s="100">
        <v>20310</v>
      </c>
    </row>
    <row r="41" spans="1:5" ht="16.5" customHeight="1" x14ac:dyDescent="0.25">
      <c r="A41" s="98" t="s">
        <v>112</v>
      </c>
      <c r="B41" s="99"/>
      <c r="C41" s="100">
        <v>24000</v>
      </c>
      <c r="D41" s="100">
        <v>36000</v>
      </c>
      <c r="E41" s="100">
        <v>48000</v>
      </c>
    </row>
    <row r="42" spans="1:5" ht="17.25" x14ac:dyDescent="0.25">
      <c r="A42" s="185" t="s">
        <v>113</v>
      </c>
      <c r="B42" s="185"/>
      <c r="C42" s="185"/>
      <c r="D42" s="185"/>
      <c r="E42" s="185"/>
    </row>
    <row r="43" spans="1:5" ht="15" customHeight="1" x14ac:dyDescent="0.25">
      <c r="A43" s="86" t="s">
        <v>121</v>
      </c>
    </row>
    <row r="45" spans="1:5" ht="14.25" x14ac:dyDescent="0.25">
      <c r="A45" s="87" t="s">
        <v>96</v>
      </c>
      <c r="B45" s="87" t="s">
        <v>97</v>
      </c>
    </row>
    <row r="46" spans="1:5" ht="15" customHeight="1" x14ac:dyDescent="0.25">
      <c r="A46" s="136" t="s">
        <v>114</v>
      </c>
      <c r="B46" s="137" t="s">
        <v>115</v>
      </c>
    </row>
    <row r="47" spans="1:5" ht="12" customHeight="1" x14ac:dyDescent="0.25">
      <c r="A47" s="138"/>
      <c r="B47" s="138"/>
    </row>
    <row r="48" spans="1:5" ht="19.5" customHeight="1" x14ac:dyDescent="0.25">
      <c r="A48" s="139" t="s">
        <v>100</v>
      </c>
      <c r="B48" s="140"/>
    </row>
    <row r="49" spans="1:8" ht="54" customHeight="1" x14ac:dyDescent="0.25">
      <c r="A49" s="93" t="s">
        <v>101</v>
      </c>
      <c r="B49" s="94" t="s">
        <v>114</v>
      </c>
      <c r="C49" s="174" t="s">
        <v>65</v>
      </c>
      <c r="D49" s="174"/>
      <c r="E49" s="175"/>
      <c r="F49" s="95"/>
    </row>
    <row r="50" spans="1:8" ht="27" x14ac:dyDescent="0.25">
      <c r="A50" s="93" t="s">
        <v>102</v>
      </c>
      <c r="B50" s="94" t="s">
        <v>116</v>
      </c>
      <c r="C50" s="96" t="s">
        <v>103</v>
      </c>
      <c r="D50" s="96" t="s">
        <v>104</v>
      </c>
      <c r="E50" s="96" t="s">
        <v>105</v>
      </c>
      <c r="F50" s="95"/>
      <c r="H50" s="105"/>
    </row>
    <row r="51" spans="1:8" x14ac:dyDescent="0.25">
      <c r="A51" s="93" t="s">
        <v>106</v>
      </c>
      <c r="B51" s="94" t="s">
        <v>115</v>
      </c>
      <c r="C51" s="170"/>
      <c r="D51" s="170"/>
      <c r="E51" s="170"/>
    </row>
    <row r="52" spans="1:8" ht="81" x14ac:dyDescent="0.25">
      <c r="A52" s="97" t="s">
        <v>107</v>
      </c>
      <c r="B52" s="94" t="s">
        <v>117</v>
      </c>
      <c r="C52" s="171"/>
      <c r="D52" s="171"/>
      <c r="E52" s="171"/>
    </row>
    <row r="53" spans="1:8" x14ac:dyDescent="0.25">
      <c r="A53" s="97" t="s">
        <v>108</v>
      </c>
      <c r="B53" s="94" t="s">
        <v>118</v>
      </c>
      <c r="C53" s="171"/>
      <c r="D53" s="171"/>
      <c r="E53" s="171"/>
    </row>
    <row r="54" spans="1:8" ht="27" x14ac:dyDescent="0.25">
      <c r="A54" s="97" t="s">
        <v>109</v>
      </c>
      <c r="B54" s="94" t="s">
        <v>119</v>
      </c>
      <c r="C54" s="172"/>
      <c r="D54" s="172"/>
      <c r="E54" s="172"/>
    </row>
    <row r="55" spans="1:8" ht="15" customHeight="1" x14ac:dyDescent="0.25">
      <c r="A55" s="176" t="s">
        <v>111</v>
      </c>
      <c r="B55" s="177"/>
      <c r="C55" s="93"/>
      <c r="D55" s="93"/>
      <c r="E55" s="93"/>
      <c r="F55" s="95"/>
    </row>
    <row r="56" spans="1:8" ht="15" customHeight="1" x14ac:dyDescent="0.25">
      <c r="A56" s="98" t="s">
        <v>112</v>
      </c>
      <c r="B56" s="99"/>
      <c r="C56" s="128">
        <v>60200</v>
      </c>
      <c r="D56" s="128">
        <v>90300</v>
      </c>
      <c r="E56" s="128">
        <v>120400</v>
      </c>
    </row>
    <row r="58" spans="1:8" x14ac:dyDescent="0.25">
      <c r="A58" s="139" t="s">
        <v>100</v>
      </c>
      <c r="B58" s="140"/>
    </row>
    <row r="59" spans="1:8" ht="52.5" customHeight="1" x14ac:dyDescent="0.25">
      <c r="A59" s="93" t="s">
        <v>101</v>
      </c>
      <c r="B59" s="94" t="s">
        <v>114</v>
      </c>
      <c r="C59" s="174" t="s">
        <v>141</v>
      </c>
      <c r="D59" s="174"/>
      <c r="E59" s="175"/>
    </row>
    <row r="60" spans="1:8" ht="27" x14ac:dyDescent="0.25">
      <c r="A60" s="93" t="s">
        <v>102</v>
      </c>
      <c r="B60" s="94" t="s">
        <v>116</v>
      </c>
      <c r="C60" s="96" t="s">
        <v>103</v>
      </c>
      <c r="D60" s="96" t="s">
        <v>104</v>
      </c>
      <c r="E60" s="96" t="s">
        <v>105</v>
      </c>
    </row>
    <row r="61" spans="1:8" x14ac:dyDescent="0.25">
      <c r="A61" s="93" t="s">
        <v>106</v>
      </c>
      <c r="B61" s="94" t="s">
        <v>115</v>
      </c>
      <c r="C61" s="170"/>
      <c r="D61" s="170"/>
      <c r="E61" s="170"/>
    </row>
    <row r="62" spans="1:8" ht="81" x14ac:dyDescent="0.25">
      <c r="A62" s="97" t="s">
        <v>107</v>
      </c>
      <c r="B62" s="94" t="s">
        <v>117</v>
      </c>
      <c r="C62" s="171"/>
      <c r="D62" s="171"/>
      <c r="E62" s="171"/>
    </row>
    <row r="63" spans="1:8" x14ac:dyDescent="0.25">
      <c r="A63" s="97" t="s">
        <v>108</v>
      </c>
      <c r="B63" s="94" t="s">
        <v>118</v>
      </c>
      <c r="C63" s="171"/>
      <c r="D63" s="171"/>
      <c r="E63" s="171"/>
    </row>
    <row r="64" spans="1:8" ht="27" x14ac:dyDescent="0.25">
      <c r="A64" s="97" t="s">
        <v>109</v>
      </c>
      <c r="B64" s="94" t="s">
        <v>119</v>
      </c>
      <c r="C64" s="172"/>
      <c r="D64" s="172"/>
      <c r="E64" s="172"/>
    </row>
    <row r="65" spans="1:5" x14ac:dyDescent="0.25">
      <c r="A65" s="176" t="s">
        <v>111</v>
      </c>
      <c r="B65" s="177"/>
      <c r="C65" s="93"/>
      <c r="D65" s="93"/>
      <c r="E65" s="93"/>
    </row>
    <row r="66" spans="1:5" ht="16.5" x14ac:dyDescent="0.25">
      <c r="A66" s="98" t="s">
        <v>112</v>
      </c>
      <c r="B66" s="99"/>
      <c r="C66" s="128">
        <v>-60200</v>
      </c>
      <c r="D66" s="128">
        <v>-90300</v>
      </c>
      <c r="E66" s="128">
        <v>-120400</v>
      </c>
    </row>
  </sheetData>
  <mergeCells count="30">
    <mergeCell ref="C59:E59"/>
    <mergeCell ref="C61:C64"/>
    <mergeCell ref="D61:D64"/>
    <mergeCell ref="E61:E64"/>
    <mergeCell ref="A65:B65"/>
    <mergeCell ref="A30:B30"/>
    <mergeCell ref="C16:C19"/>
    <mergeCell ref="D16:D19"/>
    <mergeCell ref="E16:E19"/>
    <mergeCell ref="C2:E2"/>
    <mergeCell ref="C3:E3"/>
    <mergeCell ref="A5:E5"/>
    <mergeCell ref="A7:E7"/>
    <mergeCell ref="C14:E14"/>
    <mergeCell ref="A20:B20"/>
    <mergeCell ref="C24:E24"/>
    <mergeCell ref="C26:C29"/>
    <mergeCell ref="D26:D29"/>
    <mergeCell ref="E26:E29"/>
    <mergeCell ref="A55:B55"/>
    <mergeCell ref="A42:E42"/>
    <mergeCell ref="C49:E49"/>
    <mergeCell ref="C51:C54"/>
    <mergeCell ref="D51:D54"/>
    <mergeCell ref="E51:E54"/>
    <mergeCell ref="C33:E33"/>
    <mergeCell ref="C35:C38"/>
    <mergeCell ref="D35:D38"/>
    <mergeCell ref="E35:E38"/>
    <mergeCell ref="A39:B39"/>
  </mergeCells>
  <pageMargins left="0.70866141732283472" right="0.70866141732283472" top="0.74803149606299213" bottom="0.74803149606299213" header="0.31496062992125984" footer="0.31496062992125984"/>
  <pageSetup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1'!Print_Area</vt:lpstr>
      <vt:lpstr>'Հավելված 2'!Print_Area</vt:lpstr>
      <vt:lpstr>'Հավելված 3'!Print_Area</vt:lpstr>
      <vt:lpstr>'Հավելված 5'!Print_Area</vt:lpstr>
      <vt:lpstr>'Հավելված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2022-05-30T12:49:40Z</dcterms:modified>
</cp:coreProperties>
</file>