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 defaultThemeVersion="124226"/>
  <bookViews>
    <workbookView xWindow="0" yWindow="0" windowWidth="20640" windowHeight="11760" tabRatio="423" activeTab="2"/>
  </bookViews>
  <sheets>
    <sheet name="1" sheetId="37" r:id="rId1"/>
    <sheet name="2" sheetId="50" r:id="rId2"/>
    <sheet name="3" sheetId="42" r:id="rId3"/>
    <sheet name="4" sheetId="44" r:id="rId4"/>
    <sheet name="5" sheetId="51" r:id="rId5"/>
    <sheet name="6" sheetId="48" r:id="rId6"/>
  </sheets>
  <definedNames>
    <definedName name="AgencyCode" localSheetId="1">#REF!</definedName>
    <definedName name="AgencyCode" localSheetId="2">#REF!</definedName>
    <definedName name="AgencyCode">#REF!</definedName>
    <definedName name="AgencyName" localSheetId="2">#REF!</definedName>
    <definedName name="AgencyName">#REF!</definedName>
    <definedName name="Functional1" localSheetId="2">#REF!</definedName>
    <definedName name="Functional1">#REF!</definedName>
    <definedName name="PANature" localSheetId="2">#REF!</definedName>
    <definedName name="PANature">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 localSheetId="2">#REF!</definedName>
    <definedName name="PerformanceType">#REF!</definedName>
    <definedName name="_xlnm.Print_Area" localSheetId="2">'3'!$A$1:$F$36</definedName>
    <definedName name="_xlnm.Print_Titles" localSheetId="0">'1'!$6:$8</definedName>
    <definedName name="_xlnm.Print_Titles" localSheetId="1">'2'!$8:$9</definedName>
    <definedName name="_xlnm.Print_Titles" localSheetId="2">'3'!$7:$8</definedName>
  </definedNames>
  <calcPr calcId="144525"/>
</workbook>
</file>

<file path=xl/calcChain.xml><?xml version="1.0" encoding="utf-8"?>
<calcChain xmlns="http://schemas.openxmlformats.org/spreadsheetml/2006/main">
  <c r="E21" i="44" l="1"/>
  <c r="E20" i="44"/>
  <c r="E54" i="51" l="1"/>
  <c r="D54" i="51"/>
  <c r="C54" i="51"/>
  <c r="E23" i="51"/>
  <c r="E45" i="51" s="1"/>
  <c r="D22" i="51"/>
  <c r="D21" i="51"/>
  <c r="E20" i="51"/>
  <c r="D20" i="51"/>
  <c r="C20" i="51"/>
  <c r="D21" i="42"/>
  <c r="F16" i="37" l="1"/>
  <c r="C16" i="37"/>
  <c r="F18" i="42"/>
  <c r="D18" i="42"/>
  <c r="E18" i="42"/>
  <c r="F20" i="37" l="1"/>
  <c r="F19" i="37"/>
  <c r="F18" i="37"/>
  <c r="F22" i="37"/>
  <c r="F27" i="37"/>
  <c r="F26" i="37"/>
  <c r="F25" i="37"/>
  <c r="F24" i="37"/>
  <c r="F23" i="37"/>
  <c r="G21" i="37" l="1"/>
  <c r="D28" i="42"/>
  <c r="E21" i="42"/>
  <c r="F21" i="42"/>
  <c r="E28" i="42"/>
  <c r="F28" i="42"/>
  <c r="D16" i="42" l="1"/>
  <c r="F16" i="42"/>
  <c r="E16" i="42"/>
  <c r="D23" i="51" s="1"/>
  <c r="D45" i="51" s="1"/>
  <c r="G37" i="50" l="1"/>
  <c r="C23" i="51"/>
  <c r="C45" i="51" s="1"/>
  <c r="F15" i="42"/>
  <c r="I37" i="50"/>
  <c r="E15" i="42"/>
  <c r="H37" i="50"/>
  <c r="G25" i="48"/>
  <c r="G27" i="48" l="1"/>
  <c r="G19" i="48" l="1"/>
  <c r="G20" i="48"/>
  <c r="G21" i="48"/>
  <c r="G22" i="48"/>
  <c r="G23" i="48"/>
  <c r="G24" i="48"/>
  <c r="G26" i="48"/>
  <c r="G28" i="48"/>
  <c r="G16" i="48"/>
  <c r="G13" i="48" l="1"/>
  <c r="G14" i="48"/>
  <c r="G15" i="48"/>
  <c r="C23" i="37" l="1"/>
  <c r="C24" i="37"/>
  <c r="C25" i="37"/>
  <c r="C26" i="37"/>
  <c r="C27" i="37"/>
  <c r="C28" i="37"/>
  <c r="F28" i="37" l="1"/>
  <c r="D23" i="37" l="1"/>
  <c r="D24" i="37"/>
  <c r="D25" i="37"/>
  <c r="D26" i="37"/>
  <c r="D27" i="37"/>
  <c r="D28" i="37"/>
  <c r="F21" i="37"/>
  <c r="H21" i="37"/>
  <c r="C22" i="37"/>
  <c r="C20" i="37"/>
  <c r="C19" i="37"/>
  <c r="C18" i="37"/>
  <c r="G18" i="48" l="1"/>
  <c r="G12" i="48"/>
  <c r="G17" i="48" l="1"/>
  <c r="G11" i="48"/>
  <c r="G10" i="48" l="1"/>
  <c r="G9" i="48" l="1"/>
  <c r="G8" i="48" s="1"/>
  <c r="D20" i="37" l="1"/>
  <c r="D19" i="37"/>
  <c r="E17" i="37"/>
  <c r="F17" i="37"/>
  <c r="H17" i="37"/>
  <c r="E21" i="37"/>
  <c r="H15" i="37"/>
  <c r="E15" i="37"/>
  <c r="H13" i="37" l="1"/>
  <c r="H29" i="37" s="1"/>
  <c r="E13" i="37"/>
  <c r="E29" i="37" s="1"/>
  <c r="G15" i="37"/>
  <c r="G17" i="37"/>
  <c r="F15" i="37"/>
  <c r="H11" i="37" l="1"/>
  <c r="F13" i="37"/>
  <c r="G13" i="37"/>
  <c r="G11" i="37" s="1"/>
  <c r="F29" i="37" l="1"/>
  <c r="D29" i="37" s="1"/>
  <c r="E11" i="37"/>
  <c r="D17" i="37"/>
  <c r="D18" i="37"/>
  <c r="D21" i="37"/>
  <c r="D22" i="37"/>
  <c r="F11" i="37" l="1"/>
  <c r="F13" i="42"/>
  <c r="D15" i="42"/>
  <c r="D13" i="42" s="1"/>
  <c r="E13" i="42" l="1"/>
  <c r="D11" i="42"/>
  <c r="D9" i="42" s="1"/>
  <c r="D16" i="37" l="1"/>
  <c r="H9" i="37" l="1"/>
  <c r="G9" i="37"/>
  <c r="E9" i="37"/>
  <c r="G36" i="50" l="1"/>
  <c r="G35" i="50" s="1"/>
  <c r="D15" i="37"/>
  <c r="G34" i="50" l="1"/>
  <c r="G33" i="50" s="1"/>
  <c r="G31" i="50" s="1"/>
  <c r="G30" i="50" s="1"/>
  <c r="H36" i="50"/>
  <c r="H35" i="50" s="1"/>
  <c r="I36" i="50"/>
  <c r="I35" i="50" s="1"/>
  <c r="G29" i="50" l="1"/>
  <c r="G28" i="50" s="1"/>
  <c r="G27" i="50" s="1"/>
  <c r="G26" i="50" s="1"/>
  <c r="G24" i="50" s="1"/>
  <c r="G22" i="50" s="1"/>
  <c r="G20" i="50" s="1"/>
  <c r="H34" i="50"/>
  <c r="H33" i="50" s="1"/>
  <c r="H31" i="50" s="1"/>
  <c r="H30" i="50" s="1"/>
  <c r="E11" i="42"/>
  <c r="E9" i="42" s="1"/>
  <c r="F11" i="42"/>
  <c r="F9" i="42" s="1"/>
  <c r="D13" i="37"/>
  <c r="I34" i="50" l="1"/>
  <c r="I33" i="50" s="1"/>
  <c r="I31" i="50" s="1"/>
  <c r="I30" i="50" s="1"/>
  <c r="I29" i="50" s="1"/>
  <c r="I28" i="50" s="1"/>
  <c r="I27" i="50" s="1"/>
  <c r="I26" i="50" s="1"/>
  <c r="I24" i="50" s="1"/>
  <c r="I22" i="50" s="1"/>
  <c r="G18" i="50"/>
  <c r="G16" i="50" s="1"/>
  <c r="G14" i="50" s="1"/>
  <c r="G12" i="50" s="1"/>
  <c r="G10" i="50" s="1"/>
  <c r="H29" i="50"/>
  <c r="H28" i="50" s="1"/>
  <c r="H27" i="50" s="1"/>
  <c r="H26" i="50" s="1"/>
  <c r="H24" i="50" s="1"/>
  <c r="H22" i="50" s="1"/>
  <c r="H20" i="50" s="1"/>
  <c r="D11" i="37"/>
  <c r="F9" i="37"/>
  <c r="D9" i="37" s="1"/>
  <c r="I20" i="50" l="1"/>
  <c r="I18" i="50" s="1"/>
  <c r="I16" i="50" s="1"/>
  <c r="I14" i="50" s="1"/>
  <c r="I12" i="50" s="1"/>
  <c r="I10" i="50" s="1"/>
  <c r="H18" i="50"/>
  <c r="H16" i="50" s="1"/>
  <c r="H14" i="50" s="1"/>
  <c r="H12" i="50" s="1"/>
  <c r="H10" i="50" s="1"/>
</calcChain>
</file>

<file path=xl/sharedStrings.xml><?xml version="1.0" encoding="utf-8"?>
<sst xmlns="http://schemas.openxmlformats.org/spreadsheetml/2006/main" count="297" uniqueCount="137">
  <si>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</si>
  <si>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</si>
  <si>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</si>
  <si>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</si>
  <si>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</si>
  <si>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</si>
  <si>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>այդ թվում՝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</si>
  <si>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</si>
  <si>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</si>
  <si>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</si>
  <si>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</si>
  <si>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</si>
  <si>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</si>
  <si>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</si>
  <si>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</si>
  <si>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</si>
  <si>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</si>
  <si>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</si>
  <si>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</si>
  <si>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</si>
  <si>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</si>
  <si>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</si>
  <si>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</si>
  <si>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</si>
  <si>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</si>
  <si>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</si>
  <si>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</si>
  <si>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</si>
  <si>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</si>
  <si>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</si>
  <si>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</si>
  <si>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</si>
  <si>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</si>
  <si>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թվում՝ ըստ ուղղությունների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</si>
  <si>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</si>
  <si>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</si>
  <si>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Ցուցանիշների փոփոխությունը 
(ավելացումները նշված են դրական նշանով, իսկ նվազեցումները` փակագծերում)</t>
  </si>
  <si>
    <t>ՀՀ տարածքային կառավարման և ենթակառուցվածքների նախարարություն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</si>
  <si>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</si>
  <si>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</si>
  <si>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</si>
  <si>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</si>
  <si>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</si>
  <si>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</si>
  <si>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</si>
  <si>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21001</t>
  </si>
  <si>
    <t xml:space="preserve"> Պետական նշանակության ավտոճանապարհների հիմնանորոգում</t>
  </si>
  <si>
    <t xml:space="preserve"> - Շենքերի և շինությունների կապիտալ վերանորոգում</t>
  </si>
  <si>
    <t>Հավելված N4</t>
  </si>
  <si>
    <t xml:space="preserve"> 1049 </t>
  </si>
  <si>
    <t xml:space="preserve"> Ճանապարհային ցանցի բարելավում </t>
  </si>
  <si>
    <t xml:space="preserve"> 21001 </t>
  </si>
  <si>
    <t xml:space="preserve"> Պետական նշանակության ավտոճանապարհների հիմնանորոգում </t>
  </si>
  <si>
    <t xml:space="preserve"> Հանրության կողմից անմիջականորեն օգտագործվող ակտիվների հետ կապված միջոցառումներ </t>
  </si>
  <si>
    <t xml:space="preserve"> Միջպետական նշանակության ավտոճանապարհներ </t>
  </si>
  <si>
    <t>Հավելված N5</t>
  </si>
  <si>
    <t xml:space="preserve"> ՄԱՍ 1. ՊԵՏԱԿԱՆ ՄԱՐՄՆԻ ԳԾՈՎ ԱՐԴՅՈՒՆՔԱՅԻՆ (ԿԱՏԱՐՈՂԱԿԱՆ) ՑՈՒՑԱՆԻՇՆԵՐԸ </t>
  </si>
  <si>
    <t>Միջպետական նշանակության ավտոճանապարհներ, այդ թվում</t>
  </si>
  <si>
    <t>Հավելված N3</t>
  </si>
  <si>
    <t>Հավելված N1</t>
  </si>
  <si>
    <t xml:space="preserve"> ՀՀ տարածքային կառավարման և ենթակառուցվածքների նախարարություն</t>
  </si>
  <si>
    <t xml:space="preserve"> Հանրության կողմից անմիջականորեն օգտագործվող ակտիվների հետ կապված միջոցառումներ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</si>
  <si>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
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</si>
  <si>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</si>
  <si>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</si>
  <si>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</si>
  <si>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</si>
  <si>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</si>
  <si>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</si>
  <si>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</si>
  <si>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</si>
  <si>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05</t>
  </si>
  <si>
    <t>Դաս N 01</t>
  </si>
  <si>
    <t>1049   21001</t>
  </si>
  <si>
    <t xml:space="preserve"> ՄԱՍ II. ԱՇԽԱՏԱՆՔՆԵՐ</t>
  </si>
  <si>
    <t xml:space="preserve"> ՄԱՍ III. ԾԱՌԱՅՈՒԹՅՈՒՆՆԵՐ</t>
  </si>
  <si>
    <t>Մարզային նշանակության ավտոճանապարհներ, այդ թվում</t>
  </si>
  <si>
    <t>Հանրապետական նշանակության ավտոճանապարհներ, այդ թվում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</si>
  <si>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</si>
  <si>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</si>
  <si>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</si>
  <si>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</t>
  </si>
  <si>
    <t xml:space="preserve"> ՀՀ կառավարություն</t>
  </si>
  <si>
    <t>ՀՀ կառավարություն</t>
  </si>
  <si>
    <t>ՀՀ ԿԱՌԱՎԱՐՈՒԹՅՈՒՆ</t>
  </si>
  <si>
    <t>Առաջին կիսամյակ</t>
  </si>
  <si>
    <t xml:space="preserve"> Ինն ամիս</t>
  </si>
  <si>
    <t>հազ. դրամ</t>
  </si>
  <si>
    <t>ճանապարհների վերանորոգման աշխատանքներ</t>
  </si>
  <si>
    <t>դրամ</t>
  </si>
  <si>
    <t>հեղինակային հսկողության ծառայություններ</t>
  </si>
  <si>
    <t>տեխնիկական հսկողության ծառայություններ</t>
  </si>
  <si>
    <t xml:space="preserve">ՀՀ կառավարության  2022 թվականի </t>
  </si>
  <si>
    <t>«ՀԱՅԱՍՏԱՆԻ ՀԱՆՐԱՊԵՏՈՒԹՅԱՆ 2022 ԹՎԱԿԱՆԻ ՊԵՏԱԿԱՆ ԲՅՈՒՋԵԻ ՄԱՍԻՆ» ՀԱՅԱՍՏԱՆԻ ՀԱՆՐԱՊԵՏՈՒԹՅԱՆ
ՕՐԵՆՔԻ N 1 ՀԱՎԵԼՎԱԾԻ N 3 ԱՂՅՈՒՍԱԿՈՒՄ ԿԱՏԱՐՎՈՂ ՓՈՓՈԽՈՒԹՅՈՒՆՆԵՐԸ ԵՎ ԼՐԱՑՈՒՄՆԵՐԸ</t>
  </si>
  <si>
    <t>Հավելված N2</t>
  </si>
  <si>
    <t>ՀԱՅԱՍՏԱՆԻ ՀԱՆՐԱՊԵՏՈՒԹՅԱՆ ԿԱՌԱՎԱՐՈՒԹՅԱՆ 2021 ԹՎԱԿԱՆԻ ԴԵԿՏԵՄԲԵՐԻ 23-Ի N 2121-Ն ՈՐՈՇՄԱՆ N 3 ԵՎ N 4 ՀԱՎԵԼՎԱԾՆԵՐՈՒՄ ԿԱՏԱՐՎՈՂ ՓՈՓՈԽՈՒԹՅՈՒՆՆԵՐԸ ԵՎ ԼՐԱՑՈՒՄՆԵՐԸ</t>
  </si>
  <si>
    <t>ՀԱՅԱՍՏԱՆԻ ՀԱՆՐԱՊԵՏՈՒԹՅԱՆ ԿԱՌԱՎԱՐՈՒԹՅԱՆ 2021 ԹՎԱԿԱՆԻ ԴԵԿՏԵՄԲԵՐԻ 23-Ի N 2121-Ն ՈՐՈՇՄԱՆ N 5 ՀԱՎԵԼՎԱԾԻ N 2 ԱՂՅՈՒՍԱԿՈՒՄ ԿԱՏԱՐՎՈՂ ՓՈՓՈԽՈՒԹՅՈՒՆՆԵՐԸ ԵՎ ԼՐԱՑՈՒՄՆԵՐԸ</t>
  </si>
  <si>
    <t>ՀԱՅԱՍՏԱՆԻ ՀԱՆՐԱՊԵՏՈՒԹՅԱՆ ԿԱՌԱՎԱՐՈՒԹՅԱՆ 2021 ԹՎԱԿԱՆԻ ԴԵԿՏԵՄԲԵՐԻ 23-Ի N 2121-Ն ՈՐՈՇՄԱՆ N 9.1 ՀԱՎԵԼՎԱԾԻ NN 9.1.8 և 9.1.59 ԱՂՅՈՒՍԱԿՆԵՐՈՒՄ ԿԱՏԱՐՎՈՂ ՓՈՓՈԽՈՒԹՅՈՒՆՆԵՐԸ ԵՎ ԼՐԱՑՈՒՄՆԵՐԸ</t>
  </si>
  <si>
    <t>Աղյուսակ 9.1.8</t>
  </si>
  <si>
    <t>Աղյուսակ 9.1.59</t>
  </si>
  <si>
    <t>ՀԱՅԱՍՏԱՆԻ ՀԱՆՐԱՊԵՏՈՒԹՅԱՆ ԿԱՌԱՎԱՐՈՒԹՅԱՆ 2021 ԹՎԱԿԱՆԻ ԴԵԿՏԵՄԲԵՐԻ 23-Ի N 2121-Ն ՈՐՈՇՄԱՆ N 10 ՀԱՎԵԼՎԱԾՈՒՄ ԿԱՏԱՐՎՈՂ ԼՐԱՑՈՒՄՆԵՐԸ</t>
  </si>
  <si>
    <t>2</t>
  </si>
  <si>
    <t>Բաժին</t>
  </si>
  <si>
    <t>Խումբ</t>
  </si>
  <si>
    <t>Դաս</t>
  </si>
  <si>
    <t xml:space="preserve"> Տրանսպորտային օբյեկտների հիմնանորոգում </t>
  </si>
  <si>
    <t xml:space="preserve"> Ավտոմոբիլային ճանապարհների վրա գտնվող կամուրջների հիմնանորոգում </t>
  </si>
  <si>
    <t xml:space="preserve"> Միջոցառումն իրականացնողի անվանումը </t>
  </si>
  <si>
    <t xml:space="preserve">  Մասնագիտացված միավոր </t>
  </si>
  <si>
    <t xml:space="preserve"> Հանրապետական նշանակության ավտոճանապարհներ </t>
  </si>
  <si>
    <t>ՀՀ կառավարության 2022 թվականի</t>
  </si>
  <si>
    <t xml:space="preserve"> Մարզային նշանակության ավտոճանապարհներ </t>
  </si>
  <si>
    <t>Ցուցանիշների փոփոխությունը 
(նվազեցումները նշված են փակագծերում)</t>
  </si>
  <si>
    <t>Ցուցանիշների փոփոխությունը 
(ավելացումները նշված են դրական նշանով)</t>
  </si>
  <si>
    <t>Մ-3, Թուրքիայի սահման-Մարգարա-Վանաձոր-Տաշիր-Վրաստանի սահման միջպետական նշանակության ավտոճանապարհի կմ2+000 - կմ10+500 հատվածի հիմնանորոգում</t>
  </si>
  <si>
    <t>Հ-2, /Հ-1/ Աբովյան- Արզնի-/Հ-6/ (Նոր Գեղի) հանրապետական նշանակության ավտոճանապարհի կմ0+000-կմ1+400 հատվածի հիմնանորոգում</t>
  </si>
  <si>
    <t>Հ-5, /Հ-6/-Նոր Գեղի-Արգել-Արզական-Հրազդան հանրապետական նշանակության ավտոճանապարհի կմ0+000 - կմ10+000 հատվածի հիմնանորոգում</t>
  </si>
  <si>
    <t>Հ-36, /Մ-4/ (Իջևան) - Նավուր - Բերդ - Այգեպար հանրապետական նշանակության ավտոճանապարհի կմ 5+600-կմ 42+100 հատվածի հիմնանորոգում</t>
  </si>
  <si>
    <t>Տ-5-69, /Հ-70/ - Ահնիձոր մարզային նշանակության ավտոճանապարհի կմ0+000 - կմ4+000 հատվածի հիմնանորոգում</t>
  </si>
  <si>
    <t>/Հ-70/ – Քարինջ մարզային նշանակության ավտոճանապարհի կմ0+000 - կմ3+500 հատվածի հիմնանորոգում</t>
  </si>
  <si>
    <t>Տ-5-82, /Հ-70/ – Լորուտ մարզային նշանակության ավտոճանապարհի կմ0+000 - կմ1+600 հատվածի հիմնանորոգում</t>
  </si>
  <si>
    <t>Տ-5-93, /Հ-70/ - Մարց մարզային նշանակության ավտոճանապարհի կմ0+000 - կմ0+800 հատվածի հիմնանորոգում</t>
  </si>
  <si>
    <t>Հրազդան քաղաքի Տիգրան Մեծ փողոցի 290 գծ.մ հատվածի հիմնանորոգում</t>
  </si>
  <si>
    <t>Հրազդան քաղաքի հարավային թաղամաս 1069 գծ.մ (Նոյեմբերյան փողոց 627 գծ.մ, Մյասնիկյան փողոց 442 գծ.մ ) հատվածների հիմնանորոգում</t>
  </si>
  <si>
    <t>Հրազդան քաղաքի Վանատուր թաղամասի միջթաղամասային փողոցների 3384 գծ.մ (626 գծ.մ, 310 գծ.մ, 176 գծ.մ, 1235 գծ.մ, 950 գծ.մ և 87 գծ.մ ) հատվածների հիմնանորոգում</t>
  </si>
  <si>
    <t>Տ-8-93.Լծեն-Տաթև ավտոճանապարհի վերակառուցում</t>
  </si>
  <si>
    <t>Հ-21, /Հ-75/ - Հոռոմ-Արթիկ-Ալագյազ հանրապետական նշանակության ավտոճանապարհի կմ19+000 - կմ23+900 հատվածի հիմնանորոգում</t>
  </si>
  <si>
    <t>Մ-3, Թուրքիայի սահման-Մարգարա-Վանաձոր-Տաշիր-Վրաստանի սահման միջպետական նշանակության ավտոճանապարհի կմ154+000-կմ176+900 հատվածի հիմնանորոգում</t>
  </si>
  <si>
    <t>Հ-8, /Մ-2/-Այնթապ-Մխչյան-Արտաշատ-Այգևան-/Մ-2/ հանրապետական նշանակության ավտոճանապարհի կմ21+200-կմ 26+400 և կմ30+000-կմ33+500 հատվածների հիմնանորոգում</t>
  </si>
  <si>
    <t>Հ-30, /Մ-4/ - Ճամբարակ - /Մ-14/ հանրապետական նշանակության ավտոճանապարհի կմ0+000-կմ11+000 հատվածի հիմնանորոգում</t>
  </si>
  <si>
    <t>ԲՄ</t>
  </si>
  <si>
    <t>ՀԲՄ</t>
  </si>
  <si>
    <t>ՄԱ</t>
  </si>
  <si>
    <t>ԳՀ</t>
  </si>
  <si>
    <t>ՀԱՅԱՍՏԱՆԻ ՀԱՆՐԱՊԵՏՈՒԹՅԱՆ ԿԱՌԱՎԱՐՈՒԹՅԱՆ 2021 ԹՎԱԿԱՆԻ ԴԵԿՏԵՄԲԵՐԻ 23-Ի N 2121-Ն ՈՐՈՇՄԱՆ N 9 ՀԱՎԵԼՎԱԾԻ NN 9.7 ԱՂՅՈՒՍԱԿՈՒՄ ԿԱՏԱՐՎՈՂ ՓՈՓՈԽՈՒԹՅՈՒՆՆԵՐԸ ԵՎ ԼՐԱՑՈՒՄՆԵՐԸ</t>
  </si>
  <si>
    <t>Աղյուսակ 9.7</t>
  </si>
  <si>
    <t xml:space="preserve"> ՄԱՍ 2. ՊԵՏԱԿԱՆ ՄԱՐՄՆԻ ԳԾՈՎ ԱՐԴՅՈՒՆՔԱՅԻՆ (ԿԱՏԱՐՈՂԱԿԱՆ) ՑՈՒՑԱՆԻՇՆԵՐԸ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</si>
</sst>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(* #,##0.00_);_(* \(#,##0.00\);_(* &quot;-&quot;??_);_(@_)"/>
    <numFmt numFmtId="164" formatCode="_-* #,##0.00\ _₽_-;\-* #,##0.00\ _₽_-;_-* &quot;-&quot;??\ _₽_-;_-@_-"/>
    <numFmt numFmtId="165" formatCode="_ * #,##0.00_)_€_ ;_ * \(#,##0.00\)_€_ ;_ * &quot;-&quot;??_)_€_ ;_ @_ "/>
    <numFmt numFmtId="166" formatCode="##,##0.0;\(##,##0.0\);\-"/>
    <numFmt numFmtId="167" formatCode="#,##0.0_);\(#,##0.0\)"/>
    <numFmt numFmtId="168" formatCode="_(* #,##0.0_);_(* \(#,##0.0\);_(* &quot;-&quot;??_);_(@_)"/>
    <numFmt numFmtId="169" formatCode="_-* #,##0.00_р_._-;\-* #,##0.00_р_._-;_-* &quot;-&quot;??_р_._-;_-@_-"/>
    <numFmt numFmtId="170" formatCode="_ * #,##0.00_)\ _ _ ;_ * \(#,##0.00\)\ _ _ ;_ * &quot;-&quot;??_)\ _ _ ;_ @_ "/>
    <numFmt numFmtId="171" formatCode="#,##0.0"/>
    <numFmt numFmtId="172" formatCode="_ * #,##0.0_)\ _€_ ;_ * \(#,##0.0\)\ _€_ ;_ * &quot;-&quot;?_)\ _€_ ;_ @_ "/>
  </numFmts>
  <fonts count="7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GHEA Grapalat"/>
      <family val="3"/>
    </font>
    <font>
      <u/>
      <sz val="11"/>
      <color theme="10"/>
      <name val="Calibri"/>
      <family val="2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893">
    <xf numFmtId="0" fontId="0" fillId="0" borderId="0"/>
    <xf numFmtId="0" fontId="3" fillId="0" borderId="0"/>
    <xf numFmtId="9" fontId="4" fillId="0" borderId="0" applyFont="0" applyFill="0" applyBorder="0" applyAlignment="0" applyProtection="0"/>
    <xf numFmtId="0" fontId="5" fillId="0" borderId="0"/>
    <xf numFmtId="0" fontId="6" fillId="0" borderId="0">
      <alignment horizontal="left" vertical="top" wrapText="1"/>
    </xf>
    <xf numFmtId="0" fontId="7" fillId="0" borderId="0"/>
    <xf numFmtId="166" fontId="8" fillId="0" borderId="0" applyFill="0" applyBorder="0" applyProtection="0">
      <alignment horizontal="right" vertical="top"/>
    </xf>
    <xf numFmtId="43" fontId="7" fillId="0" borderId="0" applyFont="0" applyFill="0" applyBorder="0" applyAlignment="0" applyProtection="0"/>
    <xf numFmtId="0" fontId="8" fillId="0" borderId="0">
      <alignment horizontal="left" vertical="top" wrapText="1"/>
    </xf>
    <xf numFmtId="0" fontId="1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1" fillId="0" borderId="0"/>
    <xf numFmtId="0" fontId="12" fillId="0" borderId="0"/>
    <xf numFmtId="165" fontId="11" fillId="0" borderId="0" applyFont="0" applyFill="0" applyBorder="0" applyAlignment="0" applyProtection="0"/>
    <xf numFmtId="0" fontId="7" fillId="0" borderId="0"/>
    <xf numFmtId="43" fontId="14" fillId="0" borderId="0" applyFont="0" applyFill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16" fillId="9" borderId="0" applyNumberFormat="0" applyBorder="0" applyAlignment="0" applyProtection="0"/>
    <xf numFmtId="0" fontId="16" fillId="13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6" fillId="25" borderId="0" applyNumberFormat="0" applyBorder="0" applyAlignment="0" applyProtection="0"/>
    <xf numFmtId="0" fontId="16" fillId="29" borderId="0" applyNumberFormat="0" applyBorder="0" applyAlignment="0" applyProtection="0"/>
    <xf numFmtId="0" fontId="17" fillId="3" borderId="0" applyNumberFormat="0" applyBorder="0" applyAlignment="0" applyProtection="0"/>
    <xf numFmtId="0" fontId="18" fillId="6" borderId="17" applyNumberFormat="0" applyAlignment="0" applyProtection="0"/>
    <xf numFmtId="0" fontId="19" fillId="7" borderId="20" applyNumberFormat="0" applyAlignment="0" applyProtection="0"/>
    <xf numFmtId="0" fontId="20" fillId="0" borderId="0" applyNumberFormat="0" applyFill="0" applyBorder="0" applyAlignment="0" applyProtection="0"/>
    <xf numFmtId="0" fontId="21" fillId="2" borderId="0" applyNumberFormat="0" applyBorder="0" applyAlignment="0" applyProtection="0"/>
    <xf numFmtId="0" fontId="22" fillId="0" borderId="14" applyNumberFormat="0" applyFill="0" applyAlignment="0" applyProtection="0"/>
    <xf numFmtId="0" fontId="23" fillId="0" borderId="15" applyNumberFormat="0" applyFill="0" applyAlignment="0" applyProtection="0"/>
    <xf numFmtId="0" fontId="24" fillId="0" borderId="16" applyNumberFormat="0" applyFill="0" applyAlignment="0" applyProtection="0"/>
    <xf numFmtId="0" fontId="24" fillId="0" borderId="0" applyNumberFormat="0" applyFill="0" applyBorder="0" applyAlignment="0" applyProtection="0"/>
    <xf numFmtId="0" fontId="25" fillId="5" borderId="17" applyNumberFormat="0" applyAlignment="0" applyProtection="0"/>
    <xf numFmtId="0" fontId="26" fillId="0" borderId="19" applyNumberFormat="0" applyFill="0" applyAlignment="0" applyProtection="0"/>
    <xf numFmtId="0" fontId="27" fillId="4" borderId="0" applyNumberFormat="0" applyBorder="0" applyAlignment="0" applyProtection="0"/>
    <xf numFmtId="0" fontId="28" fillId="0" borderId="0"/>
    <xf numFmtId="0" fontId="8" fillId="0" borderId="0">
      <alignment horizontal="left" vertical="top" wrapText="1"/>
    </xf>
    <xf numFmtId="0" fontId="5" fillId="0" borderId="0"/>
    <xf numFmtId="0" fontId="15" fillId="8" borderId="21" applyNumberFormat="0" applyFont="0" applyAlignment="0" applyProtection="0"/>
    <xf numFmtId="0" fontId="11" fillId="8" borderId="21" applyNumberFormat="0" applyFont="0" applyAlignment="0" applyProtection="0"/>
    <xf numFmtId="0" fontId="30" fillId="6" borderId="18" applyNumberFormat="0" applyAlignment="0" applyProtection="0"/>
    <xf numFmtId="9" fontId="3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22" applyNumberFormat="0" applyFill="0" applyAlignment="0" applyProtection="0"/>
    <xf numFmtId="0" fontId="33" fillId="0" borderId="0" applyNumberFormat="0" applyFill="0" applyBorder="0" applyAlignment="0" applyProtection="0"/>
    <xf numFmtId="0" fontId="34" fillId="0" borderId="0"/>
    <xf numFmtId="43" fontId="13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35" fillId="0" borderId="0"/>
    <xf numFmtId="0" fontId="10" fillId="0" borderId="0"/>
    <xf numFmtId="0" fontId="36" fillId="4" borderId="0" applyNumberFormat="0" applyBorder="0" applyAlignment="0" applyProtection="0"/>
    <xf numFmtId="0" fontId="13" fillId="0" borderId="0"/>
    <xf numFmtId="0" fontId="29" fillId="33" borderId="0" applyNumberFormat="0" applyBorder="0" applyAlignment="0" applyProtection="0"/>
    <xf numFmtId="0" fontId="29" fillId="34" borderId="0" applyNumberFormat="0" applyBorder="0" applyAlignment="0" applyProtection="0"/>
    <xf numFmtId="0" fontId="29" fillId="35" borderId="0" applyNumberFormat="0" applyBorder="0" applyAlignment="0" applyProtection="0"/>
    <xf numFmtId="0" fontId="29" fillId="36" borderId="0" applyNumberFormat="0" applyBorder="0" applyAlignment="0" applyProtection="0"/>
    <xf numFmtId="0" fontId="29" fillId="40" borderId="0" applyNumberFormat="0" applyBorder="0" applyAlignment="0" applyProtection="0"/>
    <xf numFmtId="0" fontId="29" fillId="41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37" borderId="0" applyNumberFormat="0" applyBorder="0" applyAlignment="0" applyProtection="0"/>
    <xf numFmtId="0" fontId="29" fillId="36" borderId="0" applyNumberFormat="0" applyBorder="0" applyAlignment="0" applyProtection="0"/>
    <xf numFmtId="0" fontId="29" fillId="42" borderId="0" applyNumberFormat="0" applyBorder="0" applyAlignment="0" applyProtection="0"/>
    <xf numFmtId="0" fontId="29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43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46" borderId="0" applyNumberFormat="0" applyBorder="0" applyAlignment="0" applyProtection="0"/>
    <xf numFmtId="0" fontId="37" fillId="39" borderId="0" applyNumberFormat="0" applyBorder="0" applyAlignment="0" applyProtection="0"/>
    <xf numFmtId="0" fontId="37" fillId="47" borderId="0" applyNumberFormat="0" applyBorder="0" applyAlignment="0" applyProtection="0"/>
    <xf numFmtId="0" fontId="37" fillId="48" borderId="0" applyNumberFormat="0" applyBorder="0" applyAlignment="0" applyProtection="0"/>
    <xf numFmtId="0" fontId="37" fillId="49" borderId="0" applyNumberFormat="0" applyBorder="0" applyAlignment="0" applyProtection="0"/>
    <xf numFmtId="0" fontId="37" fillId="38" borderId="0" applyNumberFormat="0" applyBorder="0" applyAlignment="0" applyProtection="0"/>
    <xf numFmtId="0" fontId="37" fillId="46" borderId="0" applyNumberFormat="0" applyBorder="0" applyAlignment="0" applyProtection="0"/>
    <xf numFmtId="0" fontId="37" fillId="50" borderId="0" applyNumberFormat="0" applyBorder="0" applyAlignment="0" applyProtection="0"/>
    <xf numFmtId="0" fontId="38" fillId="34" borderId="0" applyNumberFormat="0" applyBorder="0" applyAlignment="0" applyProtection="0"/>
    <xf numFmtId="0" fontId="39" fillId="51" borderId="23" applyNumberFormat="0" applyAlignment="0" applyProtection="0"/>
    <xf numFmtId="0" fontId="40" fillId="52" borderId="24" applyNumberFormat="0" applyAlignment="0" applyProtection="0"/>
    <xf numFmtId="43" fontId="10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35" borderId="0" applyNumberFormat="0" applyBorder="0" applyAlignment="0" applyProtection="0"/>
    <xf numFmtId="0" fontId="43" fillId="0" borderId="25" applyNumberFormat="0" applyFill="0" applyAlignment="0" applyProtection="0"/>
    <xf numFmtId="0" fontId="44" fillId="0" borderId="26" applyNumberFormat="0" applyFill="0" applyAlignment="0" applyProtection="0"/>
    <xf numFmtId="0" fontId="45" fillId="0" borderId="27" applyNumberFormat="0" applyFill="0" applyAlignment="0" applyProtection="0"/>
    <xf numFmtId="0" fontId="45" fillId="0" borderId="0" applyNumberFormat="0" applyFill="0" applyBorder="0" applyAlignment="0" applyProtection="0"/>
    <xf numFmtId="0" fontId="46" fillId="41" borderId="23" applyNumberFormat="0" applyAlignment="0" applyProtection="0"/>
    <xf numFmtId="0" fontId="47" fillId="0" borderId="28" applyNumberFormat="0" applyFill="0" applyAlignment="0" applyProtection="0"/>
    <xf numFmtId="0" fontId="48" fillId="53" borderId="0" applyNumberFormat="0" applyBorder="0" applyAlignment="0" applyProtection="0"/>
    <xf numFmtId="1" fontId="54" fillId="0" borderId="0"/>
    <xf numFmtId="1" fontId="54" fillId="0" borderId="0"/>
    <xf numFmtId="1" fontId="54" fillId="0" borderId="0"/>
    <xf numFmtId="0" fontId="11" fillId="0" borderId="0"/>
    <xf numFmtId="0" fontId="5" fillId="0" borderId="0"/>
    <xf numFmtId="0" fontId="5" fillId="0" borderId="0"/>
    <xf numFmtId="0" fontId="10" fillId="54" borderId="29" applyNumberFormat="0" applyFont="0" applyAlignment="0" applyProtection="0"/>
    <xf numFmtId="0" fontId="49" fillId="51" borderId="30" applyNumberFormat="0" applyAlignment="0" applyProtection="0"/>
    <xf numFmtId="0" fontId="53" fillId="0" borderId="0"/>
    <xf numFmtId="0" fontId="53" fillId="0" borderId="0"/>
    <xf numFmtId="0" fontId="53" fillId="0" borderId="0"/>
    <xf numFmtId="0" fontId="50" fillId="0" borderId="0" applyNumberFormat="0" applyFill="0" applyBorder="0" applyAlignment="0" applyProtection="0"/>
    <xf numFmtId="0" fontId="51" fillId="0" borderId="31" applyNumberFormat="0" applyFill="0" applyAlignment="0" applyProtection="0"/>
    <xf numFmtId="0" fontId="52" fillId="0" borderId="0" applyNumberFormat="0" applyFill="0" applyBorder="0" applyAlignment="0" applyProtection="0"/>
    <xf numFmtId="0" fontId="35" fillId="0" borderId="0"/>
    <xf numFmtId="1" fontId="54" fillId="0" borderId="0"/>
    <xf numFmtId="0" fontId="55" fillId="0" borderId="0"/>
    <xf numFmtId="0" fontId="5" fillId="0" borderId="0"/>
    <xf numFmtId="0" fontId="11" fillId="0" borderId="0"/>
    <xf numFmtId="0" fontId="8" fillId="0" borderId="0">
      <alignment horizontal="left" vertical="top" wrapText="1"/>
    </xf>
    <xf numFmtId="0" fontId="13" fillId="0" borderId="0"/>
    <xf numFmtId="0" fontId="56" fillId="0" borderId="0"/>
    <xf numFmtId="0" fontId="5" fillId="0" borderId="0"/>
    <xf numFmtId="0" fontId="5" fillId="0" borderId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43" fontId="1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5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8" fillId="0" borderId="0" applyFont="0" applyFill="0" applyBorder="0" applyAlignment="0" applyProtection="0">
      <alignment horizontal="left" vertical="top" wrapText="1"/>
    </xf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2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" fillId="0" borderId="0"/>
    <xf numFmtId="0" fontId="1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0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59" fillId="12" borderId="0" applyNumberFormat="0" applyBorder="0" applyAlignment="0" applyProtection="0"/>
    <xf numFmtId="0" fontId="59" fillId="16" borderId="0" applyNumberFormat="0" applyBorder="0" applyAlignment="0" applyProtection="0"/>
    <xf numFmtId="0" fontId="59" fillId="20" borderId="0" applyNumberFormat="0" applyBorder="0" applyAlignment="0" applyProtection="0"/>
    <xf numFmtId="0" fontId="59" fillId="24" borderId="0" applyNumberFormat="0" applyBorder="0" applyAlignment="0" applyProtection="0"/>
    <xf numFmtId="0" fontId="59" fillId="28" borderId="0" applyNumberFormat="0" applyBorder="0" applyAlignment="0" applyProtection="0"/>
    <xf numFmtId="0" fontId="59" fillId="32" borderId="0" applyNumberFormat="0" applyBorder="0" applyAlignment="0" applyProtection="0"/>
    <xf numFmtId="0" fontId="59" fillId="9" borderId="0" applyNumberFormat="0" applyBorder="0" applyAlignment="0" applyProtection="0"/>
    <xf numFmtId="0" fontId="59" fillId="13" borderId="0" applyNumberFormat="0" applyBorder="0" applyAlignment="0" applyProtection="0"/>
    <xf numFmtId="0" fontId="59" fillId="17" borderId="0" applyNumberFormat="0" applyBorder="0" applyAlignment="0" applyProtection="0"/>
    <xf numFmtId="0" fontId="59" fillId="21" borderId="0" applyNumberFormat="0" applyBorder="0" applyAlignment="0" applyProtection="0"/>
    <xf numFmtId="0" fontId="59" fillId="25" borderId="0" applyNumberFormat="0" applyBorder="0" applyAlignment="0" applyProtection="0"/>
    <xf numFmtId="0" fontId="59" fillId="29" borderId="0" applyNumberFormat="0" applyBorder="0" applyAlignment="0" applyProtection="0"/>
    <xf numFmtId="0" fontId="60" fillId="3" borderId="0" applyNumberFormat="0" applyBorder="0" applyAlignment="0" applyProtection="0"/>
    <xf numFmtId="0" fontId="61" fillId="6" borderId="17" applyNumberFormat="0" applyAlignment="0" applyProtection="0"/>
    <xf numFmtId="0" fontId="62" fillId="7" borderId="20" applyNumberFormat="0" applyAlignment="0" applyProtection="0"/>
    <xf numFmtId="0" fontId="63" fillId="0" borderId="0" applyNumberFormat="0" applyFill="0" applyBorder="0" applyAlignment="0" applyProtection="0"/>
    <xf numFmtId="0" fontId="64" fillId="2" borderId="0" applyNumberFormat="0" applyBorder="0" applyAlignment="0" applyProtection="0"/>
    <xf numFmtId="0" fontId="65" fillId="0" borderId="14" applyNumberFormat="0" applyFill="0" applyAlignment="0" applyProtection="0"/>
    <xf numFmtId="0" fontId="66" fillId="0" borderId="15" applyNumberFormat="0" applyFill="0" applyAlignment="0" applyProtection="0"/>
    <xf numFmtId="0" fontId="67" fillId="0" borderId="16" applyNumberFormat="0" applyFill="0" applyAlignment="0" applyProtection="0"/>
    <xf numFmtId="0" fontId="67" fillId="0" borderId="0" applyNumberFormat="0" applyFill="0" applyBorder="0" applyAlignment="0" applyProtection="0"/>
    <xf numFmtId="0" fontId="68" fillId="5" borderId="17" applyNumberFormat="0" applyAlignment="0" applyProtection="0"/>
    <xf numFmtId="0" fontId="69" fillId="0" borderId="19" applyNumberFormat="0" applyFill="0" applyAlignment="0" applyProtection="0"/>
    <xf numFmtId="0" fontId="36" fillId="4" borderId="0" applyNumberFormat="0" applyBorder="0" applyAlignment="0" applyProtection="0"/>
    <xf numFmtId="0" fontId="70" fillId="6" borderId="18" applyNumberFormat="0" applyAlignment="0" applyProtection="0"/>
    <xf numFmtId="0" fontId="58" fillId="0" borderId="0" applyNumberFormat="0" applyFill="0" applyBorder="0" applyAlignment="0" applyProtection="0"/>
    <xf numFmtId="0" fontId="71" fillId="0" borderId="22" applyNumberFormat="0" applyFill="0" applyAlignment="0" applyProtection="0"/>
    <xf numFmtId="0" fontId="72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43" fontId="1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8" borderId="21" applyNumberFormat="0" applyFont="0" applyAlignment="0" applyProtection="0"/>
    <xf numFmtId="43" fontId="2" fillId="0" borderId="0" applyFont="0" applyFill="0" applyBorder="0" applyAlignment="0" applyProtection="0"/>
    <xf numFmtId="0" fontId="39" fillId="51" borderId="39" applyNumberFormat="0" applyAlignment="0" applyProtection="0"/>
    <xf numFmtId="43" fontId="2" fillId="0" borderId="0" applyFont="0" applyFill="0" applyBorder="0" applyAlignment="0" applyProtection="0"/>
    <xf numFmtId="0" fontId="46" fillId="41" borderId="39" applyNumberFormat="0" applyAlignment="0" applyProtection="0"/>
    <xf numFmtId="0" fontId="2" fillId="0" borderId="0"/>
    <xf numFmtId="0" fontId="10" fillId="54" borderId="40" applyNumberFormat="0" applyFont="0" applyAlignment="0" applyProtection="0"/>
    <xf numFmtId="0" fontId="49" fillId="51" borderId="41" applyNumberFormat="0" applyAlignment="0" applyProtection="0"/>
    <xf numFmtId="0" fontId="51" fillId="0" borderId="42" applyNumberFormat="0" applyFill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8" borderId="21" applyNumberFormat="0" applyFont="0" applyAlignment="0" applyProtection="0"/>
    <xf numFmtId="43" fontId="1" fillId="0" borderId="0" applyFont="0" applyFill="0" applyBorder="0" applyAlignment="0" applyProtection="0"/>
    <xf numFmtId="0" fontId="46" fillId="41" borderId="43" applyNumberFormat="0" applyAlignment="0" applyProtection="0"/>
    <xf numFmtId="0" fontId="49" fillId="51" borderId="45" applyNumberForma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39" fillId="51" borderId="43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51" fillId="0" borderId="46" applyNumberFormat="0" applyFill="0" applyAlignment="0" applyProtection="0"/>
    <xf numFmtId="0" fontId="10" fillId="54" borderId="44" applyNumberFormat="0" applyFont="0" applyAlignment="0" applyProtection="0"/>
  </cellStyleXfs>
  <cellXfs count="175">
    <xf numFmtId="0" fontId="0" fillId="0" borderId="0" xfId="0"/>
    <xf numFmtId="0" fontId="9" fillId="55" borderId="32" xfId="0" applyFont="1" applyFill="1" applyBorder="1" applyAlignment="1">
      <alignment horizontal="center" vertical="center" wrapText="1"/>
    </xf>
    <xf numFmtId="0" fontId="9" fillId="55" borderId="32" xfId="0" applyFont="1" applyFill="1" applyBorder="1" applyAlignment="1">
      <alignment vertical="center" wrapText="1"/>
    </xf>
    <xf numFmtId="0" fontId="9" fillId="55" borderId="0" xfId="9" applyFont="1" applyFill="1" applyAlignment="1">
      <alignment horizontal="left" vertical="top" wrapText="1"/>
    </xf>
    <xf numFmtId="0" fontId="9" fillId="55" borderId="0" xfId="9" applyFont="1" applyFill="1" applyAlignment="1">
      <alignment horizontal="right" vertical="top" wrapText="1"/>
    </xf>
    <xf numFmtId="0" fontId="9" fillId="55" borderId="0" xfId="9" applyFont="1" applyFill="1" applyAlignment="1">
      <alignment vertical="center" wrapText="1"/>
    </xf>
    <xf numFmtId="0" fontId="9" fillId="55" borderId="0" xfId="9" applyFont="1" applyFill="1" applyAlignment="1">
      <alignment horizontal="center" vertical="top"/>
    </xf>
    <xf numFmtId="0" fontId="9" fillId="55" borderId="0" xfId="9" applyFont="1" applyFill="1" applyBorder="1" applyAlignment="1">
      <alignment vertical="top"/>
    </xf>
    <xf numFmtId="0" fontId="9" fillId="55" borderId="32" xfId="9" applyFont="1" applyFill="1" applyBorder="1" applyAlignment="1">
      <alignment vertical="top" wrapText="1"/>
    </xf>
    <xf numFmtId="0" fontId="9" fillId="55" borderId="0" xfId="9" applyFont="1" applyFill="1" applyBorder="1" applyAlignment="1">
      <alignment vertical="top" wrapText="1"/>
    </xf>
    <xf numFmtId="0" fontId="74" fillId="55" borderId="32" xfId="9" applyFont="1" applyFill="1" applyBorder="1" applyAlignment="1">
      <alignment vertical="top" wrapText="1"/>
    </xf>
    <xf numFmtId="0" fontId="74" fillId="55" borderId="0" xfId="9" applyFont="1" applyFill="1" applyBorder="1" applyAlignment="1">
      <alignment vertical="top" wrapText="1"/>
    </xf>
    <xf numFmtId="0" fontId="74" fillId="55" borderId="0" xfId="9" applyFont="1" applyFill="1" applyBorder="1" applyAlignment="1">
      <alignment horizontal="left" vertical="top" wrapText="1"/>
    </xf>
    <xf numFmtId="166" fontId="9" fillId="55" borderId="32" xfId="6" applyNumberFormat="1" applyFont="1" applyFill="1" applyBorder="1" applyAlignment="1">
      <alignment horizontal="right" vertical="center"/>
    </xf>
    <xf numFmtId="168" fontId="75" fillId="55" borderId="32" xfId="12" applyNumberFormat="1" applyFont="1" applyFill="1" applyBorder="1" applyAlignment="1">
      <alignment horizontal="center" vertical="center"/>
    </xf>
    <xf numFmtId="0" fontId="9" fillId="55" borderId="0" xfId="9" applyFont="1" applyFill="1" applyAlignment="1">
      <alignment horizontal="left" vertical="center"/>
    </xf>
    <xf numFmtId="0" fontId="9" fillId="55" borderId="0" xfId="8" applyFont="1" applyFill="1" applyAlignment="1">
      <alignment horizontal="left" vertical="center" wrapText="1"/>
    </xf>
    <xf numFmtId="0" fontId="9" fillId="55" borderId="32" xfId="8" applyFont="1" applyFill="1" applyBorder="1" applyAlignment="1">
      <alignment horizontal="center" vertical="center" wrapText="1"/>
    </xf>
    <xf numFmtId="0" fontId="9" fillId="55" borderId="32" xfId="8" applyFont="1" applyFill="1" applyBorder="1" applyAlignment="1">
      <alignment horizontal="left" vertical="center" wrapText="1"/>
    </xf>
    <xf numFmtId="0" fontId="9" fillId="55" borderId="32" xfId="8" applyFont="1" applyFill="1" applyBorder="1" applyAlignment="1">
      <alignment horizontal="left" vertical="center" wrapText="1" indent="2"/>
    </xf>
    <xf numFmtId="0" fontId="9" fillId="55" borderId="32" xfId="8" quotePrefix="1" applyFont="1" applyFill="1" applyBorder="1" applyAlignment="1">
      <alignment horizontal="center" vertical="center" wrapText="1"/>
    </xf>
    <xf numFmtId="0" fontId="74" fillId="55" borderId="32" xfId="8" applyFont="1" applyFill="1" applyBorder="1" applyAlignment="1">
      <alignment horizontal="center" vertical="center" wrapText="1"/>
    </xf>
    <xf numFmtId="0" fontId="74" fillId="55" borderId="32" xfId="8" applyFont="1" applyFill="1" applyBorder="1" applyAlignment="1">
      <alignment horizontal="left" vertical="center" wrapText="1"/>
    </xf>
    <xf numFmtId="166" fontId="74" fillId="55" borderId="32" xfId="6" applyNumberFormat="1" applyFont="1" applyFill="1" applyBorder="1" applyAlignment="1">
      <alignment horizontal="right" vertical="center"/>
    </xf>
    <xf numFmtId="0" fontId="74" fillId="55" borderId="0" xfId="8" applyFont="1" applyFill="1" applyAlignment="1">
      <alignment horizontal="left" vertical="center" wrapText="1"/>
    </xf>
    <xf numFmtId="0" fontId="9" fillId="55" borderId="32" xfId="0" applyFont="1" applyFill="1" applyBorder="1" applyAlignment="1">
      <alignment horizontal="left" vertical="center" indent="2"/>
    </xf>
    <xf numFmtId="0" fontId="9" fillId="55" borderId="32" xfId="0" applyFont="1" applyFill="1" applyBorder="1" applyAlignment="1">
      <alignment horizontal="left" vertical="center" wrapText="1" indent="2"/>
    </xf>
    <xf numFmtId="49" fontId="9" fillId="55" borderId="32" xfId="0" applyNumberFormat="1" applyFont="1" applyFill="1" applyBorder="1" applyAlignment="1">
      <alignment horizontal="left" vertical="center" wrapText="1" indent="2"/>
    </xf>
    <xf numFmtId="0" fontId="75" fillId="55" borderId="0" xfId="0" applyFont="1" applyFill="1" applyAlignment="1">
      <alignment horizontal="left" vertical="center" indent="2"/>
    </xf>
    <xf numFmtId="0" fontId="9" fillId="55" borderId="32" xfId="0" applyFont="1" applyFill="1" applyBorder="1" applyAlignment="1">
      <alignment horizontal="center" vertical="center"/>
    </xf>
    <xf numFmtId="49" fontId="9" fillId="55" borderId="32" xfId="0" applyNumberFormat="1" applyFont="1" applyFill="1" applyBorder="1" applyAlignment="1">
      <alignment horizontal="center" vertical="center" wrapText="1"/>
    </xf>
    <xf numFmtId="0" fontId="75" fillId="55" borderId="0" xfId="0" applyFont="1" applyFill="1" applyAlignment="1">
      <alignment vertical="center"/>
    </xf>
    <xf numFmtId="0" fontId="9" fillId="0" borderId="0" xfId="0" applyFont="1" applyFill="1" applyAlignment="1">
      <alignment vertical="center" wrapText="1"/>
    </xf>
    <xf numFmtId="0" fontId="9" fillId="0" borderId="0" xfId="8" applyFont="1" applyFill="1" applyAlignment="1">
      <alignment horizontal="left" vertical="top" wrapText="1"/>
    </xf>
    <xf numFmtId="168" fontId="9" fillId="0" borderId="0" xfId="7" applyNumberFormat="1" applyFont="1" applyFill="1" applyBorder="1" applyAlignment="1">
      <alignment horizontal="center" vertical="center" wrapText="1"/>
    </xf>
    <xf numFmtId="168" fontId="9" fillId="0" borderId="0" xfId="0" applyNumberFormat="1" applyFont="1" applyFill="1" applyAlignment="1">
      <alignment vertical="center" wrapText="1"/>
    </xf>
    <xf numFmtId="43" fontId="9" fillId="0" borderId="0" xfId="0" applyNumberFormat="1" applyFont="1" applyFill="1" applyAlignment="1">
      <alignment vertical="center" wrapText="1"/>
    </xf>
    <xf numFmtId="0" fontId="9" fillId="0" borderId="32" xfId="0" applyFont="1" applyFill="1" applyBorder="1" applyAlignment="1">
      <alignment horizontal="left" vertical="center" wrapText="1"/>
    </xf>
    <xf numFmtId="168" fontId="9" fillId="0" borderId="32" xfId="7" applyNumberFormat="1" applyFont="1" applyFill="1" applyBorder="1" applyAlignment="1">
      <alignment vertical="center" wrapText="1"/>
    </xf>
    <xf numFmtId="0" fontId="9" fillId="0" borderId="0" xfId="0" applyFont="1" applyFill="1" applyAlignment="1">
      <alignment horizontal="right" vertical="center" wrapText="1"/>
    </xf>
    <xf numFmtId="168" fontId="9" fillId="0" borderId="0" xfId="7" applyNumberFormat="1" applyFont="1" applyFill="1" applyAlignment="1">
      <alignment vertical="center" wrapText="1"/>
    </xf>
    <xf numFmtId="172" fontId="9" fillId="0" borderId="0" xfId="0" applyNumberFormat="1" applyFont="1" applyFill="1" applyAlignment="1">
      <alignment vertical="center" wrapText="1"/>
    </xf>
    <xf numFmtId="168" fontId="9" fillId="0" borderId="32" xfId="7" applyNumberFormat="1" applyFont="1" applyFill="1" applyBorder="1" applyAlignment="1">
      <alignment horizontal="center" vertical="center" wrapText="1"/>
    </xf>
    <xf numFmtId="0" fontId="9" fillId="0" borderId="0" xfId="9" applyFont="1" applyFill="1" applyAlignment="1">
      <alignment vertical="center" wrapText="1"/>
    </xf>
    <xf numFmtId="49" fontId="9" fillId="0" borderId="0" xfId="9" applyNumberFormat="1" applyFont="1" applyFill="1" applyAlignment="1">
      <alignment horizontal="center" vertical="center" wrapText="1"/>
    </xf>
    <xf numFmtId="39" fontId="9" fillId="0" borderId="0" xfId="9" applyNumberFormat="1" applyFont="1" applyFill="1" applyAlignment="1">
      <alignment vertical="center" wrapText="1"/>
    </xf>
    <xf numFmtId="0" fontId="9" fillId="0" borderId="0" xfId="9" applyFont="1" applyFill="1" applyAlignment="1">
      <alignment horizontal="center" vertical="center" wrapText="1"/>
    </xf>
    <xf numFmtId="49" fontId="9" fillId="0" borderId="32" xfId="9" applyNumberFormat="1" applyFont="1" applyFill="1" applyBorder="1" applyAlignment="1">
      <alignment horizontal="center" vertical="center" textRotation="90" wrapText="1"/>
    </xf>
    <xf numFmtId="39" fontId="9" fillId="0" borderId="32" xfId="9" applyNumberFormat="1" applyFont="1" applyFill="1" applyBorder="1" applyAlignment="1">
      <alignment horizontal="center" vertical="center" wrapText="1"/>
    </xf>
    <xf numFmtId="167" fontId="9" fillId="0" borderId="32" xfId="9" applyNumberFormat="1" applyFont="1" applyFill="1" applyBorder="1" applyAlignment="1">
      <alignment horizontal="center" vertical="center" wrapText="1"/>
    </xf>
    <xf numFmtId="0" fontId="9" fillId="0" borderId="32" xfId="9" applyNumberFormat="1" applyFont="1" applyFill="1" applyBorder="1" applyAlignment="1">
      <alignment horizontal="center" vertical="center" wrapText="1"/>
    </xf>
    <xf numFmtId="171" fontId="9" fillId="0" borderId="12" xfId="9" applyNumberFormat="1" applyFont="1" applyFill="1" applyBorder="1" applyAlignment="1">
      <alignment horizontal="center" vertical="center" wrapText="1"/>
    </xf>
    <xf numFmtId="0" fontId="9" fillId="0" borderId="1" xfId="9" applyFont="1" applyFill="1" applyBorder="1" applyAlignment="1">
      <alignment horizontal="center" vertical="center" wrapText="1"/>
    </xf>
    <xf numFmtId="0" fontId="73" fillId="0" borderId="1" xfId="9" applyFont="1" applyFill="1" applyBorder="1" applyAlignment="1">
      <alignment horizontal="center" vertical="center" wrapText="1"/>
    </xf>
    <xf numFmtId="0" fontId="73" fillId="0" borderId="32" xfId="9" applyFont="1" applyFill="1" applyBorder="1" applyAlignment="1">
      <alignment horizontal="center" vertical="center" wrapText="1"/>
    </xf>
    <xf numFmtId="0" fontId="9" fillId="0" borderId="32" xfId="9" applyFont="1" applyFill="1" applyBorder="1" applyAlignment="1">
      <alignment horizontal="center" vertical="center" wrapText="1"/>
    </xf>
    <xf numFmtId="0" fontId="74" fillId="0" borderId="11" xfId="9" applyFont="1" applyFill="1" applyBorder="1" applyAlignment="1">
      <alignment horizontal="center" vertical="center" wrapText="1"/>
    </xf>
    <xf numFmtId="0" fontId="74" fillId="0" borderId="32" xfId="9" applyFont="1" applyFill="1" applyBorder="1" applyAlignment="1">
      <alignment horizontal="left" vertical="center" wrapText="1"/>
    </xf>
    <xf numFmtId="168" fontId="74" fillId="0" borderId="32" xfId="7" applyNumberFormat="1" applyFont="1" applyFill="1" applyBorder="1" applyAlignment="1">
      <alignment vertical="center" wrapText="1"/>
    </xf>
    <xf numFmtId="0" fontId="74" fillId="0" borderId="0" xfId="9" applyFont="1" applyFill="1" applyAlignment="1">
      <alignment vertical="center" wrapText="1"/>
    </xf>
    <xf numFmtId="0" fontId="9" fillId="0" borderId="11" xfId="0" applyFont="1" applyFill="1" applyBorder="1" applyAlignment="1">
      <alignment horizontal="center" vertical="center" wrapText="1"/>
    </xf>
    <xf numFmtId="168" fontId="74" fillId="0" borderId="11" xfId="7" applyNumberFormat="1" applyFont="1" applyFill="1" applyBorder="1" applyAlignment="1">
      <alignment vertical="center" wrapText="1"/>
    </xf>
    <xf numFmtId="0" fontId="74" fillId="0" borderId="11" xfId="9" applyFont="1" applyFill="1" applyBorder="1" applyAlignment="1">
      <alignment vertical="center" wrapText="1"/>
    </xf>
    <xf numFmtId="168" fontId="9" fillId="0" borderId="0" xfId="9" applyNumberFormat="1" applyFont="1" applyFill="1" applyAlignment="1">
      <alignment vertical="center" wrapText="1"/>
    </xf>
    <xf numFmtId="0" fontId="9" fillId="0" borderId="11" xfId="9" applyFont="1" applyFill="1" applyBorder="1" applyAlignment="1">
      <alignment vertical="center" wrapText="1"/>
    </xf>
    <xf numFmtId="0" fontId="9" fillId="0" borderId="32" xfId="117" applyNumberFormat="1" applyFont="1" applyFill="1" applyBorder="1" applyAlignment="1">
      <alignment horizontal="left" vertical="center" wrapText="1"/>
    </xf>
    <xf numFmtId="0" fontId="9" fillId="0" borderId="32" xfId="117" applyNumberFormat="1" applyFont="1" applyFill="1" applyBorder="1" applyAlignment="1">
      <alignment horizontal="center" vertical="center" wrapText="1"/>
    </xf>
    <xf numFmtId="0" fontId="9" fillId="0" borderId="32" xfId="117" applyNumberFormat="1" applyFont="1" applyFill="1" applyBorder="1" applyAlignment="1">
      <alignment vertical="center" wrapText="1"/>
    </xf>
    <xf numFmtId="0" fontId="9" fillId="0" borderId="0" xfId="8" applyFont="1" applyFill="1" applyAlignment="1">
      <alignment vertical="center" wrapText="1"/>
    </xf>
    <xf numFmtId="0" fontId="9" fillId="0" borderId="0" xfId="8" applyFont="1" applyFill="1" applyAlignment="1">
      <alignment horizontal="right" vertical="center"/>
    </xf>
    <xf numFmtId="0" fontId="9" fillId="0" borderId="0" xfId="9" applyNumberFormat="1" applyFont="1" applyFill="1" applyAlignment="1">
      <alignment horizontal="center" vertical="center" wrapText="1"/>
    </xf>
    <xf numFmtId="167" fontId="9" fillId="0" borderId="0" xfId="9" applyNumberFormat="1" applyFont="1" applyFill="1" applyAlignment="1">
      <alignment horizontal="center" vertical="center" wrapText="1"/>
    </xf>
    <xf numFmtId="49" fontId="9" fillId="0" borderId="1" xfId="9" applyNumberFormat="1" applyFont="1" applyFill="1" applyBorder="1" applyAlignment="1">
      <alignment horizontal="center" vertical="center" textRotation="90" wrapText="1"/>
    </xf>
    <xf numFmtId="167" fontId="9" fillId="0" borderId="1" xfId="9" applyNumberFormat="1" applyFont="1" applyFill="1" applyBorder="1" applyAlignment="1">
      <alignment horizontal="center" vertical="center" wrapText="1"/>
    </xf>
    <xf numFmtId="0" fontId="9" fillId="0" borderId="1" xfId="9" applyNumberFormat="1" applyFont="1" applyFill="1" applyBorder="1" applyAlignment="1">
      <alignment horizontal="center" vertical="center" wrapText="1"/>
    </xf>
    <xf numFmtId="168" fontId="9" fillId="0" borderId="11" xfId="7" applyNumberFormat="1" applyFont="1" applyFill="1" applyBorder="1" applyAlignment="1">
      <alignment horizontal="left" vertical="center" wrapText="1"/>
    </xf>
    <xf numFmtId="167" fontId="9" fillId="0" borderId="3" xfId="9" applyNumberFormat="1" applyFont="1" applyFill="1" applyBorder="1" applyAlignment="1">
      <alignment horizontal="center" vertical="center" wrapText="1"/>
    </xf>
    <xf numFmtId="0" fontId="9" fillId="0" borderId="11" xfId="9" applyFont="1" applyFill="1" applyBorder="1" applyAlignment="1">
      <alignment horizontal="center" vertical="center" wrapText="1"/>
    </xf>
    <xf numFmtId="0" fontId="9" fillId="0" borderId="11" xfId="9" applyFont="1" applyFill="1" applyBorder="1" applyAlignment="1">
      <alignment horizontal="left" vertical="center" wrapText="1"/>
    </xf>
    <xf numFmtId="168" fontId="9" fillId="0" borderId="1" xfId="7" applyNumberFormat="1" applyFont="1" applyFill="1" applyBorder="1" applyAlignment="1">
      <alignment horizontal="center" vertical="center" wrapText="1"/>
    </xf>
    <xf numFmtId="168" fontId="9" fillId="0" borderId="11" xfId="7" applyNumberFormat="1" applyFont="1" applyFill="1" applyBorder="1" applyAlignment="1">
      <alignment horizontal="center" vertical="center" wrapText="1"/>
    </xf>
    <xf numFmtId="0" fontId="9" fillId="0" borderId="32" xfId="9" applyFont="1" applyFill="1" applyBorder="1" applyAlignment="1">
      <alignment vertical="center" wrapText="1"/>
    </xf>
    <xf numFmtId="167" fontId="9" fillId="0" borderId="0" xfId="9" applyNumberFormat="1" applyFont="1" applyFill="1" applyAlignment="1">
      <alignment vertical="center" wrapText="1"/>
    </xf>
    <xf numFmtId="166" fontId="75" fillId="55" borderId="0" xfId="0" applyNumberFormat="1" applyFont="1" applyFill="1" applyAlignment="1">
      <alignment horizontal="left" vertical="center" indent="2"/>
    </xf>
    <xf numFmtId="168" fontId="74" fillId="0" borderId="0" xfId="9" applyNumberFormat="1" applyFont="1" applyFill="1" applyAlignment="1">
      <alignment vertical="center" wrapText="1"/>
    </xf>
    <xf numFmtId="0" fontId="9" fillId="0" borderId="32" xfId="421" applyFont="1" applyFill="1" applyBorder="1" applyAlignment="1">
      <alignment horizontal="center" vertical="center"/>
    </xf>
    <xf numFmtId="0" fontId="9" fillId="0" borderId="0" xfId="9" applyNumberFormat="1" applyFont="1" applyFill="1" applyAlignment="1">
      <alignment horizontal="center" vertical="center" wrapText="1"/>
    </xf>
    <xf numFmtId="0" fontId="9" fillId="55" borderId="0" xfId="8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9" fillId="0" borderId="32" xfId="0" applyFont="1" applyFill="1" applyBorder="1" applyAlignment="1">
      <alignment horizontal="right" vertical="center" wrapText="1"/>
    </xf>
    <xf numFmtId="0" fontId="9" fillId="0" borderId="32" xfId="0" applyFont="1" applyFill="1" applyBorder="1" applyAlignment="1">
      <alignment horizontal="center" vertical="center" wrapText="1"/>
    </xf>
    <xf numFmtId="168" fontId="9" fillId="0" borderId="32" xfId="7" applyNumberFormat="1" applyFont="1" applyFill="1" applyBorder="1" applyAlignment="1">
      <alignment horizontal="center" vertical="center" wrapText="1"/>
    </xf>
    <xf numFmtId="0" fontId="9" fillId="0" borderId="32" xfId="9" applyFont="1" applyFill="1" applyBorder="1" applyAlignment="1">
      <alignment horizontal="left" vertical="center" wrapText="1"/>
    </xf>
    <xf numFmtId="0" fontId="9" fillId="55" borderId="0" xfId="8" applyFont="1" applyFill="1" applyAlignment="1">
      <alignment vertical="center" wrapText="1"/>
    </xf>
    <xf numFmtId="0" fontId="75" fillId="0" borderId="36" xfId="0" applyFont="1" applyBorder="1" applyAlignment="1">
      <alignment horizontal="left" vertical="top" wrapText="1"/>
    </xf>
    <xf numFmtId="168" fontId="9" fillId="0" borderId="32" xfId="7" applyNumberFormat="1" applyFont="1" applyFill="1" applyBorder="1" applyAlignment="1">
      <alignment horizontal="center" vertical="center" wrapText="1"/>
    </xf>
    <xf numFmtId="0" fontId="9" fillId="0" borderId="32" xfId="0" applyFont="1" applyFill="1" applyBorder="1" applyAlignment="1">
      <alignment horizontal="center" vertical="center" wrapText="1"/>
    </xf>
    <xf numFmtId="0" fontId="9" fillId="0" borderId="32" xfId="0" applyFont="1" applyFill="1" applyBorder="1" applyAlignment="1">
      <alignment vertical="center" wrapText="1"/>
    </xf>
    <xf numFmtId="171" fontId="75" fillId="55" borderId="34" xfId="0" applyNumberFormat="1" applyFont="1" applyFill="1" applyBorder="1" applyAlignment="1">
      <alignment horizontal="center" vertical="center"/>
    </xf>
    <xf numFmtId="168" fontId="9" fillId="0" borderId="32" xfId="7" applyNumberFormat="1" applyFont="1" applyFill="1" applyBorder="1" applyAlignment="1">
      <alignment horizontal="center" vertical="center" wrapText="1"/>
    </xf>
    <xf numFmtId="0" fontId="9" fillId="0" borderId="32" xfId="0" applyFont="1" applyFill="1" applyBorder="1" applyAlignment="1">
      <alignment horizontal="center" vertical="center" wrapText="1"/>
    </xf>
    <xf numFmtId="0" fontId="9" fillId="0" borderId="11" xfId="117" applyNumberFormat="1" applyFont="1" applyFill="1" applyBorder="1" applyAlignment="1">
      <alignment horizontal="left" vertical="center" wrapText="1"/>
    </xf>
    <xf numFmtId="0" fontId="9" fillId="0" borderId="11" xfId="117" applyNumberFormat="1" applyFont="1" applyFill="1" applyBorder="1" applyAlignment="1">
      <alignment vertical="center" wrapText="1"/>
    </xf>
    <xf numFmtId="0" fontId="9" fillId="55" borderId="32" xfId="9" applyFont="1" applyFill="1" applyBorder="1" applyAlignment="1">
      <alignment horizontal="center" vertical="top" wrapText="1"/>
    </xf>
    <xf numFmtId="0" fontId="9" fillId="55" borderId="32" xfId="9" applyFont="1" applyFill="1" applyBorder="1" applyAlignment="1">
      <alignment horizontal="left" vertical="top" wrapText="1"/>
    </xf>
    <xf numFmtId="0" fontId="74" fillId="55" borderId="32" xfId="9" applyFont="1" applyFill="1" applyBorder="1" applyAlignment="1">
      <alignment horizontal="left" vertical="top" wrapText="1"/>
    </xf>
    <xf numFmtId="0" fontId="9" fillId="55" borderId="0" xfId="9" applyFont="1" applyFill="1" applyBorder="1" applyAlignment="1">
      <alignment horizontal="left" vertical="top" wrapText="1"/>
    </xf>
    <xf numFmtId="0" fontId="9" fillId="55" borderId="0" xfId="9" applyFont="1" applyFill="1" applyAlignment="1">
      <alignment horizontal="center" vertical="top" wrapText="1"/>
    </xf>
    <xf numFmtId="0" fontId="9" fillId="55" borderId="11" xfId="9" applyFont="1" applyFill="1" applyBorder="1" applyAlignment="1">
      <alignment horizontal="left" vertical="top" wrapText="1"/>
    </xf>
    <xf numFmtId="0" fontId="9" fillId="55" borderId="11" xfId="9" applyFont="1" applyFill="1" applyBorder="1" applyAlignment="1">
      <alignment vertical="top" wrapText="1"/>
    </xf>
    <xf numFmtId="0" fontId="74" fillId="55" borderId="11" xfId="9" applyFont="1" applyFill="1" applyBorder="1" applyAlignment="1">
      <alignment horizontal="left" vertical="top" wrapText="1"/>
    </xf>
    <xf numFmtId="0" fontId="74" fillId="55" borderId="11" xfId="9" applyFont="1" applyFill="1" applyBorder="1" applyAlignment="1">
      <alignment vertical="top" wrapText="1"/>
    </xf>
    <xf numFmtId="0" fontId="9" fillId="55" borderId="11" xfId="9" applyFont="1" applyFill="1" applyBorder="1" applyAlignment="1">
      <alignment horizontal="center" vertical="top" wrapText="1"/>
    </xf>
    <xf numFmtId="166" fontId="9" fillId="55" borderId="11" xfId="6" applyNumberFormat="1" applyFont="1" applyFill="1" applyBorder="1" applyAlignment="1">
      <alignment horizontal="right" vertical="center"/>
    </xf>
    <xf numFmtId="168" fontId="75" fillId="55" borderId="11" xfId="12" applyNumberFormat="1" applyFont="1" applyFill="1" applyBorder="1" applyAlignment="1">
      <alignment horizontal="right" vertical="center"/>
    </xf>
    <xf numFmtId="0" fontId="9" fillId="0" borderId="0" xfId="9" applyNumberFormat="1" applyFont="1" applyFill="1" applyAlignment="1">
      <alignment horizontal="center" vertical="center" wrapText="1"/>
    </xf>
    <xf numFmtId="167" fontId="9" fillId="0" borderId="5" xfId="9" applyNumberFormat="1" applyFont="1" applyFill="1" applyBorder="1" applyAlignment="1">
      <alignment horizontal="right" vertical="center" wrapText="1"/>
    </xf>
    <xf numFmtId="0" fontId="9" fillId="0" borderId="8" xfId="9" applyNumberFormat="1" applyFont="1" applyFill="1" applyBorder="1" applyAlignment="1">
      <alignment horizontal="center" vertical="center" wrapText="1"/>
    </xf>
    <xf numFmtId="0" fontId="9" fillId="0" borderId="2" xfId="9" applyNumberFormat="1" applyFont="1" applyFill="1" applyBorder="1" applyAlignment="1">
      <alignment horizontal="center" vertical="center" wrapText="1"/>
    </xf>
    <xf numFmtId="0" fontId="9" fillId="0" borderId="3" xfId="9" applyNumberFormat="1" applyFont="1" applyFill="1" applyBorder="1" applyAlignment="1">
      <alignment horizontal="center" vertical="center" wrapText="1"/>
    </xf>
    <xf numFmtId="167" fontId="9" fillId="0" borderId="8" xfId="9" applyNumberFormat="1" applyFont="1" applyFill="1" applyBorder="1" applyAlignment="1">
      <alignment horizontal="center" vertical="center" wrapText="1"/>
    </xf>
    <xf numFmtId="167" fontId="9" fillId="0" borderId="3" xfId="9" applyNumberFormat="1" applyFont="1" applyFill="1" applyBorder="1" applyAlignment="1">
      <alignment horizontal="center" vertical="center" wrapText="1"/>
    </xf>
    <xf numFmtId="167" fontId="9" fillId="0" borderId="4" xfId="9" applyNumberFormat="1" applyFont="1" applyFill="1" applyBorder="1" applyAlignment="1">
      <alignment horizontal="center" vertical="center" wrapText="1"/>
    </xf>
    <xf numFmtId="167" fontId="9" fillId="0" borderId="6" xfId="9" applyNumberFormat="1" applyFont="1" applyFill="1" applyBorder="1" applyAlignment="1">
      <alignment horizontal="center" vertical="center" wrapText="1"/>
    </xf>
    <xf numFmtId="167" fontId="9" fillId="0" borderId="7" xfId="9" applyNumberFormat="1" applyFont="1" applyFill="1" applyBorder="1" applyAlignment="1">
      <alignment horizontal="center" vertical="center" wrapText="1"/>
    </xf>
    <xf numFmtId="49" fontId="9" fillId="0" borderId="1" xfId="9" applyNumberFormat="1" applyFont="1" applyFill="1" applyBorder="1" applyAlignment="1">
      <alignment horizontal="center" vertical="center" wrapText="1"/>
    </xf>
    <xf numFmtId="0" fontId="9" fillId="55" borderId="13" xfId="8" applyFont="1" applyFill="1" applyBorder="1" applyAlignment="1">
      <alignment horizontal="right" wrapText="1"/>
    </xf>
    <xf numFmtId="0" fontId="9" fillId="55" borderId="0" xfId="8" applyFont="1" applyFill="1" applyAlignment="1">
      <alignment horizontal="right" vertical="center" wrapText="1"/>
    </xf>
    <xf numFmtId="0" fontId="9" fillId="55" borderId="0" xfId="8" applyFont="1" applyFill="1" applyAlignment="1">
      <alignment horizontal="center" vertical="center" wrapText="1"/>
    </xf>
    <xf numFmtId="0" fontId="9" fillId="55" borderId="35" xfId="8" applyFont="1" applyFill="1" applyBorder="1" applyAlignment="1">
      <alignment horizontal="center" vertical="center" wrapText="1"/>
    </xf>
    <xf numFmtId="0" fontId="9" fillId="55" borderId="33" xfId="8" applyFont="1" applyFill="1" applyBorder="1" applyAlignment="1">
      <alignment horizontal="center" vertical="center" wrapText="1"/>
    </xf>
    <xf numFmtId="0" fontId="9" fillId="55" borderId="34" xfId="8" applyFont="1" applyFill="1" applyBorder="1" applyAlignment="1">
      <alignment horizontal="center" vertical="center" wrapText="1"/>
    </xf>
    <xf numFmtId="0" fontId="9" fillId="55" borderId="10" xfId="8" applyFont="1" applyFill="1" applyBorder="1" applyAlignment="1">
      <alignment horizontal="center" vertical="center" wrapText="1"/>
    </xf>
    <xf numFmtId="0" fontId="9" fillId="55" borderId="12" xfId="8" applyFont="1" applyFill="1" applyBorder="1" applyAlignment="1">
      <alignment horizontal="center" vertical="center" wrapText="1"/>
    </xf>
    <xf numFmtId="0" fontId="9" fillId="55" borderId="4" xfId="8" applyFont="1" applyFill="1" applyBorder="1" applyAlignment="1">
      <alignment horizontal="center" vertical="center" wrapText="1"/>
    </xf>
    <xf numFmtId="0" fontId="9" fillId="55" borderId="9" xfId="8" applyFont="1" applyFill="1" applyBorder="1" applyAlignment="1">
      <alignment horizontal="center" vertical="center" wrapText="1"/>
    </xf>
    <xf numFmtId="0" fontId="9" fillId="55" borderId="7" xfId="8" applyFont="1" applyFill="1" applyBorder="1" applyAlignment="1">
      <alignment horizontal="center" vertical="center" wrapText="1"/>
    </xf>
    <xf numFmtId="49" fontId="9" fillId="0" borderId="32" xfId="9" applyNumberFormat="1" applyFont="1" applyFill="1" applyBorder="1" applyAlignment="1">
      <alignment horizontal="center" vertical="center" wrapText="1"/>
    </xf>
    <xf numFmtId="0" fontId="9" fillId="0" borderId="10" xfId="9" applyNumberFormat="1" applyFont="1" applyFill="1" applyBorder="1" applyAlignment="1">
      <alignment horizontal="center" vertical="center" wrapText="1"/>
    </xf>
    <xf numFmtId="0" fontId="9" fillId="0" borderId="12" xfId="9" applyNumberFormat="1" applyFont="1" applyFill="1" applyBorder="1" applyAlignment="1">
      <alignment horizontal="center" vertical="center" wrapText="1"/>
    </xf>
    <xf numFmtId="0" fontId="9" fillId="0" borderId="0" xfId="8" applyFont="1" applyFill="1" applyAlignment="1">
      <alignment horizontal="right" vertical="center" wrapText="1"/>
    </xf>
    <xf numFmtId="0" fontId="9" fillId="0" borderId="0" xfId="8" applyFont="1" applyFill="1" applyAlignment="1">
      <alignment horizontal="center" vertical="center" wrapText="1"/>
    </xf>
    <xf numFmtId="0" fontId="9" fillId="0" borderId="13" xfId="8" applyFont="1" applyFill="1" applyBorder="1" applyAlignment="1">
      <alignment horizontal="right" wrapText="1"/>
    </xf>
    <xf numFmtId="167" fontId="9" fillId="0" borderId="9" xfId="9" applyNumberFormat="1" applyFont="1" applyFill="1" applyBorder="1" applyAlignment="1">
      <alignment horizontal="center" vertical="center" wrapText="1"/>
    </xf>
    <xf numFmtId="0" fontId="9" fillId="55" borderId="11" xfId="9" applyFont="1" applyFill="1" applyBorder="1" applyAlignment="1">
      <alignment horizontal="center" vertical="top" wrapText="1"/>
    </xf>
    <xf numFmtId="0" fontId="74" fillId="55" borderId="11" xfId="9" applyFont="1" applyFill="1" applyBorder="1" applyAlignment="1">
      <alignment horizontal="left" vertical="top" wrapText="1"/>
    </xf>
    <xf numFmtId="0" fontId="9" fillId="55" borderId="4" xfId="9" applyFont="1" applyFill="1" applyBorder="1" applyAlignment="1">
      <alignment horizontal="left" vertical="top" wrapText="1"/>
    </xf>
    <xf numFmtId="0" fontId="9" fillId="55" borderId="7" xfId="9" applyFont="1" applyFill="1" applyBorder="1" applyAlignment="1">
      <alignment horizontal="left" vertical="top" wrapText="1"/>
    </xf>
    <xf numFmtId="0" fontId="9" fillId="55" borderId="0" xfId="9" applyFont="1" applyFill="1" applyAlignment="1">
      <alignment horizontal="center" vertical="top" wrapText="1"/>
    </xf>
    <xf numFmtId="0" fontId="9" fillId="55" borderId="0" xfId="9" applyFont="1" applyFill="1" applyBorder="1" applyAlignment="1">
      <alignment horizontal="center" vertical="top"/>
    </xf>
    <xf numFmtId="0" fontId="9" fillId="55" borderId="10" xfId="9" applyFont="1" applyFill="1" applyBorder="1" applyAlignment="1">
      <alignment horizontal="center" vertical="top" wrapText="1"/>
    </xf>
    <xf numFmtId="0" fontId="9" fillId="55" borderId="2" xfId="9" applyFont="1" applyFill="1" applyBorder="1" applyAlignment="1">
      <alignment horizontal="center" vertical="top" wrapText="1"/>
    </xf>
    <xf numFmtId="0" fontId="9" fillId="55" borderId="4" xfId="9" applyFont="1" applyFill="1" applyBorder="1" applyAlignment="1">
      <alignment horizontal="center" vertical="top" wrapText="1"/>
    </xf>
    <xf numFmtId="0" fontId="9" fillId="55" borderId="9" xfId="9" applyFont="1" applyFill="1" applyBorder="1" applyAlignment="1">
      <alignment horizontal="center" vertical="top" wrapText="1"/>
    </xf>
    <xf numFmtId="0" fontId="9" fillId="55" borderId="7" xfId="9" applyFont="1" applyFill="1" applyBorder="1" applyAlignment="1">
      <alignment horizontal="center" vertical="top" wrapText="1"/>
    </xf>
    <xf numFmtId="0" fontId="9" fillId="55" borderId="32" xfId="9" applyFont="1" applyFill="1" applyBorder="1" applyAlignment="1">
      <alignment horizontal="center" vertical="top" wrapText="1"/>
    </xf>
    <xf numFmtId="0" fontId="9" fillId="55" borderId="35" xfId="9" applyFont="1" applyFill="1" applyBorder="1" applyAlignment="1">
      <alignment horizontal="left" vertical="top" wrapText="1"/>
    </xf>
    <xf numFmtId="0" fontId="9" fillId="55" borderId="34" xfId="9" applyFont="1" applyFill="1" applyBorder="1" applyAlignment="1">
      <alignment horizontal="left" vertical="top" wrapText="1"/>
    </xf>
    <xf numFmtId="0" fontId="74" fillId="55" borderId="32" xfId="9" applyFont="1" applyFill="1" applyBorder="1" applyAlignment="1">
      <alignment horizontal="left" vertical="top" wrapText="1"/>
    </xf>
    <xf numFmtId="0" fontId="9" fillId="55" borderId="32" xfId="9" applyFont="1" applyFill="1" applyBorder="1" applyAlignment="1">
      <alignment horizontal="left" vertical="top" wrapText="1"/>
    </xf>
    <xf numFmtId="0" fontId="9" fillId="55" borderId="34" xfId="9" applyFont="1" applyFill="1" applyBorder="1" applyAlignment="1">
      <alignment horizontal="center" vertical="top" wrapText="1"/>
    </xf>
    <xf numFmtId="0" fontId="9" fillId="55" borderId="37" xfId="9" applyFont="1" applyFill="1" applyBorder="1" applyAlignment="1">
      <alignment horizontal="center" vertical="top" wrapText="1"/>
    </xf>
    <xf numFmtId="0" fontId="9" fillId="55" borderId="38" xfId="9" applyFont="1" applyFill="1" applyBorder="1" applyAlignment="1">
      <alignment horizontal="center" vertical="top" wrapText="1"/>
    </xf>
    <xf numFmtId="0" fontId="9" fillId="55" borderId="0" xfId="9" applyFont="1" applyFill="1" applyBorder="1" applyAlignment="1">
      <alignment horizontal="left" vertical="top" wrapText="1"/>
    </xf>
    <xf numFmtId="0" fontId="74" fillId="55" borderId="35" xfId="9" applyFont="1" applyFill="1" applyBorder="1" applyAlignment="1">
      <alignment horizontal="left" vertical="top" wrapText="1"/>
    </xf>
    <xf numFmtId="0" fontId="74" fillId="55" borderId="34" xfId="9" applyFont="1" applyFill="1" applyBorder="1" applyAlignment="1">
      <alignment horizontal="left" vertical="top" wrapText="1"/>
    </xf>
    <xf numFmtId="0" fontId="9" fillId="0" borderId="0" xfId="8" applyFont="1" applyFill="1" applyAlignment="1">
      <alignment horizontal="right" vertical="top" wrapText="1"/>
    </xf>
    <xf numFmtId="0" fontId="9" fillId="0" borderId="0" xfId="0" applyFont="1" applyFill="1" applyAlignment="1">
      <alignment horizontal="center" vertical="center" wrapText="1"/>
    </xf>
    <xf numFmtId="0" fontId="9" fillId="0" borderId="32" xfId="0" applyFont="1" applyFill="1" applyBorder="1" applyAlignment="1">
      <alignment horizontal="right" vertical="center" wrapText="1"/>
    </xf>
    <xf numFmtId="0" fontId="9" fillId="0" borderId="32" xfId="0" applyFont="1" applyFill="1" applyBorder="1" applyAlignment="1">
      <alignment horizontal="center" vertical="center" wrapText="1"/>
    </xf>
    <xf numFmtId="168" fontId="9" fillId="0" borderId="32" xfId="7" applyNumberFormat="1" applyFont="1" applyFill="1" applyBorder="1" applyAlignment="1">
      <alignment horizontal="center" vertical="center" wrapText="1"/>
    </xf>
    <xf numFmtId="0" fontId="9" fillId="0" borderId="32" xfId="0" applyFont="1" applyFill="1" applyBorder="1" applyAlignment="1">
      <alignment vertical="center" wrapText="1"/>
    </xf>
    <xf numFmtId="0" fontId="9" fillId="0" borderId="35" xfId="0" applyFont="1" applyFill="1" applyBorder="1" applyAlignment="1">
      <alignment vertical="center" wrapText="1"/>
    </xf>
    <xf numFmtId="0" fontId="9" fillId="0" borderId="9" xfId="0" applyFont="1" applyFill="1" applyBorder="1" applyAlignment="1">
      <alignment vertical="center" wrapText="1"/>
    </xf>
    <xf numFmtId="0" fontId="9" fillId="0" borderId="34" xfId="0" applyFont="1" applyFill="1" applyBorder="1" applyAlignment="1">
      <alignment vertical="center" wrapText="1"/>
    </xf>
  </cellXfs>
  <cellStyles count="893">
    <cellStyle name="_artabyuje" xfId="140"/>
    <cellStyle name="_artabyuje_3.Havelvacner_N1_12 23.01.2018" xfId="141"/>
    <cellStyle name="20% - Accent1 2" xfId="18"/>
    <cellStyle name="20% - Accent1 2 2" xfId="80"/>
    <cellStyle name="20% - Accent1 2 2 2" xfId="142"/>
    <cellStyle name="20% - Accent1 2 2 2 2" xfId="143"/>
    <cellStyle name="20% - Accent1 2 2 2 2 2" xfId="436"/>
    <cellStyle name="20% - Accent1 2 2 2 2 3" xfId="668"/>
    <cellStyle name="20% - Accent1 2 2 2 3" xfId="144"/>
    <cellStyle name="20% - Accent1 2 2 2 3 2" xfId="437"/>
    <cellStyle name="20% - Accent1 2 2 2 3 3" xfId="669"/>
    <cellStyle name="20% - Accent1 2 2 2 4" xfId="435"/>
    <cellStyle name="20% - Accent1 2 2 2 5" xfId="667"/>
    <cellStyle name="20% - Accent1 2 2 3" xfId="145"/>
    <cellStyle name="20% - Accent1 2 2 3 2" xfId="438"/>
    <cellStyle name="20% - Accent1 2 2 3 3" xfId="670"/>
    <cellStyle name="20% - Accent1 2 2 4" xfId="146"/>
    <cellStyle name="20% - Accent1 2 2 4 2" xfId="439"/>
    <cellStyle name="20% - Accent1 2 2 4 3" xfId="671"/>
    <cellStyle name="20% - Accent1 2 3" xfId="147"/>
    <cellStyle name="20% - Accent1 2 3 2" xfId="148"/>
    <cellStyle name="20% - Accent1 2 3 2 2" xfId="441"/>
    <cellStyle name="20% - Accent1 2 3 2 3" xfId="673"/>
    <cellStyle name="20% - Accent1 2 3 3" xfId="149"/>
    <cellStyle name="20% - Accent1 2 3 3 2" xfId="442"/>
    <cellStyle name="20% - Accent1 2 3 3 3" xfId="674"/>
    <cellStyle name="20% - Accent1 2 3 4" xfId="440"/>
    <cellStyle name="20% - Accent1 2 3 5" xfId="672"/>
    <cellStyle name="20% - Accent1 2 4" xfId="150"/>
    <cellStyle name="20% - Accent1 2 4 2" xfId="151"/>
    <cellStyle name="20% - Accent1 2 4 2 2" xfId="444"/>
    <cellStyle name="20% - Accent1 2 4 2 3" xfId="676"/>
    <cellStyle name="20% - Accent1 2 4 3" xfId="152"/>
    <cellStyle name="20% - Accent1 2 4 3 2" xfId="445"/>
    <cellStyle name="20% - Accent1 2 4 3 3" xfId="677"/>
    <cellStyle name="20% - Accent1 2 4 4" xfId="443"/>
    <cellStyle name="20% - Accent1 2 4 5" xfId="675"/>
    <cellStyle name="20% - Accent1 2 5" xfId="153"/>
    <cellStyle name="20% - Accent1 2 5 2" xfId="446"/>
    <cellStyle name="20% - Accent1 2 5 3" xfId="678"/>
    <cellStyle name="20% - Accent1 2 6" xfId="154"/>
    <cellStyle name="20% - Accent1 2 6 2" xfId="447"/>
    <cellStyle name="20% - Accent1 2 6 3" xfId="679"/>
    <cellStyle name="20% - Accent1 3" xfId="381"/>
    <cellStyle name="20% - Accent1 3 2" xfId="646"/>
    <cellStyle name="20% - Accent1 3 3" xfId="879"/>
    <cellStyle name="20% - Accent2 2" xfId="19"/>
    <cellStyle name="20% - Accent2 2 2" xfId="81"/>
    <cellStyle name="20% - Accent2 2 2 2" xfId="155"/>
    <cellStyle name="20% - Accent2 2 2 2 2" xfId="156"/>
    <cellStyle name="20% - Accent2 2 2 2 2 2" xfId="449"/>
    <cellStyle name="20% - Accent2 2 2 2 2 3" xfId="681"/>
    <cellStyle name="20% - Accent2 2 2 2 3" xfId="157"/>
    <cellStyle name="20% - Accent2 2 2 2 3 2" xfId="450"/>
    <cellStyle name="20% - Accent2 2 2 2 3 3" xfId="682"/>
    <cellStyle name="20% - Accent2 2 2 2 4" xfId="448"/>
    <cellStyle name="20% - Accent2 2 2 2 5" xfId="680"/>
    <cellStyle name="20% - Accent2 2 2 3" xfId="158"/>
    <cellStyle name="20% - Accent2 2 2 3 2" xfId="451"/>
    <cellStyle name="20% - Accent2 2 2 3 3" xfId="683"/>
    <cellStyle name="20% - Accent2 2 2 4" xfId="159"/>
    <cellStyle name="20% - Accent2 2 2 4 2" xfId="452"/>
    <cellStyle name="20% - Accent2 2 2 4 3" xfId="684"/>
    <cellStyle name="20% - Accent2 2 3" xfId="160"/>
    <cellStyle name="20% - Accent2 2 3 2" xfId="161"/>
    <cellStyle name="20% - Accent2 2 3 2 2" xfId="454"/>
    <cellStyle name="20% - Accent2 2 3 2 3" xfId="686"/>
    <cellStyle name="20% - Accent2 2 3 3" xfId="162"/>
    <cellStyle name="20% - Accent2 2 3 3 2" xfId="455"/>
    <cellStyle name="20% - Accent2 2 3 3 3" xfId="687"/>
    <cellStyle name="20% - Accent2 2 3 4" xfId="453"/>
    <cellStyle name="20% - Accent2 2 3 5" xfId="685"/>
    <cellStyle name="20% - Accent2 2 4" xfId="163"/>
    <cellStyle name="20% - Accent2 2 4 2" xfId="164"/>
    <cellStyle name="20% - Accent2 2 4 2 2" xfId="457"/>
    <cellStyle name="20% - Accent2 2 4 2 3" xfId="689"/>
    <cellStyle name="20% - Accent2 2 4 3" xfId="165"/>
    <cellStyle name="20% - Accent2 2 4 3 2" xfId="458"/>
    <cellStyle name="20% - Accent2 2 4 3 3" xfId="690"/>
    <cellStyle name="20% - Accent2 2 4 4" xfId="456"/>
    <cellStyle name="20% - Accent2 2 4 5" xfId="688"/>
    <cellStyle name="20% - Accent2 2 5" xfId="166"/>
    <cellStyle name="20% - Accent2 2 5 2" xfId="459"/>
    <cellStyle name="20% - Accent2 2 5 3" xfId="691"/>
    <cellStyle name="20% - Accent2 2 6" xfId="167"/>
    <cellStyle name="20% - Accent2 2 6 2" xfId="460"/>
    <cellStyle name="20% - Accent2 2 6 3" xfId="692"/>
    <cellStyle name="20% - Accent2 3" xfId="382"/>
    <cellStyle name="20% - Accent2 3 2" xfId="647"/>
    <cellStyle name="20% - Accent2 3 3" xfId="880"/>
    <cellStyle name="20% - Accent3 2" xfId="20"/>
    <cellStyle name="20% - Accent3 2 2" xfId="82"/>
    <cellStyle name="20% - Accent3 2 2 2" xfId="168"/>
    <cellStyle name="20% - Accent3 2 2 2 2" xfId="169"/>
    <cellStyle name="20% - Accent3 2 2 2 2 2" xfId="462"/>
    <cellStyle name="20% - Accent3 2 2 2 2 3" xfId="694"/>
    <cellStyle name="20% - Accent3 2 2 2 3" xfId="170"/>
    <cellStyle name="20% - Accent3 2 2 2 3 2" xfId="463"/>
    <cellStyle name="20% - Accent3 2 2 2 3 3" xfId="695"/>
    <cellStyle name="20% - Accent3 2 2 2 4" xfId="461"/>
    <cellStyle name="20% - Accent3 2 2 2 5" xfId="693"/>
    <cellStyle name="20% - Accent3 2 2 3" xfId="171"/>
    <cellStyle name="20% - Accent3 2 2 3 2" xfId="464"/>
    <cellStyle name="20% - Accent3 2 2 3 3" xfId="696"/>
    <cellStyle name="20% - Accent3 2 2 4" xfId="172"/>
    <cellStyle name="20% - Accent3 2 2 4 2" xfId="465"/>
    <cellStyle name="20% - Accent3 2 2 4 3" xfId="697"/>
    <cellStyle name="20% - Accent3 2 3" xfId="173"/>
    <cellStyle name="20% - Accent3 2 3 2" xfId="174"/>
    <cellStyle name="20% - Accent3 2 3 2 2" xfId="467"/>
    <cellStyle name="20% - Accent3 2 3 2 3" xfId="699"/>
    <cellStyle name="20% - Accent3 2 3 3" xfId="175"/>
    <cellStyle name="20% - Accent3 2 3 3 2" xfId="468"/>
    <cellStyle name="20% - Accent3 2 3 3 3" xfId="700"/>
    <cellStyle name="20% - Accent3 2 3 4" xfId="466"/>
    <cellStyle name="20% - Accent3 2 3 5" xfId="698"/>
    <cellStyle name="20% - Accent3 2 4" xfId="176"/>
    <cellStyle name="20% - Accent3 2 4 2" xfId="177"/>
    <cellStyle name="20% - Accent3 2 4 2 2" xfId="470"/>
    <cellStyle name="20% - Accent3 2 4 2 3" xfId="702"/>
    <cellStyle name="20% - Accent3 2 4 3" xfId="178"/>
    <cellStyle name="20% - Accent3 2 4 3 2" xfId="471"/>
    <cellStyle name="20% - Accent3 2 4 3 3" xfId="703"/>
    <cellStyle name="20% - Accent3 2 4 4" xfId="469"/>
    <cellStyle name="20% - Accent3 2 4 5" xfId="701"/>
    <cellStyle name="20% - Accent3 2 5" xfId="179"/>
    <cellStyle name="20% - Accent3 2 5 2" xfId="472"/>
    <cellStyle name="20% - Accent3 2 5 3" xfId="704"/>
    <cellStyle name="20% - Accent3 2 6" xfId="180"/>
    <cellStyle name="20% - Accent3 2 6 2" xfId="473"/>
    <cellStyle name="20% - Accent3 2 6 3" xfId="705"/>
    <cellStyle name="20% - Accent3 3" xfId="383"/>
    <cellStyle name="20% - Accent3 3 2" xfId="648"/>
    <cellStyle name="20% - Accent3 3 3" xfId="881"/>
    <cellStyle name="20% - Accent4 2" xfId="21"/>
    <cellStyle name="20% - Accent4 2 2" xfId="83"/>
    <cellStyle name="20% - Accent4 2 2 2" xfId="181"/>
    <cellStyle name="20% - Accent4 2 2 2 2" xfId="182"/>
    <cellStyle name="20% - Accent4 2 2 2 2 2" xfId="475"/>
    <cellStyle name="20% - Accent4 2 2 2 2 3" xfId="707"/>
    <cellStyle name="20% - Accent4 2 2 2 3" xfId="183"/>
    <cellStyle name="20% - Accent4 2 2 2 3 2" xfId="476"/>
    <cellStyle name="20% - Accent4 2 2 2 3 3" xfId="708"/>
    <cellStyle name="20% - Accent4 2 2 2 4" xfId="474"/>
    <cellStyle name="20% - Accent4 2 2 2 5" xfId="706"/>
    <cellStyle name="20% - Accent4 2 2 3" xfId="184"/>
    <cellStyle name="20% - Accent4 2 2 3 2" xfId="477"/>
    <cellStyle name="20% - Accent4 2 2 3 3" xfId="709"/>
    <cellStyle name="20% - Accent4 2 2 4" xfId="185"/>
    <cellStyle name="20% - Accent4 2 2 4 2" xfId="478"/>
    <cellStyle name="20% - Accent4 2 2 4 3" xfId="710"/>
    <cellStyle name="20% - Accent4 2 3" xfId="186"/>
    <cellStyle name="20% - Accent4 2 3 2" xfId="187"/>
    <cellStyle name="20% - Accent4 2 3 2 2" xfId="480"/>
    <cellStyle name="20% - Accent4 2 3 2 3" xfId="712"/>
    <cellStyle name="20% - Accent4 2 3 3" xfId="188"/>
    <cellStyle name="20% - Accent4 2 3 3 2" xfId="481"/>
    <cellStyle name="20% - Accent4 2 3 3 3" xfId="713"/>
    <cellStyle name="20% - Accent4 2 3 4" xfId="479"/>
    <cellStyle name="20% - Accent4 2 3 5" xfId="711"/>
    <cellStyle name="20% - Accent4 2 4" xfId="189"/>
    <cellStyle name="20% - Accent4 2 4 2" xfId="190"/>
    <cellStyle name="20% - Accent4 2 4 2 2" xfId="483"/>
    <cellStyle name="20% - Accent4 2 4 2 3" xfId="715"/>
    <cellStyle name="20% - Accent4 2 4 3" xfId="191"/>
    <cellStyle name="20% - Accent4 2 4 3 2" xfId="484"/>
    <cellStyle name="20% - Accent4 2 4 3 3" xfId="716"/>
    <cellStyle name="20% - Accent4 2 4 4" xfId="482"/>
    <cellStyle name="20% - Accent4 2 4 5" xfId="714"/>
    <cellStyle name="20% - Accent4 2 5" xfId="192"/>
    <cellStyle name="20% - Accent4 2 5 2" xfId="485"/>
    <cellStyle name="20% - Accent4 2 5 3" xfId="717"/>
    <cellStyle name="20% - Accent4 2 6" xfId="193"/>
    <cellStyle name="20% - Accent4 2 6 2" xfId="486"/>
    <cellStyle name="20% - Accent4 2 6 3" xfId="718"/>
    <cellStyle name="20% - Accent4 3" xfId="384"/>
    <cellStyle name="20% - Accent4 3 2" xfId="649"/>
    <cellStyle name="20% - Accent4 3 3" xfId="882"/>
    <cellStyle name="20% - Accent5 2" xfId="22"/>
    <cellStyle name="20% - Accent5 2 2" xfId="84"/>
    <cellStyle name="20% - Accent5 2 2 2" xfId="194"/>
    <cellStyle name="20% - Accent5 2 2 2 2" xfId="195"/>
    <cellStyle name="20% - Accent5 2 2 2 2 2" xfId="488"/>
    <cellStyle name="20% - Accent5 2 2 2 2 3" xfId="720"/>
    <cellStyle name="20% - Accent5 2 2 2 3" xfId="196"/>
    <cellStyle name="20% - Accent5 2 2 2 3 2" xfId="489"/>
    <cellStyle name="20% - Accent5 2 2 2 3 3" xfId="721"/>
    <cellStyle name="20% - Accent5 2 2 2 4" xfId="487"/>
    <cellStyle name="20% - Accent5 2 2 2 5" xfId="719"/>
    <cellStyle name="20% - Accent5 2 2 3" xfId="197"/>
    <cellStyle name="20% - Accent5 2 2 3 2" xfId="490"/>
    <cellStyle name="20% - Accent5 2 2 3 3" xfId="722"/>
    <cellStyle name="20% - Accent5 2 2 4" xfId="198"/>
    <cellStyle name="20% - Accent5 2 2 4 2" xfId="491"/>
    <cellStyle name="20% - Accent5 2 2 4 3" xfId="723"/>
    <cellStyle name="20% - Accent5 2 3" xfId="199"/>
    <cellStyle name="20% - Accent5 2 3 2" xfId="200"/>
    <cellStyle name="20% - Accent5 2 3 2 2" xfId="493"/>
    <cellStyle name="20% - Accent5 2 3 2 3" xfId="725"/>
    <cellStyle name="20% - Accent5 2 3 3" xfId="201"/>
    <cellStyle name="20% - Accent5 2 3 3 2" xfId="494"/>
    <cellStyle name="20% - Accent5 2 3 3 3" xfId="726"/>
    <cellStyle name="20% - Accent5 2 3 4" xfId="492"/>
    <cellStyle name="20% - Accent5 2 3 5" xfId="724"/>
    <cellStyle name="20% - Accent5 2 4" xfId="202"/>
    <cellStyle name="20% - Accent5 2 4 2" xfId="203"/>
    <cellStyle name="20% - Accent5 2 4 2 2" xfId="496"/>
    <cellStyle name="20% - Accent5 2 4 2 3" xfId="728"/>
    <cellStyle name="20% - Accent5 2 4 3" xfId="204"/>
    <cellStyle name="20% - Accent5 2 4 3 2" xfId="497"/>
    <cellStyle name="20% - Accent5 2 4 3 3" xfId="729"/>
    <cellStyle name="20% - Accent5 2 4 4" xfId="495"/>
    <cellStyle name="20% - Accent5 2 4 5" xfId="727"/>
    <cellStyle name="20% - Accent5 2 5" xfId="205"/>
    <cellStyle name="20% - Accent5 2 5 2" xfId="498"/>
    <cellStyle name="20% - Accent5 2 5 3" xfId="730"/>
    <cellStyle name="20% - Accent5 2 6" xfId="206"/>
    <cellStyle name="20% - Accent5 2 6 2" xfId="499"/>
    <cellStyle name="20% - Accent5 2 6 3" xfId="731"/>
    <cellStyle name="20% - Accent5 3" xfId="385"/>
    <cellStyle name="20% - Accent5 3 2" xfId="650"/>
    <cellStyle name="20% - Accent5 3 3" xfId="883"/>
    <cellStyle name="20% - Accent6 2" xfId="23"/>
    <cellStyle name="20% - Accent6 2 2" xfId="85"/>
    <cellStyle name="20% - Accent6 2 2 2" xfId="207"/>
    <cellStyle name="20% - Accent6 2 2 2 2" xfId="208"/>
    <cellStyle name="20% - Accent6 2 2 2 2 2" xfId="501"/>
    <cellStyle name="20% - Accent6 2 2 2 2 3" xfId="733"/>
    <cellStyle name="20% - Accent6 2 2 2 3" xfId="209"/>
    <cellStyle name="20% - Accent6 2 2 2 3 2" xfId="502"/>
    <cellStyle name="20% - Accent6 2 2 2 3 3" xfId="734"/>
    <cellStyle name="20% - Accent6 2 2 2 4" xfId="500"/>
    <cellStyle name="20% - Accent6 2 2 2 5" xfId="732"/>
    <cellStyle name="20% - Accent6 2 2 3" xfId="210"/>
    <cellStyle name="20% - Accent6 2 2 3 2" xfId="503"/>
    <cellStyle name="20% - Accent6 2 2 3 3" xfId="735"/>
    <cellStyle name="20% - Accent6 2 2 4" xfId="211"/>
    <cellStyle name="20% - Accent6 2 2 4 2" xfId="504"/>
    <cellStyle name="20% - Accent6 2 2 4 3" xfId="736"/>
    <cellStyle name="20% - Accent6 2 3" xfId="212"/>
    <cellStyle name="20% - Accent6 2 3 2" xfId="213"/>
    <cellStyle name="20% - Accent6 2 3 2 2" xfId="506"/>
    <cellStyle name="20% - Accent6 2 3 2 3" xfId="738"/>
    <cellStyle name="20% - Accent6 2 3 3" xfId="214"/>
    <cellStyle name="20% - Accent6 2 3 3 2" xfId="507"/>
    <cellStyle name="20% - Accent6 2 3 3 3" xfId="739"/>
    <cellStyle name="20% - Accent6 2 3 4" xfId="505"/>
    <cellStyle name="20% - Accent6 2 3 5" xfId="737"/>
    <cellStyle name="20% - Accent6 2 4" xfId="215"/>
    <cellStyle name="20% - Accent6 2 4 2" xfId="216"/>
    <cellStyle name="20% - Accent6 2 4 2 2" xfId="509"/>
    <cellStyle name="20% - Accent6 2 4 2 3" xfId="741"/>
    <cellStyle name="20% - Accent6 2 4 3" xfId="217"/>
    <cellStyle name="20% - Accent6 2 4 3 2" xfId="510"/>
    <cellStyle name="20% - Accent6 2 4 3 3" xfId="742"/>
    <cellStyle name="20% - Accent6 2 4 4" xfId="508"/>
    <cellStyle name="20% - Accent6 2 4 5" xfId="740"/>
    <cellStyle name="20% - Accent6 2 5" xfId="218"/>
    <cellStyle name="20% - Accent6 2 5 2" xfId="511"/>
    <cellStyle name="20% - Accent6 2 5 3" xfId="743"/>
    <cellStyle name="20% - Accent6 2 6" xfId="219"/>
    <cellStyle name="20% - Accent6 2 6 2" xfId="512"/>
    <cellStyle name="20% - Accent6 2 6 3" xfId="744"/>
    <cellStyle name="20% - Accent6 3" xfId="386"/>
    <cellStyle name="20% - Accent6 3 2" xfId="651"/>
    <cellStyle name="20% - Accent6 3 3" xfId="884"/>
    <cellStyle name="40% - Accent1 2" xfId="24"/>
    <cellStyle name="40% - Accent1 2 2" xfId="86"/>
    <cellStyle name="40% - Accent1 2 2 2" xfId="220"/>
    <cellStyle name="40% - Accent1 2 2 2 2" xfId="221"/>
    <cellStyle name="40% - Accent1 2 2 2 2 2" xfId="514"/>
    <cellStyle name="40% - Accent1 2 2 2 2 3" xfId="746"/>
    <cellStyle name="40% - Accent1 2 2 2 3" xfId="222"/>
    <cellStyle name="40% - Accent1 2 2 2 3 2" xfId="515"/>
    <cellStyle name="40% - Accent1 2 2 2 3 3" xfId="747"/>
    <cellStyle name="40% - Accent1 2 2 2 4" xfId="513"/>
    <cellStyle name="40% - Accent1 2 2 2 5" xfId="745"/>
    <cellStyle name="40% - Accent1 2 2 3" xfId="223"/>
    <cellStyle name="40% - Accent1 2 2 3 2" xfId="516"/>
    <cellStyle name="40% - Accent1 2 2 3 3" xfId="748"/>
    <cellStyle name="40% - Accent1 2 2 4" xfId="224"/>
    <cellStyle name="40% - Accent1 2 2 4 2" xfId="517"/>
    <cellStyle name="40% - Accent1 2 2 4 3" xfId="749"/>
    <cellStyle name="40% - Accent1 2 3" xfId="225"/>
    <cellStyle name="40% - Accent1 2 3 2" xfId="226"/>
    <cellStyle name="40% - Accent1 2 3 2 2" xfId="519"/>
    <cellStyle name="40% - Accent1 2 3 2 3" xfId="751"/>
    <cellStyle name="40% - Accent1 2 3 3" xfId="227"/>
    <cellStyle name="40% - Accent1 2 3 3 2" xfId="520"/>
    <cellStyle name="40% - Accent1 2 3 3 3" xfId="752"/>
    <cellStyle name="40% - Accent1 2 3 4" xfId="518"/>
    <cellStyle name="40% - Accent1 2 3 5" xfId="750"/>
    <cellStyle name="40% - Accent1 2 4" xfId="228"/>
    <cellStyle name="40% - Accent1 2 4 2" xfId="229"/>
    <cellStyle name="40% - Accent1 2 4 2 2" xfId="522"/>
    <cellStyle name="40% - Accent1 2 4 2 3" xfId="754"/>
    <cellStyle name="40% - Accent1 2 4 3" xfId="230"/>
    <cellStyle name="40% - Accent1 2 4 3 2" xfId="523"/>
    <cellStyle name="40% - Accent1 2 4 3 3" xfId="755"/>
    <cellStyle name="40% - Accent1 2 4 4" xfId="521"/>
    <cellStyle name="40% - Accent1 2 4 5" xfId="753"/>
    <cellStyle name="40% - Accent1 2 5" xfId="231"/>
    <cellStyle name="40% - Accent1 2 5 2" xfId="524"/>
    <cellStyle name="40% - Accent1 2 5 3" xfId="756"/>
    <cellStyle name="40% - Accent1 2 6" xfId="232"/>
    <cellStyle name="40% - Accent1 2 6 2" xfId="525"/>
    <cellStyle name="40% - Accent1 2 6 3" xfId="757"/>
    <cellStyle name="40% - Accent1 3" xfId="387"/>
    <cellStyle name="40% - Accent1 3 2" xfId="652"/>
    <cellStyle name="40% - Accent1 3 3" xfId="885"/>
    <cellStyle name="40% - Accent2 2" xfId="25"/>
    <cellStyle name="40% - Accent2 2 2" xfId="87"/>
    <cellStyle name="40% - Accent2 2 2 2" xfId="233"/>
    <cellStyle name="40% - Accent2 2 2 2 2" xfId="234"/>
    <cellStyle name="40% - Accent2 2 2 2 2 2" xfId="527"/>
    <cellStyle name="40% - Accent2 2 2 2 2 3" xfId="759"/>
    <cellStyle name="40% - Accent2 2 2 2 3" xfId="235"/>
    <cellStyle name="40% - Accent2 2 2 2 3 2" xfId="528"/>
    <cellStyle name="40% - Accent2 2 2 2 3 3" xfId="760"/>
    <cellStyle name="40% - Accent2 2 2 2 4" xfId="526"/>
    <cellStyle name="40% - Accent2 2 2 2 5" xfId="758"/>
    <cellStyle name="40% - Accent2 2 2 3" xfId="236"/>
    <cellStyle name="40% - Accent2 2 2 3 2" xfId="529"/>
    <cellStyle name="40% - Accent2 2 2 3 3" xfId="761"/>
    <cellStyle name="40% - Accent2 2 2 4" xfId="237"/>
    <cellStyle name="40% - Accent2 2 2 4 2" xfId="530"/>
    <cellStyle name="40% - Accent2 2 2 4 3" xfId="762"/>
    <cellStyle name="40% - Accent2 2 3" xfId="238"/>
    <cellStyle name="40% - Accent2 2 3 2" xfId="239"/>
    <cellStyle name="40% - Accent2 2 3 2 2" xfId="532"/>
    <cellStyle name="40% - Accent2 2 3 2 3" xfId="764"/>
    <cellStyle name="40% - Accent2 2 3 3" xfId="240"/>
    <cellStyle name="40% - Accent2 2 3 3 2" xfId="533"/>
    <cellStyle name="40% - Accent2 2 3 3 3" xfId="765"/>
    <cellStyle name="40% - Accent2 2 3 4" xfId="531"/>
    <cellStyle name="40% - Accent2 2 3 5" xfId="763"/>
    <cellStyle name="40% - Accent2 2 4" xfId="241"/>
    <cellStyle name="40% - Accent2 2 4 2" xfId="242"/>
    <cellStyle name="40% - Accent2 2 4 2 2" xfId="535"/>
    <cellStyle name="40% - Accent2 2 4 2 3" xfId="767"/>
    <cellStyle name="40% - Accent2 2 4 3" xfId="243"/>
    <cellStyle name="40% - Accent2 2 4 3 2" xfId="536"/>
    <cellStyle name="40% - Accent2 2 4 3 3" xfId="768"/>
    <cellStyle name="40% - Accent2 2 4 4" xfId="534"/>
    <cellStyle name="40% - Accent2 2 4 5" xfId="766"/>
    <cellStyle name="40% - Accent2 2 5" xfId="244"/>
    <cellStyle name="40% - Accent2 2 5 2" xfId="537"/>
    <cellStyle name="40% - Accent2 2 5 3" xfId="769"/>
    <cellStyle name="40% - Accent2 2 6" xfId="245"/>
    <cellStyle name="40% - Accent2 2 6 2" xfId="538"/>
    <cellStyle name="40% - Accent2 2 6 3" xfId="770"/>
    <cellStyle name="40% - Accent2 3" xfId="388"/>
    <cellStyle name="40% - Accent2 3 2" xfId="653"/>
    <cellStyle name="40% - Accent2 3 3" xfId="886"/>
    <cellStyle name="40% - Accent3 2" xfId="26"/>
    <cellStyle name="40% - Accent3 2 2" xfId="88"/>
    <cellStyle name="40% - Accent3 2 2 2" xfId="246"/>
    <cellStyle name="40% - Accent3 2 2 2 2" xfId="247"/>
    <cellStyle name="40% - Accent3 2 2 2 2 2" xfId="540"/>
    <cellStyle name="40% - Accent3 2 2 2 2 3" xfId="772"/>
    <cellStyle name="40% - Accent3 2 2 2 3" xfId="248"/>
    <cellStyle name="40% - Accent3 2 2 2 3 2" xfId="541"/>
    <cellStyle name="40% - Accent3 2 2 2 3 3" xfId="773"/>
    <cellStyle name="40% - Accent3 2 2 2 4" xfId="539"/>
    <cellStyle name="40% - Accent3 2 2 2 5" xfId="771"/>
    <cellStyle name="40% - Accent3 2 2 3" xfId="249"/>
    <cellStyle name="40% - Accent3 2 2 3 2" xfId="542"/>
    <cellStyle name="40% - Accent3 2 2 3 3" xfId="774"/>
    <cellStyle name="40% - Accent3 2 2 4" xfId="250"/>
    <cellStyle name="40% - Accent3 2 2 4 2" xfId="543"/>
    <cellStyle name="40% - Accent3 2 2 4 3" xfId="775"/>
    <cellStyle name="40% - Accent3 2 3" xfId="251"/>
    <cellStyle name="40% - Accent3 2 3 2" xfId="252"/>
    <cellStyle name="40% - Accent3 2 3 2 2" xfId="545"/>
    <cellStyle name="40% - Accent3 2 3 2 3" xfId="777"/>
    <cellStyle name="40% - Accent3 2 3 3" xfId="253"/>
    <cellStyle name="40% - Accent3 2 3 3 2" xfId="546"/>
    <cellStyle name="40% - Accent3 2 3 3 3" xfId="778"/>
    <cellStyle name="40% - Accent3 2 3 4" xfId="544"/>
    <cellStyle name="40% - Accent3 2 3 5" xfId="776"/>
    <cellStyle name="40% - Accent3 2 4" xfId="254"/>
    <cellStyle name="40% - Accent3 2 4 2" xfId="255"/>
    <cellStyle name="40% - Accent3 2 4 2 2" xfId="548"/>
    <cellStyle name="40% - Accent3 2 4 2 3" xfId="780"/>
    <cellStyle name="40% - Accent3 2 4 3" xfId="256"/>
    <cellStyle name="40% - Accent3 2 4 3 2" xfId="549"/>
    <cellStyle name="40% - Accent3 2 4 3 3" xfId="781"/>
    <cellStyle name="40% - Accent3 2 4 4" xfId="547"/>
    <cellStyle name="40% - Accent3 2 4 5" xfId="779"/>
    <cellStyle name="40% - Accent3 2 5" xfId="257"/>
    <cellStyle name="40% - Accent3 2 5 2" xfId="550"/>
    <cellStyle name="40% - Accent3 2 5 3" xfId="782"/>
    <cellStyle name="40% - Accent3 2 6" xfId="258"/>
    <cellStyle name="40% - Accent3 2 6 2" xfId="551"/>
    <cellStyle name="40% - Accent3 2 6 3" xfId="783"/>
    <cellStyle name="40% - Accent3 3" xfId="389"/>
    <cellStyle name="40% - Accent3 3 2" xfId="654"/>
    <cellStyle name="40% - Accent3 3 3" xfId="887"/>
    <cellStyle name="40% - Accent4 2" xfId="27"/>
    <cellStyle name="40% - Accent4 2 2" xfId="89"/>
    <cellStyle name="40% - Accent4 2 2 2" xfId="259"/>
    <cellStyle name="40% - Accent4 2 2 2 2" xfId="260"/>
    <cellStyle name="40% - Accent4 2 2 2 2 2" xfId="553"/>
    <cellStyle name="40% - Accent4 2 2 2 2 3" xfId="785"/>
    <cellStyle name="40% - Accent4 2 2 2 3" xfId="261"/>
    <cellStyle name="40% - Accent4 2 2 2 3 2" xfId="554"/>
    <cellStyle name="40% - Accent4 2 2 2 3 3" xfId="786"/>
    <cellStyle name="40% - Accent4 2 2 2 4" xfId="552"/>
    <cellStyle name="40% - Accent4 2 2 2 5" xfId="784"/>
    <cellStyle name="40% - Accent4 2 2 3" xfId="262"/>
    <cellStyle name="40% - Accent4 2 2 3 2" xfId="555"/>
    <cellStyle name="40% - Accent4 2 2 3 3" xfId="787"/>
    <cellStyle name="40% - Accent4 2 2 4" xfId="263"/>
    <cellStyle name="40% - Accent4 2 2 4 2" xfId="556"/>
    <cellStyle name="40% - Accent4 2 2 4 3" xfId="788"/>
    <cellStyle name="40% - Accent4 2 3" xfId="264"/>
    <cellStyle name="40% - Accent4 2 3 2" xfId="265"/>
    <cellStyle name="40% - Accent4 2 3 2 2" xfId="558"/>
    <cellStyle name="40% - Accent4 2 3 2 3" xfId="790"/>
    <cellStyle name="40% - Accent4 2 3 3" xfId="266"/>
    <cellStyle name="40% - Accent4 2 3 3 2" xfId="559"/>
    <cellStyle name="40% - Accent4 2 3 3 3" xfId="791"/>
    <cellStyle name="40% - Accent4 2 3 4" xfId="557"/>
    <cellStyle name="40% - Accent4 2 3 5" xfId="789"/>
    <cellStyle name="40% - Accent4 2 4" xfId="267"/>
    <cellStyle name="40% - Accent4 2 4 2" xfId="268"/>
    <cellStyle name="40% - Accent4 2 4 2 2" xfId="561"/>
    <cellStyle name="40% - Accent4 2 4 2 3" xfId="793"/>
    <cellStyle name="40% - Accent4 2 4 3" xfId="269"/>
    <cellStyle name="40% - Accent4 2 4 3 2" xfId="562"/>
    <cellStyle name="40% - Accent4 2 4 3 3" xfId="794"/>
    <cellStyle name="40% - Accent4 2 4 4" xfId="560"/>
    <cellStyle name="40% - Accent4 2 4 5" xfId="792"/>
    <cellStyle name="40% - Accent4 2 5" xfId="270"/>
    <cellStyle name="40% - Accent4 2 5 2" xfId="563"/>
    <cellStyle name="40% - Accent4 2 5 3" xfId="795"/>
    <cellStyle name="40% - Accent4 2 6" xfId="271"/>
    <cellStyle name="40% - Accent4 2 6 2" xfId="564"/>
    <cellStyle name="40% - Accent4 2 6 3" xfId="796"/>
    <cellStyle name="40% - Accent4 3" xfId="390"/>
    <cellStyle name="40% - Accent4 3 2" xfId="655"/>
    <cellStyle name="40% - Accent4 3 3" xfId="888"/>
    <cellStyle name="40% - Accent5 2" xfId="28"/>
    <cellStyle name="40% - Accent5 2 2" xfId="90"/>
    <cellStyle name="40% - Accent5 2 2 2" xfId="272"/>
    <cellStyle name="40% - Accent5 2 2 2 2" xfId="273"/>
    <cellStyle name="40% - Accent5 2 2 2 2 2" xfId="566"/>
    <cellStyle name="40% - Accent5 2 2 2 2 3" xfId="798"/>
    <cellStyle name="40% - Accent5 2 2 2 3" xfId="274"/>
    <cellStyle name="40% - Accent5 2 2 2 3 2" xfId="567"/>
    <cellStyle name="40% - Accent5 2 2 2 3 3" xfId="799"/>
    <cellStyle name="40% - Accent5 2 2 2 4" xfId="565"/>
    <cellStyle name="40% - Accent5 2 2 2 5" xfId="797"/>
    <cellStyle name="40% - Accent5 2 2 3" xfId="275"/>
    <cellStyle name="40% - Accent5 2 2 3 2" xfId="568"/>
    <cellStyle name="40% - Accent5 2 2 3 3" xfId="800"/>
    <cellStyle name="40% - Accent5 2 2 4" xfId="276"/>
    <cellStyle name="40% - Accent5 2 2 4 2" xfId="569"/>
    <cellStyle name="40% - Accent5 2 2 4 3" xfId="801"/>
    <cellStyle name="40% - Accent5 2 3" xfId="277"/>
    <cellStyle name="40% - Accent5 2 3 2" xfId="278"/>
    <cellStyle name="40% - Accent5 2 3 2 2" xfId="571"/>
    <cellStyle name="40% - Accent5 2 3 2 3" xfId="803"/>
    <cellStyle name="40% - Accent5 2 3 3" xfId="279"/>
    <cellStyle name="40% - Accent5 2 3 3 2" xfId="572"/>
    <cellStyle name="40% - Accent5 2 3 3 3" xfId="804"/>
    <cellStyle name="40% - Accent5 2 3 4" xfId="570"/>
    <cellStyle name="40% - Accent5 2 3 5" xfId="802"/>
    <cellStyle name="40% - Accent5 2 4" xfId="280"/>
    <cellStyle name="40% - Accent5 2 4 2" xfId="281"/>
    <cellStyle name="40% - Accent5 2 4 2 2" xfId="574"/>
    <cellStyle name="40% - Accent5 2 4 2 3" xfId="806"/>
    <cellStyle name="40% - Accent5 2 4 3" xfId="282"/>
    <cellStyle name="40% - Accent5 2 4 3 2" xfId="575"/>
    <cellStyle name="40% - Accent5 2 4 3 3" xfId="807"/>
    <cellStyle name="40% - Accent5 2 4 4" xfId="573"/>
    <cellStyle name="40% - Accent5 2 4 5" xfId="805"/>
    <cellStyle name="40% - Accent5 2 5" xfId="283"/>
    <cellStyle name="40% - Accent5 2 5 2" xfId="576"/>
    <cellStyle name="40% - Accent5 2 5 3" xfId="808"/>
    <cellStyle name="40% - Accent5 2 6" xfId="284"/>
    <cellStyle name="40% - Accent5 2 6 2" xfId="577"/>
    <cellStyle name="40% - Accent5 2 6 3" xfId="809"/>
    <cellStyle name="40% - Accent5 3" xfId="391"/>
    <cellStyle name="40% - Accent5 3 2" xfId="656"/>
    <cellStyle name="40% - Accent5 3 3" xfId="889"/>
    <cellStyle name="40% - Accent6 2" xfId="29"/>
    <cellStyle name="40% - Accent6 2 2" xfId="91"/>
    <cellStyle name="40% - Accent6 2 2 2" xfId="285"/>
    <cellStyle name="40% - Accent6 2 2 2 2" xfId="286"/>
    <cellStyle name="40% - Accent6 2 2 2 2 2" xfId="579"/>
    <cellStyle name="40% - Accent6 2 2 2 2 3" xfId="811"/>
    <cellStyle name="40% - Accent6 2 2 2 3" xfId="287"/>
    <cellStyle name="40% - Accent6 2 2 2 3 2" xfId="580"/>
    <cellStyle name="40% - Accent6 2 2 2 3 3" xfId="812"/>
    <cellStyle name="40% - Accent6 2 2 2 4" xfId="578"/>
    <cellStyle name="40% - Accent6 2 2 2 5" xfId="810"/>
    <cellStyle name="40% - Accent6 2 2 3" xfId="288"/>
    <cellStyle name="40% - Accent6 2 2 3 2" xfId="581"/>
    <cellStyle name="40% - Accent6 2 2 3 3" xfId="813"/>
    <cellStyle name="40% - Accent6 2 2 4" xfId="289"/>
    <cellStyle name="40% - Accent6 2 2 4 2" xfId="582"/>
    <cellStyle name="40% - Accent6 2 2 4 3" xfId="814"/>
    <cellStyle name="40% - Accent6 2 3" xfId="290"/>
    <cellStyle name="40% - Accent6 2 3 2" xfId="291"/>
    <cellStyle name="40% - Accent6 2 3 2 2" xfId="584"/>
    <cellStyle name="40% - Accent6 2 3 2 3" xfId="816"/>
    <cellStyle name="40% - Accent6 2 3 3" xfId="292"/>
    <cellStyle name="40% - Accent6 2 3 3 2" xfId="585"/>
    <cellStyle name="40% - Accent6 2 3 3 3" xfId="817"/>
    <cellStyle name="40% - Accent6 2 3 4" xfId="583"/>
    <cellStyle name="40% - Accent6 2 3 5" xfId="815"/>
    <cellStyle name="40% - Accent6 2 4" xfId="293"/>
    <cellStyle name="40% - Accent6 2 4 2" xfId="294"/>
    <cellStyle name="40% - Accent6 2 4 2 2" xfId="587"/>
    <cellStyle name="40% - Accent6 2 4 2 3" xfId="819"/>
    <cellStyle name="40% - Accent6 2 4 3" xfId="295"/>
    <cellStyle name="40% - Accent6 2 4 3 2" xfId="588"/>
    <cellStyle name="40% - Accent6 2 4 3 3" xfId="820"/>
    <cellStyle name="40% - Accent6 2 4 4" xfId="586"/>
    <cellStyle name="40% - Accent6 2 4 5" xfId="818"/>
    <cellStyle name="40% - Accent6 2 5" xfId="296"/>
    <cellStyle name="40% - Accent6 2 5 2" xfId="589"/>
    <cellStyle name="40% - Accent6 2 5 3" xfId="821"/>
    <cellStyle name="40% - Accent6 2 6" xfId="297"/>
    <cellStyle name="40% - Accent6 2 6 2" xfId="590"/>
    <cellStyle name="40% - Accent6 2 6 3" xfId="822"/>
    <cellStyle name="40% - Accent6 3" xfId="392"/>
    <cellStyle name="40% - Accent6 3 2" xfId="657"/>
    <cellStyle name="40% - Accent6 3 3" xfId="890"/>
    <cellStyle name="60% - Accent1 2" xfId="30"/>
    <cellStyle name="60% - Accent1 2 2" xfId="92"/>
    <cellStyle name="60% - Accent1 3" xfId="393"/>
    <cellStyle name="60% - Accent2 2" xfId="31"/>
    <cellStyle name="60% - Accent2 2 2" xfId="93"/>
    <cellStyle name="60% - Accent2 3" xfId="394"/>
    <cellStyle name="60% - Accent3 2" xfId="32"/>
    <cellStyle name="60% - Accent3 2 2" xfId="94"/>
    <cellStyle name="60% - Accent3 3" xfId="395"/>
    <cellStyle name="60% - Accent4 2" xfId="33"/>
    <cellStyle name="60% - Accent4 2 2" xfId="95"/>
    <cellStyle name="60% - Accent4 3" xfId="396"/>
    <cellStyle name="60% - Accent5 2" xfId="34"/>
    <cellStyle name="60% - Accent5 2 2" xfId="96"/>
    <cellStyle name="60% - Accent5 3" xfId="397"/>
    <cellStyle name="60% - Accent6 2" xfId="35"/>
    <cellStyle name="60% - Accent6 2 2" xfId="97"/>
    <cellStyle name="60% - Accent6 3" xfId="398"/>
    <cellStyle name="Accent1 2" xfId="36"/>
    <cellStyle name="Accent1 2 2" xfId="98"/>
    <cellStyle name="Accent1 3" xfId="399"/>
    <cellStyle name="Accent2 2" xfId="37"/>
    <cellStyle name="Accent2 2 2" xfId="99"/>
    <cellStyle name="Accent2 3" xfId="400"/>
    <cellStyle name="Accent3 2" xfId="38"/>
    <cellStyle name="Accent3 2 2" xfId="100"/>
    <cellStyle name="Accent3 3" xfId="401"/>
    <cellStyle name="Accent4 2" xfId="39"/>
    <cellStyle name="Accent4 2 2" xfId="101"/>
    <cellStyle name="Accent4 3" xfId="402"/>
    <cellStyle name="Accent5 2" xfId="40"/>
    <cellStyle name="Accent5 2 2" xfId="102"/>
    <cellStyle name="Accent5 3" xfId="403"/>
    <cellStyle name="Accent6 2" xfId="41"/>
    <cellStyle name="Accent6 2 2" xfId="103"/>
    <cellStyle name="Accent6 3" xfId="404"/>
    <cellStyle name="Bad 2" xfId="42"/>
    <cellStyle name="Bad 2 2" xfId="104"/>
    <cellStyle name="Bad 3" xfId="405"/>
    <cellStyle name="Calculation 2" xfId="43"/>
    <cellStyle name="Calculation 2 2" xfId="105"/>
    <cellStyle name="Calculation 2 2 2" xfId="427"/>
    <cellStyle name="Calculation 2 2 3" xfId="823"/>
    <cellStyle name="Calculation 3" xfId="406"/>
    <cellStyle name="Check Cell 2" xfId="44"/>
    <cellStyle name="Check Cell 2 2" xfId="106"/>
    <cellStyle name="Check Cell 3" xfId="407"/>
    <cellStyle name="Comma" xfId="7" builtinId="3"/>
    <cellStyle name="Comma 10" xfId="422"/>
    <cellStyle name="Comma 2" xfId="10"/>
    <cellStyle name="Comma 2 2" xfId="72"/>
    <cellStyle name="Comma 2 2 2" xfId="107"/>
    <cellStyle name="Comma 2 2 2 2" xfId="298"/>
    <cellStyle name="Comma 2 3" xfId="75"/>
    <cellStyle name="Comma 2 3 2" xfId="299"/>
    <cellStyle name="Comma 2 4" xfId="68"/>
    <cellStyle name="Comma 2 5" xfId="17"/>
    <cellStyle name="Comma 3" xfId="12"/>
    <cellStyle name="Comma 3 2" xfId="108"/>
    <cellStyle name="Comma 3 2 2" xfId="300"/>
    <cellStyle name="Comma 3 2 2 2" xfId="301"/>
    <cellStyle name="Comma 3 2 3" xfId="428"/>
    <cellStyle name="Comma 3 2 4" xfId="664"/>
    <cellStyle name="Comma 3 3" xfId="71"/>
    <cellStyle name="Comma 4" xfId="74"/>
    <cellStyle name="Comma 4 2" xfId="302"/>
    <cellStyle name="Comma 4 2 2" xfId="303"/>
    <cellStyle name="Comma 4 3" xfId="304"/>
    <cellStyle name="Comma 4 3 2" xfId="305"/>
    <cellStyle name="Comma 5" xfId="66"/>
    <cellStyle name="Comma 5 2" xfId="306"/>
    <cellStyle name="Comma 5 2 2" xfId="307"/>
    <cellStyle name="Comma 5 3" xfId="426"/>
    <cellStyle name="Comma 5 4" xfId="661"/>
    <cellStyle name="Comma 6" xfId="15"/>
    <cellStyle name="Comma 6 10" xfId="659"/>
    <cellStyle name="Comma 6 2" xfId="308"/>
    <cellStyle name="Comma 6 3" xfId="309"/>
    <cellStyle name="Comma 6 3 2" xfId="310"/>
    <cellStyle name="Comma 6 3 2 2" xfId="311"/>
    <cellStyle name="Comma 6 3 2 2 2" xfId="593"/>
    <cellStyle name="Comma 6 3 2 2 3" xfId="826"/>
    <cellStyle name="Comma 6 3 2 3" xfId="312"/>
    <cellStyle name="Comma 6 3 2 3 2" xfId="594"/>
    <cellStyle name="Comma 6 3 2 3 3" xfId="827"/>
    <cellStyle name="Comma 6 3 2 4" xfId="592"/>
    <cellStyle name="Comma 6 3 2 5" xfId="825"/>
    <cellStyle name="Comma 6 3 3" xfId="313"/>
    <cellStyle name="Comma 6 3 3 2" xfId="595"/>
    <cellStyle name="Comma 6 3 3 3" xfId="828"/>
    <cellStyle name="Comma 6 3 4" xfId="314"/>
    <cellStyle name="Comma 6 3 4 2" xfId="596"/>
    <cellStyle name="Comma 6 3 4 3" xfId="829"/>
    <cellStyle name="Comma 6 3 5" xfId="591"/>
    <cellStyle name="Comma 6 3 6" xfId="824"/>
    <cellStyle name="Comma 6 4" xfId="315"/>
    <cellStyle name="Comma 6 4 2" xfId="316"/>
    <cellStyle name="Comma 6 4 2 2" xfId="317"/>
    <cellStyle name="Comma 6 4 2 2 2" xfId="599"/>
    <cellStyle name="Comma 6 4 2 2 3" xfId="832"/>
    <cellStyle name="Comma 6 4 2 3" xfId="318"/>
    <cellStyle name="Comma 6 4 2 3 2" xfId="600"/>
    <cellStyle name="Comma 6 4 2 3 3" xfId="833"/>
    <cellStyle name="Comma 6 4 2 4" xfId="598"/>
    <cellStyle name="Comma 6 4 2 5" xfId="831"/>
    <cellStyle name="Comma 6 4 3" xfId="319"/>
    <cellStyle name="Comma 6 4 3 2" xfId="601"/>
    <cellStyle name="Comma 6 4 3 3" xfId="834"/>
    <cellStyle name="Comma 6 4 4" xfId="320"/>
    <cellStyle name="Comma 6 4 4 2" xfId="602"/>
    <cellStyle name="Comma 6 4 4 3" xfId="835"/>
    <cellStyle name="Comma 6 4 5" xfId="597"/>
    <cellStyle name="Comma 6 4 6" xfId="830"/>
    <cellStyle name="Comma 6 5" xfId="321"/>
    <cellStyle name="Comma 6 5 2" xfId="322"/>
    <cellStyle name="Comma 6 5 2 2" xfId="604"/>
    <cellStyle name="Comma 6 5 2 3" xfId="837"/>
    <cellStyle name="Comma 6 5 3" xfId="323"/>
    <cellStyle name="Comma 6 5 3 2" xfId="605"/>
    <cellStyle name="Comma 6 5 3 3" xfId="838"/>
    <cellStyle name="Comma 6 5 4" xfId="603"/>
    <cellStyle name="Comma 6 5 5" xfId="836"/>
    <cellStyle name="Comma 6 6" xfId="324"/>
    <cellStyle name="Comma 6 6 2" xfId="325"/>
    <cellStyle name="Comma 6 6 2 2" xfId="607"/>
    <cellStyle name="Comma 6 6 2 3" xfId="840"/>
    <cellStyle name="Comma 6 6 3" xfId="326"/>
    <cellStyle name="Comma 6 6 3 2" xfId="608"/>
    <cellStyle name="Comma 6 6 3 3" xfId="841"/>
    <cellStyle name="Comma 6 6 4" xfId="606"/>
    <cellStyle name="Comma 6 6 5" xfId="839"/>
    <cellStyle name="Comma 6 7" xfId="327"/>
    <cellStyle name="Comma 6 7 2" xfId="609"/>
    <cellStyle name="Comma 6 7 3" xfId="842"/>
    <cellStyle name="Comma 6 8" xfId="328"/>
    <cellStyle name="Comma 6 8 2" xfId="610"/>
    <cellStyle name="Comma 6 8 3" xfId="843"/>
    <cellStyle name="Comma 6 9" xfId="424"/>
    <cellStyle name="Comma 7" xfId="329"/>
    <cellStyle name="Comma 8" xfId="330"/>
    <cellStyle name="Comma 8 2" xfId="331"/>
    <cellStyle name="Comma 9" xfId="332"/>
    <cellStyle name="Comma 9 2" xfId="333"/>
    <cellStyle name="Explanatory Text 2" xfId="45"/>
    <cellStyle name="Explanatory Text 2 2" xfId="109"/>
    <cellStyle name="Explanatory Text 3" xfId="408"/>
    <cellStyle name="Good 2" xfId="46"/>
    <cellStyle name="Good 2 2" xfId="110"/>
    <cellStyle name="Good 3" xfId="409"/>
    <cellStyle name="Heading 1 2" xfId="47"/>
    <cellStyle name="Heading 1 2 2" xfId="111"/>
    <cellStyle name="Heading 1 3" xfId="410"/>
    <cellStyle name="Heading 2 2" xfId="48"/>
    <cellStyle name="Heading 2 2 2" xfId="112"/>
    <cellStyle name="Heading 2 3" xfId="411"/>
    <cellStyle name="Heading 3 2" xfId="49"/>
    <cellStyle name="Heading 3 2 2" xfId="113"/>
    <cellStyle name="Heading 3 3" xfId="412"/>
    <cellStyle name="Heading 4 2" xfId="50"/>
    <cellStyle name="Heading 4 2 2" xfId="114"/>
    <cellStyle name="Heading 4 3" xfId="413"/>
    <cellStyle name="Hyperlink" xfId="421" builtinId="8"/>
    <cellStyle name="Input 2" xfId="51"/>
    <cellStyle name="Input 2 2" xfId="115"/>
    <cellStyle name="Input 2 2 2" xfId="429"/>
    <cellStyle name="Input 2 2 3" xfId="662"/>
    <cellStyle name="Input 3" xfId="414"/>
    <cellStyle name="Linked Cell 2" xfId="52"/>
    <cellStyle name="Linked Cell 2 2" xfId="116"/>
    <cellStyle name="Linked Cell 3" xfId="415"/>
    <cellStyle name="Neutral 2" xfId="53"/>
    <cellStyle name="Neutral 2 2" xfId="78"/>
    <cellStyle name="Neutral 2 3" xfId="334"/>
    <cellStyle name="Neutral 3" xfId="117"/>
    <cellStyle name="Neutral 4" xfId="335"/>
    <cellStyle name="Neutral 4 2" xfId="416"/>
    <cellStyle name="Normal" xfId="0" builtinId="0"/>
    <cellStyle name="Normal 10" xfId="4"/>
    <cellStyle name="Normal 10 2" xfId="336"/>
    <cellStyle name="Normal 10 2 2" xfId="337"/>
    <cellStyle name="Normal 10 2 2 2" xfId="338"/>
    <cellStyle name="Normal 10 2 2 2 2" xfId="613"/>
    <cellStyle name="Normal 10 2 2 2 3" xfId="846"/>
    <cellStyle name="Normal 10 2 2 3" xfId="339"/>
    <cellStyle name="Normal 10 2 2 3 2" xfId="614"/>
    <cellStyle name="Normal 10 2 2 3 3" xfId="847"/>
    <cellStyle name="Normal 10 2 2 4" xfId="612"/>
    <cellStyle name="Normal 10 2 2 5" xfId="845"/>
    <cellStyle name="Normal 10 2 3" xfId="340"/>
    <cellStyle name="Normal 10 2 3 2" xfId="615"/>
    <cellStyle name="Normal 10 2 3 3" xfId="848"/>
    <cellStyle name="Normal 10 2 4" xfId="341"/>
    <cellStyle name="Normal 10 2 4 2" xfId="616"/>
    <cellStyle name="Normal 10 2 4 3" xfId="849"/>
    <cellStyle name="Normal 10 2 5" xfId="611"/>
    <cellStyle name="Normal 10 2 6" xfId="844"/>
    <cellStyle name="Normal 10 3" xfId="342"/>
    <cellStyle name="Normal 10 3 2" xfId="343"/>
    <cellStyle name="Normal 10 3 2 2" xfId="618"/>
    <cellStyle name="Normal 10 3 2 3" xfId="851"/>
    <cellStyle name="Normal 10 3 3" xfId="344"/>
    <cellStyle name="Normal 10 3 3 2" xfId="619"/>
    <cellStyle name="Normal 10 3 3 3" xfId="852"/>
    <cellStyle name="Normal 10 3 4" xfId="617"/>
    <cellStyle name="Normal 10 3 5" xfId="850"/>
    <cellStyle name="Normal 10 4" xfId="345"/>
    <cellStyle name="Normal 10 4 2" xfId="346"/>
    <cellStyle name="Normal 10 4 2 2" xfId="621"/>
    <cellStyle name="Normal 10 4 2 3" xfId="854"/>
    <cellStyle name="Normal 10 4 3" xfId="347"/>
    <cellStyle name="Normal 10 4 3 2" xfId="622"/>
    <cellStyle name="Normal 10 4 3 3" xfId="855"/>
    <cellStyle name="Normal 10 4 4" xfId="620"/>
    <cellStyle name="Normal 10 4 5" xfId="853"/>
    <cellStyle name="Normal 10 5" xfId="348"/>
    <cellStyle name="Normal 10 5 2" xfId="623"/>
    <cellStyle name="Normal 10 5 3" xfId="856"/>
    <cellStyle name="Normal 10 6" xfId="349"/>
    <cellStyle name="Normal 10 6 2" xfId="624"/>
    <cellStyle name="Normal 10 6 3" xfId="857"/>
    <cellStyle name="Normal 11" xfId="350"/>
    <cellStyle name="Normal 11 2" xfId="351"/>
    <cellStyle name="Normal 12" xfId="352"/>
    <cellStyle name="Normal 12 2" xfId="353"/>
    <cellStyle name="Normal 2" xfId="1"/>
    <cellStyle name="Normal 2 2" xfId="54"/>
    <cellStyle name="Normal 2 2 2" xfId="135"/>
    <cellStyle name="Normal 2 2 3" xfId="118"/>
    <cellStyle name="Normal 2 3" xfId="119"/>
    <cellStyle name="Normal 2 4" xfId="67"/>
    <cellStyle name="Normal 2 5" xfId="16"/>
    <cellStyle name="Normal 2_3.Havelvacner_N1_12 23.01.2018" xfId="354"/>
    <cellStyle name="Normal 3" xfId="3"/>
    <cellStyle name="Normal 3 2" xfId="55"/>
    <cellStyle name="Normal 3 2 2" xfId="120"/>
    <cellStyle name="Normal 3 2 3" xfId="76"/>
    <cellStyle name="Normal 3 3" xfId="70"/>
    <cellStyle name="Normal 3_HavelvacN2axjusakN3" xfId="79"/>
    <cellStyle name="Normal 4" xfId="5"/>
    <cellStyle name="Normal 4 2" xfId="77"/>
    <cellStyle name="Normal 4 2 2" xfId="355"/>
    <cellStyle name="Normal 4 3" xfId="73"/>
    <cellStyle name="Normal 5" xfId="9"/>
    <cellStyle name="Normal 5 2" xfId="56"/>
    <cellStyle name="Normal 5 2 2" xfId="121"/>
    <cellStyle name="Normal 5 2 2 2" xfId="430"/>
    <cellStyle name="Normal 5 2 2 3" xfId="665"/>
    <cellStyle name="Normal 5 3" xfId="356"/>
    <cellStyle name="Normal 5 3 2" xfId="357"/>
    <cellStyle name="Normal 5 3 2 2" xfId="358"/>
    <cellStyle name="Normal 5 3 2 2 2" xfId="627"/>
    <cellStyle name="Normal 5 3 2 2 3" xfId="860"/>
    <cellStyle name="Normal 5 3 2 3" xfId="359"/>
    <cellStyle name="Normal 5 3 2 3 2" xfId="628"/>
    <cellStyle name="Normal 5 3 2 3 3" xfId="861"/>
    <cellStyle name="Normal 5 3 2 4" xfId="626"/>
    <cellStyle name="Normal 5 3 2 5" xfId="859"/>
    <cellStyle name="Normal 5 3 3" xfId="360"/>
    <cellStyle name="Normal 5 3 3 2" xfId="629"/>
    <cellStyle name="Normal 5 3 3 3" xfId="862"/>
    <cellStyle name="Normal 5 3 4" xfId="361"/>
    <cellStyle name="Normal 5 3 4 2" xfId="630"/>
    <cellStyle name="Normal 5 3 4 3" xfId="863"/>
    <cellStyle name="Normal 5 3 5" xfId="625"/>
    <cellStyle name="Normal 5 3 6" xfId="858"/>
    <cellStyle name="Normal 5 4" xfId="362"/>
    <cellStyle name="Normal 5 4 2" xfId="363"/>
    <cellStyle name="Normal 5 4 2 2" xfId="364"/>
    <cellStyle name="Normal 5 4 2 2 2" xfId="633"/>
    <cellStyle name="Normal 5 4 2 2 3" xfId="866"/>
    <cellStyle name="Normal 5 4 2 3" xfId="365"/>
    <cellStyle name="Normal 5 4 2 3 2" xfId="634"/>
    <cellStyle name="Normal 5 4 2 3 3" xfId="867"/>
    <cellStyle name="Normal 5 4 2 4" xfId="632"/>
    <cellStyle name="Normal 5 4 2 5" xfId="865"/>
    <cellStyle name="Normal 5 4 3" xfId="366"/>
    <cellStyle name="Normal 5 4 3 2" xfId="635"/>
    <cellStyle name="Normal 5 4 3 3" xfId="868"/>
    <cellStyle name="Normal 5 4 4" xfId="367"/>
    <cellStyle name="Normal 5 4 4 2" xfId="636"/>
    <cellStyle name="Normal 5 4 4 3" xfId="869"/>
    <cellStyle name="Normal 5 4 5" xfId="631"/>
    <cellStyle name="Normal 5 4 6" xfId="864"/>
    <cellStyle name="Normal 5 5" xfId="368"/>
    <cellStyle name="Normal 5 5 2" xfId="369"/>
    <cellStyle name="Normal 5 5 2 2" xfId="638"/>
    <cellStyle name="Normal 5 5 2 3" xfId="871"/>
    <cellStyle name="Normal 5 5 3" xfId="370"/>
    <cellStyle name="Normal 5 5 3 2" xfId="639"/>
    <cellStyle name="Normal 5 5 3 3" xfId="872"/>
    <cellStyle name="Normal 5 5 4" xfId="637"/>
    <cellStyle name="Normal 5 5 5" xfId="870"/>
    <cellStyle name="Normal 5 6" xfId="371"/>
    <cellStyle name="Normal 5 6 2" xfId="372"/>
    <cellStyle name="Normal 5 6 2 2" xfId="641"/>
    <cellStyle name="Normal 5 6 2 3" xfId="874"/>
    <cellStyle name="Normal 5 6 3" xfId="373"/>
    <cellStyle name="Normal 5 6 3 2" xfId="642"/>
    <cellStyle name="Normal 5 6 3 3" xfId="875"/>
    <cellStyle name="Normal 5 6 4" xfId="640"/>
    <cellStyle name="Normal 5 6 5" xfId="873"/>
    <cellStyle name="Normal 5 7" xfId="374"/>
    <cellStyle name="Normal 5 7 2" xfId="643"/>
    <cellStyle name="Normal 5 7 3" xfId="876"/>
    <cellStyle name="Normal 5 8" xfId="375"/>
    <cellStyle name="Normal 5 8 2" xfId="644"/>
    <cellStyle name="Normal 5 8 3" xfId="877"/>
    <cellStyle name="Normal 5 9" xfId="376"/>
    <cellStyle name="Normal 5 9 2" xfId="645"/>
    <cellStyle name="Normal 5 9 3" xfId="878"/>
    <cellStyle name="Normal 6" xfId="122"/>
    <cellStyle name="Normal 7" xfId="123"/>
    <cellStyle name="Normal 8" xfId="8"/>
    <cellStyle name="Normal 8 2" xfId="134"/>
    <cellStyle name="Normal 9" xfId="13"/>
    <cellStyle name="Normal 9 2" xfId="423"/>
    <cellStyle name="Normal 9 3" xfId="658"/>
    <cellStyle name="Note 2" xfId="57"/>
    <cellStyle name="Note 2 2" xfId="124"/>
    <cellStyle name="Note 2 2 2" xfId="431"/>
    <cellStyle name="Note 2 2 3" xfId="892"/>
    <cellStyle name="Note 3" xfId="58"/>
    <cellStyle name="Note 3 2" xfId="425"/>
    <cellStyle name="Note 3 3" xfId="660"/>
    <cellStyle name="Output 2" xfId="59"/>
    <cellStyle name="Output 2 2" xfId="125"/>
    <cellStyle name="Output 2 2 2" xfId="432"/>
    <cellStyle name="Output 2 2 3" xfId="663"/>
    <cellStyle name="Output 3" xfId="417"/>
    <cellStyle name="Percent 2" xfId="2"/>
    <cellStyle name="Percent 2 2" xfId="69"/>
    <cellStyle name="Percent 2 2 2" xfId="377"/>
    <cellStyle name="Percent 2 3" xfId="60"/>
    <cellStyle name="Percent 3" xfId="11"/>
    <cellStyle name="Percent 3 2" xfId="378"/>
    <cellStyle name="RowLevel_1_N6+artabyuje" xfId="379"/>
    <cellStyle name="SN_241" xfId="6"/>
    <cellStyle name="Style 1" xfId="126"/>
    <cellStyle name="Style 1 2" xfId="127"/>
    <cellStyle name="Style 1_verchnakan_ax21-25_2018" xfId="128"/>
    <cellStyle name="Title 2" xfId="61"/>
    <cellStyle name="Title 2 2" xfId="129"/>
    <cellStyle name="Title 3" xfId="418"/>
    <cellStyle name="Total 2" xfId="62"/>
    <cellStyle name="Total 2 2" xfId="130"/>
    <cellStyle name="Total 2 2 2" xfId="433"/>
    <cellStyle name="Total 2 2 3" xfId="891"/>
    <cellStyle name="Total 3" xfId="419"/>
    <cellStyle name="Warning Text 2" xfId="63"/>
    <cellStyle name="Warning Text 2 2" xfId="131"/>
    <cellStyle name="Warning Text 3" xfId="420"/>
    <cellStyle name="Название 2" xfId="380"/>
    <cellStyle name="Обычный 2" xfId="14"/>
    <cellStyle name="Обычный 2 2" xfId="133"/>
    <cellStyle name="Обычный 2 3" xfId="132"/>
    <cellStyle name="Обычный 3" xfId="136"/>
    <cellStyle name="Обычный 3 2" xfId="434"/>
    <cellStyle name="Обычный 3 3" xfId="666"/>
    <cellStyle name="Обычный 4" xfId="137"/>
    <cellStyle name="Обычный 5" xfId="138"/>
    <cellStyle name="Обычный 6" xfId="139"/>
    <cellStyle name="Стиль 1" xfId="64"/>
    <cellStyle name="Финансовый 2" xfId="6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opLeftCell="A7" zoomScaleNormal="100" workbookViewId="0">
      <selection activeCell="L10" sqref="L10"/>
    </sheetView>
  </sheetViews>
  <sheetFormatPr defaultRowHeight="17.25"/>
  <cols>
    <col min="1" max="1" width="7.42578125" style="46" customWidth="1"/>
    <col min="2" max="2" width="8.7109375" style="46" customWidth="1"/>
    <col min="3" max="3" width="56.5703125" style="43" customWidth="1"/>
    <col min="4" max="4" width="16.7109375" style="82" bestFit="1" customWidth="1"/>
    <col min="5" max="5" width="18.140625" style="82" customWidth="1"/>
    <col min="6" max="6" width="21.140625" style="82" customWidth="1"/>
    <col min="7" max="7" width="18.140625" style="82" customWidth="1"/>
    <col min="8" max="8" width="16.85546875" style="82" customWidth="1"/>
    <col min="9" max="9" width="15.28515625" style="43" bestFit="1" customWidth="1"/>
    <col min="10" max="16384" width="9.140625" style="43"/>
  </cols>
  <sheetData>
    <row r="1" spans="1:9" ht="16.5" customHeight="1">
      <c r="B1" s="68"/>
      <c r="C1" s="68"/>
      <c r="D1" s="68"/>
      <c r="E1" s="68"/>
      <c r="F1" s="68"/>
      <c r="G1" s="68"/>
      <c r="H1" s="69" t="s">
        <v>59</v>
      </c>
    </row>
    <row r="2" spans="1:9" ht="16.5" customHeight="1">
      <c r="B2" s="68"/>
      <c r="C2" s="68"/>
      <c r="D2" s="68"/>
      <c r="E2" s="68"/>
      <c r="F2" s="68"/>
      <c r="G2" s="68"/>
      <c r="H2" s="69" t="s">
        <v>92</v>
      </c>
    </row>
    <row r="3" spans="1:9" ht="16.5" customHeight="1">
      <c r="B3" s="68"/>
      <c r="C3" s="68"/>
      <c r="D3" s="68"/>
      <c r="E3" s="68"/>
      <c r="F3" s="68"/>
      <c r="G3" s="68"/>
      <c r="H3" s="69" t="s">
        <v>0</v>
      </c>
    </row>
    <row r="4" spans="1:9" ht="52.5" customHeight="1">
      <c r="A4" s="115" t="s">
        <v>93</v>
      </c>
      <c r="B4" s="115"/>
      <c r="C4" s="115"/>
      <c r="D4" s="115"/>
      <c r="E4" s="115"/>
      <c r="F4" s="115"/>
      <c r="G4" s="115"/>
      <c r="H4" s="115"/>
    </row>
    <row r="5" spans="1:9">
      <c r="A5" s="44"/>
      <c r="B5" s="44"/>
      <c r="C5" s="70"/>
      <c r="D5" s="71"/>
      <c r="E5" s="71"/>
      <c r="F5" s="71"/>
      <c r="G5" s="116" t="s">
        <v>87</v>
      </c>
      <c r="H5" s="116"/>
    </row>
    <row r="6" spans="1:9" s="46" customFormat="1" ht="39" customHeight="1">
      <c r="A6" s="125" t="s">
        <v>21</v>
      </c>
      <c r="B6" s="125"/>
      <c r="C6" s="117" t="s">
        <v>22</v>
      </c>
      <c r="D6" s="122" t="s">
        <v>36</v>
      </c>
      <c r="E6" s="123"/>
      <c r="F6" s="123"/>
      <c r="G6" s="123"/>
      <c r="H6" s="124"/>
    </row>
    <row r="7" spans="1:9" s="46" customFormat="1" ht="19.5" customHeight="1">
      <c r="A7" s="125"/>
      <c r="B7" s="125"/>
      <c r="C7" s="118"/>
      <c r="D7" s="120" t="s">
        <v>23</v>
      </c>
      <c r="E7" s="122" t="s">
        <v>6</v>
      </c>
      <c r="F7" s="123"/>
      <c r="G7" s="123"/>
      <c r="H7" s="124"/>
    </row>
    <row r="8" spans="1:9" s="46" customFormat="1" ht="110.25" customHeight="1">
      <c r="A8" s="72" t="s">
        <v>24</v>
      </c>
      <c r="B8" s="72" t="s">
        <v>25</v>
      </c>
      <c r="C8" s="119"/>
      <c r="D8" s="121"/>
      <c r="E8" s="73" t="s">
        <v>26</v>
      </c>
      <c r="F8" s="73" t="s">
        <v>27</v>
      </c>
      <c r="G8" s="73" t="s">
        <v>28</v>
      </c>
      <c r="H8" s="73" t="s">
        <v>29</v>
      </c>
    </row>
    <row r="9" spans="1:9" s="46" customFormat="1" ht="30.75" customHeight="1">
      <c r="A9" s="72"/>
      <c r="B9" s="72"/>
      <c r="C9" s="74" t="s">
        <v>30</v>
      </c>
      <c r="D9" s="42">
        <f>+E9+F9+G9+H9</f>
        <v>0</v>
      </c>
      <c r="E9" s="75">
        <f>E11</f>
        <v>0</v>
      </c>
      <c r="F9" s="75">
        <f>F11</f>
        <v>0</v>
      </c>
      <c r="G9" s="75">
        <f>G11</f>
        <v>0</v>
      </c>
      <c r="H9" s="75">
        <f>H11</f>
        <v>0</v>
      </c>
    </row>
    <row r="10" spans="1:9">
      <c r="A10" s="72"/>
      <c r="B10" s="72"/>
      <c r="C10" s="74" t="s">
        <v>31</v>
      </c>
      <c r="D10" s="76"/>
      <c r="E10" s="76"/>
      <c r="F10" s="76"/>
      <c r="G10" s="76"/>
      <c r="H10" s="76"/>
    </row>
    <row r="11" spans="1:9" s="46" customFormat="1" ht="51.75">
      <c r="A11" s="52"/>
      <c r="B11" s="53"/>
      <c r="C11" s="53" t="s">
        <v>34</v>
      </c>
      <c r="D11" s="75">
        <f>+E11+F11+G11+H11</f>
        <v>0</v>
      </c>
      <c r="E11" s="75">
        <f>+E13+E29</f>
        <v>0</v>
      </c>
      <c r="F11" s="75">
        <f>+F13+F29</f>
        <v>0</v>
      </c>
      <c r="G11" s="75">
        <f>+G13+G29</f>
        <v>0</v>
      </c>
      <c r="H11" s="75">
        <f>+H13+H29</f>
        <v>0</v>
      </c>
    </row>
    <row r="12" spans="1:9" s="46" customFormat="1">
      <c r="A12" s="52"/>
      <c r="B12" s="52"/>
      <c r="C12" s="52" t="s">
        <v>32</v>
      </c>
      <c r="D12" s="73"/>
      <c r="E12" s="73"/>
      <c r="F12" s="73"/>
      <c r="G12" s="73"/>
      <c r="H12" s="73"/>
    </row>
    <row r="13" spans="1:9" ht="34.5">
      <c r="A13" s="77">
        <v>1049</v>
      </c>
      <c r="B13" s="77">
        <v>21001</v>
      </c>
      <c r="C13" s="78" t="s">
        <v>35</v>
      </c>
      <c r="D13" s="75">
        <f>+E13+F13+G13+H13</f>
        <v>7783374.1000000006</v>
      </c>
      <c r="E13" s="75">
        <f>+E15+E17+E21</f>
        <v>0</v>
      </c>
      <c r="F13" s="75">
        <f>+F15+F17+F21</f>
        <v>7783374.1000000006</v>
      </c>
      <c r="G13" s="75">
        <f>+G15+G17+G21</f>
        <v>0</v>
      </c>
      <c r="H13" s="75">
        <f>+H15+H17+H21</f>
        <v>0</v>
      </c>
      <c r="I13" s="63"/>
    </row>
    <row r="14" spans="1:9">
      <c r="A14" s="77"/>
      <c r="B14" s="77"/>
      <c r="C14" s="52" t="s">
        <v>32</v>
      </c>
      <c r="D14" s="79"/>
      <c r="E14" s="79"/>
      <c r="F14" s="79"/>
      <c r="G14" s="79"/>
      <c r="H14" s="79"/>
    </row>
    <row r="15" spans="1:9" ht="34.5">
      <c r="A15" s="55"/>
      <c r="B15" s="55">
        <v>1</v>
      </c>
      <c r="C15" s="55" t="s">
        <v>57</v>
      </c>
      <c r="D15" s="80">
        <f>+E15+F15+G15+H15</f>
        <v>1107605.8999999999</v>
      </c>
      <c r="E15" s="80">
        <f>SUM(E16:E16)</f>
        <v>0</v>
      </c>
      <c r="F15" s="80">
        <f>SUM(F16:F16)</f>
        <v>1107605.8999999999</v>
      </c>
      <c r="G15" s="80">
        <f>SUM(G16:G16)</f>
        <v>0</v>
      </c>
      <c r="H15" s="80">
        <f>SUM(H16:H16)</f>
        <v>0</v>
      </c>
    </row>
    <row r="16" spans="1:9" ht="69">
      <c r="A16" s="55"/>
      <c r="B16" s="55"/>
      <c r="C16" s="65" t="str">
        <f>+'3'!C19</f>
        <v>Մ-3, Թուրքիայի սահման-Մարգարա-Վանաձոր-Տաշիր-Վրաստանի սահման միջպետական նշանակության ավտոճանապարհի կմ2+000 - կմ10+500 հատվածի հիմնանորոգում</v>
      </c>
      <c r="D16" s="80">
        <f t="shared" ref="D16:D29" si="0">+E16+F16+G16+H16</f>
        <v>1107605.8999999999</v>
      </c>
      <c r="E16" s="42">
        <v>0</v>
      </c>
      <c r="F16" s="42">
        <f>+'3'!F19</f>
        <v>1107605.8999999999</v>
      </c>
      <c r="G16" s="42">
        <v>0</v>
      </c>
      <c r="H16" s="42">
        <v>0</v>
      </c>
    </row>
    <row r="17" spans="1:8" ht="34.5">
      <c r="A17" s="55"/>
      <c r="B17" s="55" t="s">
        <v>101</v>
      </c>
      <c r="C17" s="66" t="s">
        <v>77</v>
      </c>
      <c r="D17" s="80">
        <f t="shared" si="0"/>
        <v>5237184.5</v>
      </c>
      <c r="E17" s="42">
        <f>SUM(E18:E20)</f>
        <v>0</v>
      </c>
      <c r="F17" s="42">
        <f>SUM(F18:F20)</f>
        <v>5237184.5</v>
      </c>
      <c r="G17" s="42">
        <f>SUM(G18:G20)</f>
        <v>0</v>
      </c>
      <c r="H17" s="42">
        <f>SUM(H18:H20)</f>
        <v>0</v>
      </c>
    </row>
    <row r="18" spans="1:8" ht="69">
      <c r="A18" s="55"/>
      <c r="B18" s="81"/>
      <c r="C18" s="67" t="str">
        <f>+'3'!C22</f>
        <v>Հ-2, /Հ-1/ Աբովյան- Արզնի-/Հ-6/ (Նոր Գեղի) հանրապետական նշանակության ավտոճանապարհի կմ0+000-կմ1+400 հատվածի հիմնանորոգում</v>
      </c>
      <c r="D18" s="80">
        <f t="shared" si="0"/>
        <v>403507.9</v>
      </c>
      <c r="E18" s="42">
        <v>0</v>
      </c>
      <c r="F18" s="42">
        <f>+'3'!F22</f>
        <v>403507.9</v>
      </c>
      <c r="G18" s="42">
        <v>0</v>
      </c>
      <c r="H18" s="42">
        <v>0</v>
      </c>
    </row>
    <row r="19" spans="1:8" ht="69">
      <c r="A19" s="55"/>
      <c r="B19" s="81"/>
      <c r="C19" s="67" t="str">
        <f>+'3'!C23</f>
        <v>Հ-5, /Հ-6/-Նոր Գեղի-Արգել-Արզական-Հրազդան հանրապետական նշանակության ավտոճանապարհի կմ0+000 - կմ10+000 հատվածի հիմնանորոգում</v>
      </c>
      <c r="D19" s="80">
        <f t="shared" si="0"/>
        <v>1303695.8999999999</v>
      </c>
      <c r="E19" s="42">
        <v>0</v>
      </c>
      <c r="F19" s="95">
        <f>+'3'!F23</f>
        <v>1303695.8999999999</v>
      </c>
      <c r="G19" s="42">
        <v>0</v>
      </c>
      <c r="H19" s="42">
        <v>0</v>
      </c>
    </row>
    <row r="20" spans="1:8" ht="69">
      <c r="A20" s="55"/>
      <c r="B20" s="81"/>
      <c r="C20" s="67" t="str">
        <f>+'3'!C27</f>
        <v>Հ-36, /Մ-4/ (Իջևան) - Նավուր - Բերդ - Այգեպար հանրապետական նշանակության ավտոճանապարհի կմ 5+600-կմ 42+100 հատվածի հիմնանորոգում</v>
      </c>
      <c r="D20" s="80">
        <f t="shared" si="0"/>
        <v>3529980.7</v>
      </c>
      <c r="E20" s="42">
        <v>0</v>
      </c>
      <c r="F20" s="95">
        <f>+'3'!F27</f>
        <v>3529980.7</v>
      </c>
      <c r="G20" s="42">
        <v>0</v>
      </c>
      <c r="H20" s="42">
        <v>0</v>
      </c>
    </row>
    <row r="21" spans="1:8" ht="34.5">
      <c r="A21" s="55"/>
      <c r="B21" s="81">
        <v>3</v>
      </c>
      <c r="C21" s="66" t="s">
        <v>76</v>
      </c>
      <c r="D21" s="80">
        <f t="shared" si="0"/>
        <v>1438583.7000000002</v>
      </c>
      <c r="E21" s="42">
        <f>SUM(E22:E28)</f>
        <v>0</v>
      </c>
      <c r="F21" s="42">
        <f>SUM(F22:F28)</f>
        <v>1438583.7000000002</v>
      </c>
      <c r="G21" s="42">
        <f>SUM(G22:G28)</f>
        <v>0</v>
      </c>
      <c r="H21" s="42">
        <f>SUM(H22:H28)</f>
        <v>0</v>
      </c>
    </row>
    <row r="22" spans="1:8" ht="51.75">
      <c r="A22" s="55"/>
      <c r="B22" s="81"/>
      <c r="C22" s="65" t="str">
        <f>+'3'!C29</f>
        <v>Տ-5-69, /Հ-70/ - Ահնիձոր մարզային նշանակության ավտոճանապարհի կմ0+000 - կմ4+000 հատվածի հիմնանորոգում</v>
      </c>
      <c r="D22" s="80">
        <f t="shared" si="0"/>
        <v>262323.3</v>
      </c>
      <c r="E22" s="42">
        <v>0</v>
      </c>
      <c r="F22" s="42">
        <f>+'3'!F29</f>
        <v>262323.3</v>
      </c>
      <c r="G22" s="42">
        <v>0</v>
      </c>
      <c r="H22" s="42">
        <v>0</v>
      </c>
    </row>
    <row r="23" spans="1:8" ht="51.75">
      <c r="A23" s="55"/>
      <c r="B23" s="81"/>
      <c r="C23" s="65" t="str">
        <f>+'3'!C30</f>
        <v>/Հ-70/ – Քարինջ մարզային նշանակության ավտոճանապարհի կմ0+000 - կմ3+500 հատվածի հիմնանորոգում</v>
      </c>
      <c r="D23" s="80">
        <f t="shared" si="0"/>
        <v>351284.2</v>
      </c>
      <c r="E23" s="42">
        <v>0</v>
      </c>
      <c r="F23" s="42">
        <f>+'3'!F30</f>
        <v>351284.2</v>
      </c>
      <c r="G23" s="42">
        <v>0</v>
      </c>
      <c r="H23" s="42">
        <v>0</v>
      </c>
    </row>
    <row r="24" spans="1:8" ht="51.75">
      <c r="A24" s="55"/>
      <c r="B24" s="81"/>
      <c r="C24" s="65" t="str">
        <f>+'3'!C31</f>
        <v>Տ-5-82, /Հ-70/ – Լորուտ մարզային նշանակության ավտոճանապարհի կմ0+000 - կմ1+600 հատվածի հիմնանորոգում</v>
      </c>
      <c r="D24" s="80">
        <f t="shared" si="0"/>
        <v>146071.9</v>
      </c>
      <c r="E24" s="42">
        <v>0</v>
      </c>
      <c r="F24" s="42">
        <f>+'3'!F31</f>
        <v>146071.9</v>
      </c>
      <c r="G24" s="42">
        <v>0</v>
      </c>
      <c r="H24" s="42">
        <v>0</v>
      </c>
    </row>
    <row r="25" spans="1:8" ht="51.75">
      <c r="A25" s="55"/>
      <c r="B25" s="81"/>
      <c r="C25" s="65" t="str">
        <f>+'3'!C32</f>
        <v>Տ-5-93, /Հ-70/ - Մարց մարզային նշանակության ավտոճանապարհի կմ0+000 - կմ0+800 հատվածի հիմնանորոգում</v>
      </c>
      <c r="D25" s="80">
        <f t="shared" si="0"/>
        <v>65447</v>
      </c>
      <c r="E25" s="42">
        <v>0</v>
      </c>
      <c r="F25" s="42">
        <f>+'3'!F32</f>
        <v>65447</v>
      </c>
      <c r="G25" s="42">
        <v>0</v>
      </c>
      <c r="H25" s="42">
        <v>0</v>
      </c>
    </row>
    <row r="26" spans="1:8" ht="34.5">
      <c r="A26" s="55"/>
      <c r="B26" s="81"/>
      <c r="C26" s="65" t="str">
        <f>+'3'!C34</f>
        <v>Հրազդան քաղաքի Տիգրան Մեծ փողոցի 290 գծ.մ հատվածի հիմնանորոգում</v>
      </c>
      <c r="D26" s="80">
        <f t="shared" si="0"/>
        <v>70842.399999999994</v>
      </c>
      <c r="E26" s="42">
        <v>0</v>
      </c>
      <c r="F26" s="95">
        <f>+'3'!F34</f>
        <v>70842.399999999994</v>
      </c>
      <c r="G26" s="95">
        <v>0</v>
      </c>
      <c r="H26" s="42">
        <v>0</v>
      </c>
    </row>
    <row r="27" spans="1:8" ht="69">
      <c r="A27" s="55"/>
      <c r="B27" s="81"/>
      <c r="C27" s="65" t="str">
        <f>+'3'!C35</f>
        <v>Հրազդան քաղաքի Վանատուր թաղամասի միջթաղամասային փողոցների 3384 գծ.մ (626 գծ.մ, 310 գծ.մ, 176 գծ.մ, 1235 գծ.մ, 950 գծ.մ և 87 գծ.մ ) հատվածների հիմնանորոգում</v>
      </c>
      <c r="D27" s="80">
        <f t="shared" si="0"/>
        <v>371931.4</v>
      </c>
      <c r="E27" s="42">
        <v>0</v>
      </c>
      <c r="F27" s="95">
        <f>+'3'!F35</f>
        <v>371931.4</v>
      </c>
      <c r="G27" s="95">
        <v>0</v>
      </c>
      <c r="H27" s="42">
        <v>0</v>
      </c>
    </row>
    <row r="28" spans="1:8" ht="51.75">
      <c r="A28" s="55"/>
      <c r="B28" s="81"/>
      <c r="C28" s="65" t="str">
        <f>+'3'!C36</f>
        <v>Հրազդան քաղաքի հարավային թաղամաս 1069 գծ.մ (Նոյեմբերյան փողոց 627 գծ.մ, Մյասնիկյան փողոց 442 գծ.մ ) հատվածների հիմնանորոգում</v>
      </c>
      <c r="D28" s="80">
        <f t="shared" si="0"/>
        <v>170683.5</v>
      </c>
      <c r="E28" s="42">
        <v>0</v>
      </c>
      <c r="F28" s="42">
        <f>+'3'!F36</f>
        <v>170683.5</v>
      </c>
      <c r="G28" s="42">
        <v>0</v>
      </c>
      <c r="H28" s="42">
        <v>0</v>
      </c>
    </row>
    <row r="29" spans="1:8" ht="34.5">
      <c r="A29" s="55">
        <v>1049</v>
      </c>
      <c r="B29" s="55">
        <v>21001</v>
      </c>
      <c r="C29" s="66" t="s">
        <v>35</v>
      </c>
      <c r="D29" s="80">
        <f t="shared" si="0"/>
        <v>-7783374.1000000006</v>
      </c>
      <c r="E29" s="42">
        <f>-E13</f>
        <v>0</v>
      </c>
      <c r="F29" s="42">
        <f>-F13-E13-G13-H13</f>
        <v>-7783374.1000000006</v>
      </c>
      <c r="G29" s="42">
        <v>0</v>
      </c>
      <c r="H29" s="42">
        <f>-H13</f>
        <v>0</v>
      </c>
    </row>
  </sheetData>
  <mergeCells count="7">
    <mergeCell ref="A4:H4"/>
    <mergeCell ref="G5:H5"/>
    <mergeCell ref="C6:C8"/>
    <mergeCell ref="D7:D8"/>
    <mergeCell ref="E7:H7"/>
    <mergeCell ref="D6:H6"/>
    <mergeCell ref="A6:B7"/>
  </mergeCells>
  <printOptions horizontalCentered="1"/>
  <pageMargins left="0.17" right="0.17" top="0.44" bottom="0.49" header="0.2" footer="0.18"/>
  <pageSetup paperSize="9" scale="93" firstPageNumber="236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opLeftCell="A19" zoomScaleNormal="100" workbookViewId="0">
      <selection sqref="A1:I1"/>
    </sheetView>
  </sheetViews>
  <sheetFormatPr defaultRowHeight="17.25"/>
  <cols>
    <col min="1" max="1" width="10.7109375" style="87" customWidth="1"/>
    <col min="2" max="2" width="9.85546875" style="87" customWidth="1"/>
    <col min="3" max="3" width="7" style="87" customWidth="1"/>
    <col min="4" max="4" width="10.7109375" style="87" customWidth="1"/>
    <col min="5" max="5" width="15.28515625" style="87" customWidth="1"/>
    <col min="6" max="6" width="76.140625" style="16" customWidth="1"/>
    <col min="7" max="7" width="15.7109375" style="16" customWidth="1"/>
    <col min="8" max="8" width="16.85546875" style="16" bestFit="1" customWidth="1"/>
    <col min="9" max="9" width="16" style="16" customWidth="1"/>
    <col min="10" max="10" width="18.140625" style="16" bestFit="1" customWidth="1"/>
    <col min="11" max="12" width="16.42578125" style="16" bestFit="1" customWidth="1"/>
    <col min="13" max="255" width="9.140625" style="16"/>
    <col min="256" max="256" width="7.5703125" style="16" bestFit="1" customWidth="1"/>
    <col min="257" max="257" width="7" style="16" bestFit="1" customWidth="1"/>
    <col min="258" max="258" width="5.5703125" style="16" bestFit="1" customWidth="1"/>
    <col min="259" max="259" width="8.7109375" style="16" bestFit="1" customWidth="1"/>
    <col min="260" max="260" width="8.42578125" style="16" bestFit="1" customWidth="1"/>
    <col min="261" max="261" width="76.140625" style="16" customWidth="1"/>
    <col min="262" max="263" width="16.5703125" style="16" customWidth="1"/>
    <col min="264" max="264" width="16.7109375" style="16" customWidth="1"/>
    <col min="265" max="265" width="18.5703125" style="16" customWidth="1"/>
    <col min="266" max="511" width="9.140625" style="16"/>
    <col min="512" max="512" width="7.5703125" style="16" bestFit="1" customWidth="1"/>
    <col min="513" max="513" width="7" style="16" bestFit="1" customWidth="1"/>
    <col min="514" max="514" width="5.5703125" style="16" bestFit="1" customWidth="1"/>
    <col min="515" max="515" width="8.7109375" style="16" bestFit="1" customWidth="1"/>
    <col min="516" max="516" width="8.42578125" style="16" bestFit="1" customWidth="1"/>
    <col min="517" max="517" width="76.140625" style="16" customWidth="1"/>
    <col min="518" max="519" width="16.5703125" style="16" customWidth="1"/>
    <col min="520" max="520" width="16.7109375" style="16" customWidth="1"/>
    <col min="521" max="521" width="18.5703125" style="16" customWidth="1"/>
    <col min="522" max="767" width="9.140625" style="16"/>
    <col min="768" max="768" width="7.5703125" style="16" bestFit="1" customWidth="1"/>
    <col min="769" max="769" width="7" style="16" bestFit="1" customWidth="1"/>
    <col min="770" max="770" width="5.5703125" style="16" bestFit="1" customWidth="1"/>
    <col min="771" max="771" width="8.7109375" style="16" bestFit="1" customWidth="1"/>
    <col min="772" max="772" width="8.42578125" style="16" bestFit="1" customWidth="1"/>
    <col min="773" max="773" width="76.140625" style="16" customWidth="1"/>
    <col min="774" max="775" width="16.5703125" style="16" customWidth="1"/>
    <col min="776" max="776" width="16.7109375" style="16" customWidth="1"/>
    <col min="777" max="777" width="18.5703125" style="16" customWidth="1"/>
    <col min="778" max="1023" width="9.140625" style="16"/>
    <col min="1024" max="1024" width="7.5703125" style="16" bestFit="1" customWidth="1"/>
    <col min="1025" max="1025" width="7" style="16" bestFit="1" customWidth="1"/>
    <col min="1026" max="1026" width="5.5703125" style="16" bestFit="1" customWidth="1"/>
    <col min="1027" max="1027" width="8.7109375" style="16" bestFit="1" customWidth="1"/>
    <col min="1028" max="1028" width="8.42578125" style="16" bestFit="1" customWidth="1"/>
    <col min="1029" max="1029" width="76.140625" style="16" customWidth="1"/>
    <col min="1030" max="1031" width="16.5703125" style="16" customWidth="1"/>
    <col min="1032" max="1032" width="16.7109375" style="16" customWidth="1"/>
    <col min="1033" max="1033" width="18.5703125" style="16" customWidth="1"/>
    <col min="1034" max="1279" width="9.140625" style="16"/>
    <col min="1280" max="1280" width="7.5703125" style="16" bestFit="1" customWidth="1"/>
    <col min="1281" max="1281" width="7" style="16" bestFit="1" customWidth="1"/>
    <col min="1282" max="1282" width="5.5703125" style="16" bestFit="1" customWidth="1"/>
    <col min="1283" max="1283" width="8.7109375" style="16" bestFit="1" customWidth="1"/>
    <col min="1284" max="1284" width="8.42578125" style="16" bestFit="1" customWidth="1"/>
    <col min="1285" max="1285" width="76.140625" style="16" customWidth="1"/>
    <col min="1286" max="1287" width="16.5703125" style="16" customWidth="1"/>
    <col min="1288" max="1288" width="16.7109375" style="16" customWidth="1"/>
    <col min="1289" max="1289" width="18.5703125" style="16" customWidth="1"/>
    <col min="1290" max="1535" width="9.140625" style="16"/>
    <col min="1536" max="1536" width="7.5703125" style="16" bestFit="1" customWidth="1"/>
    <col min="1537" max="1537" width="7" style="16" bestFit="1" customWidth="1"/>
    <col min="1538" max="1538" width="5.5703125" style="16" bestFit="1" customWidth="1"/>
    <col min="1539" max="1539" width="8.7109375" style="16" bestFit="1" customWidth="1"/>
    <col min="1540" max="1540" width="8.42578125" style="16" bestFit="1" customWidth="1"/>
    <col min="1541" max="1541" width="76.140625" style="16" customWidth="1"/>
    <col min="1542" max="1543" width="16.5703125" style="16" customWidth="1"/>
    <col min="1544" max="1544" width="16.7109375" style="16" customWidth="1"/>
    <col min="1545" max="1545" width="18.5703125" style="16" customWidth="1"/>
    <col min="1546" max="1791" width="9.140625" style="16"/>
    <col min="1792" max="1792" width="7.5703125" style="16" bestFit="1" customWidth="1"/>
    <col min="1793" max="1793" width="7" style="16" bestFit="1" customWidth="1"/>
    <col min="1794" max="1794" width="5.5703125" style="16" bestFit="1" customWidth="1"/>
    <col min="1795" max="1795" width="8.7109375" style="16" bestFit="1" customWidth="1"/>
    <col min="1796" max="1796" width="8.42578125" style="16" bestFit="1" customWidth="1"/>
    <col min="1797" max="1797" width="76.140625" style="16" customWidth="1"/>
    <col min="1798" max="1799" width="16.5703125" style="16" customWidth="1"/>
    <col min="1800" max="1800" width="16.7109375" style="16" customWidth="1"/>
    <col min="1801" max="1801" width="18.5703125" style="16" customWidth="1"/>
    <col min="1802" max="2047" width="9.140625" style="16"/>
    <col min="2048" max="2048" width="7.5703125" style="16" bestFit="1" customWidth="1"/>
    <col min="2049" max="2049" width="7" style="16" bestFit="1" customWidth="1"/>
    <col min="2050" max="2050" width="5.5703125" style="16" bestFit="1" customWidth="1"/>
    <col min="2051" max="2051" width="8.7109375" style="16" bestFit="1" customWidth="1"/>
    <col min="2052" max="2052" width="8.42578125" style="16" bestFit="1" customWidth="1"/>
    <col min="2053" max="2053" width="76.140625" style="16" customWidth="1"/>
    <col min="2054" max="2055" width="16.5703125" style="16" customWidth="1"/>
    <col min="2056" max="2056" width="16.7109375" style="16" customWidth="1"/>
    <col min="2057" max="2057" width="18.5703125" style="16" customWidth="1"/>
    <col min="2058" max="2303" width="9.140625" style="16"/>
    <col min="2304" max="2304" width="7.5703125" style="16" bestFit="1" customWidth="1"/>
    <col min="2305" max="2305" width="7" style="16" bestFit="1" customWidth="1"/>
    <col min="2306" max="2306" width="5.5703125" style="16" bestFit="1" customWidth="1"/>
    <col min="2307" max="2307" width="8.7109375" style="16" bestFit="1" customWidth="1"/>
    <col min="2308" max="2308" width="8.42578125" style="16" bestFit="1" customWidth="1"/>
    <col min="2309" max="2309" width="76.140625" style="16" customWidth="1"/>
    <col min="2310" max="2311" width="16.5703125" style="16" customWidth="1"/>
    <col min="2312" max="2312" width="16.7109375" style="16" customWidth="1"/>
    <col min="2313" max="2313" width="18.5703125" style="16" customWidth="1"/>
    <col min="2314" max="2559" width="9.140625" style="16"/>
    <col min="2560" max="2560" width="7.5703125" style="16" bestFit="1" customWidth="1"/>
    <col min="2561" max="2561" width="7" style="16" bestFit="1" customWidth="1"/>
    <col min="2562" max="2562" width="5.5703125" style="16" bestFit="1" customWidth="1"/>
    <col min="2563" max="2563" width="8.7109375" style="16" bestFit="1" customWidth="1"/>
    <col min="2564" max="2564" width="8.42578125" style="16" bestFit="1" customWidth="1"/>
    <col min="2565" max="2565" width="76.140625" style="16" customWidth="1"/>
    <col min="2566" max="2567" width="16.5703125" style="16" customWidth="1"/>
    <col min="2568" max="2568" width="16.7109375" style="16" customWidth="1"/>
    <col min="2569" max="2569" width="18.5703125" style="16" customWidth="1"/>
    <col min="2570" max="2815" width="9.140625" style="16"/>
    <col min="2816" max="2816" width="7.5703125" style="16" bestFit="1" customWidth="1"/>
    <col min="2817" max="2817" width="7" style="16" bestFit="1" customWidth="1"/>
    <col min="2818" max="2818" width="5.5703125" style="16" bestFit="1" customWidth="1"/>
    <col min="2819" max="2819" width="8.7109375" style="16" bestFit="1" customWidth="1"/>
    <col min="2820" max="2820" width="8.42578125" style="16" bestFit="1" customWidth="1"/>
    <col min="2821" max="2821" width="76.140625" style="16" customWidth="1"/>
    <col min="2822" max="2823" width="16.5703125" style="16" customWidth="1"/>
    <col min="2824" max="2824" width="16.7109375" style="16" customWidth="1"/>
    <col min="2825" max="2825" width="18.5703125" style="16" customWidth="1"/>
    <col min="2826" max="3071" width="9.140625" style="16"/>
    <col min="3072" max="3072" width="7.5703125" style="16" bestFit="1" customWidth="1"/>
    <col min="3073" max="3073" width="7" style="16" bestFit="1" customWidth="1"/>
    <col min="3074" max="3074" width="5.5703125" style="16" bestFit="1" customWidth="1"/>
    <col min="3075" max="3075" width="8.7109375" style="16" bestFit="1" customWidth="1"/>
    <col min="3076" max="3076" width="8.42578125" style="16" bestFit="1" customWidth="1"/>
    <col min="3077" max="3077" width="76.140625" style="16" customWidth="1"/>
    <col min="3078" max="3079" width="16.5703125" style="16" customWidth="1"/>
    <col min="3080" max="3080" width="16.7109375" style="16" customWidth="1"/>
    <col min="3081" max="3081" width="18.5703125" style="16" customWidth="1"/>
    <col min="3082" max="3327" width="9.140625" style="16"/>
    <col min="3328" max="3328" width="7.5703125" style="16" bestFit="1" customWidth="1"/>
    <col min="3329" max="3329" width="7" style="16" bestFit="1" customWidth="1"/>
    <col min="3330" max="3330" width="5.5703125" style="16" bestFit="1" customWidth="1"/>
    <col min="3331" max="3331" width="8.7109375" style="16" bestFit="1" customWidth="1"/>
    <col min="3332" max="3332" width="8.42578125" style="16" bestFit="1" customWidth="1"/>
    <col min="3333" max="3333" width="76.140625" style="16" customWidth="1"/>
    <col min="3334" max="3335" width="16.5703125" style="16" customWidth="1"/>
    <col min="3336" max="3336" width="16.7109375" style="16" customWidth="1"/>
    <col min="3337" max="3337" width="18.5703125" style="16" customWidth="1"/>
    <col min="3338" max="3583" width="9.140625" style="16"/>
    <col min="3584" max="3584" width="7.5703125" style="16" bestFit="1" customWidth="1"/>
    <col min="3585" max="3585" width="7" style="16" bestFit="1" customWidth="1"/>
    <col min="3586" max="3586" width="5.5703125" style="16" bestFit="1" customWidth="1"/>
    <col min="3587" max="3587" width="8.7109375" style="16" bestFit="1" customWidth="1"/>
    <col min="3588" max="3588" width="8.42578125" style="16" bestFit="1" customWidth="1"/>
    <col min="3589" max="3589" width="76.140625" style="16" customWidth="1"/>
    <col min="3590" max="3591" width="16.5703125" style="16" customWidth="1"/>
    <col min="3592" max="3592" width="16.7109375" style="16" customWidth="1"/>
    <col min="3593" max="3593" width="18.5703125" style="16" customWidth="1"/>
    <col min="3594" max="3839" width="9.140625" style="16"/>
    <col min="3840" max="3840" width="7.5703125" style="16" bestFit="1" customWidth="1"/>
    <col min="3841" max="3841" width="7" style="16" bestFit="1" customWidth="1"/>
    <col min="3842" max="3842" width="5.5703125" style="16" bestFit="1" customWidth="1"/>
    <col min="3843" max="3843" width="8.7109375" style="16" bestFit="1" customWidth="1"/>
    <col min="3844" max="3844" width="8.42578125" style="16" bestFit="1" customWidth="1"/>
    <col min="3845" max="3845" width="76.140625" style="16" customWidth="1"/>
    <col min="3846" max="3847" width="16.5703125" style="16" customWidth="1"/>
    <col min="3848" max="3848" width="16.7109375" style="16" customWidth="1"/>
    <col min="3849" max="3849" width="18.5703125" style="16" customWidth="1"/>
    <col min="3850" max="4095" width="9.140625" style="16"/>
    <col min="4096" max="4096" width="7.5703125" style="16" bestFit="1" customWidth="1"/>
    <col min="4097" max="4097" width="7" style="16" bestFit="1" customWidth="1"/>
    <col min="4098" max="4098" width="5.5703125" style="16" bestFit="1" customWidth="1"/>
    <col min="4099" max="4099" width="8.7109375" style="16" bestFit="1" customWidth="1"/>
    <col min="4100" max="4100" width="8.42578125" style="16" bestFit="1" customWidth="1"/>
    <col min="4101" max="4101" width="76.140625" style="16" customWidth="1"/>
    <col min="4102" max="4103" width="16.5703125" style="16" customWidth="1"/>
    <col min="4104" max="4104" width="16.7109375" style="16" customWidth="1"/>
    <col min="4105" max="4105" width="18.5703125" style="16" customWidth="1"/>
    <col min="4106" max="4351" width="9.140625" style="16"/>
    <col min="4352" max="4352" width="7.5703125" style="16" bestFit="1" customWidth="1"/>
    <col min="4353" max="4353" width="7" style="16" bestFit="1" customWidth="1"/>
    <col min="4354" max="4354" width="5.5703125" style="16" bestFit="1" customWidth="1"/>
    <col min="4355" max="4355" width="8.7109375" style="16" bestFit="1" customWidth="1"/>
    <col min="4356" max="4356" width="8.42578125" style="16" bestFit="1" customWidth="1"/>
    <col min="4357" max="4357" width="76.140625" style="16" customWidth="1"/>
    <col min="4358" max="4359" width="16.5703125" style="16" customWidth="1"/>
    <col min="4360" max="4360" width="16.7109375" style="16" customWidth="1"/>
    <col min="4361" max="4361" width="18.5703125" style="16" customWidth="1"/>
    <col min="4362" max="4607" width="9.140625" style="16"/>
    <col min="4608" max="4608" width="7.5703125" style="16" bestFit="1" customWidth="1"/>
    <col min="4609" max="4609" width="7" style="16" bestFit="1" customWidth="1"/>
    <col min="4610" max="4610" width="5.5703125" style="16" bestFit="1" customWidth="1"/>
    <col min="4611" max="4611" width="8.7109375" style="16" bestFit="1" customWidth="1"/>
    <col min="4612" max="4612" width="8.42578125" style="16" bestFit="1" customWidth="1"/>
    <col min="4613" max="4613" width="76.140625" style="16" customWidth="1"/>
    <col min="4614" max="4615" width="16.5703125" style="16" customWidth="1"/>
    <col min="4616" max="4616" width="16.7109375" style="16" customWidth="1"/>
    <col min="4617" max="4617" width="18.5703125" style="16" customWidth="1"/>
    <col min="4618" max="4863" width="9.140625" style="16"/>
    <col min="4864" max="4864" width="7.5703125" style="16" bestFit="1" customWidth="1"/>
    <col min="4865" max="4865" width="7" style="16" bestFit="1" customWidth="1"/>
    <col min="4866" max="4866" width="5.5703125" style="16" bestFit="1" customWidth="1"/>
    <col min="4867" max="4867" width="8.7109375" style="16" bestFit="1" customWidth="1"/>
    <col min="4868" max="4868" width="8.42578125" style="16" bestFit="1" customWidth="1"/>
    <col min="4869" max="4869" width="76.140625" style="16" customWidth="1"/>
    <col min="4870" max="4871" width="16.5703125" style="16" customWidth="1"/>
    <col min="4872" max="4872" width="16.7109375" style="16" customWidth="1"/>
    <col min="4873" max="4873" width="18.5703125" style="16" customWidth="1"/>
    <col min="4874" max="5119" width="9.140625" style="16"/>
    <col min="5120" max="5120" width="7.5703125" style="16" bestFit="1" customWidth="1"/>
    <col min="5121" max="5121" width="7" style="16" bestFit="1" customWidth="1"/>
    <col min="5122" max="5122" width="5.5703125" style="16" bestFit="1" customWidth="1"/>
    <col min="5123" max="5123" width="8.7109375" style="16" bestFit="1" customWidth="1"/>
    <col min="5124" max="5124" width="8.42578125" style="16" bestFit="1" customWidth="1"/>
    <col min="5125" max="5125" width="76.140625" style="16" customWidth="1"/>
    <col min="5126" max="5127" width="16.5703125" style="16" customWidth="1"/>
    <col min="5128" max="5128" width="16.7109375" style="16" customWidth="1"/>
    <col min="5129" max="5129" width="18.5703125" style="16" customWidth="1"/>
    <col min="5130" max="5375" width="9.140625" style="16"/>
    <col min="5376" max="5376" width="7.5703125" style="16" bestFit="1" customWidth="1"/>
    <col min="5377" max="5377" width="7" style="16" bestFit="1" customWidth="1"/>
    <col min="5378" max="5378" width="5.5703125" style="16" bestFit="1" customWidth="1"/>
    <col min="5379" max="5379" width="8.7109375" style="16" bestFit="1" customWidth="1"/>
    <col min="5380" max="5380" width="8.42578125" style="16" bestFit="1" customWidth="1"/>
    <col min="5381" max="5381" width="76.140625" style="16" customWidth="1"/>
    <col min="5382" max="5383" width="16.5703125" style="16" customWidth="1"/>
    <col min="5384" max="5384" width="16.7109375" style="16" customWidth="1"/>
    <col min="5385" max="5385" width="18.5703125" style="16" customWidth="1"/>
    <col min="5386" max="5631" width="9.140625" style="16"/>
    <col min="5632" max="5632" width="7.5703125" style="16" bestFit="1" customWidth="1"/>
    <col min="5633" max="5633" width="7" style="16" bestFit="1" customWidth="1"/>
    <col min="5634" max="5634" width="5.5703125" style="16" bestFit="1" customWidth="1"/>
    <col min="5635" max="5635" width="8.7109375" style="16" bestFit="1" customWidth="1"/>
    <col min="5636" max="5636" width="8.42578125" style="16" bestFit="1" customWidth="1"/>
    <col min="5637" max="5637" width="76.140625" style="16" customWidth="1"/>
    <col min="5638" max="5639" width="16.5703125" style="16" customWidth="1"/>
    <col min="5640" max="5640" width="16.7109375" style="16" customWidth="1"/>
    <col min="5641" max="5641" width="18.5703125" style="16" customWidth="1"/>
    <col min="5642" max="5887" width="9.140625" style="16"/>
    <col min="5888" max="5888" width="7.5703125" style="16" bestFit="1" customWidth="1"/>
    <col min="5889" max="5889" width="7" style="16" bestFit="1" customWidth="1"/>
    <col min="5890" max="5890" width="5.5703125" style="16" bestFit="1" customWidth="1"/>
    <col min="5891" max="5891" width="8.7109375" style="16" bestFit="1" customWidth="1"/>
    <col min="5892" max="5892" width="8.42578125" style="16" bestFit="1" customWidth="1"/>
    <col min="5893" max="5893" width="76.140625" style="16" customWidth="1"/>
    <col min="5894" max="5895" width="16.5703125" style="16" customWidth="1"/>
    <col min="5896" max="5896" width="16.7109375" style="16" customWidth="1"/>
    <col min="5897" max="5897" width="18.5703125" style="16" customWidth="1"/>
    <col min="5898" max="6143" width="9.140625" style="16"/>
    <col min="6144" max="6144" width="7.5703125" style="16" bestFit="1" customWidth="1"/>
    <col min="6145" max="6145" width="7" style="16" bestFit="1" customWidth="1"/>
    <col min="6146" max="6146" width="5.5703125" style="16" bestFit="1" customWidth="1"/>
    <col min="6147" max="6147" width="8.7109375" style="16" bestFit="1" customWidth="1"/>
    <col min="6148" max="6148" width="8.42578125" style="16" bestFit="1" customWidth="1"/>
    <col min="6149" max="6149" width="76.140625" style="16" customWidth="1"/>
    <col min="6150" max="6151" width="16.5703125" style="16" customWidth="1"/>
    <col min="6152" max="6152" width="16.7109375" style="16" customWidth="1"/>
    <col min="6153" max="6153" width="18.5703125" style="16" customWidth="1"/>
    <col min="6154" max="6399" width="9.140625" style="16"/>
    <col min="6400" max="6400" width="7.5703125" style="16" bestFit="1" customWidth="1"/>
    <col min="6401" max="6401" width="7" style="16" bestFit="1" customWidth="1"/>
    <col min="6402" max="6402" width="5.5703125" style="16" bestFit="1" customWidth="1"/>
    <col min="6403" max="6403" width="8.7109375" style="16" bestFit="1" customWidth="1"/>
    <col min="6404" max="6404" width="8.42578125" style="16" bestFit="1" customWidth="1"/>
    <col min="6405" max="6405" width="76.140625" style="16" customWidth="1"/>
    <col min="6406" max="6407" width="16.5703125" style="16" customWidth="1"/>
    <col min="6408" max="6408" width="16.7109375" style="16" customWidth="1"/>
    <col min="6409" max="6409" width="18.5703125" style="16" customWidth="1"/>
    <col min="6410" max="6655" width="9.140625" style="16"/>
    <col min="6656" max="6656" width="7.5703125" style="16" bestFit="1" customWidth="1"/>
    <col min="6657" max="6657" width="7" style="16" bestFit="1" customWidth="1"/>
    <col min="6658" max="6658" width="5.5703125" style="16" bestFit="1" customWidth="1"/>
    <col min="6659" max="6659" width="8.7109375" style="16" bestFit="1" customWidth="1"/>
    <col min="6660" max="6660" width="8.42578125" style="16" bestFit="1" customWidth="1"/>
    <col min="6661" max="6661" width="76.140625" style="16" customWidth="1"/>
    <col min="6662" max="6663" width="16.5703125" style="16" customWidth="1"/>
    <col min="6664" max="6664" width="16.7109375" style="16" customWidth="1"/>
    <col min="6665" max="6665" width="18.5703125" style="16" customWidth="1"/>
    <col min="6666" max="6911" width="9.140625" style="16"/>
    <col min="6912" max="6912" width="7.5703125" style="16" bestFit="1" customWidth="1"/>
    <col min="6913" max="6913" width="7" style="16" bestFit="1" customWidth="1"/>
    <col min="6914" max="6914" width="5.5703125" style="16" bestFit="1" customWidth="1"/>
    <col min="6915" max="6915" width="8.7109375" style="16" bestFit="1" customWidth="1"/>
    <col min="6916" max="6916" width="8.42578125" style="16" bestFit="1" customWidth="1"/>
    <col min="6917" max="6917" width="76.140625" style="16" customWidth="1"/>
    <col min="6918" max="6919" width="16.5703125" style="16" customWidth="1"/>
    <col min="6920" max="6920" width="16.7109375" style="16" customWidth="1"/>
    <col min="6921" max="6921" width="18.5703125" style="16" customWidth="1"/>
    <col min="6922" max="7167" width="9.140625" style="16"/>
    <col min="7168" max="7168" width="7.5703125" style="16" bestFit="1" customWidth="1"/>
    <col min="7169" max="7169" width="7" style="16" bestFit="1" customWidth="1"/>
    <col min="7170" max="7170" width="5.5703125" style="16" bestFit="1" customWidth="1"/>
    <col min="7171" max="7171" width="8.7109375" style="16" bestFit="1" customWidth="1"/>
    <col min="7172" max="7172" width="8.42578125" style="16" bestFit="1" customWidth="1"/>
    <col min="7173" max="7173" width="76.140625" style="16" customWidth="1"/>
    <col min="7174" max="7175" width="16.5703125" style="16" customWidth="1"/>
    <col min="7176" max="7176" width="16.7109375" style="16" customWidth="1"/>
    <col min="7177" max="7177" width="18.5703125" style="16" customWidth="1"/>
    <col min="7178" max="7423" width="9.140625" style="16"/>
    <col min="7424" max="7424" width="7.5703125" style="16" bestFit="1" customWidth="1"/>
    <col min="7425" max="7425" width="7" style="16" bestFit="1" customWidth="1"/>
    <col min="7426" max="7426" width="5.5703125" style="16" bestFit="1" customWidth="1"/>
    <col min="7427" max="7427" width="8.7109375" style="16" bestFit="1" customWidth="1"/>
    <col min="7428" max="7428" width="8.42578125" style="16" bestFit="1" customWidth="1"/>
    <col min="7429" max="7429" width="76.140625" style="16" customWidth="1"/>
    <col min="7430" max="7431" width="16.5703125" style="16" customWidth="1"/>
    <col min="7432" max="7432" width="16.7109375" style="16" customWidth="1"/>
    <col min="7433" max="7433" width="18.5703125" style="16" customWidth="1"/>
    <col min="7434" max="7679" width="9.140625" style="16"/>
    <col min="7680" max="7680" width="7.5703125" style="16" bestFit="1" customWidth="1"/>
    <col min="7681" max="7681" width="7" style="16" bestFit="1" customWidth="1"/>
    <col min="7682" max="7682" width="5.5703125" style="16" bestFit="1" customWidth="1"/>
    <col min="7683" max="7683" width="8.7109375" style="16" bestFit="1" customWidth="1"/>
    <col min="7684" max="7684" width="8.42578125" style="16" bestFit="1" customWidth="1"/>
    <col min="7685" max="7685" width="76.140625" style="16" customWidth="1"/>
    <col min="7686" max="7687" width="16.5703125" style="16" customWidth="1"/>
    <col min="7688" max="7688" width="16.7109375" style="16" customWidth="1"/>
    <col min="7689" max="7689" width="18.5703125" style="16" customWidth="1"/>
    <col min="7690" max="7935" width="9.140625" style="16"/>
    <col min="7936" max="7936" width="7.5703125" style="16" bestFit="1" customWidth="1"/>
    <col min="7937" max="7937" width="7" style="16" bestFit="1" customWidth="1"/>
    <col min="7938" max="7938" width="5.5703125" style="16" bestFit="1" customWidth="1"/>
    <col min="7939" max="7939" width="8.7109375" style="16" bestFit="1" customWidth="1"/>
    <col min="7940" max="7940" width="8.42578125" style="16" bestFit="1" customWidth="1"/>
    <col min="7941" max="7941" width="76.140625" style="16" customWidth="1"/>
    <col min="7942" max="7943" width="16.5703125" style="16" customWidth="1"/>
    <col min="7944" max="7944" width="16.7109375" style="16" customWidth="1"/>
    <col min="7945" max="7945" width="18.5703125" style="16" customWidth="1"/>
    <col min="7946" max="8191" width="9.140625" style="16"/>
    <col min="8192" max="8192" width="7.5703125" style="16" bestFit="1" customWidth="1"/>
    <col min="8193" max="8193" width="7" style="16" bestFit="1" customWidth="1"/>
    <col min="8194" max="8194" width="5.5703125" style="16" bestFit="1" customWidth="1"/>
    <col min="8195" max="8195" width="8.7109375" style="16" bestFit="1" customWidth="1"/>
    <col min="8196" max="8196" width="8.42578125" style="16" bestFit="1" customWidth="1"/>
    <col min="8197" max="8197" width="76.140625" style="16" customWidth="1"/>
    <col min="8198" max="8199" width="16.5703125" style="16" customWidth="1"/>
    <col min="8200" max="8200" width="16.7109375" style="16" customWidth="1"/>
    <col min="8201" max="8201" width="18.5703125" style="16" customWidth="1"/>
    <col min="8202" max="8447" width="9.140625" style="16"/>
    <col min="8448" max="8448" width="7.5703125" style="16" bestFit="1" customWidth="1"/>
    <col min="8449" max="8449" width="7" style="16" bestFit="1" customWidth="1"/>
    <col min="8450" max="8450" width="5.5703125" style="16" bestFit="1" customWidth="1"/>
    <col min="8451" max="8451" width="8.7109375" style="16" bestFit="1" customWidth="1"/>
    <col min="8452" max="8452" width="8.42578125" style="16" bestFit="1" customWidth="1"/>
    <col min="8453" max="8453" width="76.140625" style="16" customWidth="1"/>
    <col min="8454" max="8455" width="16.5703125" style="16" customWidth="1"/>
    <col min="8456" max="8456" width="16.7109375" style="16" customWidth="1"/>
    <col min="8457" max="8457" width="18.5703125" style="16" customWidth="1"/>
    <col min="8458" max="8703" width="9.140625" style="16"/>
    <col min="8704" max="8704" width="7.5703125" style="16" bestFit="1" customWidth="1"/>
    <col min="8705" max="8705" width="7" style="16" bestFit="1" customWidth="1"/>
    <col min="8706" max="8706" width="5.5703125" style="16" bestFit="1" customWidth="1"/>
    <col min="8707" max="8707" width="8.7109375" style="16" bestFit="1" customWidth="1"/>
    <col min="8708" max="8708" width="8.42578125" style="16" bestFit="1" customWidth="1"/>
    <col min="8709" max="8709" width="76.140625" style="16" customWidth="1"/>
    <col min="8710" max="8711" width="16.5703125" style="16" customWidth="1"/>
    <col min="8712" max="8712" width="16.7109375" style="16" customWidth="1"/>
    <col min="8713" max="8713" width="18.5703125" style="16" customWidth="1"/>
    <col min="8714" max="8959" width="9.140625" style="16"/>
    <col min="8960" max="8960" width="7.5703125" style="16" bestFit="1" customWidth="1"/>
    <col min="8961" max="8961" width="7" style="16" bestFit="1" customWidth="1"/>
    <col min="8962" max="8962" width="5.5703125" style="16" bestFit="1" customWidth="1"/>
    <col min="8963" max="8963" width="8.7109375" style="16" bestFit="1" customWidth="1"/>
    <col min="8964" max="8964" width="8.42578125" style="16" bestFit="1" customWidth="1"/>
    <col min="8965" max="8965" width="76.140625" style="16" customWidth="1"/>
    <col min="8966" max="8967" width="16.5703125" style="16" customWidth="1"/>
    <col min="8968" max="8968" width="16.7109375" style="16" customWidth="1"/>
    <col min="8969" max="8969" width="18.5703125" style="16" customWidth="1"/>
    <col min="8970" max="9215" width="9.140625" style="16"/>
    <col min="9216" max="9216" width="7.5703125" style="16" bestFit="1" customWidth="1"/>
    <col min="9217" max="9217" width="7" style="16" bestFit="1" customWidth="1"/>
    <col min="9218" max="9218" width="5.5703125" style="16" bestFit="1" customWidth="1"/>
    <col min="9219" max="9219" width="8.7109375" style="16" bestFit="1" customWidth="1"/>
    <col min="9220" max="9220" width="8.42578125" style="16" bestFit="1" customWidth="1"/>
    <col min="9221" max="9221" width="76.140625" style="16" customWidth="1"/>
    <col min="9222" max="9223" width="16.5703125" style="16" customWidth="1"/>
    <col min="9224" max="9224" width="16.7109375" style="16" customWidth="1"/>
    <col min="9225" max="9225" width="18.5703125" style="16" customWidth="1"/>
    <col min="9226" max="9471" width="9.140625" style="16"/>
    <col min="9472" max="9472" width="7.5703125" style="16" bestFit="1" customWidth="1"/>
    <col min="9473" max="9473" width="7" style="16" bestFit="1" customWidth="1"/>
    <col min="9474" max="9474" width="5.5703125" style="16" bestFit="1" customWidth="1"/>
    <col min="9475" max="9475" width="8.7109375" style="16" bestFit="1" customWidth="1"/>
    <col min="9476" max="9476" width="8.42578125" style="16" bestFit="1" customWidth="1"/>
    <col min="9477" max="9477" width="76.140625" style="16" customWidth="1"/>
    <col min="9478" max="9479" width="16.5703125" style="16" customWidth="1"/>
    <col min="9480" max="9480" width="16.7109375" style="16" customWidth="1"/>
    <col min="9481" max="9481" width="18.5703125" style="16" customWidth="1"/>
    <col min="9482" max="9727" width="9.140625" style="16"/>
    <col min="9728" max="9728" width="7.5703125" style="16" bestFit="1" customWidth="1"/>
    <col min="9729" max="9729" width="7" style="16" bestFit="1" customWidth="1"/>
    <col min="9730" max="9730" width="5.5703125" style="16" bestFit="1" customWidth="1"/>
    <col min="9731" max="9731" width="8.7109375" style="16" bestFit="1" customWidth="1"/>
    <col min="9732" max="9732" width="8.42578125" style="16" bestFit="1" customWidth="1"/>
    <col min="9733" max="9733" width="76.140625" style="16" customWidth="1"/>
    <col min="9734" max="9735" width="16.5703125" style="16" customWidth="1"/>
    <col min="9736" max="9736" width="16.7109375" style="16" customWidth="1"/>
    <col min="9737" max="9737" width="18.5703125" style="16" customWidth="1"/>
    <col min="9738" max="9983" width="9.140625" style="16"/>
    <col min="9984" max="9984" width="7.5703125" style="16" bestFit="1" customWidth="1"/>
    <col min="9985" max="9985" width="7" style="16" bestFit="1" customWidth="1"/>
    <col min="9986" max="9986" width="5.5703125" style="16" bestFit="1" customWidth="1"/>
    <col min="9987" max="9987" width="8.7109375" style="16" bestFit="1" customWidth="1"/>
    <col min="9988" max="9988" width="8.42578125" style="16" bestFit="1" customWidth="1"/>
    <col min="9989" max="9989" width="76.140625" style="16" customWidth="1"/>
    <col min="9990" max="9991" width="16.5703125" style="16" customWidth="1"/>
    <col min="9992" max="9992" width="16.7109375" style="16" customWidth="1"/>
    <col min="9993" max="9993" width="18.5703125" style="16" customWidth="1"/>
    <col min="9994" max="10239" width="9.140625" style="16"/>
    <col min="10240" max="10240" width="7.5703125" style="16" bestFit="1" customWidth="1"/>
    <col min="10241" max="10241" width="7" style="16" bestFit="1" customWidth="1"/>
    <col min="10242" max="10242" width="5.5703125" style="16" bestFit="1" customWidth="1"/>
    <col min="10243" max="10243" width="8.7109375" style="16" bestFit="1" customWidth="1"/>
    <col min="10244" max="10244" width="8.42578125" style="16" bestFit="1" customWidth="1"/>
    <col min="10245" max="10245" width="76.140625" style="16" customWidth="1"/>
    <col min="10246" max="10247" width="16.5703125" style="16" customWidth="1"/>
    <col min="10248" max="10248" width="16.7109375" style="16" customWidth="1"/>
    <col min="10249" max="10249" width="18.5703125" style="16" customWidth="1"/>
    <col min="10250" max="10495" width="9.140625" style="16"/>
    <col min="10496" max="10496" width="7.5703125" style="16" bestFit="1" customWidth="1"/>
    <col min="10497" max="10497" width="7" style="16" bestFit="1" customWidth="1"/>
    <col min="10498" max="10498" width="5.5703125" style="16" bestFit="1" customWidth="1"/>
    <col min="10499" max="10499" width="8.7109375" style="16" bestFit="1" customWidth="1"/>
    <col min="10500" max="10500" width="8.42578125" style="16" bestFit="1" customWidth="1"/>
    <col min="10501" max="10501" width="76.140625" style="16" customWidth="1"/>
    <col min="10502" max="10503" width="16.5703125" style="16" customWidth="1"/>
    <col min="10504" max="10504" width="16.7109375" style="16" customWidth="1"/>
    <col min="10505" max="10505" width="18.5703125" style="16" customWidth="1"/>
    <col min="10506" max="10751" width="9.140625" style="16"/>
    <col min="10752" max="10752" width="7.5703125" style="16" bestFit="1" customWidth="1"/>
    <col min="10753" max="10753" width="7" style="16" bestFit="1" customWidth="1"/>
    <col min="10754" max="10754" width="5.5703125" style="16" bestFit="1" customWidth="1"/>
    <col min="10755" max="10755" width="8.7109375" style="16" bestFit="1" customWidth="1"/>
    <col min="10756" max="10756" width="8.42578125" style="16" bestFit="1" customWidth="1"/>
    <col min="10757" max="10757" width="76.140625" style="16" customWidth="1"/>
    <col min="10758" max="10759" width="16.5703125" style="16" customWidth="1"/>
    <col min="10760" max="10760" width="16.7109375" style="16" customWidth="1"/>
    <col min="10761" max="10761" width="18.5703125" style="16" customWidth="1"/>
    <col min="10762" max="11007" width="9.140625" style="16"/>
    <col min="11008" max="11008" width="7.5703125" style="16" bestFit="1" customWidth="1"/>
    <col min="11009" max="11009" width="7" style="16" bestFit="1" customWidth="1"/>
    <col min="11010" max="11010" width="5.5703125" style="16" bestFit="1" customWidth="1"/>
    <col min="11011" max="11011" width="8.7109375" style="16" bestFit="1" customWidth="1"/>
    <col min="11012" max="11012" width="8.42578125" style="16" bestFit="1" customWidth="1"/>
    <col min="11013" max="11013" width="76.140625" style="16" customWidth="1"/>
    <col min="11014" max="11015" width="16.5703125" style="16" customWidth="1"/>
    <col min="11016" max="11016" width="16.7109375" style="16" customWidth="1"/>
    <col min="11017" max="11017" width="18.5703125" style="16" customWidth="1"/>
    <col min="11018" max="11263" width="9.140625" style="16"/>
    <col min="11264" max="11264" width="7.5703125" style="16" bestFit="1" customWidth="1"/>
    <col min="11265" max="11265" width="7" style="16" bestFit="1" customWidth="1"/>
    <col min="11266" max="11266" width="5.5703125" style="16" bestFit="1" customWidth="1"/>
    <col min="11267" max="11267" width="8.7109375" style="16" bestFit="1" customWidth="1"/>
    <col min="11268" max="11268" width="8.42578125" style="16" bestFit="1" customWidth="1"/>
    <col min="11269" max="11269" width="76.140625" style="16" customWidth="1"/>
    <col min="11270" max="11271" width="16.5703125" style="16" customWidth="1"/>
    <col min="11272" max="11272" width="16.7109375" style="16" customWidth="1"/>
    <col min="11273" max="11273" width="18.5703125" style="16" customWidth="1"/>
    <col min="11274" max="11519" width="9.140625" style="16"/>
    <col min="11520" max="11520" width="7.5703125" style="16" bestFit="1" customWidth="1"/>
    <col min="11521" max="11521" width="7" style="16" bestFit="1" customWidth="1"/>
    <col min="11522" max="11522" width="5.5703125" style="16" bestFit="1" customWidth="1"/>
    <col min="11523" max="11523" width="8.7109375" style="16" bestFit="1" customWidth="1"/>
    <col min="11524" max="11524" width="8.42578125" style="16" bestFit="1" customWidth="1"/>
    <col min="11525" max="11525" width="76.140625" style="16" customWidth="1"/>
    <col min="11526" max="11527" width="16.5703125" style="16" customWidth="1"/>
    <col min="11528" max="11528" width="16.7109375" style="16" customWidth="1"/>
    <col min="11529" max="11529" width="18.5703125" style="16" customWidth="1"/>
    <col min="11530" max="11775" width="9.140625" style="16"/>
    <col min="11776" max="11776" width="7.5703125" style="16" bestFit="1" customWidth="1"/>
    <col min="11777" max="11777" width="7" style="16" bestFit="1" customWidth="1"/>
    <col min="11778" max="11778" width="5.5703125" style="16" bestFit="1" customWidth="1"/>
    <col min="11779" max="11779" width="8.7109375" style="16" bestFit="1" customWidth="1"/>
    <col min="11780" max="11780" width="8.42578125" style="16" bestFit="1" customWidth="1"/>
    <col min="11781" max="11781" width="76.140625" style="16" customWidth="1"/>
    <col min="11782" max="11783" width="16.5703125" style="16" customWidth="1"/>
    <col min="11784" max="11784" width="16.7109375" style="16" customWidth="1"/>
    <col min="11785" max="11785" width="18.5703125" style="16" customWidth="1"/>
    <col min="11786" max="12031" width="9.140625" style="16"/>
    <col min="12032" max="12032" width="7.5703125" style="16" bestFit="1" customWidth="1"/>
    <col min="12033" max="12033" width="7" style="16" bestFit="1" customWidth="1"/>
    <col min="12034" max="12034" width="5.5703125" style="16" bestFit="1" customWidth="1"/>
    <col min="12035" max="12035" width="8.7109375" style="16" bestFit="1" customWidth="1"/>
    <col min="12036" max="12036" width="8.42578125" style="16" bestFit="1" customWidth="1"/>
    <col min="12037" max="12037" width="76.140625" style="16" customWidth="1"/>
    <col min="12038" max="12039" width="16.5703125" style="16" customWidth="1"/>
    <col min="12040" max="12040" width="16.7109375" style="16" customWidth="1"/>
    <col min="12041" max="12041" width="18.5703125" style="16" customWidth="1"/>
    <col min="12042" max="12287" width="9.140625" style="16"/>
    <col min="12288" max="12288" width="7.5703125" style="16" bestFit="1" customWidth="1"/>
    <col min="12289" max="12289" width="7" style="16" bestFit="1" customWidth="1"/>
    <col min="12290" max="12290" width="5.5703125" style="16" bestFit="1" customWidth="1"/>
    <col min="12291" max="12291" width="8.7109375" style="16" bestFit="1" customWidth="1"/>
    <col min="12292" max="12292" width="8.42578125" style="16" bestFit="1" customWidth="1"/>
    <col min="12293" max="12293" width="76.140625" style="16" customWidth="1"/>
    <col min="12294" max="12295" width="16.5703125" style="16" customWidth="1"/>
    <col min="12296" max="12296" width="16.7109375" style="16" customWidth="1"/>
    <col min="12297" max="12297" width="18.5703125" style="16" customWidth="1"/>
    <col min="12298" max="12543" width="9.140625" style="16"/>
    <col min="12544" max="12544" width="7.5703125" style="16" bestFit="1" customWidth="1"/>
    <col min="12545" max="12545" width="7" style="16" bestFit="1" customWidth="1"/>
    <col min="12546" max="12546" width="5.5703125" style="16" bestFit="1" customWidth="1"/>
    <col min="12547" max="12547" width="8.7109375" style="16" bestFit="1" customWidth="1"/>
    <col min="12548" max="12548" width="8.42578125" style="16" bestFit="1" customWidth="1"/>
    <col min="12549" max="12549" width="76.140625" style="16" customWidth="1"/>
    <col min="12550" max="12551" width="16.5703125" style="16" customWidth="1"/>
    <col min="12552" max="12552" width="16.7109375" style="16" customWidth="1"/>
    <col min="12553" max="12553" width="18.5703125" style="16" customWidth="1"/>
    <col min="12554" max="12799" width="9.140625" style="16"/>
    <col min="12800" max="12800" width="7.5703125" style="16" bestFit="1" customWidth="1"/>
    <col min="12801" max="12801" width="7" style="16" bestFit="1" customWidth="1"/>
    <col min="12802" max="12802" width="5.5703125" style="16" bestFit="1" customWidth="1"/>
    <col min="12803" max="12803" width="8.7109375" style="16" bestFit="1" customWidth="1"/>
    <col min="12804" max="12804" width="8.42578125" style="16" bestFit="1" customWidth="1"/>
    <col min="12805" max="12805" width="76.140625" style="16" customWidth="1"/>
    <col min="12806" max="12807" width="16.5703125" style="16" customWidth="1"/>
    <col min="12808" max="12808" width="16.7109375" style="16" customWidth="1"/>
    <col min="12809" max="12809" width="18.5703125" style="16" customWidth="1"/>
    <col min="12810" max="13055" width="9.140625" style="16"/>
    <col min="13056" max="13056" width="7.5703125" style="16" bestFit="1" customWidth="1"/>
    <col min="13057" max="13057" width="7" style="16" bestFit="1" customWidth="1"/>
    <col min="13058" max="13058" width="5.5703125" style="16" bestFit="1" customWidth="1"/>
    <col min="13059" max="13059" width="8.7109375" style="16" bestFit="1" customWidth="1"/>
    <col min="13060" max="13060" width="8.42578125" style="16" bestFit="1" customWidth="1"/>
    <col min="13061" max="13061" width="76.140625" style="16" customWidth="1"/>
    <col min="13062" max="13063" width="16.5703125" style="16" customWidth="1"/>
    <col min="13064" max="13064" width="16.7109375" style="16" customWidth="1"/>
    <col min="13065" max="13065" width="18.5703125" style="16" customWidth="1"/>
    <col min="13066" max="13311" width="9.140625" style="16"/>
    <col min="13312" max="13312" width="7.5703125" style="16" bestFit="1" customWidth="1"/>
    <col min="13313" max="13313" width="7" style="16" bestFit="1" customWidth="1"/>
    <col min="13314" max="13314" width="5.5703125" style="16" bestFit="1" customWidth="1"/>
    <col min="13315" max="13315" width="8.7109375" style="16" bestFit="1" customWidth="1"/>
    <col min="13316" max="13316" width="8.42578125" style="16" bestFit="1" customWidth="1"/>
    <col min="13317" max="13317" width="76.140625" style="16" customWidth="1"/>
    <col min="13318" max="13319" width="16.5703125" style="16" customWidth="1"/>
    <col min="13320" max="13320" width="16.7109375" style="16" customWidth="1"/>
    <col min="13321" max="13321" width="18.5703125" style="16" customWidth="1"/>
    <col min="13322" max="13567" width="9.140625" style="16"/>
    <col min="13568" max="13568" width="7.5703125" style="16" bestFit="1" customWidth="1"/>
    <col min="13569" max="13569" width="7" style="16" bestFit="1" customWidth="1"/>
    <col min="13570" max="13570" width="5.5703125" style="16" bestFit="1" customWidth="1"/>
    <col min="13571" max="13571" width="8.7109375" style="16" bestFit="1" customWidth="1"/>
    <col min="13572" max="13572" width="8.42578125" style="16" bestFit="1" customWidth="1"/>
    <col min="13573" max="13573" width="76.140625" style="16" customWidth="1"/>
    <col min="13574" max="13575" width="16.5703125" style="16" customWidth="1"/>
    <col min="13576" max="13576" width="16.7109375" style="16" customWidth="1"/>
    <col min="13577" max="13577" width="18.5703125" style="16" customWidth="1"/>
    <col min="13578" max="13823" width="9.140625" style="16"/>
    <col min="13824" max="13824" width="7.5703125" style="16" bestFit="1" customWidth="1"/>
    <col min="13825" max="13825" width="7" style="16" bestFit="1" customWidth="1"/>
    <col min="13826" max="13826" width="5.5703125" style="16" bestFit="1" customWidth="1"/>
    <col min="13827" max="13827" width="8.7109375" style="16" bestFit="1" customWidth="1"/>
    <col min="13828" max="13828" width="8.42578125" style="16" bestFit="1" customWidth="1"/>
    <col min="13829" max="13829" width="76.140625" style="16" customWidth="1"/>
    <col min="13830" max="13831" width="16.5703125" style="16" customWidth="1"/>
    <col min="13832" max="13832" width="16.7109375" style="16" customWidth="1"/>
    <col min="13833" max="13833" width="18.5703125" style="16" customWidth="1"/>
    <col min="13834" max="14079" width="9.140625" style="16"/>
    <col min="14080" max="14080" width="7.5703125" style="16" bestFit="1" customWidth="1"/>
    <col min="14081" max="14081" width="7" style="16" bestFit="1" customWidth="1"/>
    <col min="14082" max="14082" width="5.5703125" style="16" bestFit="1" customWidth="1"/>
    <col min="14083" max="14083" width="8.7109375" style="16" bestFit="1" customWidth="1"/>
    <col min="14084" max="14084" width="8.42578125" style="16" bestFit="1" customWidth="1"/>
    <col min="14085" max="14085" width="76.140625" style="16" customWidth="1"/>
    <col min="14086" max="14087" width="16.5703125" style="16" customWidth="1"/>
    <col min="14088" max="14088" width="16.7109375" style="16" customWidth="1"/>
    <col min="14089" max="14089" width="18.5703125" style="16" customWidth="1"/>
    <col min="14090" max="14335" width="9.140625" style="16"/>
    <col min="14336" max="14336" width="7.5703125" style="16" bestFit="1" customWidth="1"/>
    <col min="14337" max="14337" width="7" style="16" bestFit="1" customWidth="1"/>
    <col min="14338" max="14338" width="5.5703125" style="16" bestFit="1" customWidth="1"/>
    <col min="14339" max="14339" width="8.7109375" style="16" bestFit="1" customWidth="1"/>
    <col min="14340" max="14340" width="8.42578125" style="16" bestFit="1" customWidth="1"/>
    <col min="14341" max="14341" width="76.140625" style="16" customWidth="1"/>
    <col min="14342" max="14343" width="16.5703125" style="16" customWidth="1"/>
    <col min="14344" max="14344" width="16.7109375" style="16" customWidth="1"/>
    <col min="14345" max="14345" width="18.5703125" style="16" customWidth="1"/>
    <col min="14346" max="14591" width="9.140625" style="16"/>
    <col min="14592" max="14592" width="7.5703125" style="16" bestFit="1" customWidth="1"/>
    <col min="14593" max="14593" width="7" style="16" bestFit="1" customWidth="1"/>
    <col min="14594" max="14594" width="5.5703125" style="16" bestFit="1" customWidth="1"/>
    <col min="14595" max="14595" width="8.7109375" style="16" bestFit="1" customWidth="1"/>
    <col min="14596" max="14596" width="8.42578125" style="16" bestFit="1" customWidth="1"/>
    <col min="14597" max="14597" width="76.140625" style="16" customWidth="1"/>
    <col min="14598" max="14599" width="16.5703125" style="16" customWidth="1"/>
    <col min="14600" max="14600" width="16.7109375" style="16" customWidth="1"/>
    <col min="14601" max="14601" width="18.5703125" style="16" customWidth="1"/>
    <col min="14602" max="14847" width="9.140625" style="16"/>
    <col min="14848" max="14848" width="7.5703125" style="16" bestFit="1" customWidth="1"/>
    <col min="14849" max="14849" width="7" style="16" bestFit="1" customWidth="1"/>
    <col min="14850" max="14850" width="5.5703125" style="16" bestFit="1" customWidth="1"/>
    <col min="14851" max="14851" width="8.7109375" style="16" bestFit="1" customWidth="1"/>
    <col min="14852" max="14852" width="8.42578125" style="16" bestFit="1" customWidth="1"/>
    <col min="14853" max="14853" width="76.140625" style="16" customWidth="1"/>
    <col min="14854" max="14855" width="16.5703125" style="16" customWidth="1"/>
    <col min="14856" max="14856" width="16.7109375" style="16" customWidth="1"/>
    <col min="14857" max="14857" width="18.5703125" style="16" customWidth="1"/>
    <col min="14858" max="15103" width="9.140625" style="16"/>
    <col min="15104" max="15104" width="7.5703125" style="16" bestFit="1" customWidth="1"/>
    <col min="15105" max="15105" width="7" style="16" bestFit="1" customWidth="1"/>
    <col min="15106" max="15106" width="5.5703125" style="16" bestFit="1" customWidth="1"/>
    <col min="15107" max="15107" width="8.7109375" style="16" bestFit="1" customWidth="1"/>
    <col min="15108" max="15108" width="8.42578125" style="16" bestFit="1" customWidth="1"/>
    <col min="15109" max="15109" width="76.140625" style="16" customWidth="1"/>
    <col min="15110" max="15111" width="16.5703125" style="16" customWidth="1"/>
    <col min="15112" max="15112" width="16.7109375" style="16" customWidth="1"/>
    <col min="15113" max="15113" width="18.5703125" style="16" customWidth="1"/>
    <col min="15114" max="15359" width="9.140625" style="16"/>
    <col min="15360" max="15360" width="7.5703125" style="16" bestFit="1" customWidth="1"/>
    <col min="15361" max="15361" width="7" style="16" bestFit="1" customWidth="1"/>
    <col min="15362" max="15362" width="5.5703125" style="16" bestFit="1" customWidth="1"/>
    <col min="15363" max="15363" width="8.7109375" style="16" bestFit="1" customWidth="1"/>
    <col min="15364" max="15364" width="8.42578125" style="16" bestFit="1" customWidth="1"/>
    <col min="15365" max="15365" width="76.140625" style="16" customWidth="1"/>
    <col min="15366" max="15367" width="16.5703125" style="16" customWidth="1"/>
    <col min="15368" max="15368" width="16.7109375" style="16" customWidth="1"/>
    <col min="15369" max="15369" width="18.5703125" style="16" customWidth="1"/>
    <col min="15370" max="15615" width="9.140625" style="16"/>
    <col min="15616" max="15616" width="7.5703125" style="16" bestFit="1" customWidth="1"/>
    <col min="15617" max="15617" width="7" style="16" bestFit="1" customWidth="1"/>
    <col min="15618" max="15618" width="5.5703125" style="16" bestFit="1" customWidth="1"/>
    <col min="15619" max="15619" width="8.7109375" style="16" bestFit="1" customWidth="1"/>
    <col min="15620" max="15620" width="8.42578125" style="16" bestFit="1" customWidth="1"/>
    <col min="15621" max="15621" width="76.140625" style="16" customWidth="1"/>
    <col min="15622" max="15623" width="16.5703125" style="16" customWidth="1"/>
    <col min="15624" max="15624" width="16.7109375" style="16" customWidth="1"/>
    <col min="15625" max="15625" width="18.5703125" style="16" customWidth="1"/>
    <col min="15626" max="15871" width="9.140625" style="16"/>
    <col min="15872" max="15872" width="7.5703125" style="16" bestFit="1" customWidth="1"/>
    <col min="15873" max="15873" width="7" style="16" bestFit="1" customWidth="1"/>
    <col min="15874" max="15874" width="5.5703125" style="16" bestFit="1" customWidth="1"/>
    <col min="15875" max="15875" width="8.7109375" style="16" bestFit="1" customWidth="1"/>
    <col min="15876" max="15876" width="8.42578125" style="16" bestFit="1" customWidth="1"/>
    <col min="15877" max="15877" width="76.140625" style="16" customWidth="1"/>
    <col min="15878" max="15879" width="16.5703125" style="16" customWidth="1"/>
    <col min="15880" max="15880" width="16.7109375" style="16" customWidth="1"/>
    <col min="15881" max="15881" width="18.5703125" style="16" customWidth="1"/>
    <col min="15882" max="16127" width="9.140625" style="16"/>
    <col min="16128" max="16128" width="7.5703125" style="16" bestFit="1" customWidth="1"/>
    <col min="16129" max="16129" width="7" style="16" bestFit="1" customWidth="1"/>
    <col min="16130" max="16130" width="5.5703125" style="16" bestFit="1" customWidth="1"/>
    <col min="16131" max="16131" width="8.7109375" style="16" bestFit="1" customWidth="1"/>
    <col min="16132" max="16132" width="8.42578125" style="16" bestFit="1" customWidth="1"/>
    <col min="16133" max="16133" width="76.140625" style="16" customWidth="1"/>
    <col min="16134" max="16135" width="16.5703125" style="16" customWidth="1"/>
    <col min="16136" max="16136" width="16.7109375" style="16" customWidth="1"/>
    <col min="16137" max="16137" width="18.5703125" style="16" customWidth="1"/>
    <col min="16138" max="16384" width="9.140625" style="16"/>
  </cols>
  <sheetData>
    <row r="1" spans="1:9" ht="14.25" customHeight="1">
      <c r="A1" s="127" t="s">
        <v>94</v>
      </c>
      <c r="B1" s="127"/>
      <c r="C1" s="127"/>
      <c r="D1" s="127"/>
      <c r="E1" s="127"/>
      <c r="F1" s="127"/>
      <c r="G1" s="127"/>
      <c r="H1" s="127"/>
      <c r="I1" s="127"/>
    </row>
    <row r="2" spans="1:9" ht="15" customHeight="1">
      <c r="A2" s="127" t="s">
        <v>92</v>
      </c>
      <c r="B2" s="127"/>
      <c r="C2" s="127"/>
      <c r="D2" s="127"/>
      <c r="E2" s="127"/>
      <c r="F2" s="127"/>
      <c r="G2" s="127"/>
      <c r="H2" s="127"/>
      <c r="I2" s="127"/>
    </row>
    <row r="3" spans="1:9">
      <c r="A3" s="127" t="s">
        <v>0</v>
      </c>
      <c r="B3" s="127"/>
      <c r="C3" s="127"/>
      <c r="D3" s="127"/>
      <c r="E3" s="127"/>
      <c r="F3" s="127"/>
      <c r="G3" s="127"/>
      <c r="H3" s="127"/>
      <c r="I3" s="127"/>
    </row>
    <row r="4" spans="1:9">
      <c r="A4" s="127"/>
      <c r="B4" s="127"/>
      <c r="C4" s="127"/>
      <c r="D4" s="127"/>
      <c r="E4" s="127"/>
      <c r="F4" s="127"/>
      <c r="G4" s="127"/>
      <c r="H4" s="127"/>
      <c r="I4" s="127"/>
    </row>
    <row r="5" spans="1:9" ht="46.5" customHeight="1">
      <c r="A5" s="128" t="s">
        <v>95</v>
      </c>
      <c r="B5" s="128"/>
      <c r="C5" s="128"/>
      <c r="D5" s="128"/>
      <c r="E5" s="128"/>
      <c r="F5" s="128"/>
      <c r="G5" s="128"/>
      <c r="H5" s="128"/>
      <c r="I5" s="128"/>
    </row>
    <row r="6" spans="1:9">
      <c r="F6" s="87"/>
      <c r="G6" s="87"/>
      <c r="H6" s="87"/>
      <c r="I6" s="87"/>
    </row>
    <row r="7" spans="1:9">
      <c r="H7" s="126" t="s">
        <v>87</v>
      </c>
      <c r="I7" s="126"/>
    </row>
    <row r="8" spans="1:9" ht="57.75" customHeight="1">
      <c r="A8" s="129" t="s">
        <v>5</v>
      </c>
      <c r="B8" s="130"/>
      <c r="C8" s="131"/>
      <c r="D8" s="129" t="s">
        <v>1</v>
      </c>
      <c r="E8" s="131"/>
      <c r="F8" s="132" t="s">
        <v>20</v>
      </c>
      <c r="G8" s="134" t="s">
        <v>36</v>
      </c>
      <c r="H8" s="135"/>
      <c r="I8" s="136"/>
    </row>
    <row r="9" spans="1:9" ht="40.5" customHeight="1">
      <c r="A9" s="17" t="s">
        <v>102</v>
      </c>
      <c r="B9" s="17" t="s">
        <v>103</v>
      </c>
      <c r="C9" s="17" t="s">
        <v>104</v>
      </c>
      <c r="D9" s="17" t="s">
        <v>24</v>
      </c>
      <c r="E9" s="17" t="s">
        <v>25</v>
      </c>
      <c r="F9" s="133"/>
      <c r="G9" s="17" t="s">
        <v>85</v>
      </c>
      <c r="H9" s="17" t="s">
        <v>86</v>
      </c>
      <c r="I9" s="17" t="s">
        <v>2</v>
      </c>
    </row>
    <row r="10" spans="1:9">
      <c r="A10" s="17"/>
      <c r="B10" s="17"/>
      <c r="C10" s="17"/>
      <c r="D10" s="17"/>
      <c r="E10" s="17"/>
      <c r="F10" s="18" t="s">
        <v>4</v>
      </c>
      <c r="G10" s="23">
        <f>G12</f>
        <v>0</v>
      </c>
      <c r="H10" s="23">
        <f>H12</f>
        <v>0</v>
      </c>
      <c r="I10" s="23">
        <f>I12</f>
        <v>0</v>
      </c>
    </row>
    <row r="11" spans="1:9" ht="18" customHeight="1">
      <c r="A11" s="17"/>
      <c r="B11" s="17"/>
      <c r="C11" s="17"/>
      <c r="D11" s="17"/>
      <c r="E11" s="17"/>
      <c r="F11" s="19" t="s">
        <v>3</v>
      </c>
      <c r="G11" s="23"/>
      <c r="H11" s="23"/>
      <c r="I11" s="23"/>
    </row>
    <row r="12" spans="1:9">
      <c r="A12" s="20" t="s">
        <v>38</v>
      </c>
      <c r="B12" s="17"/>
      <c r="C12" s="17"/>
      <c r="D12" s="17"/>
      <c r="E12" s="17"/>
      <c r="F12" s="18" t="s">
        <v>39</v>
      </c>
      <c r="G12" s="23">
        <f>G14</f>
        <v>0</v>
      </c>
      <c r="H12" s="23">
        <f>H14</f>
        <v>0</v>
      </c>
      <c r="I12" s="23">
        <f>I14</f>
        <v>0</v>
      </c>
    </row>
    <row r="13" spans="1:9">
      <c r="A13" s="17"/>
      <c r="B13" s="17"/>
      <c r="C13" s="17"/>
      <c r="D13" s="17"/>
      <c r="E13" s="17"/>
      <c r="F13" s="19" t="s">
        <v>3</v>
      </c>
      <c r="G13" s="23"/>
      <c r="H13" s="23"/>
      <c r="I13" s="23"/>
    </row>
    <row r="14" spans="1:9">
      <c r="A14" s="17"/>
      <c r="B14" s="17" t="s">
        <v>40</v>
      </c>
      <c r="C14" s="17"/>
      <c r="D14" s="17"/>
      <c r="E14" s="17"/>
      <c r="F14" s="18" t="s">
        <v>41</v>
      </c>
      <c r="G14" s="23">
        <f>G16</f>
        <v>0</v>
      </c>
      <c r="H14" s="23">
        <f>H16</f>
        <v>0</v>
      </c>
      <c r="I14" s="23">
        <f>I16</f>
        <v>0</v>
      </c>
    </row>
    <row r="15" spans="1:9">
      <c r="A15" s="17"/>
      <c r="B15" s="17"/>
      <c r="C15" s="17"/>
      <c r="D15" s="17"/>
      <c r="E15" s="17"/>
      <c r="F15" s="19" t="s">
        <v>3</v>
      </c>
      <c r="G15" s="23"/>
      <c r="H15" s="23"/>
      <c r="I15" s="23"/>
    </row>
    <row r="16" spans="1:9">
      <c r="A16" s="17"/>
      <c r="B16" s="17"/>
      <c r="C16" s="20" t="s">
        <v>17</v>
      </c>
      <c r="D16" s="17"/>
      <c r="E16" s="17"/>
      <c r="F16" s="18" t="s">
        <v>42</v>
      </c>
      <c r="G16" s="23">
        <f>G18</f>
        <v>0</v>
      </c>
      <c r="H16" s="23">
        <f>H18</f>
        <v>0</v>
      </c>
      <c r="I16" s="23">
        <f>I18</f>
        <v>0</v>
      </c>
    </row>
    <row r="17" spans="1:9">
      <c r="A17" s="17"/>
      <c r="B17" s="17"/>
      <c r="C17" s="17"/>
      <c r="D17" s="17"/>
      <c r="E17" s="17"/>
      <c r="F17" s="19" t="s">
        <v>3</v>
      </c>
      <c r="G17" s="23"/>
      <c r="H17" s="23"/>
      <c r="I17" s="23"/>
    </row>
    <row r="18" spans="1:9" ht="42.75" customHeight="1">
      <c r="A18" s="129"/>
      <c r="B18" s="130"/>
      <c r="C18" s="130"/>
      <c r="D18" s="130"/>
      <c r="E18" s="131"/>
      <c r="F18" s="18" t="s">
        <v>34</v>
      </c>
      <c r="G18" s="23">
        <f>+G20</f>
        <v>0</v>
      </c>
      <c r="H18" s="23">
        <f>+H20</f>
        <v>0</v>
      </c>
      <c r="I18" s="23">
        <f>+I20</f>
        <v>0</v>
      </c>
    </row>
    <row r="19" spans="1:9">
      <c r="A19" s="17"/>
      <c r="B19" s="17"/>
      <c r="C19" s="17"/>
      <c r="D19" s="17"/>
      <c r="E19" s="17"/>
      <c r="F19" s="19" t="s">
        <v>3</v>
      </c>
      <c r="G19" s="23"/>
      <c r="H19" s="23"/>
      <c r="I19" s="23"/>
    </row>
    <row r="20" spans="1:9">
      <c r="A20" s="17"/>
      <c r="B20" s="17"/>
      <c r="C20" s="17"/>
      <c r="D20" s="17" t="s">
        <v>43</v>
      </c>
      <c r="E20" s="17"/>
      <c r="F20" s="18" t="s">
        <v>44</v>
      </c>
      <c r="G20" s="23">
        <f>+G22</f>
        <v>0</v>
      </c>
      <c r="H20" s="23">
        <f t="shared" ref="H20:I20" si="0">+H22</f>
        <v>0</v>
      </c>
      <c r="I20" s="23">
        <f t="shared" si="0"/>
        <v>0</v>
      </c>
    </row>
    <row r="21" spans="1:9">
      <c r="A21" s="17"/>
      <c r="B21" s="17"/>
      <c r="C21" s="17"/>
      <c r="D21" s="17"/>
      <c r="E21" s="17"/>
      <c r="F21" s="19" t="s">
        <v>3</v>
      </c>
      <c r="G21" s="23"/>
      <c r="H21" s="23"/>
      <c r="I21" s="23"/>
    </row>
    <row r="22" spans="1:9" ht="26.25" customHeight="1">
      <c r="A22" s="17"/>
      <c r="B22" s="17"/>
      <c r="C22" s="17"/>
      <c r="D22" s="17"/>
      <c r="E22" s="17" t="s">
        <v>45</v>
      </c>
      <c r="F22" s="18" t="s">
        <v>46</v>
      </c>
      <c r="G22" s="23">
        <f>+G24+G31</f>
        <v>0</v>
      </c>
      <c r="H22" s="23">
        <f>+H24+H31</f>
        <v>0</v>
      </c>
      <c r="I22" s="23">
        <f>+I24+I31</f>
        <v>0</v>
      </c>
    </row>
    <row r="23" spans="1:9">
      <c r="A23" s="17"/>
      <c r="B23" s="17"/>
      <c r="C23" s="17"/>
      <c r="D23" s="17"/>
      <c r="E23" s="17"/>
      <c r="F23" s="19" t="s">
        <v>18</v>
      </c>
      <c r="G23" s="23"/>
      <c r="H23" s="23"/>
      <c r="I23" s="23"/>
    </row>
    <row r="24" spans="1:9" s="24" customFormat="1" ht="24.75" customHeight="1">
      <c r="A24" s="21"/>
      <c r="B24" s="21"/>
      <c r="C24" s="21"/>
      <c r="D24" s="21"/>
      <c r="E24" s="21"/>
      <c r="F24" s="22" t="s">
        <v>82</v>
      </c>
      <c r="G24" s="23">
        <f>+G26</f>
        <v>350000</v>
      </c>
      <c r="H24" s="23">
        <f>+H26</f>
        <v>-2318171.4</v>
      </c>
      <c r="I24" s="23">
        <f>+I26</f>
        <v>-7783374.1000000006</v>
      </c>
    </row>
    <row r="25" spans="1:9" s="28" customFormat="1" ht="16.5" customHeight="1">
      <c r="A25" s="25"/>
      <c r="B25" s="26"/>
      <c r="C25" s="27"/>
      <c r="D25" s="27"/>
      <c r="E25" s="27"/>
      <c r="F25" s="19" t="s">
        <v>19</v>
      </c>
      <c r="G25" s="23"/>
      <c r="H25" s="23"/>
      <c r="I25" s="23"/>
    </row>
    <row r="26" spans="1:9" s="28" customFormat="1" ht="15.75" customHeight="1">
      <c r="A26" s="25"/>
      <c r="B26" s="26"/>
      <c r="C26" s="27"/>
      <c r="D26" s="27"/>
      <c r="E26" s="27"/>
      <c r="F26" s="19" t="s">
        <v>4</v>
      </c>
      <c r="G26" s="23">
        <f t="shared" ref="G26:I29" si="1">+G27</f>
        <v>350000</v>
      </c>
      <c r="H26" s="23">
        <f t="shared" si="1"/>
        <v>-2318171.4</v>
      </c>
      <c r="I26" s="23">
        <f t="shared" si="1"/>
        <v>-7783374.1000000006</v>
      </c>
    </row>
    <row r="27" spans="1:9" s="28" customFormat="1" ht="15.75" customHeight="1">
      <c r="A27" s="25"/>
      <c r="B27" s="26"/>
      <c r="C27" s="27"/>
      <c r="D27" s="27"/>
      <c r="E27" s="27"/>
      <c r="F27" s="19" t="s">
        <v>78</v>
      </c>
      <c r="G27" s="23">
        <f t="shared" si="1"/>
        <v>350000</v>
      </c>
      <c r="H27" s="23">
        <f t="shared" si="1"/>
        <v>-2318171.4</v>
      </c>
      <c r="I27" s="23">
        <f t="shared" si="1"/>
        <v>-7783374.1000000006</v>
      </c>
    </row>
    <row r="28" spans="1:9" s="28" customFormat="1" ht="15.75" customHeight="1">
      <c r="A28" s="25"/>
      <c r="B28" s="26"/>
      <c r="C28" s="27"/>
      <c r="D28" s="27"/>
      <c r="E28" s="27"/>
      <c r="F28" s="19" t="s">
        <v>79</v>
      </c>
      <c r="G28" s="23">
        <f t="shared" si="1"/>
        <v>350000</v>
      </c>
      <c r="H28" s="23">
        <f t="shared" si="1"/>
        <v>-2318171.4</v>
      </c>
      <c r="I28" s="23">
        <f t="shared" si="1"/>
        <v>-7783374.1000000006</v>
      </c>
    </row>
    <row r="29" spans="1:9" s="28" customFormat="1" ht="15.75" customHeight="1">
      <c r="A29" s="25"/>
      <c r="B29" s="26"/>
      <c r="C29" s="27"/>
      <c r="D29" s="27"/>
      <c r="E29" s="27"/>
      <c r="F29" s="19" t="s">
        <v>80</v>
      </c>
      <c r="G29" s="23">
        <f t="shared" si="1"/>
        <v>350000</v>
      </c>
      <c r="H29" s="23">
        <f t="shared" si="1"/>
        <v>-2318171.4</v>
      </c>
      <c r="I29" s="23">
        <f t="shared" si="1"/>
        <v>-7783374.1000000006</v>
      </c>
    </row>
    <row r="30" spans="1:9" s="31" customFormat="1">
      <c r="A30" s="29"/>
      <c r="B30" s="1"/>
      <c r="C30" s="30"/>
      <c r="D30" s="29"/>
      <c r="E30" s="2"/>
      <c r="F30" s="19" t="s">
        <v>47</v>
      </c>
      <c r="G30" s="23">
        <f>-G31</f>
        <v>350000</v>
      </c>
      <c r="H30" s="23">
        <f>-H31</f>
        <v>-2318171.4</v>
      </c>
      <c r="I30" s="23">
        <f>-I31</f>
        <v>-7783374.1000000006</v>
      </c>
    </row>
    <row r="31" spans="1:9" s="24" customFormat="1" ht="34.5">
      <c r="A31" s="21"/>
      <c r="B31" s="21"/>
      <c r="C31" s="21"/>
      <c r="D31" s="21"/>
      <c r="E31" s="21"/>
      <c r="F31" s="22" t="s">
        <v>60</v>
      </c>
      <c r="G31" s="23">
        <f>+G33</f>
        <v>-350000</v>
      </c>
      <c r="H31" s="23">
        <f>+H33</f>
        <v>2318171.4</v>
      </c>
      <c r="I31" s="23">
        <f>+I33</f>
        <v>7783374.1000000006</v>
      </c>
    </row>
    <row r="32" spans="1:9" s="28" customFormat="1" ht="16.5" customHeight="1">
      <c r="A32" s="25"/>
      <c r="B32" s="26"/>
      <c r="C32" s="27"/>
      <c r="D32" s="27"/>
      <c r="E32" s="27"/>
      <c r="F32" s="19" t="s">
        <v>19</v>
      </c>
      <c r="G32" s="23"/>
      <c r="H32" s="23"/>
      <c r="I32" s="23"/>
    </row>
    <row r="33" spans="1:12" s="28" customFormat="1" ht="15.75" customHeight="1">
      <c r="A33" s="25"/>
      <c r="B33" s="26"/>
      <c r="C33" s="27"/>
      <c r="D33" s="27"/>
      <c r="E33" s="27"/>
      <c r="F33" s="19" t="s">
        <v>4</v>
      </c>
      <c r="G33" s="23">
        <f t="shared" ref="G33:I36" si="2">+G34</f>
        <v>-350000</v>
      </c>
      <c r="H33" s="23">
        <f t="shared" si="2"/>
        <v>2318171.4</v>
      </c>
      <c r="I33" s="23">
        <f t="shared" si="2"/>
        <v>7783374.1000000006</v>
      </c>
    </row>
    <row r="34" spans="1:12" s="28" customFormat="1" ht="15.75" customHeight="1">
      <c r="A34" s="25"/>
      <c r="B34" s="26"/>
      <c r="C34" s="27"/>
      <c r="D34" s="27"/>
      <c r="E34" s="27"/>
      <c r="F34" s="19" t="s">
        <v>78</v>
      </c>
      <c r="G34" s="23">
        <f t="shared" si="2"/>
        <v>-350000</v>
      </c>
      <c r="H34" s="23">
        <f t="shared" si="2"/>
        <v>2318171.4</v>
      </c>
      <c r="I34" s="23">
        <f t="shared" si="2"/>
        <v>7783374.1000000006</v>
      </c>
    </row>
    <row r="35" spans="1:12" s="28" customFormat="1" ht="15.75" customHeight="1">
      <c r="A35" s="25"/>
      <c r="B35" s="26"/>
      <c r="C35" s="27"/>
      <c r="D35" s="27"/>
      <c r="E35" s="27"/>
      <c r="F35" s="19" t="s">
        <v>79</v>
      </c>
      <c r="G35" s="23">
        <f>+G36</f>
        <v>-350000</v>
      </c>
      <c r="H35" s="23">
        <f t="shared" si="2"/>
        <v>2318171.4</v>
      </c>
      <c r="I35" s="23">
        <f t="shared" si="2"/>
        <v>7783374.1000000006</v>
      </c>
      <c r="J35" s="83"/>
    </row>
    <row r="36" spans="1:12" s="28" customFormat="1" ht="15.75" customHeight="1">
      <c r="A36" s="25"/>
      <c r="B36" s="26"/>
      <c r="C36" s="27"/>
      <c r="D36" s="27"/>
      <c r="E36" s="27"/>
      <c r="F36" s="19" t="s">
        <v>80</v>
      </c>
      <c r="G36" s="23">
        <f t="shared" si="2"/>
        <v>-350000</v>
      </c>
      <c r="H36" s="23">
        <f t="shared" si="2"/>
        <v>2318171.4</v>
      </c>
      <c r="I36" s="23">
        <f t="shared" si="2"/>
        <v>7783374.1000000006</v>
      </c>
      <c r="J36" s="83"/>
    </row>
    <row r="37" spans="1:12" s="31" customFormat="1">
      <c r="A37" s="29"/>
      <c r="B37" s="1"/>
      <c r="C37" s="30"/>
      <c r="D37" s="29"/>
      <c r="E37" s="2"/>
      <c r="F37" s="19" t="s">
        <v>47</v>
      </c>
      <c r="G37" s="23">
        <f>+'3'!D16</f>
        <v>-350000</v>
      </c>
      <c r="H37" s="23">
        <f>+'3'!E16</f>
        <v>2318171.4</v>
      </c>
      <c r="I37" s="23">
        <f>+'3'!F16</f>
        <v>7783374.1000000006</v>
      </c>
      <c r="J37" s="63"/>
      <c r="K37" s="63"/>
      <c r="L37" s="63"/>
    </row>
  </sheetData>
  <mergeCells count="11">
    <mergeCell ref="A8:C8"/>
    <mergeCell ref="D8:E8"/>
    <mergeCell ref="F8:F9"/>
    <mergeCell ref="A18:E18"/>
    <mergeCell ref="G8:I8"/>
    <mergeCell ref="H7:I7"/>
    <mergeCell ref="A1:I1"/>
    <mergeCell ref="A2:I2"/>
    <mergeCell ref="A3:I3"/>
    <mergeCell ref="A4:I4"/>
    <mergeCell ref="A5:I5"/>
  </mergeCells>
  <pageMargins left="0.19685039370078741" right="0.19685039370078741" top="0.15748031496062992" bottom="0.15748031496062992" header="0.15748031496062992" footer="0.15748031496062992"/>
  <pageSetup paperSize="9" scale="75" orientation="landscape" r:id="rId1"/>
  <ignoredErrors>
    <ignoredError sqref="A6:F6 A23:F35 F7 F9:F19 F8 F21:F22 F20 G6:I6 G25:I34 G7:I7 G9:I9 G19:I19 G36:I36" formula="1"/>
    <ignoredError sqref="A7:E8 A10:E22 A9:D9" numberStoredAsText="1" formula="1"/>
    <ignoredError sqref="G10:I18 G21:I22 G23:I24" evalError="1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view="pageBreakPreview" zoomScaleNormal="100" zoomScaleSheetLayoutView="100" workbookViewId="0">
      <selection activeCell="F15" sqref="F15"/>
    </sheetView>
  </sheetViews>
  <sheetFormatPr defaultRowHeight="17.25"/>
  <cols>
    <col min="1" max="1" width="10.140625" style="46" customWidth="1"/>
    <col min="2" max="2" width="10.5703125" style="46" customWidth="1"/>
    <col min="3" max="3" width="63.42578125" style="43" customWidth="1"/>
    <col min="4" max="4" width="16.42578125" style="43" customWidth="1"/>
    <col min="5" max="5" width="17.5703125" style="43" bestFit="1" customWidth="1"/>
    <col min="6" max="6" width="22.140625" style="43" customWidth="1"/>
    <col min="7" max="16384" width="9.140625" style="43"/>
  </cols>
  <sheetData>
    <row r="1" spans="1:9" ht="17.25" customHeight="1">
      <c r="A1" s="140" t="s">
        <v>58</v>
      </c>
      <c r="B1" s="140"/>
      <c r="C1" s="140"/>
      <c r="D1" s="140"/>
      <c r="E1" s="140"/>
      <c r="F1" s="140"/>
    </row>
    <row r="2" spans="1:9" ht="17.25" customHeight="1">
      <c r="A2" s="140" t="s">
        <v>92</v>
      </c>
      <c r="B2" s="140"/>
      <c r="C2" s="140"/>
      <c r="D2" s="140"/>
      <c r="E2" s="140"/>
      <c r="F2" s="140"/>
    </row>
    <row r="3" spans="1:9" ht="17.25" customHeight="1">
      <c r="A3" s="140" t="s">
        <v>0</v>
      </c>
      <c r="B3" s="140"/>
      <c r="C3" s="140"/>
      <c r="D3" s="140"/>
      <c r="E3" s="140"/>
      <c r="F3" s="140"/>
    </row>
    <row r="4" spans="1:9">
      <c r="A4" s="140"/>
      <c r="B4" s="140"/>
      <c r="C4" s="140"/>
      <c r="D4" s="140"/>
      <c r="E4" s="140"/>
      <c r="F4" s="140"/>
    </row>
    <row r="5" spans="1:9" ht="48" customHeight="1">
      <c r="A5" s="141" t="s">
        <v>96</v>
      </c>
      <c r="B5" s="141"/>
      <c r="C5" s="141"/>
      <c r="D5" s="141"/>
      <c r="E5" s="141"/>
      <c r="F5" s="141"/>
    </row>
    <row r="6" spans="1:9" ht="17.25" customHeight="1">
      <c r="A6" s="44"/>
      <c r="B6" s="44"/>
      <c r="C6" s="86"/>
      <c r="D6" s="45"/>
      <c r="E6" s="142" t="s">
        <v>87</v>
      </c>
      <c r="F6" s="142"/>
    </row>
    <row r="7" spans="1:9" s="46" customFormat="1" ht="63.75" customHeight="1">
      <c r="A7" s="137" t="s">
        <v>21</v>
      </c>
      <c r="B7" s="137"/>
      <c r="C7" s="138" t="s">
        <v>22</v>
      </c>
      <c r="D7" s="122" t="s">
        <v>36</v>
      </c>
      <c r="E7" s="143"/>
      <c r="F7" s="124"/>
    </row>
    <row r="8" spans="1:9" s="46" customFormat="1" ht="42.75">
      <c r="A8" s="47" t="s">
        <v>24</v>
      </c>
      <c r="B8" s="47" t="s">
        <v>25</v>
      </c>
      <c r="C8" s="139"/>
      <c r="D8" s="48" t="s">
        <v>85</v>
      </c>
      <c r="E8" s="48" t="s">
        <v>86</v>
      </c>
      <c r="F8" s="49" t="s">
        <v>2</v>
      </c>
    </row>
    <row r="9" spans="1:9" s="46" customFormat="1">
      <c r="A9" s="47"/>
      <c r="B9" s="47"/>
      <c r="C9" s="50" t="s">
        <v>30</v>
      </c>
      <c r="D9" s="91">
        <f>D11</f>
        <v>0</v>
      </c>
      <c r="E9" s="91">
        <f>E11</f>
        <v>0</v>
      </c>
      <c r="F9" s="91">
        <f>F11</f>
        <v>0</v>
      </c>
    </row>
    <row r="10" spans="1:9">
      <c r="A10" s="47"/>
      <c r="B10" s="47"/>
      <c r="C10" s="50" t="s">
        <v>31</v>
      </c>
      <c r="D10" s="51"/>
      <c r="E10" s="51"/>
      <c r="F10" s="51"/>
    </row>
    <row r="11" spans="1:9" s="46" customFormat="1" ht="34.5">
      <c r="A11" s="52"/>
      <c r="B11" s="53"/>
      <c r="C11" s="54" t="s">
        <v>34</v>
      </c>
      <c r="D11" s="91">
        <f>+D13</f>
        <v>0</v>
      </c>
      <c r="E11" s="91">
        <f>+E13</f>
        <v>0</v>
      </c>
      <c r="F11" s="91">
        <f>+F13</f>
        <v>0</v>
      </c>
    </row>
    <row r="12" spans="1:9" s="46" customFormat="1">
      <c r="A12" s="52"/>
      <c r="B12" s="52"/>
      <c r="C12" s="55" t="s">
        <v>32</v>
      </c>
      <c r="D12" s="49"/>
      <c r="E12" s="49"/>
      <c r="F12" s="49"/>
    </row>
    <row r="13" spans="1:9" ht="34.5">
      <c r="A13" s="77">
        <v>1049</v>
      </c>
      <c r="B13" s="77">
        <v>21001</v>
      </c>
      <c r="C13" s="92" t="s">
        <v>35</v>
      </c>
      <c r="D13" s="91">
        <f>+D15+D16</f>
        <v>0</v>
      </c>
      <c r="E13" s="91">
        <f>+E15+E16</f>
        <v>0</v>
      </c>
      <c r="F13" s="91">
        <f>+F15+F16</f>
        <v>0</v>
      </c>
    </row>
    <row r="14" spans="1:9" s="59" customFormat="1">
      <c r="A14" s="56"/>
      <c r="B14" s="56"/>
      <c r="C14" s="57" t="s">
        <v>18</v>
      </c>
      <c r="D14" s="58"/>
      <c r="E14" s="58"/>
      <c r="F14" s="58"/>
    </row>
    <row r="15" spans="1:9" s="59" customFormat="1" ht="27" customHeight="1">
      <c r="A15" s="56"/>
      <c r="B15" s="56"/>
      <c r="C15" s="60" t="s">
        <v>83</v>
      </c>
      <c r="D15" s="61">
        <f>-D16</f>
        <v>350000</v>
      </c>
      <c r="E15" s="61">
        <f t="shared" ref="E15:F15" si="0">-E16</f>
        <v>-2318171.4</v>
      </c>
      <c r="F15" s="61">
        <f t="shared" si="0"/>
        <v>-7783374.1000000006</v>
      </c>
    </row>
    <row r="16" spans="1:9" s="59" customFormat="1" ht="39" customHeight="1">
      <c r="A16" s="62"/>
      <c r="B16" s="62"/>
      <c r="C16" s="55" t="s">
        <v>37</v>
      </c>
      <c r="D16" s="58">
        <f>+D18+D21+D28</f>
        <v>-350000</v>
      </c>
      <c r="E16" s="58">
        <f>+E18+E21+E28</f>
        <v>2318171.4</v>
      </c>
      <c r="F16" s="58">
        <f>+F18+F21+F28</f>
        <v>7783374.1000000006</v>
      </c>
      <c r="G16" s="84"/>
      <c r="H16" s="84"/>
      <c r="I16" s="84"/>
    </row>
    <row r="17" spans="1:6">
      <c r="A17" s="64"/>
      <c r="B17" s="64"/>
      <c r="C17" s="57" t="s">
        <v>33</v>
      </c>
      <c r="D17" s="38"/>
      <c r="E17" s="38"/>
      <c r="F17" s="38"/>
    </row>
    <row r="18" spans="1:6" ht="34.5">
      <c r="A18" s="55"/>
      <c r="B18" s="55">
        <v>1</v>
      </c>
      <c r="C18" s="55" t="s">
        <v>57</v>
      </c>
      <c r="D18" s="99">
        <f>SUM(D19:D20)</f>
        <v>250000</v>
      </c>
      <c r="E18" s="91">
        <f>SUM(E19:E20)</f>
        <v>443042.4</v>
      </c>
      <c r="F18" s="99">
        <f>SUM(F19:F20)</f>
        <v>1107605.8999999999</v>
      </c>
    </row>
    <row r="19" spans="1:6" ht="69">
      <c r="A19" s="77"/>
      <c r="B19" s="77"/>
      <c r="C19" s="65" t="s">
        <v>114</v>
      </c>
      <c r="D19" s="99">
        <v>0</v>
      </c>
      <c r="E19" s="99">
        <v>443042.4</v>
      </c>
      <c r="F19" s="99">
        <v>1107605.8999999999</v>
      </c>
    </row>
    <row r="20" spans="1:6" ht="71.25" customHeight="1">
      <c r="A20" s="55"/>
      <c r="B20" s="55"/>
      <c r="C20" s="65" t="s">
        <v>127</v>
      </c>
      <c r="D20" s="91">
        <v>250000</v>
      </c>
      <c r="E20" s="91">
        <v>0</v>
      </c>
      <c r="F20" s="91">
        <v>0</v>
      </c>
    </row>
    <row r="21" spans="1:6" ht="34.5">
      <c r="A21" s="55"/>
      <c r="B21" s="55" t="s">
        <v>101</v>
      </c>
      <c r="C21" s="66" t="s">
        <v>77</v>
      </c>
      <c r="D21" s="91">
        <f>SUM(D22:D27)</f>
        <v>500000</v>
      </c>
      <c r="E21" s="91">
        <f>SUM(E22:E27)</f>
        <v>1155837</v>
      </c>
      <c r="F21" s="91">
        <f>SUM(F22:F27)</f>
        <v>5237184.5</v>
      </c>
    </row>
    <row r="22" spans="1:6" ht="51.75">
      <c r="A22" s="55"/>
      <c r="B22" s="55"/>
      <c r="C22" s="65" t="s">
        <v>115</v>
      </c>
      <c r="D22" s="91">
        <v>0</v>
      </c>
      <c r="E22" s="91">
        <v>201754</v>
      </c>
      <c r="F22" s="91">
        <v>403507.9</v>
      </c>
    </row>
    <row r="23" spans="1:6" ht="51.75">
      <c r="A23" s="55"/>
      <c r="B23" s="55"/>
      <c r="C23" s="67" t="s">
        <v>116</v>
      </c>
      <c r="D23" s="91">
        <v>0</v>
      </c>
      <c r="E23" s="91">
        <v>399735.3</v>
      </c>
      <c r="F23" s="91">
        <v>1303695.8999999999</v>
      </c>
    </row>
    <row r="24" spans="1:6" ht="69" customHeight="1">
      <c r="A24" s="77"/>
      <c r="B24" s="77"/>
      <c r="C24" s="67" t="s">
        <v>128</v>
      </c>
      <c r="D24" s="80">
        <v>314489</v>
      </c>
      <c r="E24" s="80">
        <v>0</v>
      </c>
      <c r="F24" s="80">
        <v>0</v>
      </c>
    </row>
    <row r="25" spans="1:6" ht="54" customHeight="1">
      <c r="A25" s="77"/>
      <c r="B25" s="77"/>
      <c r="C25" s="102" t="s">
        <v>126</v>
      </c>
      <c r="D25" s="80">
        <v>-214489</v>
      </c>
      <c r="E25" s="80">
        <v>0</v>
      </c>
      <c r="F25" s="80">
        <v>0</v>
      </c>
    </row>
    <row r="26" spans="1:6" ht="54" customHeight="1">
      <c r="A26" s="77"/>
      <c r="B26" s="77"/>
      <c r="C26" s="102" t="s">
        <v>129</v>
      </c>
      <c r="D26" s="80">
        <v>400000</v>
      </c>
      <c r="E26" s="80">
        <v>0</v>
      </c>
      <c r="F26" s="80">
        <v>0</v>
      </c>
    </row>
    <row r="27" spans="1:6" ht="51.75">
      <c r="A27" s="55"/>
      <c r="B27" s="55"/>
      <c r="C27" s="67" t="s">
        <v>117</v>
      </c>
      <c r="D27" s="91">
        <v>0</v>
      </c>
      <c r="E27" s="91">
        <v>554347.69999999995</v>
      </c>
      <c r="F27" s="91">
        <v>3529980.7</v>
      </c>
    </row>
    <row r="28" spans="1:6" ht="34.5">
      <c r="A28" s="55"/>
      <c r="B28" s="55">
        <v>3</v>
      </c>
      <c r="C28" s="66" t="s">
        <v>76</v>
      </c>
      <c r="D28" s="91">
        <f>SUM(D29:D36)</f>
        <v>-1100000</v>
      </c>
      <c r="E28" s="91">
        <f>SUM(E29:E36)</f>
        <v>719292.00000000012</v>
      </c>
      <c r="F28" s="91">
        <f>SUM(F29:F36)</f>
        <v>1438583.7000000002</v>
      </c>
    </row>
    <row r="29" spans="1:6" ht="51.75">
      <c r="A29" s="55"/>
      <c r="B29" s="55"/>
      <c r="C29" s="65" t="s">
        <v>118</v>
      </c>
      <c r="D29" s="91">
        <v>0</v>
      </c>
      <c r="E29" s="91">
        <v>131161.70000000001</v>
      </c>
      <c r="F29" s="91">
        <v>262323.3</v>
      </c>
    </row>
    <row r="30" spans="1:6" ht="51.75">
      <c r="A30" s="55"/>
      <c r="B30" s="55"/>
      <c r="C30" s="65" t="s">
        <v>119</v>
      </c>
      <c r="D30" s="91">
        <v>0</v>
      </c>
      <c r="E30" s="91">
        <v>175642.1</v>
      </c>
      <c r="F30" s="91">
        <v>351284.2</v>
      </c>
    </row>
    <row r="31" spans="1:6" ht="51.75">
      <c r="A31" s="55"/>
      <c r="B31" s="55"/>
      <c r="C31" s="65" t="s">
        <v>120</v>
      </c>
      <c r="D31" s="91">
        <v>0</v>
      </c>
      <c r="E31" s="91">
        <v>73036</v>
      </c>
      <c r="F31" s="91">
        <v>146071.9</v>
      </c>
    </row>
    <row r="32" spans="1:6" ht="51.75">
      <c r="A32" s="55"/>
      <c r="B32" s="55"/>
      <c r="C32" s="65" t="s">
        <v>121</v>
      </c>
      <c r="D32" s="91">
        <v>0</v>
      </c>
      <c r="E32" s="91">
        <v>32723.5</v>
      </c>
      <c r="F32" s="91">
        <v>65447</v>
      </c>
    </row>
    <row r="33" spans="1:6" ht="43.5" customHeight="1">
      <c r="A33" s="77"/>
      <c r="B33" s="77"/>
      <c r="C33" s="101" t="s">
        <v>125</v>
      </c>
      <c r="D33" s="80">
        <v>-1100000</v>
      </c>
      <c r="E33" s="80">
        <v>0</v>
      </c>
      <c r="F33" s="80">
        <v>0</v>
      </c>
    </row>
    <row r="34" spans="1:6" ht="34.5">
      <c r="A34" s="55"/>
      <c r="B34" s="55"/>
      <c r="C34" s="65" t="s">
        <v>122</v>
      </c>
      <c r="D34" s="91">
        <v>0</v>
      </c>
      <c r="E34" s="91">
        <v>35421.199999999997</v>
      </c>
      <c r="F34" s="91">
        <v>70842.399999999994</v>
      </c>
    </row>
    <row r="35" spans="1:6" ht="69">
      <c r="A35" s="55"/>
      <c r="B35" s="55"/>
      <c r="C35" s="65" t="s">
        <v>124</v>
      </c>
      <c r="D35" s="91">
        <v>0</v>
      </c>
      <c r="E35" s="91">
        <v>185965.7</v>
      </c>
      <c r="F35" s="91">
        <v>371931.4</v>
      </c>
    </row>
    <row r="36" spans="1:6" ht="55.5" customHeight="1">
      <c r="A36" s="55"/>
      <c r="B36" s="55"/>
      <c r="C36" s="65" t="s">
        <v>123</v>
      </c>
      <c r="D36" s="91">
        <v>0</v>
      </c>
      <c r="E36" s="91">
        <v>85341.8</v>
      </c>
      <c r="F36" s="91">
        <v>170683.5</v>
      </c>
    </row>
  </sheetData>
  <mergeCells count="9">
    <mergeCell ref="A7:B7"/>
    <mergeCell ref="C7:C8"/>
    <mergeCell ref="A1:F1"/>
    <mergeCell ref="A2:F2"/>
    <mergeCell ref="A3:F3"/>
    <mergeCell ref="A4:F4"/>
    <mergeCell ref="A5:F5"/>
    <mergeCell ref="E6:F6"/>
    <mergeCell ref="D7:F7"/>
  </mergeCells>
  <printOptions horizontalCentered="1"/>
  <pageMargins left="0.23622047244094491" right="0.15748031496062992" top="0.19685039370078741" bottom="0.27559055118110237" header="0.15748031496062992" footer="0.19685039370078741"/>
  <pageSetup paperSize="9" scale="65" firstPageNumber="236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2"/>
  <sheetViews>
    <sheetView topLeftCell="A16" zoomScaleNormal="100" zoomScaleSheetLayoutView="85" workbookViewId="0">
      <selection activeCell="C24" sqref="C24"/>
    </sheetView>
  </sheetViews>
  <sheetFormatPr defaultColWidth="8.28515625" defaultRowHeight="17.25"/>
  <cols>
    <col min="1" max="1" width="28.5703125" style="3" customWidth="1"/>
    <col min="2" max="2" width="57.5703125" style="3" customWidth="1"/>
    <col min="3" max="3" width="15.7109375" style="3" customWidth="1"/>
    <col min="4" max="4" width="16.7109375" style="3" customWidth="1"/>
    <col min="5" max="5" width="18.42578125" style="3" customWidth="1"/>
    <col min="6" max="255" width="8.28515625" style="3"/>
    <col min="256" max="256" width="28.5703125" style="3" customWidth="1"/>
    <col min="257" max="257" width="47.7109375" style="3" customWidth="1"/>
    <col min="258" max="260" width="13.85546875" style="3" customWidth="1"/>
    <col min="261" max="261" width="15.42578125" style="3" customWidth="1"/>
    <col min="262" max="511" width="8.28515625" style="3"/>
    <col min="512" max="512" width="28.5703125" style="3" customWidth="1"/>
    <col min="513" max="513" width="47.7109375" style="3" customWidth="1"/>
    <col min="514" max="516" width="13.85546875" style="3" customWidth="1"/>
    <col min="517" max="517" width="15.42578125" style="3" customWidth="1"/>
    <col min="518" max="767" width="8.28515625" style="3"/>
    <col min="768" max="768" width="28.5703125" style="3" customWidth="1"/>
    <col min="769" max="769" width="47.7109375" style="3" customWidth="1"/>
    <col min="770" max="772" width="13.85546875" style="3" customWidth="1"/>
    <col min="773" max="773" width="15.42578125" style="3" customWidth="1"/>
    <col min="774" max="1023" width="8.28515625" style="3"/>
    <col min="1024" max="1024" width="28.5703125" style="3" customWidth="1"/>
    <col min="1025" max="1025" width="47.7109375" style="3" customWidth="1"/>
    <col min="1026" max="1028" width="13.85546875" style="3" customWidth="1"/>
    <col min="1029" max="1029" width="15.42578125" style="3" customWidth="1"/>
    <col min="1030" max="1279" width="8.28515625" style="3"/>
    <col min="1280" max="1280" width="28.5703125" style="3" customWidth="1"/>
    <col min="1281" max="1281" width="47.7109375" style="3" customWidth="1"/>
    <col min="1282" max="1284" width="13.85546875" style="3" customWidth="1"/>
    <col min="1285" max="1285" width="15.42578125" style="3" customWidth="1"/>
    <col min="1286" max="1535" width="8.28515625" style="3"/>
    <col min="1536" max="1536" width="28.5703125" style="3" customWidth="1"/>
    <col min="1537" max="1537" width="47.7109375" style="3" customWidth="1"/>
    <col min="1538" max="1540" width="13.85546875" style="3" customWidth="1"/>
    <col min="1541" max="1541" width="15.42578125" style="3" customWidth="1"/>
    <col min="1542" max="1791" width="8.28515625" style="3"/>
    <col min="1792" max="1792" width="28.5703125" style="3" customWidth="1"/>
    <col min="1793" max="1793" width="47.7109375" style="3" customWidth="1"/>
    <col min="1794" max="1796" width="13.85546875" style="3" customWidth="1"/>
    <col min="1797" max="1797" width="15.42578125" style="3" customWidth="1"/>
    <col min="1798" max="2047" width="8.28515625" style="3"/>
    <col min="2048" max="2048" width="28.5703125" style="3" customWidth="1"/>
    <col min="2049" max="2049" width="47.7109375" style="3" customWidth="1"/>
    <col min="2050" max="2052" width="13.85546875" style="3" customWidth="1"/>
    <col min="2053" max="2053" width="15.42578125" style="3" customWidth="1"/>
    <col min="2054" max="2303" width="8.28515625" style="3"/>
    <col min="2304" max="2304" width="28.5703125" style="3" customWidth="1"/>
    <col min="2305" max="2305" width="47.7109375" style="3" customWidth="1"/>
    <col min="2306" max="2308" width="13.85546875" style="3" customWidth="1"/>
    <col min="2309" max="2309" width="15.42578125" style="3" customWidth="1"/>
    <col min="2310" max="2559" width="8.28515625" style="3"/>
    <col min="2560" max="2560" width="28.5703125" style="3" customWidth="1"/>
    <col min="2561" max="2561" width="47.7109375" style="3" customWidth="1"/>
    <col min="2562" max="2564" width="13.85546875" style="3" customWidth="1"/>
    <col min="2565" max="2565" width="15.42578125" style="3" customWidth="1"/>
    <col min="2566" max="2815" width="8.28515625" style="3"/>
    <col min="2816" max="2816" width="28.5703125" style="3" customWidth="1"/>
    <col min="2817" max="2817" width="47.7109375" style="3" customWidth="1"/>
    <col min="2818" max="2820" width="13.85546875" style="3" customWidth="1"/>
    <col min="2821" max="2821" width="15.42578125" style="3" customWidth="1"/>
    <col min="2822" max="3071" width="8.28515625" style="3"/>
    <col min="3072" max="3072" width="28.5703125" style="3" customWidth="1"/>
    <col min="3073" max="3073" width="47.7109375" style="3" customWidth="1"/>
    <col min="3074" max="3076" width="13.85546875" style="3" customWidth="1"/>
    <col min="3077" max="3077" width="15.42578125" style="3" customWidth="1"/>
    <col min="3078" max="3327" width="8.28515625" style="3"/>
    <col min="3328" max="3328" width="28.5703125" style="3" customWidth="1"/>
    <col min="3329" max="3329" width="47.7109375" style="3" customWidth="1"/>
    <col min="3330" max="3332" width="13.85546875" style="3" customWidth="1"/>
    <col min="3333" max="3333" width="15.42578125" style="3" customWidth="1"/>
    <col min="3334" max="3583" width="8.28515625" style="3"/>
    <col min="3584" max="3584" width="28.5703125" style="3" customWidth="1"/>
    <col min="3585" max="3585" width="47.7109375" style="3" customWidth="1"/>
    <col min="3586" max="3588" width="13.85546875" style="3" customWidth="1"/>
    <col min="3589" max="3589" width="15.42578125" style="3" customWidth="1"/>
    <col min="3590" max="3839" width="8.28515625" style="3"/>
    <col min="3840" max="3840" width="28.5703125" style="3" customWidth="1"/>
    <col min="3841" max="3841" width="47.7109375" style="3" customWidth="1"/>
    <col min="3842" max="3844" width="13.85546875" style="3" customWidth="1"/>
    <col min="3845" max="3845" width="15.42578125" style="3" customWidth="1"/>
    <col min="3846" max="4095" width="8.28515625" style="3"/>
    <col min="4096" max="4096" width="28.5703125" style="3" customWidth="1"/>
    <col min="4097" max="4097" width="47.7109375" style="3" customWidth="1"/>
    <col min="4098" max="4100" width="13.85546875" style="3" customWidth="1"/>
    <col min="4101" max="4101" width="15.42578125" style="3" customWidth="1"/>
    <col min="4102" max="4351" width="8.28515625" style="3"/>
    <col min="4352" max="4352" width="28.5703125" style="3" customWidth="1"/>
    <col min="4353" max="4353" width="47.7109375" style="3" customWidth="1"/>
    <col min="4354" max="4356" width="13.85546875" style="3" customWidth="1"/>
    <col min="4357" max="4357" width="15.42578125" style="3" customWidth="1"/>
    <col min="4358" max="4607" width="8.28515625" style="3"/>
    <col min="4608" max="4608" width="28.5703125" style="3" customWidth="1"/>
    <col min="4609" max="4609" width="47.7109375" style="3" customWidth="1"/>
    <col min="4610" max="4612" width="13.85546875" style="3" customWidth="1"/>
    <col min="4613" max="4613" width="15.42578125" style="3" customWidth="1"/>
    <col min="4614" max="4863" width="8.28515625" style="3"/>
    <col min="4864" max="4864" width="28.5703125" style="3" customWidth="1"/>
    <col min="4865" max="4865" width="47.7109375" style="3" customWidth="1"/>
    <col min="4866" max="4868" width="13.85546875" style="3" customWidth="1"/>
    <col min="4869" max="4869" width="15.42578125" style="3" customWidth="1"/>
    <col min="4870" max="5119" width="8.28515625" style="3"/>
    <col min="5120" max="5120" width="28.5703125" style="3" customWidth="1"/>
    <col min="5121" max="5121" width="47.7109375" style="3" customWidth="1"/>
    <col min="5122" max="5124" width="13.85546875" style="3" customWidth="1"/>
    <col min="5125" max="5125" width="15.42578125" style="3" customWidth="1"/>
    <col min="5126" max="5375" width="8.28515625" style="3"/>
    <col min="5376" max="5376" width="28.5703125" style="3" customWidth="1"/>
    <col min="5377" max="5377" width="47.7109375" style="3" customWidth="1"/>
    <col min="5378" max="5380" width="13.85546875" style="3" customWidth="1"/>
    <col min="5381" max="5381" width="15.42578125" style="3" customWidth="1"/>
    <col min="5382" max="5631" width="8.28515625" style="3"/>
    <col min="5632" max="5632" width="28.5703125" style="3" customWidth="1"/>
    <col min="5633" max="5633" width="47.7109375" style="3" customWidth="1"/>
    <col min="5634" max="5636" width="13.85546875" style="3" customWidth="1"/>
    <col min="5637" max="5637" width="15.42578125" style="3" customWidth="1"/>
    <col min="5638" max="5887" width="8.28515625" style="3"/>
    <col min="5888" max="5888" width="28.5703125" style="3" customWidth="1"/>
    <col min="5889" max="5889" width="47.7109375" style="3" customWidth="1"/>
    <col min="5890" max="5892" width="13.85546875" style="3" customWidth="1"/>
    <col min="5893" max="5893" width="15.42578125" style="3" customWidth="1"/>
    <col min="5894" max="6143" width="8.28515625" style="3"/>
    <col min="6144" max="6144" width="28.5703125" style="3" customWidth="1"/>
    <col min="6145" max="6145" width="47.7109375" style="3" customWidth="1"/>
    <col min="6146" max="6148" width="13.85546875" style="3" customWidth="1"/>
    <col min="6149" max="6149" width="15.42578125" style="3" customWidth="1"/>
    <col min="6150" max="6399" width="8.28515625" style="3"/>
    <col min="6400" max="6400" width="28.5703125" style="3" customWidth="1"/>
    <col min="6401" max="6401" width="47.7109375" style="3" customWidth="1"/>
    <col min="6402" max="6404" width="13.85546875" style="3" customWidth="1"/>
    <col min="6405" max="6405" width="15.42578125" style="3" customWidth="1"/>
    <col min="6406" max="6655" width="8.28515625" style="3"/>
    <col min="6656" max="6656" width="28.5703125" style="3" customWidth="1"/>
    <col min="6657" max="6657" width="47.7109375" style="3" customWidth="1"/>
    <col min="6658" max="6660" width="13.85546875" style="3" customWidth="1"/>
    <col min="6661" max="6661" width="15.42578125" style="3" customWidth="1"/>
    <col min="6662" max="6911" width="8.28515625" style="3"/>
    <col min="6912" max="6912" width="28.5703125" style="3" customWidth="1"/>
    <col min="6913" max="6913" width="47.7109375" style="3" customWidth="1"/>
    <col min="6914" max="6916" width="13.85546875" style="3" customWidth="1"/>
    <col min="6917" max="6917" width="15.42578125" style="3" customWidth="1"/>
    <col min="6918" max="7167" width="8.28515625" style="3"/>
    <col min="7168" max="7168" width="28.5703125" style="3" customWidth="1"/>
    <col min="7169" max="7169" width="47.7109375" style="3" customWidth="1"/>
    <col min="7170" max="7172" width="13.85546875" style="3" customWidth="1"/>
    <col min="7173" max="7173" width="15.42578125" style="3" customWidth="1"/>
    <col min="7174" max="7423" width="8.28515625" style="3"/>
    <col min="7424" max="7424" width="28.5703125" style="3" customWidth="1"/>
    <col min="7425" max="7425" width="47.7109375" style="3" customWidth="1"/>
    <col min="7426" max="7428" width="13.85546875" style="3" customWidth="1"/>
    <col min="7429" max="7429" width="15.42578125" style="3" customWidth="1"/>
    <col min="7430" max="7679" width="8.28515625" style="3"/>
    <col min="7680" max="7680" width="28.5703125" style="3" customWidth="1"/>
    <col min="7681" max="7681" width="47.7109375" style="3" customWidth="1"/>
    <col min="7682" max="7684" width="13.85546875" style="3" customWidth="1"/>
    <col min="7685" max="7685" width="15.42578125" style="3" customWidth="1"/>
    <col min="7686" max="7935" width="8.28515625" style="3"/>
    <col min="7936" max="7936" width="28.5703125" style="3" customWidth="1"/>
    <col min="7937" max="7937" width="47.7109375" style="3" customWidth="1"/>
    <col min="7938" max="7940" width="13.85546875" style="3" customWidth="1"/>
    <col min="7941" max="7941" width="15.42578125" style="3" customWidth="1"/>
    <col min="7942" max="8191" width="8.28515625" style="3"/>
    <col min="8192" max="8192" width="28.5703125" style="3" customWidth="1"/>
    <col min="8193" max="8193" width="47.7109375" style="3" customWidth="1"/>
    <col min="8194" max="8196" width="13.85546875" style="3" customWidth="1"/>
    <col min="8197" max="8197" width="15.42578125" style="3" customWidth="1"/>
    <col min="8198" max="8447" width="8.28515625" style="3"/>
    <col min="8448" max="8448" width="28.5703125" style="3" customWidth="1"/>
    <col min="8449" max="8449" width="47.7109375" style="3" customWidth="1"/>
    <col min="8450" max="8452" width="13.85546875" style="3" customWidth="1"/>
    <col min="8453" max="8453" width="15.42578125" style="3" customWidth="1"/>
    <col min="8454" max="8703" width="8.28515625" style="3"/>
    <col min="8704" max="8704" width="28.5703125" style="3" customWidth="1"/>
    <col min="8705" max="8705" width="47.7109375" style="3" customWidth="1"/>
    <col min="8706" max="8708" width="13.85546875" style="3" customWidth="1"/>
    <col min="8709" max="8709" width="15.42578125" style="3" customWidth="1"/>
    <col min="8710" max="8959" width="8.28515625" style="3"/>
    <col min="8960" max="8960" width="28.5703125" style="3" customWidth="1"/>
    <col min="8961" max="8961" width="47.7109375" style="3" customWidth="1"/>
    <col min="8962" max="8964" width="13.85546875" style="3" customWidth="1"/>
    <col min="8965" max="8965" width="15.42578125" style="3" customWidth="1"/>
    <col min="8966" max="9215" width="8.28515625" style="3"/>
    <col min="9216" max="9216" width="28.5703125" style="3" customWidth="1"/>
    <col min="9217" max="9217" width="47.7109375" style="3" customWidth="1"/>
    <col min="9218" max="9220" width="13.85546875" style="3" customWidth="1"/>
    <col min="9221" max="9221" width="15.42578125" style="3" customWidth="1"/>
    <col min="9222" max="9471" width="8.28515625" style="3"/>
    <col min="9472" max="9472" width="28.5703125" style="3" customWidth="1"/>
    <col min="9473" max="9473" width="47.7109375" style="3" customWidth="1"/>
    <col min="9474" max="9476" width="13.85546875" style="3" customWidth="1"/>
    <col min="9477" max="9477" width="15.42578125" style="3" customWidth="1"/>
    <col min="9478" max="9727" width="8.28515625" style="3"/>
    <col min="9728" max="9728" width="28.5703125" style="3" customWidth="1"/>
    <col min="9729" max="9729" width="47.7109375" style="3" customWidth="1"/>
    <col min="9730" max="9732" width="13.85546875" style="3" customWidth="1"/>
    <col min="9733" max="9733" width="15.42578125" style="3" customWidth="1"/>
    <col min="9734" max="9983" width="8.28515625" style="3"/>
    <col min="9984" max="9984" width="28.5703125" style="3" customWidth="1"/>
    <col min="9985" max="9985" width="47.7109375" style="3" customWidth="1"/>
    <col min="9986" max="9988" width="13.85546875" style="3" customWidth="1"/>
    <col min="9989" max="9989" width="15.42578125" style="3" customWidth="1"/>
    <col min="9990" max="10239" width="8.28515625" style="3"/>
    <col min="10240" max="10240" width="28.5703125" style="3" customWidth="1"/>
    <col min="10241" max="10241" width="47.7109375" style="3" customWidth="1"/>
    <col min="10242" max="10244" width="13.85546875" style="3" customWidth="1"/>
    <col min="10245" max="10245" width="15.42578125" style="3" customWidth="1"/>
    <col min="10246" max="10495" width="8.28515625" style="3"/>
    <col min="10496" max="10496" width="28.5703125" style="3" customWidth="1"/>
    <col min="10497" max="10497" width="47.7109375" style="3" customWidth="1"/>
    <col min="10498" max="10500" width="13.85546875" style="3" customWidth="1"/>
    <col min="10501" max="10501" width="15.42578125" style="3" customWidth="1"/>
    <col min="10502" max="10751" width="8.28515625" style="3"/>
    <col min="10752" max="10752" width="28.5703125" style="3" customWidth="1"/>
    <col min="10753" max="10753" width="47.7109375" style="3" customWidth="1"/>
    <col min="10754" max="10756" width="13.85546875" style="3" customWidth="1"/>
    <col min="10757" max="10757" width="15.42578125" style="3" customWidth="1"/>
    <col min="10758" max="11007" width="8.28515625" style="3"/>
    <col min="11008" max="11008" width="28.5703125" style="3" customWidth="1"/>
    <col min="11009" max="11009" width="47.7109375" style="3" customWidth="1"/>
    <col min="11010" max="11012" width="13.85546875" style="3" customWidth="1"/>
    <col min="11013" max="11013" width="15.42578125" style="3" customWidth="1"/>
    <col min="11014" max="11263" width="8.28515625" style="3"/>
    <col min="11264" max="11264" width="28.5703125" style="3" customWidth="1"/>
    <col min="11265" max="11265" width="47.7109375" style="3" customWidth="1"/>
    <col min="11266" max="11268" width="13.85546875" style="3" customWidth="1"/>
    <col min="11269" max="11269" width="15.42578125" style="3" customWidth="1"/>
    <col min="11270" max="11519" width="8.28515625" style="3"/>
    <col min="11520" max="11520" width="28.5703125" style="3" customWidth="1"/>
    <col min="11521" max="11521" width="47.7109375" style="3" customWidth="1"/>
    <col min="11522" max="11524" width="13.85546875" style="3" customWidth="1"/>
    <col min="11525" max="11525" width="15.42578125" style="3" customWidth="1"/>
    <col min="11526" max="11775" width="8.28515625" style="3"/>
    <col min="11776" max="11776" width="28.5703125" style="3" customWidth="1"/>
    <col min="11777" max="11777" width="47.7109375" style="3" customWidth="1"/>
    <col min="11778" max="11780" width="13.85546875" style="3" customWidth="1"/>
    <col min="11781" max="11781" width="15.42578125" style="3" customWidth="1"/>
    <col min="11782" max="12031" width="8.28515625" style="3"/>
    <col min="12032" max="12032" width="28.5703125" style="3" customWidth="1"/>
    <col min="12033" max="12033" width="47.7109375" style="3" customWidth="1"/>
    <col min="12034" max="12036" width="13.85546875" style="3" customWidth="1"/>
    <col min="12037" max="12037" width="15.42578125" style="3" customWidth="1"/>
    <col min="12038" max="12287" width="8.28515625" style="3"/>
    <col min="12288" max="12288" width="28.5703125" style="3" customWidth="1"/>
    <col min="12289" max="12289" width="47.7109375" style="3" customWidth="1"/>
    <col min="12290" max="12292" width="13.85546875" style="3" customWidth="1"/>
    <col min="12293" max="12293" width="15.42578125" style="3" customWidth="1"/>
    <col min="12294" max="12543" width="8.28515625" style="3"/>
    <col min="12544" max="12544" width="28.5703125" style="3" customWidth="1"/>
    <col min="12545" max="12545" width="47.7109375" style="3" customWidth="1"/>
    <col min="12546" max="12548" width="13.85546875" style="3" customWidth="1"/>
    <col min="12549" max="12549" width="15.42578125" style="3" customWidth="1"/>
    <col min="12550" max="12799" width="8.28515625" style="3"/>
    <col min="12800" max="12800" width="28.5703125" style="3" customWidth="1"/>
    <col min="12801" max="12801" width="47.7109375" style="3" customWidth="1"/>
    <col min="12802" max="12804" width="13.85546875" style="3" customWidth="1"/>
    <col min="12805" max="12805" width="15.42578125" style="3" customWidth="1"/>
    <col min="12806" max="13055" width="8.28515625" style="3"/>
    <col min="13056" max="13056" width="28.5703125" style="3" customWidth="1"/>
    <col min="13057" max="13057" width="47.7109375" style="3" customWidth="1"/>
    <col min="13058" max="13060" width="13.85546875" style="3" customWidth="1"/>
    <col min="13061" max="13061" width="15.42578125" style="3" customWidth="1"/>
    <col min="13062" max="13311" width="8.28515625" style="3"/>
    <col min="13312" max="13312" width="28.5703125" style="3" customWidth="1"/>
    <col min="13313" max="13313" width="47.7109375" style="3" customWidth="1"/>
    <col min="13314" max="13316" width="13.85546875" style="3" customWidth="1"/>
    <col min="13317" max="13317" width="15.42578125" style="3" customWidth="1"/>
    <col min="13318" max="13567" width="8.28515625" style="3"/>
    <col min="13568" max="13568" width="28.5703125" style="3" customWidth="1"/>
    <col min="13569" max="13569" width="47.7109375" style="3" customWidth="1"/>
    <col min="13570" max="13572" width="13.85546875" style="3" customWidth="1"/>
    <col min="13573" max="13573" width="15.42578125" style="3" customWidth="1"/>
    <col min="13574" max="13823" width="8.28515625" style="3"/>
    <col min="13824" max="13824" width="28.5703125" style="3" customWidth="1"/>
    <col min="13825" max="13825" width="47.7109375" style="3" customWidth="1"/>
    <col min="13826" max="13828" width="13.85546875" style="3" customWidth="1"/>
    <col min="13829" max="13829" width="15.42578125" style="3" customWidth="1"/>
    <col min="13830" max="14079" width="8.28515625" style="3"/>
    <col min="14080" max="14080" width="28.5703125" style="3" customWidth="1"/>
    <col min="14081" max="14081" width="47.7109375" style="3" customWidth="1"/>
    <col min="14082" max="14084" width="13.85546875" style="3" customWidth="1"/>
    <col min="14085" max="14085" width="15.42578125" style="3" customWidth="1"/>
    <col min="14086" max="14335" width="8.28515625" style="3"/>
    <col min="14336" max="14336" width="28.5703125" style="3" customWidth="1"/>
    <col min="14337" max="14337" width="47.7109375" style="3" customWidth="1"/>
    <col min="14338" max="14340" width="13.85546875" style="3" customWidth="1"/>
    <col min="14341" max="14341" width="15.42578125" style="3" customWidth="1"/>
    <col min="14342" max="14591" width="8.28515625" style="3"/>
    <col min="14592" max="14592" width="28.5703125" style="3" customWidth="1"/>
    <col min="14593" max="14593" width="47.7109375" style="3" customWidth="1"/>
    <col min="14594" max="14596" width="13.85546875" style="3" customWidth="1"/>
    <col min="14597" max="14597" width="15.42578125" style="3" customWidth="1"/>
    <col min="14598" max="14847" width="8.28515625" style="3"/>
    <col min="14848" max="14848" width="28.5703125" style="3" customWidth="1"/>
    <col min="14849" max="14849" width="47.7109375" style="3" customWidth="1"/>
    <col min="14850" max="14852" width="13.85546875" style="3" customWidth="1"/>
    <col min="14853" max="14853" width="15.42578125" style="3" customWidth="1"/>
    <col min="14854" max="15103" width="8.28515625" style="3"/>
    <col min="15104" max="15104" width="28.5703125" style="3" customWidth="1"/>
    <col min="15105" max="15105" width="47.7109375" style="3" customWidth="1"/>
    <col min="15106" max="15108" width="13.85546875" style="3" customWidth="1"/>
    <col min="15109" max="15109" width="15.42578125" style="3" customWidth="1"/>
    <col min="15110" max="15359" width="8.28515625" style="3"/>
    <col min="15360" max="15360" width="28.5703125" style="3" customWidth="1"/>
    <col min="15361" max="15361" width="47.7109375" style="3" customWidth="1"/>
    <col min="15362" max="15364" width="13.85546875" style="3" customWidth="1"/>
    <col min="15365" max="15365" width="15.42578125" style="3" customWidth="1"/>
    <col min="15366" max="15615" width="8.28515625" style="3"/>
    <col min="15616" max="15616" width="28.5703125" style="3" customWidth="1"/>
    <col min="15617" max="15617" width="47.7109375" style="3" customWidth="1"/>
    <col min="15618" max="15620" width="13.85546875" style="3" customWidth="1"/>
    <col min="15621" max="15621" width="15.42578125" style="3" customWidth="1"/>
    <col min="15622" max="15871" width="8.28515625" style="3"/>
    <col min="15872" max="15872" width="28.5703125" style="3" customWidth="1"/>
    <col min="15873" max="15873" width="47.7109375" style="3" customWidth="1"/>
    <col min="15874" max="15876" width="13.85546875" style="3" customWidth="1"/>
    <col min="15877" max="15877" width="15.42578125" style="3" customWidth="1"/>
    <col min="15878" max="16127" width="8.28515625" style="3"/>
    <col min="16128" max="16128" width="28.5703125" style="3" customWidth="1"/>
    <col min="16129" max="16129" width="47.7109375" style="3" customWidth="1"/>
    <col min="16130" max="16132" width="13.85546875" style="3" customWidth="1"/>
    <col min="16133" max="16133" width="15.42578125" style="3" customWidth="1"/>
    <col min="16134" max="16384" width="8.28515625" style="3"/>
  </cols>
  <sheetData>
    <row r="1" spans="1:6">
      <c r="E1" s="4" t="s">
        <v>48</v>
      </c>
    </row>
    <row r="2" spans="1:6" s="5" customFormat="1" ht="17.25" customHeight="1">
      <c r="A2" s="127" t="s">
        <v>92</v>
      </c>
      <c r="B2" s="127"/>
      <c r="C2" s="127"/>
      <c r="D2" s="127"/>
      <c r="E2" s="127"/>
      <c r="F2" s="93"/>
    </row>
    <row r="3" spans="1:6" s="5" customFormat="1" ht="17.25" customHeight="1">
      <c r="A3" s="127" t="s">
        <v>0</v>
      </c>
      <c r="B3" s="127"/>
      <c r="C3" s="127"/>
      <c r="D3" s="127"/>
      <c r="E3" s="127"/>
      <c r="F3" s="93"/>
    </row>
    <row r="4" spans="1:6" ht="55.5" customHeight="1">
      <c r="A4" s="148" t="s">
        <v>134</v>
      </c>
      <c r="B4" s="148"/>
      <c r="C4" s="148"/>
      <c r="D4" s="148"/>
      <c r="E4" s="148"/>
    </row>
    <row r="5" spans="1:6" ht="21.75" customHeight="1">
      <c r="A5" s="107"/>
      <c r="B5" s="107"/>
      <c r="C5" s="107"/>
      <c r="D5" s="107"/>
      <c r="E5" s="6" t="s">
        <v>135</v>
      </c>
    </row>
    <row r="6" spans="1:6" ht="20.45" customHeight="1">
      <c r="A6" s="149" t="s">
        <v>34</v>
      </c>
      <c r="B6" s="149"/>
      <c r="C6" s="149"/>
      <c r="D6" s="149"/>
      <c r="E6" s="149"/>
    </row>
    <row r="7" spans="1:6" ht="21.75" customHeight="1">
      <c r="A7" s="7" t="s">
        <v>136</v>
      </c>
      <c r="B7" s="7"/>
      <c r="C7" s="7"/>
      <c r="D7" s="7"/>
      <c r="E7" s="7"/>
    </row>
    <row r="8" spans="1:6">
      <c r="A8" s="108" t="s">
        <v>7</v>
      </c>
      <c r="B8" s="109" t="s">
        <v>8</v>
      </c>
      <c r="C8" s="9"/>
      <c r="D8" s="9"/>
      <c r="E8" s="9"/>
    </row>
    <row r="9" spans="1:6" ht="18.75" customHeight="1">
      <c r="A9" s="110" t="s">
        <v>49</v>
      </c>
      <c r="B9" s="111" t="s">
        <v>50</v>
      </c>
      <c r="C9" s="11"/>
      <c r="D9" s="11"/>
      <c r="E9" s="11"/>
    </row>
    <row r="10" spans="1:6" ht="18.75" customHeight="1">
      <c r="A10" s="12"/>
      <c r="B10" s="12"/>
      <c r="C10" s="12"/>
      <c r="D10" s="12"/>
      <c r="E10" s="12"/>
    </row>
    <row r="11" spans="1:6" s="106" customFormat="1">
      <c r="A11" s="7" t="s">
        <v>9</v>
      </c>
      <c r="B11" s="9"/>
      <c r="C11" s="9"/>
      <c r="D11" s="9"/>
      <c r="E11" s="9"/>
    </row>
    <row r="12" spans="1:6" ht="14.25" customHeight="1">
      <c r="A12" s="12"/>
      <c r="B12" s="12"/>
      <c r="C12" s="12"/>
      <c r="D12" s="12"/>
      <c r="E12" s="12"/>
    </row>
    <row r="13" spans="1:6" ht="59.25" customHeight="1">
      <c r="A13" s="108" t="s">
        <v>10</v>
      </c>
      <c r="B13" s="110" t="s">
        <v>49</v>
      </c>
      <c r="C13" s="152" t="s">
        <v>36</v>
      </c>
      <c r="D13" s="153"/>
      <c r="E13" s="154"/>
    </row>
    <row r="14" spans="1:6" ht="34.5">
      <c r="A14" s="108" t="s">
        <v>11</v>
      </c>
      <c r="B14" s="110" t="s">
        <v>51</v>
      </c>
      <c r="C14" s="112" t="s">
        <v>85</v>
      </c>
      <c r="D14" s="112" t="s">
        <v>86</v>
      </c>
      <c r="E14" s="112" t="s">
        <v>2</v>
      </c>
    </row>
    <row r="15" spans="1:6" ht="34.5">
      <c r="A15" s="108" t="s">
        <v>12</v>
      </c>
      <c r="B15" s="110" t="s">
        <v>52</v>
      </c>
      <c r="C15" s="150"/>
      <c r="D15" s="150"/>
      <c r="E15" s="150"/>
    </row>
    <row r="16" spans="1:6" ht="62.25" customHeight="1">
      <c r="A16" s="108" t="s">
        <v>13</v>
      </c>
      <c r="B16" s="110" t="s">
        <v>81</v>
      </c>
      <c r="C16" s="151"/>
      <c r="D16" s="151"/>
      <c r="E16" s="151"/>
    </row>
    <row r="17" spans="1:5" ht="65.25" customHeight="1">
      <c r="A17" s="108" t="s">
        <v>14</v>
      </c>
      <c r="B17" s="110" t="s">
        <v>61</v>
      </c>
      <c r="C17" s="151"/>
      <c r="D17" s="151"/>
      <c r="E17" s="151"/>
    </row>
    <row r="18" spans="1:5" ht="62.25" customHeight="1">
      <c r="A18" s="108" t="s">
        <v>107</v>
      </c>
      <c r="B18" s="110" t="s">
        <v>108</v>
      </c>
      <c r="C18" s="94"/>
      <c r="D18" s="94"/>
      <c r="E18" s="94"/>
    </row>
    <row r="19" spans="1:5" ht="26.25" customHeight="1">
      <c r="A19" s="144" t="s">
        <v>15</v>
      </c>
      <c r="B19" s="144"/>
      <c r="C19" s="108"/>
      <c r="D19" s="108"/>
      <c r="E19" s="108"/>
    </row>
    <row r="20" spans="1:5" ht="17.25" customHeight="1">
      <c r="A20" s="145" t="s">
        <v>109</v>
      </c>
      <c r="B20" s="145"/>
      <c r="C20" s="113">
        <v>0</v>
      </c>
      <c r="D20" s="113">
        <v>0</v>
      </c>
      <c r="E20" s="113">
        <f>-83+114.3+39.4</f>
        <v>70.699999999999989</v>
      </c>
    </row>
    <row r="21" spans="1:5" ht="17.25" customHeight="1">
      <c r="A21" s="145" t="s">
        <v>111</v>
      </c>
      <c r="B21" s="145"/>
      <c r="C21" s="113">
        <v>0</v>
      </c>
      <c r="D21" s="113">
        <v>0</v>
      </c>
      <c r="E21" s="113">
        <f>-71+77.6+14.6</f>
        <v>21.199999999999996</v>
      </c>
    </row>
    <row r="22" spans="1:5">
      <c r="A22" s="146" t="s">
        <v>16</v>
      </c>
      <c r="B22" s="147"/>
      <c r="C22" s="114">
        <v>0</v>
      </c>
      <c r="D22" s="114">
        <v>0</v>
      </c>
      <c r="E22" s="114">
        <v>0</v>
      </c>
    </row>
  </sheetData>
  <mergeCells count="12">
    <mergeCell ref="A2:E2"/>
    <mergeCell ref="A3:E3"/>
    <mergeCell ref="D15:D17"/>
    <mergeCell ref="E15:E17"/>
    <mergeCell ref="C15:C17"/>
    <mergeCell ref="C13:E13"/>
    <mergeCell ref="A19:B19"/>
    <mergeCell ref="A20:B20"/>
    <mergeCell ref="A22:B22"/>
    <mergeCell ref="A21:B21"/>
    <mergeCell ref="A4:E4"/>
    <mergeCell ref="A6:E6"/>
  </mergeCells>
  <pageMargins left="0.54" right="0.41" top="0.33" bottom="0.33" header="0.31496062992125984" footer="0.31496062992125984"/>
  <pageSetup paperSize="9" scale="6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58"/>
  <sheetViews>
    <sheetView workbookViewId="0">
      <selection activeCell="G13" sqref="G13"/>
    </sheetView>
  </sheetViews>
  <sheetFormatPr defaultColWidth="8.28515625" defaultRowHeight="17.25"/>
  <cols>
    <col min="1" max="1" width="28.5703125" style="3" customWidth="1"/>
    <col min="2" max="2" width="57.5703125" style="3" customWidth="1"/>
    <col min="3" max="3" width="15.7109375" style="3" customWidth="1"/>
    <col min="4" max="4" width="16.7109375" style="3" customWidth="1"/>
    <col min="5" max="5" width="18.42578125" style="3" customWidth="1"/>
    <col min="6" max="255" width="8.28515625" style="3"/>
    <col min="256" max="256" width="28.5703125" style="3" customWidth="1"/>
    <col min="257" max="257" width="47.7109375" style="3" customWidth="1"/>
    <col min="258" max="260" width="13.85546875" style="3" customWidth="1"/>
    <col min="261" max="261" width="15.42578125" style="3" customWidth="1"/>
    <col min="262" max="511" width="8.28515625" style="3"/>
    <col min="512" max="512" width="28.5703125" style="3" customWidth="1"/>
    <col min="513" max="513" width="47.7109375" style="3" customWidth="1"/>
    <col min="514" max="516" width="13.85546875" style="3" customWidth="1"/>
    <col min="517" max="517" width="15.42578125" style="3" customWidth="1"/>
    <col min="518" max="767" width="8.28515625" style="3"/>
    <col min="768" max="768" width="28.5703125" style="3" customWidth="1"/>
    <col min="769" max="769" width="47.7109375" style="3" customWidth="1"/>
    <col min="770" max="772" width="13.85546875" style="3" customWidth="1"/>
    <col min="773" max="773" width="15.42578125" style="3" customWidth="1"/>
    <col min="774" max="1023" width="8.28515625" style="3"/>
    <col min="1024" max="1024" width="28.5703125" style="3" customWidth="1"/>
    <col min="1025" max="1025" width="47.7109375" style="3" customWidth="1"/>
    <col min="1026" max="1028" width="13.85546875" style="3" customWidth="1"/>
    <col min="1029" max="1029" width="15.42578125" style="3" customWidth="1"/>
    <col min="1030" max="1279" width="8.28515625" style="3"/>
    <col min="1280" max="1280" width="28.5703125" style="3" customWidth="1"/>
    <col min="1281" max="1281" width="47.7109375" style="3" customWidth="1"/>
    <col min="1282" max="1284" width="13.85546875" style="3" customWidth="1"/>
    <col min="1285" max="1285" width="15.42578125" style="3" customWidth="1"/>
    <col min="1286" max="1535" width="8.28515625" style="3"/>
    <col min="1536" max="1536" width="28.5703125" style="3" customWidth="1"/>
    <col min="1537" max="1537" width="47.7109375" style="3" customWidth="1"/>
    <col min="1538" max="1540" width="13.85546875" style="3" customWidth="1"/>
    <col min="1541" max="1541" width="15.42578125" style="3" customWidth="1"/>
    <col min="1542" max="1791" width="8.28515625" style="3"/>
    <col min="1792" max="1792" width="28.5703125" style="3" customWidth="1"/>
    <col min="1793" max="1793" width="47.7109375" style="3" customWidth="1"/>
    <col min="1794" max="1796" width="13.85546875" style="3" customWidth="1"/>
    <col min="1797" max="1797" width="15.42578125" style="3" customWidth="1"/>
    <col min="1798" max="2047" width="8.28515625" style="3"/>
    <col min="2048" max="2048" width="28.5703125" style="3" customWidth="1"/>
    <col min="2049" max="2049" width="47.7109375" style="3" customWidth="1"/>
    <col min="2050" max="2052" width="13.85546875" style="3" customWidth="1"/>
    <col min="2053" max="2053" width="15.42578125" style="3" customWidth="1"/>
    <col min="2054" max="2303" width="8.28515625" style="3"/>
    <col min="2304" max="2304" width="28.5703125" style="3" customWidth="1"/>
    <col min="2305" max="2305" width="47.7109375" style="3" customWidth="1"/>
    <col min="2306" max="2308" width="13.85546875" style="3" customWidth="1"/>
    <col min="2309" max="2309" width="15.42578125" style="3" customWidth="1"/>
    <col min="2310" max="2559" width="8.28515625" style="3"/>
    <col min="2560" max="2560" width="28.5703125" style="3" customWidth="1"/>
    <col min="2561" max="2561" width="47.7109375" style="3" customWidth="1"/>
    <col min="2562" max="2564" width="13.85546875" style="3" customWidth="1"/>
    <col min="2565" max="2565" width="15.42578125" style="3" customWidth="1"/>
    <col min="2566" max="2815" width="8.28515625" style="3"/>
    <col min="2816" max="2816" width="28.5703125" style="3" customWidth="1"/>
    <col min="2817" max="2817" width="47.7109375" style="3" customWidth="1"/>
    <col min="2818" max="2820" width="13.85546875" style="3" customWidth="1"/>
    <col min="2821" max="2821" width="15.42578125" style="3" customWidth="1"/>
    <col min="2822" max="3071" width="8.28515625" style="3"/>
    <col min="3072" max="3072" width="28.5703125" style="3" customWidth="1"/>
    <col min="3073" max="3073" width="47.7109375" style="3" customWidth="1"/>
    <col min="3074" max="3076" width="13.85546875" style="3" customWidth="1"/>
    <col min="3077" max="3077" width="15.42578125" style="3" customWidth="1"/>
    <col min="3078" max="3327" width="8.28515625" style="3"/>
    <col min="3328" max="3328" width="28.5703125" style="3" customWidth="1"/>
    <col min="3329" max="3329" width="47.7109375" style="3" customWidth="1"/>
    <col min="3330" max="3332" width="13.85546875" style="3" customWidth="1"/>
    <col min="3333" max="3333" width="15.42578125" style="3" customWidth="1"/>
    <col min="3334" max="3583" width="8.28515625" style="3"/>
    <col min="3584" max="3584" width="28.5703125" style="3" customWidth="1"/>
    <col min="3585" max="3585" width="47.7109375" style="3" customWidth="1"/>
    <col min="3586" max="3588" width="13.85546875" style="3" customWidth="1"/>
    <col min="3589" max="3589" width="15.42578125" style="3" customWidth="1"/>
    <col min="3590" max="3839" width="8.28515625" style="3"/>
    <col min="3840" max="3840" width="28.5703125" style="3" customWidth="1"/>
    <col min="3841" max="3841" width="47.7109375" style="3" customWidth="1"/>
    <col min="3842" max="3844" width="13.85546875" style="3" customWidth="1"/>
    <col min="3845" max="3845" width="15.42578125" style="3" customWidth="1"/>
    <col min="3846" max="4095" width="8.28515625" style="3"/>
    <col min="4096" max="4096" width="28.5703125" style="3" customWidth="1"/>
    <col min="4097" max="4097" width="47.7109375" style="3" customWidth="1"/>
    <col min="4098" max="4100" width="13.85546875" style="3" customWidth="1"/>
    <col min="4101" max="4101" width="15.42578125" style="3" customWidth="1"/>
    <col min="4102" max="4351" width="8.28515625" style="3"/>
    <col min="4352" max="4352" width="28.5703125" style="3" customWidth="1"/>
    <col min="4353" max="4353" width="47.7109375" style="3" customWidth="1"/>
    <col min="4354" max="4356" width="13.85546875" style="3" customWidth="1"/>
    <col min="4357" max="4357" width="15.42578125" style="3" customWidth="1"/>
    <col min="4358" max="4607" width="8.28515625" style="3"/>
    <col min="4608" max="4608" width="28.5703125" style="3" customWidth="1"/>
    <col min="4609" max="4609" width="47.7109375" style="3" customWidth="1"/>
    <col min="4610" max="4612" width="13.85546875" style="3" customWidth="1"/>
    <col min="4613" max="4613" width="15.42578125" style="3" customWidth="1"/>
    <col min="4614" max="4863" width="8.28515625" style="3"/>
    <col min="4864" max="4864" width="28.5703125" style="3" customWidth="1"/>
    <col min="4865" max="4865" width="47.7109375" style="3" customWidth="1"/>
    <col min="4866" max="4868" width="13.85546875" style="3" customWidth="1"/>
    <col min="4869" max="4869" width="15.42578125" style="3" customWidth="1"/>
    <col min="4870" max="5119" width="8.28515625" style="3"/>
    <col min="5120" max="5120" width="28.5703125" style="3" customWidth="1"/>
    <col min="5121" max="5121" width="47.7109375" style="3" customWidth="1"/>
    <col min="5122" max="5124" width="13.85546875" style="3" customWidth="1"/>
    <col min="5125" max="5125" width="15.42578125" style="3" customWidth="1"/>
    <col min="5126" max="5375" width="8.28515625" style="3"/>
    <col min="5376" max="5376" width="28.5703125" style="3" customWidth="1"/>
    <col min="5377" max="5377" width="47.7109375" style="3" customWidth="1"/>
    <col min="5378" max="5380" width="13.85546875" style="3" customWidth="1"/>
    <col min="5381" max="5381" width="15.42578125" style="3" customWidth="1"/>
    <col min="5382" max="5631" width="8.28515625" style="3"/>
    <col min="5632" max="5632" width="28.5703125" style="3" customWidth="1"/>
    <col min="5633" max="5633" width="47.7109375" style="3" customWidth="1"/>
    <col min="5634" max="5636" width="13.85546875" style="3" customWidth="1"/>
    <col min="5637" max="5637" width="15.42578125" style="3" customWidth="1"/>
    <col min="5638" max="5887" width="8.28515625" style="3"/>
    <col min="5888" max="5888" width="28.5703125" style="3" customWidth="1"/>
    <col min="5889" max="5889" width="47.7109375" style="3" customWidth="1"/>
    <col min="5890" max="5892" width="13.85546875" style="3" customWidth="1"/>
    <col min="5893" max="5893" width="15.42578125" style="3" customWidth="1"/>
    <col min="5894" max="6143" width="8.28515625" style="3"/>
    <col min="6144" max="6144" width="28.5703125" style="3" customWidth="1"/>
    <col min="6145" max="6145" width="47.7109375" style="3" customWidth="1"/>
    <col min="6146" max="6148" width="13.85546875" style="3" customWidth="1"/>
    <col min="6149" max="6149" width="15.42578125" style="3" customWidth="1"/>
    <col min="6150" max="6399" width="8.28515625" style="3"/>
    <col min="6400" max="6400" width="28.5703125" style="3" customWidth="1"/>
    <col min="6401" max="6401" width="47.7109375" style="3" customWidth="1"/>
    <col min="6402" max="6404" width="13.85546875" style="3" customWidth="1"/>
    <col min="6405" max="6405" width="15.42578125" style="3" customWidth="1"/>
    <col min="6406" max="6655" width="8.28515625" style="3"/>
    <col min="6656" max="6656" width="28.5703125" style="3" customWidth="1"/>
    <col min="6657" max="6657" width="47.7109375" style="3" customWidth="1"/>
    <col min="6658" max="6660" width="13.85546875" style="3" customWidth="1"/>
    <col min="6661" max="6661" width="15.42578125" style="3" customWidth="1"/>
    <col min="6662" max="6911" width="8.28515625" style="3"/>
    <col min="6912" max="6912" width="28.5703125" style="3" customWidth="1"/>
    <col min="6913" max="6913" width="47.7109375" style="3" customWidth="1"/>
    <col min="6914" max="6916" width="13.85546875" style="3" customWidth="1"/>
    <col min="6917" max="6917" width="15.42578125" style="3" customWidth="1"/>
    <col min="6918" max="7167" width="8.28515625" style="3"/>
    <col min="7168" max="7168" width="28.5703125" style="3" customWidth="1"/>
    <col min="7169" max="7169" width="47.7109375" style="3" customWidth="1"/>
    <col min="7170" max="7172" width="13.85546875" style="3" customWidth="1"/>
    <col min="7173" max="7173" width="15.42578125" style="3" customWidth="1"/>
    <col min="7174" max="7423" width="8.28515625" style="3"/>
    <col min="7424" max="7424" width="28.5703125" style="3" customWidth="1"/>
    <col min="7425" max="7425" width="47.7109375" style="3" customWidth="1"/>
    <col min="7426" max="7428" width="13.85546875" style="3" customWidth="1"/>
    <col min="7429" max="7429" width="15.42578125" style="3" customWidth="1"/>
    <col min="7430" max="7679" width="8.28515625" style="3"/>
    <col min="7680" max="7680" width="28.5703125" style="3" customWidth="1"/>
    <col min="7681" max="7681" width="47.7109375" style="3" customWidth="1"/>
    <col min="7682" max="7684" width="13.85546875" style="3" customWidth="1"/>
    <col min="7685" max="7685" width="15.42578125" style="3" customWidth="1"/>
    <col min="7686" max="7935" width="8.28515625" style="3"/>
    <col min="7936" max="7936" width="28.5703125" style="3" customWidth="1"/>
    <col min="7937" max="7937" width="47.7109375" style="3" customWidth="1"/>
    <col min="7938" max="7940" width="13.85546875" style="3" customWidth="1"/>
    <col min="7941" max="7941" width="15.42578125" style="3" customWidth="1"/>
    <col min="7942" max="8191" width="8.28515625" style="3"/>
    <col min="8192" max="8192" width="28.5703125" style="3" customWidth="1"/>
    <col min="8193" max="8193" width="47.7109375" style="3" customWidth="1"/>
    <col min="8194" max="8196" width="13.85546875" style="3" customWidth="1"/>
    <col min="8197" max="8197" width="15.42578125" style="3" customWidth="1"/>
    <col min="8198" max="8447" width="8.28515625" style="3"/>
    <col min="8448" max="8448" width="28.5703125" style="3" customWidth="1"/>
    <col min="8449" max="8449" width="47.7109375" style="3" customWidth="1"/>
    <col min="8450" max="8452" width="13.85546875" style="3" customWidth="1"/>
    <col min="8453" max="8453" width="15.42578125" style="3" customWidth="1"/>
    <col min="8454" max="8703" width="8.28515625" style="3"/>
    <col min="8704" max="8704" width="28.5703125" style="3" customWidth="1"/>
    <col min="8705" max="8705" width="47.7109375" style="3" customWidth="1"/>
    <col min="8706" max="8708" width="13.85546875" style="3" customWidth="1"/>
    <col min="8709" max="8709" width="15.42578125" style="3" customWidth="1"/>
    <col min="8710" max="8959" width="8.28515625" style="3"/>
    <col min="8960" max="8960" width="28.5703125" style="3" customWidth="1"/>
    <col min="8961" max="8961" width="47.7109375" style="3" customWidth="1"/>
    <col min="8962" max="8964" width="13.85546875" style="3" customWidth="1"/>
    <col min="8965" max="8965" width="15.42578125" style="3" customWidth="1"/>
    <col min="8966" max="9215" width="8.28515625" style="3"/>
    <col min="9216" max="9216" width="28.5703125" style="3" customWidth="1"/>
    <col min="9217" max="9217" width="47.7109375" style="3" customWidth="1"/>
    <col min="9218" max="9220" width="13.85546875" style="3" customWidth="1"/>
    <col min="9221" max="9221" width="15.42578125" style="3" customWidth="1"/>
    <col min="9222" max="9471" width="8.28515625" style="3"/>
    <col min="9472" max="9472" width="28.5703125" style="3" customWidth="1"/>
    <col min="9473" max="9473" width="47.7109375" style="3" customWidth="1"/>
    <col min="9474" max="9476" width="13.85546875" style="3" customWidth="1"/>
    <col min="9477" max="9477" width="15.42578125" style="3" customWidth="1"/>
    <col min="9478" max="9727" width="8.28515625" style="3"/>
    <col min="9728" max="9728" width="28.5703125" style="3" customWidth="1"/>
    <col min="9729" max="9729" width="47.7109375" style="3" customWidth="1"/>
    <col min="9730" max="9732" width="13.85546875" style="3" customWidth="1"/>
    <col min="9733" max="9733" width="15.42578125" style="3" customWidth="1"/>
    <col min="9734" max="9983" width="8.28515625" style="3"/>
    <col min="9984" max="9984" width="28.5703125" style="3" customWidth="1"/>
    <col min="9985" max="9985" width="47.7109375" style="3" customWidth="1"/>
    <col min="9986" max="9988" width="13.85546875" style="3" customWidth="1"/>
    <col min="9989" max="9989" width="15.42578125" style="3" customWidth="1"/>
    <col min="9990" max="10239" width="8.28515625" style="3"/>
    <col min="10240" max="10240" width="28.5703125" style="3" customWidth="1"/>
    <col min="10241" max="10241" width="47.7109375" style="3" customWidth="1"/>
    <col min="10242" max="10244" width="13.85546875" style="3" customWidth="1"/>
    <col min="10245" max="10245" width="15.42578125" style="3" customWidth="1"/>
    <col min="10246" max="10495" width="8.28515625" style="3"/>
    <col min="10496" max="10496" width="28.5703125" style="3" customWidth="1"/>
    <col min="10497" max="10497" width="47.7109375" style="3" customWidth="1"/>
    <col min="10498" max="10500" width="13.85546875" style="3" customWidth="1"/>
    <col min="10501" max="10501" width="15.42578125" style="3" customWidth="1"/>
    <col min="10502" max="10751" width="8.28515625" style="3"/>
    <col min="10752" max="10752" width="28.5703125" style="3" customWidth="1"/>
    <col min="10753" max="10753" width="47.7109375" style="3" customWidth="1"/>
    <col min="10754" max="10756" width="13.85546875" style="3" customWidth="1"/>
    <col min="10757" max="10757" width="15.42578125" style="3" customWidth="1"/>
    <col min="10758" max="11007" width="8.28515625" style="3"/>
    <col min="11008" max="11008" width="28.5703125" style="3" customWidth="1"/>
    <col min="11009" max="11009" width="47.7109375" style="3" customWidth="1"/>
    <col min="11010" max="11012" width="13.85546875" style="3" customWidth="1"/>
    <col min="11013" max="11013" width="15.42578125" style="3" customWidth="1"/>
    <col min="11014" max="11263" width="8.28515625" style="3"/>
    <col min="11264" max="11264" width="28.5703125" style="3" customWidth="1"/>
    <col min="11265" max="11265" width="47.7109375" style="3" customWidth="1"/>
    <col min="11266" max="11268" width="13.85546875" style="3" customWidth="1"/>
    <col min="11269" max="11269" width="15.42578125" style="3" customWidth="1"/>
    <col min="11270" max="11519" width="8.28515625" style="3"/>
    <col min="11520" max="11520" width="28.5703125" style="3" customWidth="1"/>
    <col min="11521" max="11521" width="47.7109375" style="3" customWidth="1"/>
    <col min="11522" max="11524" width="13.85546875" style="3" customWidth="1"/>
    <col min="11525" max="11525" width="15.42578125" style="3" customWidth="1"/>
    <col min="11526" max="11775" width="8.28515625" style="3"/>
    <col min="11776" max="11776" width="28.5703125" style="3" customWidth="1"/>
    <col min="11777" max="11777" width="47.7109375" style="3" customWidth="1"/>
    <col min="11778" max="11780" width="13.85546875" style="3" customWidth="1"/>
    <col min="11781" max="11781" width="15.42578125" style="3" customWidth="1"/>
    <col min="11782" max="12031" width="8.28515625" style="3"/>
    <col min="12032" max="12032" width="28.5703125" style="3" customWidth="1"/>
    <col min="12033" max="12033" width="47.7109375" style="3" customWidth="1"/>
    <col min="12034" max="12036" width="13.85546875" style="3" customWidth="1"/>
    <col min="12037" max="12037" width="15.42578125" style="3" customWidth="1"/>
    <col min="12038" max="12287" width="8.28515625" style="3"/>
    <col min="12288" max="12288" width="28.5703125" style="3" customWidth="1"/>
    <col min="12289" max="12289" width="47.7109375" style="3" customWidth="1"/>
    <col min="12290" max="12292" width="13.85546875" style="3" customWidth="1"/>
    <col min="12293" max="12293" width="15.42578125" style="3" customWidth="1"/>
    <col min="12294" max="12543" width="8.28515625" style="3"/>
    <col min="12544" max="12544" width="28.5703125" style="3" customWidth="1"/>
    <col min="12545" max="12545" width="47.7109375" style="3" customWidth="1"/>
    <col min="12546" max="12548" width="13.85546875" style="3" customWidth="1"/>
    <col min="12549" max="12549" width="15.42578125" style="3" customWidth="1"/>
    <col min="12550" max="12799" width="8.28515625" style="3"/>
    <col min="12800" max="12800" width="28.5703125" style="3" customWidth="1"/>
    <col min="12801" max="12801" width="47.7109375" style="3" customWidth="1"/>
    <col min="12802" max="12804" width="13.85546875" style="3" customWidth="1"/>
    <col min="12805" max="12805" width="15.42578125" style="3" customWidth="1"/>
    <col min="12806" max="13055" width="8.28515625" style="3"/>
    <col min="13056" max="13056" width="28.5703125" style="3" customWidth="1"/>
    <col min="13057" max="13057" width="47.7109375" style="3" customWidth="1"/>
    <col min="13058" max="13060" width="13.85546875" style="3" customWidth="1"/>
    <col min="13061" max="13061" width="15.42578125" style="3" customWidth="1"/>
    <col min="13062" max="13311" width="8.28515625" style="3"/>
    <col min="13312" max="13312" width="28.5703125" style="3" customWidth="1"/>
    <col min="13313" max="13313" width="47.7109375" style="3" customWidth="1"/>
    <col min="13314" max="13316" width="13.85546875" style="3" customWidth="1"/>
    <col min="13317" max="13317" width="15.42578125" style="3" customWidth="1"/>
    <col min="13318" max="13567" width="8.28515625" style="3"/>
    <col min="13568" max="13568" width="28.5703125" style="3" customWidth="1"/>
    <col min="13569" max="13569" width="47.7109375" style="3" customWidth="1"/>
    <col min="13570" max="13572" width="13.85546875" style="3" customWidth="1"/>
    <col min="13573" max="13573" width="15.42578125" style="3" customWidth="1"/>
    <col min="13574" max="13823" width="8.28515625" style="3"/>
    <col min="13824" max="13824" width="28.5703125" style="3" customWidth="1"/>
    <col min="13825" max="13825" width="47.7109375" style="3" customWidth="1"/>
    <col min="13826" max="13828" width="13.85546875" style="3" customWidth="1"/>
    <col min="13829" max="13829" width="15.42578125" style="3" customWidth="1"/>
    <col min="13830" max="14079" width="8.28515625" style="3"/>
    <col min="14080" max="14080" width="28.5703125" style="3" customWidth="1"/>
    <col min="14081" max="14081" width="47.7109375" style="3" customWidth="1"/>
    <col min="14082" max="14084" width="13.85546875" style="3" customWidth="1"/>
    <col min="14085" max="14085" width="15.42578125" style="3" customWidth="1"/>
    <col min="14086" max="14335" width="8.28515625" style="3"/>
    <col min="14336" max="14336" width="28.5703125" style="3" customWidth="1"/>
    <col min="14337" max="14337" width="47.7109375" style="3" customWidth="1"/>
    <col min="14338" max="14340" width="13.85546875" style="3" customWidth="1"/>
    <col min="14341" max="14341" width="15.42578125" style="3" customWidth="1"/>
    <col min="14342" max="14591" width="8.28515625" style="3"/>
    <col min="14592" max="14592" width="28.5703125" style="3" customWidth="1"/>
    <col min="14593" max="14593" width="47.7109375" style="3" customWidth="1"/>
    <col min="14594" max="14596" width="13.85546875" style="3" customWidth="1"/>
    <col min="14597" max="14597" width="15.42578125" style="3" customWidth="1"/>
    <col min="14598" max="14847" width="8.28515625" style="3"/>
    <col min="14848" max="14848" width="28.5703125" style="3" customWidth="1"/>
    <col min="14849" max="14849" width="47.7109375" style="3" customWidth="1"/>
    <col min="14850" max="14852" width="13.85546875" style="3" customWidth="1"/>
    <col min="14853" max="14853" width="15.42578125" style="3" customWidth="1"/>
    <col min="14854" max="15103" width="8.28515625" style="3"/>
    <col min="15104" max="15104" width="28.5703125" style="3" customWidth="1"/>
    <col min="15105" max="15105" width="47.7109375" style="3" customWidth="1"/>
    <col min="15106" max="15108" width="13.85546875" style="3" customWidth="1"/>
    <col min="15109" max="15109" width="15.42578125" style="3" customWidth="1"/>
    <col min="15110" max="15359" width="8.28515625" style="3"/>
    <col min="15360" max="15360" width="28.5703125" style="3" customWidth="1"/>
    <col min="15361" max="15361" width="47.7109375" style="3" customWidth="1"/>
    <col min="15362" max="15364" width="13.85546875" style="3" customWidth="1"/>
    <col min="15365" max="15365" width="15.42578125" style="3" customWidth="1"/>
    <col min="15366" max="15615" width="8.28515625" style="3"/>
    <col min="15616" max="15616" width="28.5703125" style="3" customWidth="1"/>
    <col min="15617" max="15617" width="47.7109375" style="3" customWidth="1"/>
    <col min="15618" max="15620" width="13.85546875" style="3" customWidth="1"/>
    <col min="15621" max="15621" width="15.42578125" style="3" customWidth="1"/>
    <col min="15622" max="15871" width="8.28515625" style="3"/>
    <col min="15872" max="15872" width="28.5703125" style="3" customWidth="1"/>
    <col min="15873" max="15873" width="47.7109375" style="3" customWidth="1"/>
    <col min="15874" max="15876" width="13.85546875" style="3" customWidth="1"/>
    <col min="15877" max="15877" width="15.42578125" style="3" customWidth="1"/>
    <col min="15878" max="16127" width="8.28515625" style="3"/>
    <col min="16128" max="16128" width="28.5703125" style="3" customWidth="1"/>
    <col min="16129" max="16129" width="47.7109375" style="3" customWidth="1"/>
    <col min="16130" max="16132" width="13.85546875" style="3" customWidth="1"/>
    <col min="16133" max="16133" width="15.42578125" style="3" customWidth="1"/>
    <col min="16134" max="16384" width="8.28515625" style="3"/>
  </cols>
  <sheetData>
    <row r="1" spans="1:6">
      <c r="E1" s="4" t="s">
        <v>48</v>
      </c>
    </row>
    <row r="2" spans="1:6" s="5" customFormat="1" ht="17.25" customHeight="1">
      <c r="A2" s="127" t="s">
        <v>92</v>
      </c>
      <c r="B2" s="127"/>
      <c r="C2" s="127"/>
      <c r="D2" s="127"/>
      <c r="E2" s="127"/>
      <c r="F2" s="93"/>
    </row>
    <row r="3" spans="1:6" s="5" customFormat="1" ht="17.25" customHeight="1">
      <c r="A3" s="127" t="s">
        <v>0</v>
      </c>
      <c r="B3" s="127"/>
      <c r="C3" s="127"/>
      <c r="D3" s="127"/>
      <c r="E3" s="127"/>
      <c r="F3" s="93"/>
    </row>
    <row r="4" spans="1:6" ht="55.5" customHeight="1">
      <c r="A4" s="148" t="s">
        <v>97</v>
      </c>
      <c r="B4" s="148"/>
      <c r="C4" s="148"/>
      <c r="D4" s="148"/>
      <c r="E4" s="148"/>
    </row>
    <row r="5" spans="1:6" ht="21.75" customHeight="1">
      <c r="A5" s="107"/>
      <c r="B5" s="107"/>
      <c r="C5" s="107"/>
      <c r="D5" s="107"/>
      <c r="E5" s="6" t="s">
        <v>98</v>
      </c>
    </row>
    <row r="6" spans="1:6" ht="20.45" customHeight="1">
      <c r="A6" s="149" t="s">
        <v>34</v>
      </c>
      <c r="B6" s="149"/>
      <c r="C6" s="149"/>
      <c r="D6" s="149"/>
      <c r="E6" s="149"/>
    </row>
    <row r="7" spans="1:6" ht="21.75" customHeight="1">
      <c r="A7" s="7" t="s">
        <v>56</v>
      </c>
      <c r="B7" s="7"/>
      <c r="C7" s="7"/>
      <c r="D7" s="7"/>
      <c r="E7" s="7"/>
    </row>
    <row r="8" spans="1:6">
      <c r="A8" s="104" t="s">
        <v>7</v>
      </c>
      <c r="B8" s="8" t="s">
        <v>8</v>
      </c>
      <c r="C8" s="9"/>
      <c r="D8" s="9"/>
      <c r="E8" s="9"/>
    </row>
    <row r="9" spans="1:6" ht="18.75" customHeight="1">
      <c r="A9" s="105" t="s">
        <v>49</v>
      </c>
      <c r="B9" s="10" t="s">
        <v>50</v>
      </c>
      <c r="C9" s="11"/>
      <c r="D9" s="11"/>
      <c r="E9" s="11"/>
    </row>
    <row r="10" spans="1:6" ht="18.75" customHeight="1">
      <c r="A10" s="12"/>
      <c r="B10" s="12"/>
      <c r="C10" s="12"/>
      <c r="D10" s="12"/>
      <c r="E10" s="12"/>
    </row>
    <row r="11" spans="1:6" s="106" customFormat="1">
      <c r="A11" s="7" t="s">
        <v>9</v>
      </c>
      <c r="B11" s="9"/>
      <c r="C11" s="9"/>
      <c r="D11" s="9"/>
      <c r="E11" s="9"/>
    </row>
    <row r="12" spans="1:6" ht="14.25" customHeight="1">
      <c r="A12" s="12"/>
      <c r="B12" s="12"/>
      <c r="C12" s="12"/>
      <c r="D12" s="12"/>
      <c r="E12" s="12"/>
    </row>
    <row r="13" spans="1:6" ht="59.25" customHeight="1">
      <c r="A13" s="104" t="s">
        <v>10</v>
      </c>
      <c r="B13" s="105" t="s">
        <v>49</v>
      </c>
      <c r="C13" s="152" t="s">
        <v>36</v>
      </c>
      <c r="D13" s="153"/>
      <c r="E13" s="154"/>
    </row>
    <row r="14" spans="1:6" ht="34.5">
      <c r="A14" s="104" t="s">
        <v>11</v>
      </c>
      <c r="B14" s="105" t="s">
        <v>51</v>
      </c>
      <c r="C14" s="103" t="s">
        <v>85</v>
      </c>
      <c r="D14" s="103" t="s">
        <v>86</v>
      </c>
      <c r="E14" s="103" t="s">
        <v>2</v>
      </c>
    </row>
    <row r="15" spans="1:6" ht="34.5">
      <c r="A15" s="104" t="s">
        <v>12</v>
      </c>
      <c r="B15" s="105" t="s">
        <v>52</v>
      </c>
      <c r="C15" s="150"/>
      <c r="D15" s="150"/>
      <c r="E15" s="150"/>
    </row>
    <row r="16" spans="1:6" ht="62.25" customHeight="1">
      <c r="A16" s="104" t="s">
        <v>13</v>
      </c>
      <c r="B16" s="105" t="s">
        <v>81</v>
      </c>
      <c r="C16" s="151"/>
      <c r="D16" s="151"/>
      <c r="E16" s="151"/>
    </row>
    <row r="17" spans="1:255" ht="65.25" customHeight="1">
      <c r="A17" s="104" t="s">
        <v>14</v>
      </c>
      <c r="B17" s="105" t="s">
        <v>61</v>
      </c>
      <c r="C17" s="151"/>
      <c r="D17" s="151"/>
      <c r="E17" s="151"/>
    </row>
    <row r="18" spans="1:255" ht="62.25" customHeight="1">
      <c r="A18" s="104" t="s">
        <v>107</v>
      </c>
      <c r="B18" s="105" t="s">
        <v>108</v>
      </c>
      <c r="C18" s="94"/>
      <c r="D18" s="94"/>
      <c r="E18" s="94"/>
    </row>
    <row r="19" spans="1:255" ht="26.25" customHeight="1">
      <c r="A19" s="155" t="s">
        <v>15</v>
      </c>
      <c r="B19" s="155"/>
      <c r="C19" s="104"/>
      <c r="D19" s="104"/>
      <c r="E19" s="104"/>
    </row>
    <row r="20" spans="1:255" s="106" customFormat="1">
      <c r="A20" s="164" t="s">
        <v>54</v>
      </c>
      <c r="B20" s="165"/>
      <c r="C20" s="13">
        <f t="shared" ref="C20:E22" si="0">-C42</f>
        <v>0</v>
      </c>
      <c r="D20" s="13">
        <f t="shared" si="0"/>
        <v>0</v>
      </c>
      <c r="E20" s="13">
        <f t="shared" si="0"/>
        <v>8.5</v>
      </c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</row>
    <row r="21" spans="1:255" ht="17.25" customHeight="1">
      <c r="A21" s="158" t="s">
        <v>109</v>
      </c>
      <c r="B21" s="158"/>
      <c r="C21" s="13">
        <v>0</v>
      </c>
      <c r="D21" s="13">
        <f t="shared" si="0"/>
        <v>8.1</v>
      </c>
      <c r="E21" s="13">
        <v>39.4</v>
      </c>
    </row>
    <row r="22" spans="1:255" ht="17.25" customHeight="1">
      <c r="A22" s="158" t="s">
        <v>111</v>
      </c>
      <c r="B22" s="158"/>
      <c r="C22" s="13">
        <v>0</v>
      </c>
      <c r="D22" s="13">
        <f t="shared" si="0"/>
        <v>4.5</v>
      </c>
      <c r="E22" s="13">
        <v>14.6</v>
      </c>
    </row>
    <row r="23" spans="1:255">
      <c r="A23" s="156" t="s">
        <v>16</v>
      </c>
      <c r="B23" s="157"/>
      <c r="C23" s="14">
        <f>+'3'!D16</f>
        <v>-350000</v>
      </c>
      <c r="D23" s="14">
        <f>+'3'!E16</f>
        <v>2318171.4</v>
      </c>
      <c r="E23" s="14">
        <f>+'3'!F16</f>
        <v>7783374.1000000006</v>
      </c>
    </row>
    <row r="27" spans="1:255">
      <c r="A27" s="12"/>
      <c r="B27" s="12"/>
      <c r="C27" s="12"/>
      <c r="D27" s="12"/>
      <c r="E27" s="12"/>
    </row>
    <row r="28" spans="1:255">
      <c r="E28" s="15" t="s">
        <v>99</v>
      </c>
    </row>
    <row r="29" spans="1:255">
      <c r="A29" s="149" t="s">
        <v>84</v>
      </c>
      <c r="B29" s="149"/>
      <c r="C29" s="149"/>
      <c r="D29" s="149"/>
      <c r="E29" s="149"/>
    </row>
    <row r="30" spans="1:255">
      <c r="A30" s="7" t="s">
        <v>56</v>
      </c>
      <c r="B30" s="7"/>
      <c r="C30" s="7"/>
      <c r="D30" s="7"/>
      <c r="E30" s="7"/>
    </row>
    <row r="31" spans="1:255">
      <c r="A31" s="104" t="s">
        <v>7</v>
      </c>
      <c r="B31" s="8" t="s">
        <v>8</v>
      </c>
      <c r="C31" s="9"/>
      <c r="D31" s="9"/>
      <c r="E31" s="9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  <c r="AP31" s="106"/>
      <c r="AQ31" s="106"/>
      <c r="AR31" s="106"/>
      <c r="AS31" s="106"/>
      <c r="AT31" s="106"/>
      <c r="AU31" s="106"/>
      <c r="AV31" s="106"/>
      <c r="AW31" s="106"/>
      <c r="AX31" s="106"/>
      <c r="AY31" s="106"/>
      <c r="AZ31" s="106"/>
      <c r="BA31" s="106"/>
      <c r="BB31" s="106"/>
      <c r="BC31" s="106"/>
      <c r="BD31" s="106"/>
      <c r="BE31" s="106"/>
      <c r="BF31" s="106"/>
      <c r="BG31" s="106"/>
      <c r="BH31" s="106"/>
      <c r="BI31" s="106"/>
      <c r="BJ31" s="106"/>
      <c r="BK31" s="106"/>
      <c r="BL31" s="106"/>
      <c r="BM31" s="106"/>
      <c r="BN31" s="106"/>
      <c r="BO31" s="106"/>
      <c r="BP31" s="106"/>
      <c r="BQ31" s="106"/>
      <c r="BR31" s="106"/>
      <c r="BS31" s="106"/>
      <c r="BT31" s="106"/>
      <c r="BU31" s="106"/>
      <c r="BV31" s="106"/>
      <c r="BW31" s="106"/>
      <c r="BX31" s="106"/>
      <c r="BY31" s="106"/>
      <c r="BZ31" s="106"/>
      <c r="CA31" s="106"/>
      <c r="CB31" s="106"/>
      <c r="CC31" s="106"/>
      <c r="CD31" s="106"/>
      <c r="CE31" s="106"/>
      <c r="CF31" s="106"/>
      <c r="CG31" s="106"/>
      <c r="CH31" s="106"/>
      <c r="CI31" s="106"/>
      <c r="CJ31" s="106"/>
      <c r="CK31" s="106"/>
      <c r="CL31" s="106"/>
      <c r="CM31" s="106"/>
      <c r="CN31" s="106"/>
      <c r="CO31" s="106"/>
      <c r="CP31" s="106"/>
      <c r="CQ31" s="106"/>
      <c r="CR31" s="106"/>
      <c r="CS31" s="106"/>
      <c r="CT31" s="106"/>
      <c r="CU31" s="106"/>
      <c r="CV31" s="106"/>
      <c r="CW31" s="106"/>
      <c r="CX31" s="106"/>
      <c r="CY31" s="106"/>
      <c r="CZ31" s="106"/>
      <c r="DA31" s="106"/>
      <c r="DB31" s="106"/>
      <c r="DC31" s="106"/>
      <c r="DD31" s="106"/>
      <c r="DE31" s="106"/>
      <c r="DF31" s="106"/>
      <c r="DG31" s="106"/>
      <c r="DH31" s="106"/>
      <c r="DI31" s="106"/>
      <c r="DJ31" s="106"/>
      <c r="DK31" s="106"/>
      <c r="DL31" s="106"/>
      <c r="DM31" s="106"/>
      <c r="DN31" s="106"/>
      <c r="DO31" s="106"/>
      <c r="DP31" s="106"/>
      <c r="DQ31" s="106"/>
      <c r="DR31" s="106"/>
      <c r="DS31" s="106"/>
      <c r="DT31" s="106"/>
      <c r="DU31" s="106"/>
      <c r="DV31" s="106"/>
      <c r="DW31" s="106"/>
      <c r="DX31" s="106"/>
      <c r="DY31" s="106"/>
      <c r="DZ31" s="106"/>
      <c r="EA31" s="106"/>
      <c r="EB31" s="106"/>
      <c r="EC31" s="106"/>
      <c r="ED31" s="106"/>
      <c r="EE31" s="106"/>
      <c r="EF31" s="106"/>
      <c r="EG31" s="106"/>
      <c r="EH31" s="106"/>
      <c r="EI31" s="106"/>
      <c r="EJ31" s="106"/>
      <c r="EK31" s="106"/>
      <c r="EL31" s="106"/>
      <c r="EM31" s="106"/>
      <c r="EN31" s="106"/>
      <c r="EO31" s="106"/>
      <c r="EP31" s="106"/>
      <c r="EQ31" s="106"/>
      <c r="ER31" s="106"/>
      <c r="ES31" s="106"/>
      <c r="ET31" s="106"/>
      <c r="EU31" s="106"/>
      <c r="EV31" s="106"/>
      <c r="EW31" s="106"/>
      <c r="EX31" s="106"/>
      <c r="EY31" s="106"/>
      <c r="EZ31" s="106"/>
      <c r="FA31" s="106"/>
      <c r="FB31" s="106"/>
      <c r="FC31" s="106"/>
      <c r="FD31" s="106"/>
      <c r="FE31" s="106"/>
      <c r="FF31" s="106"/>
      <c r="FG31" s="106"/>
      <c r="FH31" s="106"/>
      <c r="FI31" s="106"/>
      <c r="FJ31" s="106"/>
      <c r="FK31" s="106"/>
      <c r="FL31" s="106"/>
      <c r="FM31" s="106"/>
      <c r="FN31" s="106"/>
      <c r="FO31" s="106"/>
      <c r="FP31" s="106"/>
      <c r="FQ31" s="106"/>
      <c r="FR31" s="106"/>
      <c r="FS31" s="106"/>
      <c r="FT31" s="106"/>
      <c r="FU31" s="106"/>
      <c r="FV31" s="106"/>
      <c r="FW31" s="106"/>
      <c r="FX31" s="106"/>
      <c r="FY31" s="106"/>
      <c r="FZ31" s="106"/>
      <c r="GA31" s="106"/>
      <c r="GB31" s="106"/>
      <c r="GC31" s="106"/>
      <c r="GD31" s="106"/>
      <c r="GE31" s="106"/>
      <c r="GF31" s="106"/>
      <c r="GG31" s="106"/>
      <c r="GH31" s="106"/>
      <c r="GI31" s="106"/>
      <c r="GJ31" s="106"/>
      <c r="GK31" s="106"/>
      <c r="GL31" s="106"/>
      <c r="GM31" s="106"/>
      <c r="GN31" s="106"/>
      <c r="GO31" s="106"/>
      <c r="GP31" s="106"/>
      <c r="GQ31" s="106"/>
      <c r="GR31" s="106"/>
      <c r="GS31" s="106"/>
      <c r="GT31" s="106"/>
      <c r="GU31" s="106"/>
      <c r="GV31" s="106"/>
      <c r="GW31" s="106"/>
      <c r="GX31" s="106"/>
      <c r="GY31" s="106"/>
      <c r="GZ31" s="106"/>
      <c r="HA31" s="106"/>
      <c r="HB31" s="106"/>
      <c r="HC31" s="106"/>
      <c r="HD31" s="106"/>
      <c r="HE31" s="106"/>
      <c r="HF31" s="106"/>
      <c r="HG31" s="106"/>
      <c r="HH31" s="106"/>
      <c r="HI31" s="106"/>
      <c r="HJ31" s="106"/>
      <c r="HK31" s="106"/>
      <c r="HL31" s="106"/>
      <c r="HM31" s="106"/>
      <c r="HN31" s="106"/>
      <c r="HO31" s="106"/>
      <c r="HP31" s="106"/>
      <c r="HQ31" s="106"/>
      <c r="HR31" s="106"/>
      <c r="HS31" s="106"/>
      <c r="HT31" s="106"/>
      <c r="HU31" s="106"/>
      <c r="HV31" s="106"/>
      <c r="HW31" s="106"/>
      <c r="HX31" s="106"/>
      <c r="HY31" s="106"/>
      <c r="HZ31" s="106"/>
      <c r="IA31" s="106"/>
      <c r="IB31" s="106"/>
      <c r="IC31" s="106"/>
      <c r="ID31" s="106"/>
      <c r="IE31" s="106"/>
      <c r="IF31" s="106"/>
      <c r="IG31" s="106"/>
      <c r="IH31" s="106"/>
      <c r="II31" s="106"/>
      <c r="IJ31" s="106"/>
      <c r="IK31" s="106"/>
      <c r="IL31" s="106"/>
      <c r="IM31" s="106"/>
      <c r="IN31" s="106"/>
      <c r="IO31" s="106"/>
      <c r="IP31" s="106"/>
      <c r="IQ31" s="106"/>
      <c r="IR31" s="106"/>
      <c r="IS31" s="106"/>
      <c r="IT31" s="106"/>
      <c r="IU31" s="106"/>
    </row>
    <row r="32" spans="1:255">
      <c r="A32" s="105" t="s">
        <v>49</v>
      </c>
      <c r="B32" s="10" t="s">
        <v>50</v>
      </c>
      <c r="C32" s="11"/>
      <c r="D32" s="11"/>
      <c r="E32" s="11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106"/>
      <c r="AU32" s="106"/>
      <c r="AV32" s="106"/>
      <c r="AW32" s="106"/>
      <c r="AX32" s="106"/>
      <c r="AY32" s="106"/>
      <c r="AZ32" s="106"/>
      <c r="BA32" s="106"/>
      <c r="BB32" s="106"/>
      <c r="BC32" s="106"/>
      <c r="BD32" s="106"/>
      <c r="BE32" s="106"/>
      <c r="BF32" s="106"/>
      <c r="BG32" s="106"/>
      <c r="BH32" s="106"/>
      <c r="BI32" s="106"/>
      <c r="BJ32" s="106"/>
      <c r="BK32" s="106"/>
      <c r="BL32" s="106"/>
      <c r="BM32" s="106"/>
      <c r="BN32" s="106"/>
      <c r="BO32" s="106"/>
      <c r="BP32" s="106"/>
      <c r="BQ32" s="106"/>
      <c r="BR32" s="106"/>
      <c r="BS32" s="106"/>
      <c r="BT32" s="106"/>
      <c r="BU32" s="106"/>
      <c r="BV32" s="106"/>
      <c r="BW32" s="106"/>
      <c r="BX32" s="106"/>
      <c r="BY32" s="106"/>
      <c r="BZ32" s="106"/>
      <c r="CA32" s="106"/>
      <c r="CB32" s="106"/>
      <c r="CC32" s="106"/>
      <c r="CD32" s="106"/>
      <c r="CE32" s="106"/>
      <c r="CF32" s="106"/>
      <c r="CG32" s="106"/>
      <c r="CH32" s="106"/>
      <c r="CI32" s="106"/>
      <c r="CJ32" s="106"/>
      <c r="CK32" s="106"/>
      <c r="CL32" s="106"/>
      <c r="CM32" s="106"/>
      <c r="CN32" s="106"/>
      <c r="CO32" s="106"/>
      <c r="CP32" s="106"/>
      <c r="CQ32" s="106"/>
      <c r="CR32" s="106"/>
      <c r="CS32" s="106"/>
      <c r="CT32" s="106"/>
      <c r="CU32" s="106"/>
      <c r="CV32" s="106"/>
      <c r="CW32" s="106"/>
      <c r="CX32" s="106"/>
      <c r="CY32" s="106"/>
      <c r="CZ32" s="106"/>
      <c r="DA32" s="106"/>
      <c r="DB32" s="106"/>
      <c r="DC32" s="106"/>
      <c r="DD32" s="106"/>
      <c r="DE32" s="106"/>
      <c r="DF32" s="106"/>
      <c r="DG32" s="106"/>
      <c r="DH32" s="106"/>
      <c r="DI32" s="106"/>
      <c r="DJ32" s="106"/>
      <c r="DK32" s="106"/>
      <c r="DL32" s="106"/>
      <c r="DM32" s="106"/>
      <c r="DN32" s="106"/>
      <c r="DO32" s="106"/>
      <c r="DP32" s="106"/>
      <c r="DQ32" s="106"/>
      <c r="DR32" s="106"/>
      <c r="DS32" s="106"/>
      <c r="DT32" s="106"/>
      <c r="DU32" s="106"/>
      <c r="DV32" s="106"/>
      <c r="DW32" s="106"/>
      <c r="DX32" s="106"/>
      <c r="DY32" s="106"/>
      <c r="DZ32" s="106"/>
      <c r="EA32" s="106"/>
      <c r="EB32" s="106"/>
      <c r="EC32" s="106"/>
      <c r="ED32" s="106"/>
      <c r="EE32" s="106"/>
      <c r="EF32" s="106"/>
      <c r="EG32" s="106"/>
      <c r="EH32" s="106"/>
      <c r="EI32" s="106"/>
      <c r="EJ32" s="106"/>
      <c r="EK32" s="106"/>
      <c r="EL32" s="106"/>
      <c r="EM32" s="106"/>
      <c r="EN32" s="106"/>
      <c r="EO32" s="106"/>
      <c r="EP32" s="106"/>
      <c r="EQ32" s="106"/>
      <c r="ER32" s="106"/>
      <c r="ES32" s="106"/>
      <c r="ET32" s="106"/>
      <c r="EU32" s="106"/>
      <c r="EV32" s="106"/>
      <c r="EW32" s="106"/>
      <c r="EX32" s="106"/>
      <c r="EY32" s="106"/>
      <c r="EZ32" s="106"/>
      <c r="FA32" s="106"/>
      <c r="FB32" s="106"/>
      <c r="FC32" s="106"/>
      <c r="FD32" s="106"/>
      <c r="FE32" s="106"/>
      <c r="FF32" s="106"/>
      <c r="FG32" s="106"/>
      <c r="FH32" s="106"/>
      <c r="FI32" s="106"/>
      <c r="FJ32" s="106"/>
      <c r="FK32" s="106"/>
      <c r="FL32" s="106"/>
      <c r="FM32" s="106"/>
      <c r="FN32" s="106"/>
      <c r="FO32" s="106"/>
      <c r="FP32" s="106"/>
      <c r="FQ32" s="106"/>
      <c r="FR32" s="106"/>
      <c r="FS32" s="106"/>
      <c r="FT32" s="106"/>
      <c r="FU32" s="106"/>
      <c r="FV32" s="106"/>
      <c r="FW32" s="106"/>
      <c r="FX32" s="106"/>
      <c r="FY32" s="106"/>
      <c r="FZ32" s="106"/>
      <c r="GA32" s="106"/>
      <c r="GB32" s="106"/>
      <c r="GC32" s="106"/>
      <c r="GD32" s="106"/>
      <c r="GE32" s="106"/>
      <c r="GF32" s="106"/>
      <c r="GG32" s="106"/>
      <c r="GH32" s="106"/>
      <c r="GI32" s="106"/>
      <c r="GJ32" s="106"/>
      <c r="GK32" s="106"/>
      <c r="GL32" s="106"/>
      <c r="GM32" s="106"/>
      <c r="GN32" s="106"/>
      <c r="GO32" s="106"/>
      <c r="GP32" s="106"/>
      <c r="GQ32" s="106"/>
      <c r="GR32" s="106"/>
      <c r="GS32" s="106"/>
      <c r="GT32" s="106"/>
      <c r="GU32" s="106"/>
      <c r="GV32" s="106"/>
      <c r="GW32" s="106"/>
      <c r="GX32" s="106"/>
      <c r="GY32" s="106"/>
      <c r="GZ32" s="106"/>
      <c r="HA32" s="106"/>
      <c r="HB32" s="106"/>
      <c r="HC32" s="106"/>
      <c r="HD32" s="106"/>
      <c r="HE32" s="106"/>
      <c r="HF32" s="106"/>
      <c r="HG32" s="106"/>
      <c r="HH32" s="106"/>
      <c r="HI32" s="106"/>
      <c r="HJ32" s="106"/>
      <c r="HK32" s="106"/>
      <c r="HL32" s="106"/>
      <c r="HM32" s="106"/>
      <c r="HN32" s="106"/>
      <c r="HO32" s="106"/>
      <c r="HP32" s="106"/>
      <c r="HQ32" s="106"/>
      <c r="HR32" s="106"/>
      <c r="HS32" s="106"/>
      <c r="HT32" s="106"/>
      <c r="HU32" s="106"/>
      <c r="HV32" s="106"/>
      <c r="HW32" s="106"/>
      <c r="HX32" s="106"/>
      <c r="HY32" s="106"/>
      <c r="HZ32" s="106"/>
      <c r="IA32" s="106"/>
      <c r="IB32" s="106"/>
      <c r="IC32" s="106"/>
      <c r="ID32" s="106"/>
      <c r="IE32" s="106"/>
      <c r="IF32" s="106"/>
      <c r="IG32" s="106"/>
      <c r="IH32" s="106"/>
      <c r="II32" s="106"/>
      <c r="IJ32" s="106"/>
      <c r="IK32" s="106"/>
      <c r="IL32" s="106"/>
      <c r="IM32" s="106"/>
      <c r="IN32" s="106"/>
      <c r="IO32" s="106"/>
      <c r="IP32" s="106"/>
      <c r="IQ32" s="106"/>
      <c r="IR32" s="106"/>
      <c r="IS32" s="106"/>
      <c r="IT32" s="106"/>
      <c r="IU32" s="106"/>
    </row>
    <row r="33" spans="1:255">
      <c r="A33" s="12"/>
      <c r="B33" s="11"/>
      <c r="C33" s="11"/>
      <c r="D33" s="11"/>
      <c r="E33" s="11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  <c r="AL33" s="106"/>
      <c r="AM33" s="106"/>
      <c r="AN33" s="106"/>
      <c r="AO33" s="106"/>
      <c r="AP33" s="106"/>
      <c r="AQ33" s="106"/>
      <c r="AR33" s="106"/>
      <c r="AS33" s="106"/>
      <c r="AT33" s="106"/>
      <c r="AU33" s="106"/>
      <c r="AV33" s="106"/>
      <c r="AW33" s="106"/>
      <c r="AX33" s="106"/>
      <c r="AY33" s="106"/>
      <c r="AZ33" s="106"/>
      <c r="BA33" s="106"/>
      <c r="BB33" s="106"/>
      <c r="BC33" s="106"/>
      <c r="BD33" s="106"/>
      <c r="BE33" s="106"/>
      <c r="BF33" s="106"/>
      <c r="BG33" s="106"/>
      <c r="BH33" s="106"/>
      <c r="BI33" s="106"/>
      <c r="BJ33" s="106"/>
      <c r="BK33" s="106"/>
      <c r="BL33" s="106"/>
      <c r="BM33" s="106"/>
      <c r="BN33" s="106"/>
      <c r="BO33" s="106"/>
      <c r="BP33" s="106"/>
      <c r="BQ33" s="106"/>
      <c r="BR33" s="106"/>
      <c r="BS33" s="106"/>
      <c r="BT33" s="106"/>
      <c r="BU33" s="106"/>
      <c r="BV33" s="106"/>
      <c r="BW33" s="106"/>
      <c r="BX33" s="106"/>
      <c r="BY33" s="106"/>
      <c r="BZ33" s="106"/>
      <c r="CA33" s="106"/>
      <c r="CB33" s="106"/>
      <c r="CC33" s="106"/>
      <c r="CD33" s="106"/>
      <c r="CE33" s="106"/>
      <c r="CF33" s="106"/>
      <c r="CG33" s="106"/>
      <c r="CH33" s="106"/>
      <c r="CI33" s="106"/>
      <c r="CJ33" s="106"/>
      <c r="CK33" s="106"/>
      <c r="CL33" s="106"/>
      <c r="CM33" s="106"/>
      <c r="CN33" s="106"/>
      <c r="CO33" s="106"/>
      <c r="CP33" s="106"/>
      <c r="CQ33" s="106"/>
      <c r="CR33" s="106"/>
      <c r="CS33" s="106"/>
      <c r="CT33" s="106"/>
      <c r="CU33" s="106"/>
      <c r="CV33" s="106"/>
      <c r="CW33" s="106"/>
      <c r="CX33" s="106"/>
      <c r="CY33" s="106"/>
      <c r="CZ33" s="106"/>
      <c r="DA33" s="106"/>
      <c r="DB33" s="106"/>
      <c r="DC33" s="106"/>
      <c r="DD33" s="106"/>
      <c r="DE33" s="106"/>
      <c r="DF33" s="106"/>
      <c r="DG33" s="106"/>
      <c r="DH33" s="106"/>
      <c r="DI33" s="106"/>
      <c r="DJ33" s="106"/>
      <c r="DK33" s="106"/>
      <c r="DL33" s="106"/>
      <c r="DM33" s="106"/>
      <c r="DN33" s="106"/>
      <c r="DO33" s="106"/>
      <c r="DP33" s="106"/>
      <c r="DQ33" s="106"/>
      <c r="DR33" s="106"/>
      <c r="DS33" s="106"/>
      <c r="DT33" s="106"/>
      <c r="DU33" s="106"/>
      <c r="DV33" s="106"/>
      <c r="DW33" s="106"/>
      <c r="DX33" s="106"/>
      <c r="DY33" s="106"/>
      <c r="DZ33" s="106"/>
      <c r="EA33" s="106"/>
      <c r="EB33" s="106"/>
      <c r="EC33" s="106"/>
      <c r="ED33" s="106"/>
      <c r="EE33" s="106"/>
      <c r="EF33" s="106"/>
      <c r="EG33" s="106"/>
      <c r="EH33" s="106"/>
      <c r="EI33" s="106"/>
      <c r="EJ33" s="106"/>
      <c r="EK33" s="106"/>
      <c r="EL33" s="106"/>
      <c r="EM33" s="106"/>
      <c r="EN33" s="106"/>
      <c r="EO33" s="106"/>
      <c r="EP33" s="106"/>
      <c r="EQ33" s="106"/>
      <c r="ER33" s="106"/>
      <c r="ES33" s="106"/>
      <c r="ET33" s="106"/>
      <c r="EU33" s="106"/>
      <c r="EV33" s="106"/>
      <c r="EW33" s="106"/>
      <c r="EX33" s="106"/>
      <c r="EY33" s="106"/>
      <c r="EZ33" s="106"/>
      <c r="FA33" s="106"/>
      <c r="FB33" s="106"/>
      <c r="FC33" s="106"/>
      <c r="FD33" s="106"/>
      <c r="FE33" s="106"/>
      <c r="FF33" s="106"/>
      <c r="FG33" s="106"/>
      <c r="FH33" s="106"/>
      <c r="FI33" s="106"/>
      <c r="FJ33" s="106"/>
      <c r="FK33" s="106"/>
      <c r="FL33" s="106"/>
      <c r="FM33" s="106"/>
      <c r="FN33" s="106"/>
      <c r="FO33" s="106"/>
      <c r="FP33" s="106"/>
      <c r="FQ33" s="106"/>
      <c r="FR33" s="106"/>
      <c r="FS33" s="106"/>
      <c r="FT33" s="106"/>
      <c r="FU33" s="106"/>
      <c r="FV33" s="106"/>
      <c r="FW33" s="106"/>
      <c r="FX33" s="106"/>
      <c r="FY33" s="106"/>
      <c r="FZ33" s="106"/>
      <c r="GA33" s="106"/>
      <c r="GB33" s="106"/>
      <c r="GC33" s="106"/>
      <c r="GD33" s="106"/>
      <c r="GE33" s="106"/>
      <c r="GF33" s="106"/>
      <c r="GG33" s="106"/>
      <c r="GH33" s="106"/>
      <c r="GI33" s="106"/>
      <c r="GJ33" s="106"/>
      <c r="GK33" s="106"/>
      <c r="GL33" s="106"/>
      <c r="GM33" s="106"/>
      <c r="GN33" s="106"/>
      <c r="GO33" s="106"/>
      <c r="GP33" s="106"/>
      <c r="GQ33" s="106"/>
      <c r="GR33" s="106"/>
      <c r="GS33" s="106"/>
      <c r="GT33" s="106"/>
      <c r="GU33" s="106"/>
      <c r="GV33" s="106"/>
      <c r="GW33" s="106"/>
      <c r="GX33" s="106"/>
      <c r="GY33" s="106"/>
      <c r="GZ33" s="106"/>
      <c r="HA33" s="106"/>
      <c r="HB33" s="106"/>
      <c r="HC33" s="106"/>
      <c r="HD33" s="106"/>
      <c r="HE33" s="106"/>
      <c r="HF33" s="106"/>
      <c r="HG33" s="106"/>
      <c r="HH33" s="106"/>
      <c r="HI33" s="106"/>
      <c r="HJ33" s="106"/>
      <c r="HK33" s="106"/>
      <c r="HL33" s="106"/>
      <c r="HM33" s="106"/>
      <c r="HN33" s="106"/>
      <c r="HO33" s="106"/>
      <c r="HP33" s="106"/>
      <c r="HQ33" s="106"/>
      <c r="HR33" s="106"/>
      <c r="HS33" s="106"/>
      <c r="HT33" s="106"/>
      <c r="HU33" s="106"/>
      <c r="HV33" s="106"/>
      <c r="HW33" s="106"/>
      <c r="HX33" s="106"/>
      <c r="HY33" s="106"/>
      <c r="HZ33" s="106"/>
      <c r="IA33" s="106"/>
      <c r="IB33" s="106"/>
      <c r="IC33" s="106"/>
      <c r="ID33" s="106"/>
      <c r="IE33" s="106"/>
      <c r="IF33" s="106"/>
      <c r="IG33" s="106"/>
      <c r="IH33" s="106"/>
      <c r="II33" s="106"/>
      <c r="IJ33" s="106"/>
      <c r="IK33" s="106"/>
      <c r="IL33" s="106"/>
      <c r="IM33" s="106"/>
      <c r="IN33" s="106"/>
      <c r="IO33" s="106"/>
      <c r="IP33" s="106"/>
      <c r="IQ33" s="106"/>
      <c r="IR33" s="106"/>
      <c r="IS33" s="106"/>
      <c r="IT33" s="106"/>
      <c r="IU33" s="106"/>
    </row>
    <row r="34" spans="1:255">
      <c r="A34" s="163" t="s">
        <v>9</v>
      </c>
      <c r="B34" s="163"/>
      <c r="C34" s="163"/>
      <c r="D34" s="163"/>
      <c r="E34" s="163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106"/>
      <c r="BA34" s="106"/>
      <c r="BB34" s="106"/>
      <c r="BC34" s="106"/>
      <c r="BD34" s="106"/>
      <c r="BE34" s="106"/>
      <c r="BF34" s="106"/>
      <c r="BG34" s="106"/>
      <c r="BH34" s="106"/>
      <c r="BI34" s="106"/>
      <c r="BJ34" s="106"/>
      <c r="BK34" s="106"/>
      <c r="BL34" s="106"/>
      <c r="BM34" s="106"/>
      <c r="BN34" s="106"/>
      <c r="BO34" s="106"/>
      <c r="BP34" s="106"/>
      <c r="BQ34" s="106"/>
      <c r="BR34" s="106"/>
      <c r="BS34" s="106"/>
      <c r="BT34" s="106"/>
      <c r="BU34" s="106"/>
      <c r="BV34" s="106"/>
      <c r="BW34" s="106"/>
      <c r="BX34" s="106"/>
      <c r="BY34" s="106"/>
      <c r="BZ34" s="106"/>
      <c r="CA34" s="106"/>
      <c r="CB34" s="106"/>
      <c r="CC34" s="106"/>
      <c r="CD34" s="106"/>
      <c r="CE34" s="106"/>
      <c r="CF34" s="106"/>
      <c r="CG34" s="106"/>
      <c r="CH34" s="106"/>
      <c r="CI34" s="106"/>
      <c r="CJ34" s="106"/>
      <c r="CK34" s="106"/>
      <c r="CL34" s="106"/>
      <c r="CM34" s="106"/>
      <c r="CN34" s="106"/>
      <c r="CO34" s="106"/>
      <c r="CP34" s="106"/>
      <c r="CQ34" s="106"/>
      <c r="CR34" s="106"/>
      <c r="CS34" s="106"/>
      <c r="CT34" s="106"/>
      <c r="CU34" s="106"/>
      <c r="CV34" s="106"/>
      <c r="CW34" s="106"/>
      <c r="CX34" s="106"/>
      <c r="CY34" s="106"/>
      <c r="CZ34" s="106"/>
      <c r="DA34" s="106"/>
      <c r="DB34" s="106"/>
      <c r="DC34" s="106"/>
      <c r="DD34" s="106"/>
      <c r="DE34" s="106"/>
      <c r="DF34" s="106"/>
      <c r="DG34" s="106"/>
      <c r="DH34" s="106"/>
      <c r="DI34" s="106"/>
      <c r="DJ34" s="106"/>
      <c r="DK34" s="106"/>
      <c r="DL34" s="106"/>
      <c r="DM34" s="106"/>
      <c r="DN34" s="106"/>
      <c r="DO34" s="106"/>
      <c r="DP34" s="106"/>
      <c r="DQ34" s="106"/>
      <c r="DR34" s="106"/>
      <c r="DS34" s="106"/>
      <c r="DT34" s="106"/>
      <c r="DU34" s="106"/>
      <c r="DV34" s="106"/>
      <c r="DW34" s="106"/>
      <c r="DX34" s="106"/>
      <c r="DY34" s="106"/>
      <c r="DZ34" s="106"/>
      <c r="EA34" s="106"/>
      <c r="EB34" s="106"/>
      <c r="EC34" s="106"/>
      <c r="ED34" s="106"/>
      <c r="EE34" s="106"/>
      <c r="EF34" s="106"/>
      <c r="EG34" s="106"/>
      <c r="EH34" s="106"/>
      <c r="EI34" s="106"/>
      <c r="EJ34" s="106"/>
      <c r="EK34" s="106"/>
      <c r="EL34" s="106"/>
      <c r="EM34" s="106"/>
      <c r="EN34" s="106"/>
      <c r="EO34" s="106"/>
      <c r="EP34" s="106"/>
      <c r="EQ34" s="106"/>
      <c r="ER34" s="106"/>
      <c r="ES34" s="106"/>
      <c r="ET34" s="106"/>
      <c r="EU34" s="106"/>
      <c r="EV34" s="106"/>
      <c r="EW34" s="106"/>
      <c r="EX34" s="106"/>
      <c r="EY34" s="106"/>
      <c r="EZ34" s="106"/>
      <c r="FA34" s="106"/>
      <c r="FB34" s="106"/>
      <c r="FC34" s="106"/>
      <c r="FD34" s="106"/>
      <c r="FE34" s="106"/>
      <c r="FF34" s="106"/>
      <c r="FG34" s="106"/>
      <c r="FH34" s="106"/>
      <c r="FI34" s="106"/>
      <c r="FJ34" s="106"/>
      <c r="FK34" s="106"/>
      <c r="FL34" s="106"/>
      <c r="FM34" s="106"/>
      <c r="FN34" s="106"/>
      <c r="FO34" s="106"/>
      <c r="FP34" s="106"/>
      <c r="FQ34" s="106"/>
      <c r="FR34" s="106"/>
      <c r="FS34" s="106"/>
      <c r="FT34" s="106"/>
      <c r="FU34" s="106"/>
      <c r="FV34" s="106"/>
      <c r="FW34" s="106"/>
      <c r="FX34" s="106"/>
      <c r="FY34" s="106"/>
      <c r="FZ34" s="106"/>
      <c r="GA34" s="106"/>
      <c r="GB34" s="106"/>
      <c r="GC34" s="106"/>
      <c r="GD34" s="106"/>
      <c r="GE34" s="106"/>
      <c r="GF34" s="106"/>
      <c r="GG34" s="106"/>
      <c r="GH34" s="106"/>
      <c r="GI34" s="106"/>
      <c r="GJ34" s="106"/>
      <c r="GK34" s="106"/>
      <c r="GL34" s="106"/>
      <c r="GM34" s="106"/>
      <c r="GN34" s="106"/>
      <c r="GO34" s="106"/>
      <c r="GP34" s="106"/>
      <c r="GQ34" s="106"/>
      <c r="GR34" s="106"/>
      <c r="GS34" s="106"/>
      <c r="GT34" s="106"/>
      <c r="GU34" s="106"/>
      <c r="GV34" s="106"/>
      <c r="GW34" s="106"/>
      <c r="GX34" s="106"/>
      <c r="GY34" s="106"/>
      <c r="GZ34" s="106"/>
      <c r="HA34" s="106"/>
      <c r="HB34" s="106"/>
      <c r="HC34" s="106"/>
      <c r="HD34" s="106"/>
      <c r="HE34" s="106"/>
      <c r="HF34" s="106"/>
      <c r="HG34" s="106"/>
      <c r="HH34" s="106"/>
      <c r="HI34" s="106"/>
      <c r="HJ34" s="106"/>
      <c r="HK34" s="106"/>
      <c r="HL34" s="106"/>
      <c r="HM34" s="106"/>
      <c r="HN34" s="106"/>
      <c r="HO34" s="106"/>
      <c r="HP34" s="106"/>
      <c r="HQ34" s="106"/>
      <c r="HR34" s="106"/>
      <c r="HS34" s="106"/>
      <c r="HT34" s="106"/>
      <c r="HU34" s="106"/>
      <c r="HV34" s="106"/>
      <c r="HW34" s="106"/>
      <c r="HX34" s="106"/>
      <c r="HY34" s="106"/>
      <c r="HZ34" s="106"/>
      <c r="IA34" s="106"/>
      <c r="IB34" s="106"/>
      <c r="IC34" s="106"/>
      <c r="ID34" s="106"/>
      <c r="IE34" s="106"/>
      <c r="IF34" s="106"/>
      <c r="IG34" s="106"/>
      <c r="IH34" s="106"/>
      <c r="II34" s="106"/>
      <c r="IJ34" s="106"/>
      <c r="IK34" s="106"/>
      <c r="IL34" s="106"/>
      <c r="IM34" s="106"/>
      <c r="IN34" s="106"/>
      <c r="IO34" s="106"/>
      <c r="IP34" s="106"/>
      <c r="IQ34" s="106"/>
      <c r="IR34" s="106"/>
      <c r="IS34" s="106"/>
      <c r="IT34" s="106"/>
      <c r="IU34" s="106"/>
    </row>
    <row r="35" spans="1:255">
      <c r="A35" s="106"/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  <c r="BM35" s="106"/>
      <c r="BN35" s="106"/>
      <c r="BO35" s="106"/>
      <c r="BP35" s="106"/>
      <c r="BQ35" s="106"/>
      <c r="BR35" s="106"/>
      <c r="BS35" s="106"/>
      <c r="BT35" s="106"/>
      <c r="BU35" s="106"/>
      <c r="BV35" s="106"/>
      <c r="BW35" s="106"/>
      <c r="BX35" s="106"/>
      <c r="BY35" s="106"/>
      <c r="BZ35" s="106"/>
      <c r="CA35" s="106"/>
      <c r="CB35" s="106"/>
      <c r="CC35" s="106"/>
      <c r="CD35" s="106"/>
      <c r="CE35" s="106"/>
      <c r="CF35" s="106"/>
      <c r="CG35" s="106"/>
      <c r="CH35" s="106"/>
      <c r="CI35" s="106"/>
      <c r="CJ35" s="106"/>
      <c r="CK35" s="106"/>
      <c r="CL35" s="106"/>
      <c r="CM35" s="106"/>
      <c r="CN35" s="106"/>
      <c r="CO35" s="106"/>
      <c r="CP35" s="106"/>
      <c r="CQ35" s="106"/>
      <c r="CR35" s="106"/>
      <c r="CS35" s="106"/>
      <c r="CT35" s="106"/>
      <c r="CU35" s="106"/>
      <c r="CV35" s="106"/>
      <c r="CW35" s="106"/>
      <c r="CX35" s="106"/>
      <c r="CY35" s="106"/>
      <c r="CZ35" s="106"/>
      <c r="DA35" s="106"/>
      <c r="DB35" s="106"/>
      <c r="DC35" s="106"/>
      <c r="DD35" s="106"/>
      <c r="DE35" s="106"/>
      <c r="DF35" s="106"/>
      <c r="DG35" s="106"/>
      <c r="DH35" s="106"/>
      <c r="DI35" s="106"/>
      <c r="DJ35" s="106"/>
      <c r="DK35" s="106"/>
      <c r="DL35" s="106"/>
      <c r="DM35" s="106"/>
      <c r="DN35" s="106"/>
      <c r="DO35" s="106"/>
      <c r="DP35" s="106"/>
      <c r="DQ35" s="106"/>
      <c r="DR35" s="106"/>
      <c r="DS35" s="106"/>
      <c r="DT35" s="106"/>
      <c r="DU35" s="106"/>
      <c r="DV35" s="106"/>
      <c r="DW35" s="106"/>
      <c r="DX35" s="106"/>
      <c r="DY35" s="106"/>
      <c r="DZ35" s="106"/>
      <c r="EA35" s="106"/>
      <c r="EB35" s="106"/>
      <c r="EC35" s="106"/>
      <c r="ED35" s="106"/>
      <c r="EE35" s="106"/>
      <c r="EF35" s="106"/>
      <c r="EG35" s="106"/>
      <c r="EH35" s="106"/>
      <c r="EI35" s="106"/>
      <c r="EJ35" s="106"/>
      <c r="EK35" s="106"/>
      <c r="EL35" s="106"/>
      <c r="EM35" s="106"/>
      <c r="EN35" s="106"/>
      <c r="EO35" s="106"/>
      <c r="EP35" s="106"/>
      <c r="EQ35" s="106"/>
      <c r="ER35" s="106"/>
      <c r="ES35" s="106"/>
      <c r="ET35" s="106"/>
      <c r="EU35" s="106"/>
      <c r="EV35" s="106"/>
      <c r="EW35" s="106"/>
      <c r="EX35" s="106"/>
      <c r="EY35" s="106"/>
      <c r="EZ35" s="106"/>
      <c r="FA35" s="106"/>
      <c r="FB35" s="106"/>
      <c r="FC35" s="106"/>
      <c r="FD35" s="106"/>
      <c r="FE35" s="106"/>
      <c r="FF35" s="106"/>
      <c r="FG35" s="106"/>
      <c r="FH35" s="106"/>
      <c r="FI35" s="106"/>
      <c r="FJ35" s="106"/>
      <c r="FK35" s="106"/>
      <c r="FL35" s="106"/>
      <c r="FM35" s="106"/>
      <c r="FN35" s="106"/>
      <c r="FO35" s="106"/>
      <c r="FP35" s="106"/>
      <c r="FQ35" s="106"/>
      <c r="FR35" s="106"/>
      <c r="FS35" s="106"/>
      <c r="FT35" s="106"/>
      <c r="FU35" s="106"/>
      <c r="FV35" s="106"/>
      <c r="FW35" s="106"/>
      <c r="FX35" s="106"/>
      <c r="FY35" s="106"/>
      <c r="FZ35" s="106"/>
      <c r="GA35" s="106"/>
      <c r="GB35" s="106"/>
      <c r="GC35" s="106"/>
      <c r="GD35" s="106"/>
      <c r="GE35" s="106"/>
      <c r="GF35" s="106"/>
      <c r="GG35" s="106"/>
      <c r="GH35" s="106"/>
      <c r="GI35" s="106"/>
      <c r="GJ35" s="106"/>
      <c r="GK35" s="106"/>
      <c r="GL35" s="106"/>
      <c r="GM35" s="106"/>
      <c r="GN35" s="106"/>
      <c r="GO35" s="106"/>
      <c r="GP35" s="106"/>
      <c r="GQ35" s="106"/>
      <c r="GR35" s="106"/>
      <c r="GS35" s="106"/>
      <c r="GT35" s="106"/>
      <c r="GU35" s="106"/>
      <c r="GV35" s="106"/>
      <c r="GW35" s="106"/>
      <c r="GX35" s="106"/>
      <c r="GY35" s="106"/>
      <c r="GZ35" s="106"/>
      <c r="HA35" s="106"/>
      <c r="HB35" s="106"/>
      <c r="HC35" s="106"/>
      <c r="HD35" s="106"/>
      <c r="HE35" s="106"/>
      <c r="HF35" s="106"/>
      <c r="HG35" s="106"/>
      <c r="HH35" s="106"/>
      <c r="HI35" s="106"/>
      <c r="HJ35" s="106"/>
      <c r="HK35" s="106"/>
      <c r="HL35" s="106"/>
      <c r="HM35" s="106"/>
      <c r="HN35" s="106"/>
      <c r="HO35" s="106"/>
      <c r="HP35" s="106"/>
      <c r="HQ35" s="106"/>
      <c r="HR35" s="106"/>
      <c r="HS35" s="106"/>
      <c r="HT35" s="106"/>
      <c r="HU35" s="106"/>
      <c r="HV35" s="106"/>
      <c r="HW35" s="106"/>
      <c r="HX35" s="106"/>
      <c r="HY35" s="106"/>
      <c r="HZ35" s="106"/>
      <c r="IA35" s="106"/>
      <c r="IB35" s="106"/>
      <c r="IC35" s="106"/>
      <c r="ID35" s="106"/>
      <c r="IE35" s="106"/>
      <c r="IF35" s="106"/>
      <c r="IG35" s="106"/>
      <c r="IH35" s="106"/>
      <c r="II35" s="106"/>
      <c r="IJ35" s="106"/>
      <c r="IK35" s="106"/>
      <c r="IL35" s="106"/>
      <c r="IM35" s="106"/>
      <c r="IN35" s="106"/>
      <c r="IO35" s="106"/>
      <c r="IP35" s="106"/>
      <c r="IQ35" s="106"/>
      <c r="IR35" s="106"/>
      <c r="IS35" s="106"/>
      <c r="IT35" s="106"/>
      <c r="IU35" s="106"/>
    </row>
    <row r="36" spans="1:255" ht="60" customHeight="1">
      <c r="A36" s="104" t="s">
        <v>10</v>
      </c>
      <c r="B36" s="105" t="s">
        <v>49</v>
      </c>
      <c r="C36" s="152" t="s">
        <v>36</v>
      </c>
      <c r="D36" s="153"/>
      <c r="E36" s="154"/>
    </row>
    <row r="37" spans="1:255" ht="34.5">
      <c r="A37" s="104" t="s">
        <v>11</v>
      </c>
      <c r="B37" s="105" t="s">
        <v>51</v>
      </c>
      <c r="C37" s="103" t="s">
        <v>85</v>
      </c>
      <c r="D37" s="103" t="s">
        <v>86</v>
      </c>
      <c r="E37" s="103" t="s">
        <v>2</v>
      </c>
    </row>
    <row r="38" spans="1:255" ht="34.5">
      <c r="A38" s="104" t="s">
        <v>12</v>
      </c>
      <c r="B38" s="105" t="s">
        <v>52</v>
      </c>
      <c r="C38" s="150"/>
      <c r="D38" s="150"/>
      <c r="E38" s="150"/>
    </row>
    <row r="39" spans="1:255" ht="86.25">
      <c r="A39" s="104" t="s">
        <v>13</v>
      </c>
      <c r="B39" s="105" t="s">
        <v>62</v>
      </c>
      <c r="C39" s="151"/>
      <c r="D39" s="151"/>
      <c r="E39" s="151"/>
    </row>
    <row r="40" spans="1:255" ht="51.75">
      <c r="A40" s="104" t="s">
        <v>14</v>
      </c>
      <c r="B40" s="105" t="s">
        <v>53</v>
      </c>
      <c r="C40" s="151"/>
      <c r="D40" s="151"/>
      <c r="E40" s="151"/>
    </row>
    <row r="41" spans="1:255">
      <c r="A41" s="155" t="s">
        <v>15</v>
      </c>
      <c r="B41" s="155"/>
      <c r="C41" s="104"/>
      <c r="D41" s="104"/>
      <c r="E41" s="104"/>
    </row>
    <row r="42" spans="1:255">
      <c r="A42" s="158" t="s">
        <v>54</v>
      </c>
      <c r="B42" s="158"/>
      <c r="C42" s="13">
        <v>0</v>
      </c>
      <c r="D42" s="13">
        <v>0</v>
      </c>
      <c r="E42" s="13">
        <v>-8.5</v>
      </c>
    </row>
    <row r="43" spans="1:255" ht="17.25" customHeight="1">
      <c r="A43" s="158" t="s">
        <v>109</v>
      </c>
      <c r="B43" s="158"/>
      <c r="C43" s="13">
        <v>0</v>
      </c>
      <c r="D43" s="13">
        <v>-8.1</v>
      </c>
      <c r="E43" s="13">
        <v>-8.1</v>
      </c>
    </row>
    <row r="44" spans="1:255" ht="17.25" customHeight="1">
      <c r="A44" s="158" t="s">
        <v>111</v>
      </c>
      <c r="B44" s="158"/>
      <c r="C44" s="13">
        <v>0</v>
      </c>
      <c r="D44" s="13">
        <v>-4.5</v>
      </c>
      <c r="E44" s="13">
        <v>-8</v>
      </c>
    </row>
    <row r="45" spans="1:255">
      <c r="A45" s="159" t="s">
        <v>16</v>
      </c>
      <c r="B45" s="159"/>
      <c r="C45" s="14">
        <f>-C23</f>
        <v>350000</v>
      </c>
      <c r="D45" s="14">
        <f>-D23</f>
        <v>-2318171.4</v>
      </c>
      <c r="E45" s="14">
        <f>-E23</f>
        <v>-7783374.1000000006</v>
      </c>
    </row>
    <row r="46" spans="1:255" hidden="1"/>
    <row r="47" spans="1:255" ht="45.75" hidden="1" customHeight="1">
      <c r="A47" s="104" t="s">
        <v>10</v>
      </c>
      <c r="B47" s="105" t="s">
        <v>49</v>
      </c>
      <c r="C47" s="153" t="s">
        <v>112</v>
      </c>
      <c r="D47" s="153"/>
      <c r="E47" s="160"/>
    </row>
    <row r="48" spans="1:255" ht="34.5" hidden="1">
      <c r="A48" s="104" t="s">
        <v>11</v>
      </c>
      <c r="B48" s="105">
        <v>21002</v>
      </c>
      <c r="C48" s="103" t="s">
        <v>85</v>
      </c>
      <c r="D48" s="103" t="s">
        <v>86</v>
      </c>
      <c r="E48" s="103" t="s">
        <v>2</v>
      </c>
    </row>
    <row r="49" spans="1:255" ht="20.45" hidden="1" customHeight="1">
      <c r="A49" s="104" t="s">
        <v>12</v>
      </c>
      <c r="B49" s="105" t="s">
        <v>105</v>
      </c>
      <c r="C49" s="161"/>
      <c r="D49" s="161"/>
      <c r="E49" s="161"/>
    </row>
    <row r="50" spans="1:255" ht="21.75" hidden="1" customHeight="1">
      <c r="A50" s="104" t="s">
        <v>13</v>
      </c>
      <c r="B50" s="105" t="s">
        <v>106</v>
      </c>
      <c r="C50" s="162"/>
      <c r="D50" s="162"/>
      <c r="E50" s="162"/>
    </row>
    <row r="51" spans="1:255" s="106" customFormat="1" ht="51.75" hidden="1">
      <c r="A51" s="104" t="s">
        <v>14</v>
      </c>
      <c r="B51" s="105" t="s">
        <v>61</v>
      </c>
      <c r="C51" s="162"/>
      <c r="D51" s="162"/>
      <c r="E51" s="162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  <c r="EM51" s="3"/>
      <c r="EN51" s="3"/>
      <c r="EO51" s="3"/>
      <c r="EP51" s="3"/>
      <c r="EQ51" s="3"/>
      <c r="ER51" s="3"/>
      <c r="ES51" s="3"/>
      <c r="ET51" s="3"/>
      <c r="EU51" s="3"/>
      <c r="EV51" s="3"/>
      <c r="EW51" s="3"/>
      <c r="EX51" s="3"/>
      <c r="EY51" s="3"/>
      <c r="EZ51" s="3"/>
      <c r="FA51" s="3"/>
      <c r="FB51" s="3"/>
      <c r="FC51" s="3"/>
      <c r="FD51" s="3"/>
      <c r="FE51" s="3"/>
      <c r="FF51" s="3"/>
      <c r="FG51" s="3"/>
      <c r="FH51" s="3"/>
      <c r="FI51" s="3"/>
      <c r="FJ51" s="3"/>
      <c r="FK51" s="3"/>
      <c r="FL51" s="3"/>
      <c r="FM51" s="3"/>
      <c r="FN51" s="3"/>
      <c r="FO51" s="3"/>
      <c r="FP51" s="3"/>
      <c r="FQ51" s="3"/>
      <c r="FR51" s="3"/>
      <c r="FS51" s="3"/>
      <c r="FT51" s="3"/>
      <c r="FU51" s="3"/>
      <c r="FV51" s="3"/>
      <c r="FW51" s="3"/>
      <c r="FX51" s="3"/>
      <c r="FY51" s="3"/>
      <c r="FZ51" s="3"/>
      <c r="GA51" s="3"/>
      <c r="GB51" s="3"/>
      <c r="GC51" s="3"/>
      <c r="GD51" s="3"/>
      <c r="GE51" s="3"/>
      <c r="GF51" s="3"/>
      <c r="GG51" s="3"/>
      <c r="GH51" s="3"/>
      <c r="GI51" s="3"/>
      <c r="GJ51" s="3"/>
      <c r="GK51" s="3"/>
      <c r="GL51" s="3"/>
      <c r="GM51" s="3"/>
      <c r="GN51" s="3"/>
      <c r="GO51" s="3"/>
      <c r="GP51" s="3"/>
      <c r="GQ51" s="3"/>
      <c r="GR51" s="3"/>
      <c r="GS51" s="3"/>
      <c r="GT51" s="3"/>
      <c r="GU51" s="3"/>
      <c r="GV51" s="3"/>
      <c r="GW51" s="3"/>
      <c r="GX51" s="3"/>
      <c r="GY51" s="3"/>
      <c r="GZ51" s="3"/>
      <c r="HA51" s="3"/>
      <c r="HB51" s="3"/>
      <c r="HC51" s="3"/>
      <c r="HD51" s="3"/>
      <c r="HE51" s="3"/>
      <c r="HF51" s="3"/>
      <c r="HG51" s="3"/>
      <c r="HH51" s="3"/>
      <c r="HI51" s="3"/>
      <c r="HJ51" s="3"/>
      <c r="HK51" s="3"/>
      <c r="HL51" s="3"/>
      <c r="HM51" s="3"/>
      <c r="HN51" s="3"/>
      <c r="HO51" s="3"/>
      <c r="HP51" s="3"/>
      <c r="HQ51" s="3"/>
      <c r="HR51" s="3"/>
      <c r="HS51" s="3"/>
      <c r="HT51" s="3"/>
      <c r="HU51" s="3"/>
      <c r="HV51" s="3"/>
      <c r="HW51" s="3"/>
      <c r="HX51" s="3"/>
      <c r="HY51" s="3"/>
      <c r="HZ51" s="3"/>
      <c r="IA51" s="3"/>
      <c r="IB51" s="3"/>
      <c r="IC51" s="3"/>
      <c r="ID51" s="3"/>
      <c r="IE51" s="3"/>
      <c r="IF51" s="3"/>
      <c r="IG51" s="3"/>
      <c r="IH51" s="3"/>
      <c r="II51" s="3"/>
      <c r="IJ51" s="3"/>
      <c r="IK51" s="3"/>
      <c r="IL51" s="3"/>
      <c r="IM51" s="3"/>
      <c r="IN51" s="3"/>
      <c r="IO51" s="3"/>
      <c r="IP51" s="3"/>
      <c r="IQ51" s="3"/>
      <c r="IR51" s="3"/>
      <c r="IS51" s="3"/>
      <c r="IT51" s="3"/>
      <c r="IU51" s="3"/>
    </row>
    <row r="52" spans="1:255" s="106" customFormat="1" ht="18.75" hidden="1" customHeight="1">
      <c r="A52" s="104" t="s">
        <v>107</v>
      </c>
      <c r="B52" s="105" t="s">
        <v>108</v>
      </c>
      <c r="C52" s="94"/>
      <c r="D52" s="94"/>
      <c r="E52" s="9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  <c r="EY52" s="3"/>
      <c r="EZ52" s="3"/>
      <c r="FA52" s="3"/>
      <c r="FB52" s="3"/>
      <c r="FC52" s="3"/>
      <c r="FD52" s="3"/>
      <c r="FE52" s="3"/>
      <c r="FF52" s="3"/>
      <c r="FG52" s="3"/>
      <c r="FH52" s="3"/>
      <c r="FI52" s="3"/>
      <c r="FJ52" s="3"/>
      <c r="FK52" s="3"/>
      <c r="FL52" s="3"/>
      <c r="FM52" s="3"/>
      <c r="FN52" s="3"/>
      <c r="FO52" s="3"/>
      <c r="FP52" s="3"/>
      <c r="FQ52" s="3"/>
      <c r="FR52" s="3"/>
      <c r="FS52" s="3"/>
      <c r="FT52" s="3"/>
      <c r="FU52" s="3"/>
      <c r="FV52" s="3"/>
      <c r="FW52" s="3"/>
      <c r="FX52" s="3"/>
      <c r="FY52" s="3"/>
      <c r="FZ52" s="3"/>
      <c r="GA52" s="3"/>
      <c r="GB52" s="3"/>
      <c r="GC52" s="3"/>
      <c r="GD52" s="3"/>
      <c r="GE52" s="3"/>
      <c r="GF52" s="3"/>
      <c r="GG52" s="3"/>
      <c r="GH52" s="3"/>
      <c r="GI52" s="3"/>
      <c r="GJ52" s="3"/>
      <c r="GK52" s="3"/>
      <c r="GL52" s="3"/>
      <c r="GM52" s="3"/>
      <c r="GN52" s="3"/>
      <c r="GO52" s="3"/>
      <c r="GP52" s="3"/>
      <c r="GQ52" s="3"/>
      <c r="GR52" s="3"/>
      <c r="GS52" s="3"/>
      <c r="GT52" s="3"/>
      <c r="GU52" s="3"/>
      <c r="GV52" s="3"/>
      <c r="GW52" s="3"/>
      <c r="GX52" s="3"/>
      <c r="GY52" s="3"/>
      <c r="GZ52" s="3"/>
      <c r="HA52" s="3"/>
      <c r="HB52" s="3"/>
      <c r="HC52" s="3"/>
      <c r="HD52" s="3"/>
      <c r="HE52" s="3"/>
      <c r="HF52" s="3"/>
      <c r="HG52" s="3"/>
      <c r="HH52" s="3"/>
      <c r="HI52" s="3"/>
      <c r="HJ52" s="3"/>
      <c r="HK52" s="3"/>
      <c r="HL52" s="3"/>
      <c r="HM52" s="3"/>
      <c r="HN52" s="3"/>
      <c r="HO52" s="3"/>
      <c r="HP52" s="3"/>
      <c r="HQ52" s="3"/>
      <c r="HR52" s="3"/>
      <c r="HS52" s="3"/>
      <c r="HT52" s="3"/>
      <c r="HU52" s="3"/>
      <c r="HV52" s="3"/>
      <c r="HW52" s="3"/>
      <c r="HX52" s="3"/>
      <c r="HY52" s="3"/>
      <c r="HZ52" s="3"/>
      <c r="IA52" s="3"/>
      <c r="IB52" s="3"/>
      <c r="IC52" s="3"/>
      <c r="ID52" s="3"/>
      <c r="IE52" s="3"/>
      <c r="IF52" s="3"/>
      <c r="IG52" s="3"/>
      <c r="IH52" s="3"/>
      <c r="II52" s="3"/>
      <c r="IJ52" s="3"/>
      <c r="IK52" s="3"/>
      <c r="IL52" s="3"/>
      <c r="IM52" s="3"/>
      <c r="IN52" s="3"/>
      <c r="IO52" s="3"/>
      <c r="IP52" s="3"/>
      <c r="IQ52" s="3"/>
      <c r="IR52" s="3"/>
      <c r="IS52" s="3"/>
      <c r="IT52" s="3"/>
      <c r="IU52" s="3"/>
    </row>
    <row r="53" spans="1:255" s="106" customFormat="1" ht="18.75" hidden="1" customHeight="1">
      <c r="A53" s="155" t="s">
        <v>15</v>
      </c>
      <c r="B53" s="155"/>
      <c r="C53" s="104"/>
      <c r="D53" s="104"/>
      <c r="E53" s="104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  <c r="FY53" s="3"/>
      <c r="FZ53" s="3"/>
      <c r="GA53" s="3"/>
      <c r="GB53" s="3"/>
      <c r="GC53" s="3"/>
      <c r="GD53" s="3"/>
      <c r="GE53" s="3"/>
      <c r="GF53" s="3"/>
      <c r="GG53" s="3"/>
      <c r="GH53" s="3"/>
      <c r="GI53" s="3"/>
      <c r="GJ53" s="3"/>
      <c r="GK53" s="3"/>
      <c r="GL53" s="3"/>
      <c r="GM53" s="3"/>
      <c r="GN53" s="3"/>
      <c r="GO53" s="3"/>
      <c r="GP53" s="3"/>
      <c r="GQ53" s="3"/>
      <c r="GR53" s="3"/>
      <c r="GS53" s="3"/>
      <c r="GT53" s="3"/>
      <c r="GU53" s="3"/>
      <c r="GV53" s="3"/>
      <c r="GW53" s="3"/>
      <c r="GX53" s="3"/>
      <c r="GY53" s="3"/>
      <c r="GZ53" s="3"/>
      <c r="HA53" s="3"/>
      <c r="HB53" s="3"/>
      <c r="HC53" s="3"/>
      <c r="HD53" s="3"/>
      <c r="HE53" s="3"/>
      <c r="HF53" s="3"/>
      <c r="HG53" s="3"/>
      <c r="HH53" s="3"/>
      <c r="HI53" s="3"/>
      <c r="HJ53" s="3"/>
      <c r="HK53" s="3"/>
      <c r="HL53" s="3"/>
      <c r="HM53" s="3"/>
      <c r="HN53" s="3"/>
      <c r="HO53" s="3"/>
      <c r="HP53" s="3"/>
      <c r="HQ53" s="3"/>
      <c r="HR53" s="3"/>
      <c r="HS53" s="3"/>
      <c r="HT53" s="3"/>
      <c r="HU53" s="3"/>
      <c r="HV53" s="3"/>
      <c r="HW53" s="3"/>
      <c r="HX53" s="3"/>
      <c r="HY53" s="3"/>
      <c r="HZ53" s="3"/>
      <c r="IA53" s="3"/>
      <c r="IB53" s="3"/>
      <c r="IC53" s="3"/>
      <c r="ID53" s="3"/>
      <c r="IE53" s="3"/>
      <c r="IF53" s="3"/>
      <c r="IG53" s="3"/>
      <c r="IH53" s="3"/>
      <c r="II53" s="3"/>
      <c r="IJ53" s="3"/>
      <c r="IK53" s="3"/>
      <c r="IL53" s="3"/>
      <c r="IM53" s="3"/>
      <c r="IN53" s="3"/>
      <c r="IO53" s="3"/>
      <c r="IP53" s="3"/>
      <c r="IQ53" s="3"/>
      <c r="IR53" s="3"/>
      <c r="IS53" s="3"/>
      <c r="IT53" s="3"/>
      <c r="IU53" s="3"/>
    </row>
    <row r="54" spans="1:255" s="106" customFormat="1" ht="17.25" hidden="1" customHeight="1">
      <c r="A54" s="156" t="s">
        <v>16</v>
      </c>
      <c r="B54" s="157"/>
      <c r="C54" s="14" t="e">
        <f>+'3'!#REF!</f>
        <v>#REF!</v>
      </c>
      <c r="D54" s="14" t="e">
        <f>+'3'!#REF!</f>
        <v>#REF!</v>
      </c>
      <c r="E54" s="14" t="e">
        <f>+'3'!#REF!</f>
        <v>#REF!</v>
      </c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3"/>
      <c r="EF54" s="3"/>
      <c r="EG54" s="3"/>
      <c r="EH54" s="3"/>
      <c r="EI54" s="3"/>
      <c r="EJ54" s="3"/>
      <c r="EK54" s="3"/>
      <c r="EL54" s="3"/>
      <c r="EM54" s="3"/>
      <c r="EN54" s="3"/>
      <c r="EO54" s="3"/>
      <c r="EP54" s="3"/>
      <c r="EQ54" s="3"/>
      <c r="ER54" s="3"/>
      <c r="ES54" s="3"/>
      <c r="ET54" s="3"/>
      <c r="EU54" s="3"/>
      <c r="EV54" s="3"/>
      <c r="EW54" s="3"/>
      <c r="EX54" s="3"/>
      <c r="EY54" s="3"/>
      <c r="EZ54" s="3"/>
      <c r="FA54" s="3"/>
      <c r="FB54" s="3"/>
      <c r="FC54" s="3"/>
      <c r="FD54" s="3"/>
      <c r="FE54" s="3"/>
      <c r="FF54" s="3"/>
      <c r="FG54" s="3"/>
      <c r="FH54" s="3"/>
      <c r="FI54" s="3"/>
      <c r="FJ54" s="3"/>
      <c r="FK54" s="3"/>
      <c r="FL54" s="3"/>
      <c r="FM54" s="3"/>
      <c r="FN54" s="3"/>
      <c r="FO54" s="3"/>
      <c r="FP54" s="3"/>
      <c r="FQ54" s="3"/>
      <c r="FR54" s="3"/>
      <c r="FS54" s="3"/>
      <c r="FT54" s="3"/>
      <c r="FU54" s="3"/>
      <c r="FV54" s="3"/>
      <c r="FW54" s="3"/>
      <c r="FX54" s="3"/>
      <c r="FY54" s="3"/>
      <c r="FZ54" s="3"/>
      <c r="GA54" s="3"/>
      <c r="GB54" s="3"/>
      <c r="GC54" s="3"/>
      <c r="GD54" s="3"/>
      <c r="GE54" s="3"/>
      <c r="GF54" s="3"/>
      <c r="GG54" s="3"/>
      <c r="GH54" s="3"/>
      <c r="GI54" s="3"/>
      <c r="GJ54" s="3"/>
      <c r="GK54" s="3"/>
      <c r="GL54" s="3"/>
      <c r="GM54" s="3"/>
      <c r="GN54" s="3"/>
      <c r="GO54" s="3"/>
      <c r="GP54" s="3"/>
      <c r="GQ54" s="3"/>
      <c r="GR54" s="3"/>
      <c r="GS54" s="3"/>
      <c r="GT54" s="3"/>
      <c r="GU54" s="3"/>
      <c r="GV54" s="3"/>
      <c r="GW54" s="3"/>
      <c r="GX54" s="3"/>
      <c r="GY54" s="3"/>
      <c r="GZ54" s="3"/>
      <c r="HA54" s="3"/>
      <c r="HB54" s="3"/>
      <c r="HC54" s="3"/>
      <c r="HD54" s="3"/>
      <c r="HE54" s="3"/>
      <c r="HF54" s="3"/>
      <c r="HG54" s="3"/>
      <c r="HH54" s="3"/>
      <c r="HI54" s="3"/>
      <c r="HJ54" s="3"/>
      <c r="HK54" s="3"/>
      <c r="HL54" s="3"/>
      <c r="HM54" s="3"/>
      <c r="HN54" s="3"/>
      <c r="HO54" s="3"/>
      <c r="HP54" s="3"/>
      <c r="HQ54" s="3"/>
      <c r="HR54" s="3"/>
      <c r="HS54" s="3"/>
      <c r="HT54" s="3"/>
      <c r="HU54" s="3"/>
      <c r="HV54" s="3"/>
      <c r="HW54" s="3"/>
      <c r="HX54" s="3"/>
      <c r="HY54" s="3"/>
      <c r="HZ54" s="3"/>
      <c r="IA54" s="3"/>
      <c r="IB54" s="3"/>
      <c r="IC54" s="3"/>
      <c r="ID54" s="3"/>
      <c r="IE54" s="3"/>
      <c r="IF54" s="3"/>
      <c r="IG54" s="3"/>
      <c r="IH54" s="3"/>
      <c r="II54" s="3"/>
      <c r="IJ54" s="3"/>
      <c r="IK54" s="3"/>
      <c r="IL54" s="3"/>
      <c r="IM54" s="3"/>
      <c r="IN54" s="3"/>
      <c r="IO54" s="3"/>
      <c r="IP54" s="3"/>
      <c r="IQ54" s="3"/>
      <c r="IR54" s="3"/>
      <c r="IS54" s="3"/>
      <c r="IT54" s="3"/>
      <c r="IU54" s="3"/>
    </row>
    <row r="55" spans="1:255" hidden="1"/>
    <row r="56" spans="1:255" hidden="1"/>
    <row r="57" spans="1:255" hidden="1"/>
    <row r="58" spans="1:255" hidden="1"/>
  </sheetData>
  <mergeCells count="30">
    <mergeCell ref="A29:E29"/>
    <mergeCell ref="A2:E2"/>
    <mergeCell ref="A3:E3"/>
    <mergeCell ref="A4:E4"/>
    <mergeCell ref="A6:E6"/>
    <mergeCell ref="C13:E13"/>
    <mergeCell ref="C15:C17"/>
    <mergeCell ref="D15:D17"/>
    <mergeCell ref="E15:E17"/>
    <mergeCell ref="A19:B19"/>
    <mergeCell ref="A20:B20"/>
    <mergeCell ref="A21:B21"/>
    <mergeCell ref="A22:B22"/>
    <mergeCell ref="A23:B23"/>
    <mergeCell ref="C47:E47"/>
    <mergeCell ref="C49:C51"/>
    <mergeCell ref="D49:D51"/>
    <mergeCell ref="E49:E51"/>
    <mergeCell ref="A34:E34"/>
    <mergeCell ref="C36:E36"/>
    <mergeCell ref="C38:C40"/>
    <mergeCell ref="D38:D40"/>
    <mergeCell ref="E38:E40"/>
    <mergeCell ref="A41:B41"/>
    <mergeCell ref="A53:B53"/>
    <mergeCell ref="A54:B54"/>
    <mergeCell ref="A42:B42"/>
    <mergeCell ref="A43:B43"/>
    <mergeCell ref="A44:B44"/>
    <mergeCell ref="A45:B4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opLeftCell="A10" zoomScaleNormal="100" workbookViewId="0">
      <selection activeCell="B41" sqref="B41"/>
    </sheetView>
  </sheetViews>
  <sheetFormatPr defaultRowHeight="17.25"/>
  <cols>
    <col min="1" max="1" width="16" style="39" customWidth="1"/>
    <col min="2" max="2" width="57.5703125" style="32" bestFit="1" customWidth="1"/>
    <col min="3" max="3" width="11.5703125" style="32" bestFit="1" customWidth="1"/>
    <col min="4" max="4" width="10.7109375" style="32" customWidth="1"/>
    <col min="5" max="5" width="19.7109375" style="40" customWidth="1"/>
    <col min="6" max="6" width="10.85546875" style="40" customWidth="1"/>
    <col min="7" max="7" width="17.7109375" style="40" customWidth="1"/>
    <col min="8" max="10" width="9.140625" style="32"/>
    <col min="11" max="11" width="20.7109375" style="32" customWidth="1"/>
    <col min="12" max="16384" width="9.140625" style="32"/>
  </cols>
  <sheetData>
    <row r="1" spans="1:11" s="33" customFormat="1">
      <c r="A1" s="166" t="s">
        <v>55</v>
      </c>
      <c r="B1" s="166"/>
      <c r="C1" s="166"/>
      <c r="D1" s="166"/>
      <c r="E1" s="166"/>
      <c r="F1" s="166"/>
      <c r="G1" s="166"/>
    </row>
    <row r="2" spans="1:11" s="33" customFormat="1">
      <c r="A2" s="166" t="s">
        <v>110</v>
      </c>
      <c r="B2" s="166"/>
      <c r="C2" s="166"/>
      <c r="D2" s="166"/>
      <c r="E2" s="166"/>
      <c r="F2" s="166"/>
      <c r="G2" s="166"/>
    </row>
    <row r="3" spans="1:11" s="33" customFormat="1">
      <c r="A3" s="166" t="s">
        <v>0</v>
      </c>
      <c r="B3" s="166"/>
      <c r="C3" s="166"/>
      <c r="D3" s="166"/>
      <c r="E3" s="166"/>
      <c r="F3" s="166"/>
      <c r="G3" s="166"/>
    </row>
    <row r="5" spans="1:11">
      <c r="A5" s="167" t="s">
        <v>100</v>
      </c>
      <c r="B5" s="167"/>
      <c r="C5" s="167"/>
      <c r="D5" s="167"/>
      <c r="E5" s="167"/>
      <c r="F5" s="167"/>
      <c r="G5" s="167"/>
    </row>
    <row r="6" spans="1:11">
      <c r="A6" s="168" t="s">
        <v>63</v>
      </c>
      <c r="B6" s="169" t="s">
        <v>64</v>
      </c>
      <c r="C6" s="169" t="s">
        <v>65</v>
      </c>
      <c r="D6" s="169" t="s">
        <v>66</v>
      </c>
      <c r="E6" s="170" t="s">
        <v>67</v>
      </c>
      <c r="F6" s="170" t="s">
        <v>113</v>
      </c>
      <c r="G6" s="170"/>
    </row>
    <row r="7" spans="1:11" ht="51.75">
      <c r="A7" s="168"/>
      <c r="B7" s="169"/>
      <c r="C7" s="169"/>
      <c r="D7" s="169"/>
      <c r="E7" s="170"/>
      <c r="F7" s="91" t="s">
        <v>68</v>
      </c>
      <c r="G7" s="91" t="s">
        <v>69</v>
      </c>
    </row>
    <row r="8" spans="1:11">
      <c r="A8" s="171" t="s">
        <v>37</v>
      </c>
      <c r="B8" s="171"/>
      <c r="C8" s="171"/>
      <c r="D8" s="171"/>
      <c r="E8" s="171"/>
      <c r="F8" s="171"/>
      <c r="G8" s="91">
        <f>+G9</f>
        <v>7783373.5269999998</v>
      </c>
      <c r="K8" s="34"/>
    </row>
    <row r="9" spans="1:11">
      <c r="A9" s="89" t="s">
        <v>70</v>
      </c>
      <c r="B9" s="90" t="s">
        <v>71</v>
      </c>
      <c r="C9" s="90" t="s">
        <v>72</v>
      </c>
      <c r="D9" s="171" t="s">
        <v>42</v>
      </c>
      <c r="E9" s="171"/>
      <c r="F9" s="171"/>
      <c r="G9" s="91">
        <f>+G10</f>
        <v>7783373.5269999998</v>
      </c>
      <c r="I9" s="35"/>
      <c r="K9" s="36"/>
    </row>
    <row r="10" spans="1:11">
      <c r="A10" s="89" t="s">
        <v>73</v>
      </c>
      <c r="B10" s="171" t="s">
        <v>35</v>
      </c>
      <c r="C10" s="171"/>
      <c r="D10" s="171"/>
      <c r="E10" s="171"/>
      <c r="F10" s="171"/>
      <c r="G10" s="91">
        <f>+G11+G17</f>
        <v>7783373.5269999998</v>
      </c>
    </row>
    <row r="11" spans="1:11">
      <c r="A11" s="171" t="s">
        <v>74</v>
      </c>
      <c r="B11" s="171"/>
      <c r="C11" s="171"/>
      <c r="D11" s="171"/>
      <c r="E11" s="171"/>
      <c r="F11" s="171"/>
      <c r="G11" s="91">
        <f>SUM(G12:G16)</f>
        <v>7679458.7000000002</v>
      </c>
    </row>
    <row r="12" spans="1:11" s="88" customFormat="1">
      <c r="A12" s="85">
        <v>45231177</v>
      </c>
      <c r="B12" s="37" t="s">
        <v>88</v>
      </c>
      <c r="C12" s="96" t="s">
        <v>130</v>
      </c>
      <c r="D12" s="96" t="s">
        <v>89</v>
      </c>
      <c r="E12" s="98">
        <v>1088000000</v>
      </c>
      <c r="F12" s="96">
        <v>1</v>
      </c>
      <c r="G12" s="38">
        <f t="shared" ref="G12:G16" si="0">+F12*E12/1000</f>
        <v>1088000</v>
      </c>
    </row>
    <row r="13" spans="1:11" s="88" customFormat="1">
      <c r="A13" s="85">
        <v>45231177</v>
      </c>
      <c r="B13" s="37" t="s">
        <v>88</v>
      </c>
      <c r="C13" s="96" t="s">
        <v>130</v>
      </c>
      <c r="D13" s="96" t="s">
        <v>89</v>
      </c>
      <c r="E13" s="98">
        <v>1690000000</v>
      </c>
      <c r="F13" s="96">
        <v>1</v>
      </c>
      <c r="G13" s="38">
        <f t="shared" si="0"/>
        <v>1690000</v>
      </c>
    </row>
    <row r="14" spans="1:11" s="88" customFormat="1">
      <c r="A14" s="85">
        <v>45231177</v>
      </c>
      <c r="B14" s="37" t="s">
        <v>88</v>
      </c>
      <c r="C14" s="96" t="s">
        <v>130</v>
      </c>
      <c r="D14" s="96" t="s">
        <v>89</v>
      </c>
      <c r="E14" s="98">
        <v>3489148682</v>
      </c>
      <c r="F14" s="96">
        <v>1</v>
      </c>
      <c r="G14" s="38">
        <f t="shared" si="0"/>
        <v>3489148.682</v>
      </c>
    </row>
    <row r="15" spans="1:11" s="88" customFormat="1">
      <c r="A15" s="85">
        <v>45231177</v>
      </c>
      <c r="B15" s="37" t="s">
        <v>88</v>
      </c>
      <c r="C15" s="96" t="s">
        <v>130</v>
      </c>
      <c r="D15" s="96" t="s">
        <v>89</v>
      </c>
      <c r="E15" s="98">
        <v>812410018</v>
      </c>
      <c r="F15" s="96">
        <v>1</v>
      </c>
      <c r="G15" s="38">
        <f t="shared" si="0"/>
        <v>812410.01800000004</v>
      </c>
    </row>
    <row r="16" spans="1:11" s="88" customFormat="1">
      <c r="A16" s="85">
        <v>45231177</v>
      </c>
      <c r="B16" s="37" t="s">
        <v>88</v>
      </c>
      <c r="C16" s="96" t="s">
        <v>130</v>
      </c>
      <c r="D16" s="96" t="s">
        <v>89</v>
      </c>
      <c r="E16" s="98">
        <v>599900000</v>
      </c>
      <c r="F16" s="96">
        <v>1</v>
      </c>
      <c r="G16" s="38">
        <f t="shared" si="0"/>
        <v>599900</v>
      </c>
    </row>
    <row r="17" spans="1:11" s="88" customFormat="1">
      <c r="A17" s="172" t="s">
        <v>75</v>
      </c>
      <c r="B17" s="173"/>
      <c r="C17" s="173"/>
      <c r="D17" s="173"/>
      <c r="E17" s="173"/>
      <c r="F17" s="174"/>
      <c r="G17" s="91">
        <f>SUM(G18:G28)</f>
        <v>103914.827</v>
      </c>
    </row>
    <row r="18" spans="1:11" s="88" customFormat="1">
      <c r="A18" s="85">
        <v>98111140</v>
      </c>
      <c r="B18" s="97" t="s">
        <v>90</v>
      </c>
      <c r="C18" s="96" t="s">
        <v>132</v>
      </c>
      <c r="D18" s="96" t="s">
        <v>89</v>
      </c>
      <c r="E18" s="98">
        <v>9891341</v>
      </c>
      <c r="F18" s="96">
        <v>1</v>
      </c>
      <c r="G18" s="38">
        <f t="shared" ref="G18:G28" si="1">+F18*E18/1000</f>
        <v>9891.3410000000003</v>
      </c>
    </row>
    <row r="19" spans="1:11" s="88" customFormat="1">
      <c r="A19" s="85">
        <v>98111140</v>
      </c>
      <c r="B19" s="97" t="s">
        <v>90</v>
      </c>
      <c r="C19" s="100" t="s">
        <v>132</v>
      </c>
      <c r="D19" s="96" t="s">
        <v>89</v>
      </c>
      <c r="E19" s="98">
        <v>2986724</v>
      </c>
      <c r="F19" s="96">
        <v>1</v>
      </c>
      <c r="G19" s="38">
        <f t="shared" si="1"/>
        <v>2986.7240000000002</v>
      </c>
    </row>
    <row r="20" spans="1:11" s="88" customFormat="1">
      <c r="A20" s="85">
        <v>98111140</v>
      </c>
      <c r="B20" s="97" t="s">
        <v>90</v>
      </c>
      <c r="C20" s="100" t="s">
        <v>132</v>
      </c>
      <c r="D20" s="96" t="s">
        <v>89</v>
      </c>
      <c r="E20" s="98">
        <v>9657041</v>
      </c>
      <c r="F20" s="96">
        <v>1</v>
      </c>
      <c r="G20" s="38">
        <f t="shared" si="1"/>
        <v>9657.0409999999993</v>
      </c>
    </row>
    <row r="21" spans="1:11" s="88" customFormat="1">
      <c r="A21" s="85">
        <v>98111140</v>
      </c>
      <c r="B21" s="97" t="s">
        <v>90</v>
      </c>
      <c r="C21" s="100" t="s">
        <v>132</v>
      </c>
      <c r="D21" s="96" t="s">
        <v>89</v>
      </c>
      <c r="E21" s="98">
        <v>26078266</v>
      </c>
      <c r="F21" s="96">
        <v>1</v>
      </c>
      <c r="G21" s="38">
        <f t="shared" si="1"/>
        <v>26078.266</v>
      </c>
    </row>
    <row r="22" spans="1:11" s="88" customFormat="1">
      <c r="A22" s="85">
        <v>98111140</v>
      </c>
      <c r="B22" s="97" t="s">
        <v>90</v>
      </c>
      <c r="C22" s="100" t="s">
        <v>132</v>
      </c>
      <c r="D22" s="96" t="s">
        <v>89</v>
      </c>
      <c r="E22" s="98">
        <v>4736159</v>
      </c>
      <c r="F22" s="96">
        <v>1</v>
      </c>
      <c r="G22" s="38">
        <f t="shared" si="1"/>
        <v>4736.1589999999997</v>
      </c>
    </row>
    <row r="23" spans="1:11" s="88" customFormat="1">
      <c r="A23" s="85">
        <v>98111140</v>
      </c>
      <c r="B23" s="97" t="s">
        <v>90</v>
      </c>
      <c r="C23" s="100" t="s">
        <v>132</v>
      </c>
      <c r="D23" s="96" t="s">
        <v>89</v>
      </c>
      <c r="E23" s="98">
        <v>4238931</v>
      </c>
      <c r="F23" s="96">
        <v>1</v>
      </c>
      <c r="G23" s="38">
        <f t="shared" si="1"/>
        <v>4238.9309999999996</v>
      </c>
    </row>
    <row r="24" spans="1:11">
      <c r="A24" s="85">
        <v>71351540</v>
      </c>
      <c r="B24" s="97" t="s">
        <v>91</v>
      </c>
      <c r="C24" s="96" t="s">
        <v>133</v>
      </c>
      <c r="D24" s="96" t="s">
        <v>89</v>
      </c>
      <c r="E24" s="98">
        <v>9714483</v>
      </c>
      <c r="F24" s="96">
        <v>1</v>
      </c>
      <c r="G24" s="38">
        <f t="shared" si="1"/>
        <v>9714.4830000000002</v>
      </c>
      <c r="K24" s="41"/>
    </row>
    <row r="25" spans="1:11">
      <c r="A25" s="85">
        <v>71351540</v>
      </c>
      <c r="B25" s="97" t="s">
        <v>91</v>
      </c>
      <c r="C25" s="100" t="s">
        <v>131</v>
      </c>
      <c r="D25" s="96" t="s">
        <v>89</v>
      </c>
      <c r="E25" s="98">
        <v>4560000</v>
      </c>
      <c r="F25" s="96">
        <v>1</v>
      </c>
      <c r="G25" s="38">
        <f t="shared" si="1"/>
        <v>4560</v>
      </c>
      <c r="K25" s="41"/>
    </row>
    <row r="26" spans="1:11">
      <c r="A26" s="85">
        <v>71351540</v>
      </c>
      <c r="B26" s="97" t="s">
        <v>91</v>
      </c>
      <c r="C26" s="96" t="s">
        <v>133</v>
      </c>
      <c r="D26" s="96" t="s">
        <v>89</v>
      </c>
      <c r="E26" s="98">
        <v>14753699.999999998</v>
      </c>
      <c r="F26" s="96">
        <v>1</v>
      </c>
      <c r="G26" s="38">
        <f t="shared" si="1"/>
        <v>14753.699999999999</v>
      </c>
      <c r="K26" s="41"/>
    </row>
    <row r="27" spans="1:11">
      <c r="A27" s="85">
        <v>71351540</v>
      </c>
      <c r="B27" s="97" t="s">
        <v>91</v>
      </c>
      <c r="C27" s="96" t="s">
        <v>131</v>
      </c>
      <c r="D27" s="96" t="s">
        <v>89</v>
      </c>
      <c r="E27" s="98">
        <v>7980000</v>
      </c>
      <c r="F27" s="96">
        <v>1</v>
      </c>
      <c r="G27" s="38">
        <f t="shared" si="1"/>
        <v>7980</v>
      </c>
      <c r="K27" s="41"/>
    </row>
    <row r="28" spans="1:11">
      <c r="A28" s="85">
        <v>71351540</v>
      </c>
      <c r="B28" s="97" t="s">
        <v>91</v>
      </c>
      <c r="C28" s="96" t="s">
        <v>133</v>
      </c>
      <c r="D28" s="96" t="s">
        <v>89</v>
      </c>
      <c r="E28" s="98">
        <v>9318182</v>
      </c>
      <c r="F28" s="96">
        <v>1</v>
      </c>
      <c r="G28" s="38">
        <f t="shared" si="1"/>
        <v>9318.1820000000007</v>
      </c>
      <c r="K28" s="41"/>
    </row>
  </sheetData>
  <mergeCells count="15">
    <mergeCell ref="A11:F11"/>
    <mergeCell ref="A17:F17"/>
    <mergeCell ref="A8:F8"/>
    <mergeCell ref="D9:F9"/>
    <mergeCell ref="B10:F10"/>
    <mergeCell ref="A1:G1"/>
    <mergeCell ref="A2:G2"/>
    <mergeCell ref="A3:G3"/>
    <mergeCell ref="A5:G5"/>
    <mergeCell ref="A6:A7"/>
    <mergeCell ref="B6:B7"/>
    <mergeCell ref="C6:C7"/>
    <mergeCell ref="D6:D7"/>
    <mergeCell ref="E6:E7"/>
    <mergeCell ref="F6:G6"/>
  </mergeCells>
  <pageMargins left="0.28000000000000003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'3'!Print_Area</vt:lpstr>
      <vt:lpstr>'1'!Print_Titles</vt:lpstr>
      <vt:lpstr>'2'!Print_Titles</vt:lpstr>
      <vt:lpstr>'3'!Print_Titles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https://mul2-mta.gov.am/tasks/1109677/oneclick/dbf3ddb815381ec12a374e24688d37d2926bc899d0e64b38bfbda0eb560024ce.xlsx?token=42cecee8ce368b8414111472b9e24718</cp:keywords>
  <cp:lastModifiedBy>Hovhannes Harutyunyan</cp:lastModifiedBy>
  <cp:lastPrinted>2022-06-01T15:49:18Z</cp:lastPrinted>
  <dcterms:created xsi:type="dcterms:W3CDTF">2020-01-16T08:04:10Z</dcterms:created>
  <dcterms:modified xsi:type="dcterms:W3CDTF">2022-06-01T17:37:15Z</dcterms:modified>
</cp:coreProperties>
</file>