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D:\Anush Khudoyan\Desktop\ardir\"/>
    </mc:Choice>
  </mc:AlternateContent>
  <bookViews>
    <workbookView xWindow="0" yWindow="0" windowWidth="20730" windowHeight="11760" activeTab="4"/>
  </bookViews>
  <sheets>
    <sheet name="Հավելված 1" sheetId="33" r:id="rId1"/>
    <sheet name="Հավելված 2" sheetId="44" r:id="rId2"/>
    <sheet name="Հավելված 3" sheetId="45" r:id="rId3"/>
    <sheet name="Հավելված 4  " sheetId="31" r:id="rId4"/>
    <sheet name="Հավելված 5 " sheetId="32" r:id="rId5"/>
    <sheet name="Հավելված 6" sheetId="39" r:id="rId6"/>
    <sheet name=" Հավելված 7" sheetId="27" r:id="rId7"/>
    <sheet name="Հավելված 8" sheetId="28" r:id="rId8"/>
  </sheets>
  <definedNames>
    <definedName name="AgencyCode" localSheetId="1">#REF!</definedName>
    <definedName name="AgencyCode" localSheetId="2">#REF!</definedName>
    <definedName name="AgencyCode">#REF!</definedName>
    <definedName name="AgencyName" localSheetId="1">#REF!</definedName>
    <definedName name="AgencyName" localSheetId="2">#REF!</definedName>
    <definedName name="AgencyName">#REF!</definedName>
    <definedName name="davit">#REF!</definedName>
    <definedName name="Functional1" localSheetId="1">#REF!</definedName>
    <definedName name="Functional1" localSheetId="2">#REF!</definedName>
    <definedName name="Functional1">#REF!</definedName>
    <definedName name="ggg">#REF!</definedName>
    <definedName name="PANature" localSheetId="1">#REF!</definedName>
    <definedName name="PANature" localSheetId="2">#REF!</definedName>
    <definedName name="PANature">#REF!</definedName>
    <definedName name="PAType" localSheetId="1">#REF!</definedName>
    <definedName name="PAType" localSheetId="2">#REF!</definedName>
    <definedName name="PAType">#REF!</definedName>
    <definedName name="Performance2" localSheetId="1">#REF!</definedName>
    <definedName name="Performance2" localSheetId="2">#REF!</definedName>
    <definedName name="Performance2">#REF!</definedName>
    <definedName name="PerformanceType" localSheetId="1">#REF!</definedName>
    <definedName name="PerformanceType" localSheetId="2">#REF!</definedName>
    <definedName name="PerformanceType">#REF!</definedName>
    <definedName name="_xlnm.Print_Area" localSheetId="1">'Հավելված 2'!$A$1:$E$17</definedName>
    <definedName name="_xlnm.Print_Area" localSheetId="5">'Հավելված 6'!$A$1:$H$25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E31" i="28" l="1"/>
  <c r="E31" i="27"/>
  <c r="E22" i="31"/>
  <c r="D22" i="31"/>
  <c r="C10" i="44"/>
  <c r="B10" i="44"/>
  <c r="C12" i="44"/>
  <c r="B12" i="44"/>
  <c r="B26" i="28"/>
  <c r="D11" i="45" l="1"/>
  <c r="E11" i="45" l="1"/>
  <c r="F25" i="28"/>
  <c r="F26" i="28"/>
  <c r="F27" i="28"/>
  <c r="F28" i="28"/>
  <c r="F29" i="28"/>
  <c r="F30" i="28"/>
  <c r="B27" i="28"/>
  <c r="B28" i="28"/>
  <c r="B29" i="28"/>
  <c r="B30" i="28"/>
  <c r="H17" i="39" l="1"/>
  <c r="H16" i="39" s="1"/>
  <c r="H15" i="39" s="1"/>
  <c r="H13" i="39" l="1"/>
  <c r="D31" i="27" l="1"/>
  <c r="D31" i="28" s="1"/>
  <c r="H28" i="32"/>
  <c r="H27" i="32" s="1"/>
  <c r="H26" i="32" s="1"/>
  <c r="H24" i="32" s="1"/>
  <c r="H22" i="32" s="1"/>
  <c r="H21" i="32" s="1"/>
  <c r="H19" i="32" s="1"/>
  <c r="H17" i="32" s="1"/>
  <c r="H15" i="32" s="1"/>
  <c r="H13" i="32" s="1"/>
  <c r="H12" i="32" s="1"/>
  <c r="G28" i="32"/>
  <c r="G27" i="32" s="1"/>
  <c r="G26" i="32" s="1"/>
  <c r="G24" i="32" s="1"/>
  <c r="G22" i="32" s="1"/>
  <c r="G21" i="32" s="1"/>
  <c r="G19" i="32" s="1"/>
  <c r="G17" i="32" s="1"/>
  <c r="E15" i="31"/>
  <c r="E13" i="31" s="1"/>
  <c r="D15" i="31"/>
  <c r="D13" i="31" s="1"/>
  <c r="B25" i="28" l="1"/>
  <c r="C22" i="27"/>
  <c r="C22" i="28" s="1"/>
  <c r="G15" i="32"/>
  <c r="G13" i="32" s="1"/>
  <c r="G12" i="32" s="1"/>
  <c r="F15" i="31"/>
  <c r="F13" i="31" s="1"/>
  <c r="F11" i="45"/>
  <c r="D12" i="44"/>
  <c r="D10" i="44"/>
  <c r="F31" i="27"/>
  <c r="F31" i="28" s="1"/>
  <c r="I29" i="32"/>
  <c r="I28" i="32" s="1"/>
  <c r="I27" i="32" s="1"/>
  <c r="I26" i="32" s="1"/>
  <c r="I24" i="32" s="1"/>
  <c r="I22" i="32" s="1"/>
  <c r="I21" i="32" s="1"/>
  <c r="I19" i="32" s="1"/>
  <c r="I17" i="32" s="1"/>
  <c r="I15" i="32" s="1"/>
  <c r="I13" i="32" s="1"/>
  <c r="I12" i="32" s="1"/>
</calcChain>
</file>

<file path=xl/sharedStrings.xml><?xml version="1.0" encoding="utf-8"?>
<sst xmlns="http://schemas.openxmlformats.org/spreadsheetml/2006/main" count="185" uniqueCount="119">
  <si>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</si>
  <si>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</si>
  <si>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</si>
  <si>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</si>
  <si>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</si>
  <si>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</si>
  <si>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</si>
  <si>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</si>
  <si>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</si>
  <si>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</si>
  <si>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</si>
  <si>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</si>
  <si>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Տարի </t>
  </si>
  <si>
    <t>ՄԱՍ 1. ՊԵՏԱԿԱՆ ՄԱՐՄՆԻ ԳԾՈՎ ԱՐԴՅՈՒՆՔԱՅԻՆ (ԿԱՏԱՐՈՂԱԿԱՆ) ՑՈՒՑԱՆԻՇՆԵՐԸ</t>
  </si>
  <si>
    <t>Հավելված 1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</si>
  <si>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</si>
  <si>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</si>
  <si>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</si>
  <si>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</si>
  <si>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</si>
  <si>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 xml:space="preserve">Ծրագրի անվանումը </t>
  </si>
  <si>
    <t>Ծրագրի նպատակը</t>
  </si>
  <si>
    <t>Վերջնական արդյունքի նկարագրությունը</t>
  </si>
  <si>
    <t>Ծրագրի միջոցառումներ</t>
  </si>
  <si>
    <t>Միջոցառման նկարագրությունը՝</t>
  </si>
  <si>
    <t>հազ. դրամներով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</si>
  <si>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</si>
  <si>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</si>
  <si>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</si>
  <si>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</si>
  <si>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</si>
  <si>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</si>
  <si>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</si>
  <si>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</si>
  <si>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</si>
  <si>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</si>
  <si>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>Ցուցանիշների փոփոխությունը (ավելացումները նշված են դրական նշանով, իսկ նվազեցումները` փակագծերում)</t>
  </si>
  <si>
    <t>Ցուցանիշների փոփոխությունը (ավելացումները նշված են դրական նշանով)</t>
  </si>
  <si>
    <t xml:space="preserve">        (հազ. դրամ)</t>
  </si>
  <si>
    <t>Ցուցանիշների փոփոխությունը</t>
  </si>
  <si>
    <t>ԸՆԴԱՄԵՆԸ</t>
  </si>
  <si>
    <t>Միջոցառում</t>
  </si>
  <si>
    <t>Ինն ամիս</t>
  </si>
  <si>
    <t>Տարի</t>
  </si>
  <si>
    <t xml:space="preserve">ՀՀ կառավարության  2022 թվականի </t>
  </si>
  <si>
    <t xml:space="preserve">ՀՀ  տարածքային կառավարման և ենթակառուցվածքների նախարարություն </t>
  </si>
  <si>
    <r>
      <t>«ՀԱՅԱUՏԱՆԻ ՀԱՆՐԱՊԵՏՈՒԹՅԱՆ 2022 ԹՎԱԿԱՆԻ ՊԵՏԱԿԱՆ ԲՅՈՒՋԵԻ ՄԱUԻՆ» ՀԱՅԱUՏԱՆԻ ՀԱՆՐԱՊԵՏՈՒԹՅԱՆ OՐԵՆՔԻ N 1 ՀԱՎԵԼՎԱԾԻ N 2 ԱՂՅՈՒՍԱԿՈՒՄ  ԵՎ ՀԱՅԱՍՏԱՆԻ ՀԱՆՐԱՊԵՏՈՒԹՅԱՆ ԿԱՌԱՎԱՐՈՒԹՅԱՆ 2021ԹՎԱԿԱՆԻ ԴԵԿՏԵՄԲԵՐԻ 23-Ի N 2121-Ն ՈՐՈՇՄԱՆ N5  ՀԱՎԵԼՎԱԾԻ  N1  ԱՂՅՈՒՍԱԿՈՒՄ ԿԱՏԱՐՎՈՂ</t>
    </r>
    <r>
      <rPr>
        <b/>
        <sz val="12"/>
        <rFont val="GHEA Grapalat"/>
        <family val="3"/>
      </rPr>
      <t xml:space="preserve"> ՓՈՓՈԽՈՒԹՅՈՒՆՆԵՐԸ ԵՎ ԼՐԱՑՈՒՄՆԵՐԸ</t>
    </r>
  </si>
  <si>
    <t>ՀՀ տարածքային կառավարման և ենթակառուցվածքների նախարարություն</t>
  </si>
  <si>
    <t xml:space="preserve"> ՀՀ տարածքային կառավարման և ենթակառուցվածքների նախարարության ջրային կոմիտե</t>
  </si>
  <si>
    <t xml:space="preserve"> 04</t>
  </si>
  <si>
    <t xml:space="preserve"> ՏՆՏԵՍԱԿԱՆ ՀԱՐԱԲԵՐՈՒԹՅՈՒՆՆԵՐ</t>
  </si>
  <si>
    <t xml:space="preserve"> 02</t>
  </si>
  <si>
    <t xml:space="preserve"> Գյուղատնտեսություն, անտառային տնտեսություն, ձկնորսություն և որսորդություն</t>
  </si>
  <si>
    <t xml:space="preserve"> Ոռոգում</t>
  </si>
  <si>
    <t>Աջակցություն ոռոգման համակարգի արդիականացմանը</t>
  </si>
  <si>
    <t>Աջակցություն ոռոգման համակարգերի հիմնանորոգմանը</t>
  </si>
  <si>
    <t>Աջակցություն ոռոգման համակարգերի  հիմնանորոգման նպատակով իրականացվող միջոցառումներին</t>
  </si>
  <si>
    <t>Տրանսֆերտների տրամադրում</t>
  </si>
  <si>
    <t xml:space="preserve"> ԸՆԹԱՑԻԿ ԾԱԽՍԵՐ</t>
  </si>
  <si>
    <t>ԴՐԱՄԱՇՆՈՐՀՆԵՐ</t>
  </si>
  <si>
    <t xml:space="preserve"> - Կապիտալ դրամաշնորհներ պետական և համայնքային առևտրային կազմակերպություններին</t>
  </si>
  <si>
    <t xml:space="preserve"> Առաջին կիսամյակ</t>
  </si>
  <si>
    <t>Առաջին կիսամյակ</t>
  </si>
  <si>
    <t>ՀԱՅԱՍՏԱՆԻ ՀԱՆՐԱՊԵՏՈՒԹՅԱՆ ԿԱՌԱՎԱՐՈՒԹՅԱՆ 2021 ԹՎԱԿԱՆԻ ԴԵԿՏԵՄԲԵՐԻ 23-Ի N 2121-Ն ՈՐՈՇՄԱՆ N 9.1 ՀԱՎԵԼՎԱԾԻ  9.1.26 ԱՂՅՈՒՍԱԿՈՒՄ ԿԱՏԱՐՎՈՂ  ԼՐԱՑՈՒՄՆԵՐԸ</t>
  </si>
  <si>
    <t xml:space="preserve">ՀԱՅԱՍՏԱՆԻ ՀԱՆՐԱՊԵՏՈՒԹՅԱՆ ԿԱՌԱՎԱՐՈՒԹՅԱՆ 2021 ԹՎԱԿԱՆԻ ԴԵԿՏԵՄԲԵՐԻ 23-Ի N 2121-Ն ՈՐՈՇՄԱՆ N9 ՀԱՎԵԼՎԱԾԻ  9.7 ԱՂՅՈՒՍԱԿՈՒՄ ԿԱՏԱՐՎՈՂ  ԼՐԱՑՈՒՄՆԵՐԸ 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</si>
  <si>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</si>
  <si>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</si>
  <si>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</si>
  <si>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</si>
  <si>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Ծրագիր</t>
  </si>
  <si>
    <t>այդ թվում՝ ըստ ուղղությունների</t>
  </si>
  <si>
    <t>ՀԱՅԱՍՏԱՆԻ ՀԱՆՐԱՊԵՏՈՒԹՅԱՆ ԿԱՌԱՎԱՐՈՒԹՅԱՆ 2021 ԹՎԱԿԱՆԻ ԴԵԿՏԵՄԲԵՐԻ 23-Ի N 2121-Ն ՈՐՈՇՄԱՆ N5  ՀԱՎԵԼՎԱԾԻ  N7 ԱՂՅՈՒՍԱԿՈՒՄ ԿԱՏԱՐՎՈՂ ԼՐԱՑՈՒՄՆԵՐԸ</t>
  </si>
  <si>
    <t>ՀՀ տարածքային կառավարման և ենթակառուցվածքների նախարարության ջրային կոմիտե</t>
  </si>
  <si>
    <t>Հավելված 3</t>
  </si>
  <si>
    <t>Հավելված 4</t>
  </si>
  <si>
    <t>Հավելված 5</t>
  </si>
  <si>
    <t>«Ջրառ» ՓԲԸ</t>
  </si>
  <si>
    <t>Արտաշատի ջրանցքի հիմնանորոգում</t>
  </si>
  <si>
    <t>Արզնի-Շամիրամ ջրանցքի 1-ին հերթի հիմնանորոգում</t>
  </si>
  <si>
    <t>Արզնի-Շամիրամ ջրանցքի 2-րդ հերթի հիմնանորոգում</t>
  </si>
  <si>
    <t>Արտաշատի ջրանցքի հիմնանորոգում, մ</t>
  </si>
  <si>
    <t>Արզնի-Շամիրամ ջրանցքի 1-ին հերթի հիմնանորոգում,մ</t>
  </si>
  <si>
    <t>Արզնի-Շամիրամ ջրանցքի 2-րդ հերթի հիմնանորոգում,մ</t>
  </si>
  <si>
    <t>Հավելված N 2</t>
  </si>
  <si>
    <t xml:space="preserve">                   -ի N        -Ն որոշման</t>
  </si>
  <si>
    <t>հազ. դրամ</t>
  </si>
  <si>
    <t>Եկամտատեսակ</t>
  </si>
  <si>
    <t>Ընդամենը</t>
  </si>
  <si>
    <t xml:space="preserve">այդ թվում </t>
  </si>
  <si>
    <t>ՀՀ կառավարության 2022 թվականի</t>
  </si>
  <si>
    <t xml:space="preserve">«ՀԱՅԱՍՏԱՆԻ ՀԱՆՐԱՊԵՏՈՒԹՅԱՆ 2022 ԹՎԱԿԱՆԻ ՊԵՏԱԿԱՆ ԲՅՈՒՋԵԻ ՄԱՍԻՆ» ՕՐԵՆՔԻ  6-ՐԴ  ՀՈԴՎԱԾԻ ԱՂՅՈՒՍԱԿՈՒՄ ԵՎ ՀԱՅԱՍՏԱՆԻ ՀԱՆՐԱՊԵՏՈՒԹՅԱՆ ԿԱՌԱՎԱՐՈՒԹՅԱՆ 2021 ԹՎԱԿԱՆԻ ԴԵԿՏԵՄԲԵՐԻ 23-Ի  N 2121-Ն ՈՐՈՇՄԱՆ N 2 ՀԱՎԵԼՎԱԾՈՒՄ ԿԱՏԱՐՎՈՂ ՓՈՓՈԽՈՒԹՅՈՒՆՆԵՐԸ </t>
  </si>
  <si>
    <t>Այլ եկամուտներ</t>
  </si>
  <si>
    <t>Եկամտատեսակը</t>
  </si>
  <si>
    <t>Գանձման համար պատասխանատու պետական կառավարման մարմին(ներ)ը</t>
  </si>
  <si>
    <t>I կիսամյակ</t>
  </si>
  <si>
    <t xml:space="preserve">Ինն ամիս </t>
  </si>
  <si>
    <t>այդ թվում`</t>
  </si>
  <si>
    <t>Այլ եկամուտներ, ընդամենը</t>
  </si>
  <si>
    <t>Ապրանքների մատակարարումից և ծառայությունների մատուցումից եկամուտներ</t>
  </si>
  <si>
    <r>
      <t>ՀԱՅԱՍՏԱՆԻ ՀԱՆՐԱՊԵՏՈՒԹՅԱՆ ԿԱՌԱՎԱՐՈՒԹՅԱՆ 2021ԹՎԱԿԱՆԻ ԴԵԿՏԵՄԲԵՐԻ 23-Ի N 2121-Ն ՈՐՈՇՄԱՆ N 6  ՀԱՎԵԼՎԱԾՈՒՄ ԿԱՏԱՐՎՈՂ</t>
    </r>
    <r>
      <rPr>
        <b/>
        <sz val="12"/>
        <rFont val="GHEA Grapalat"/>
        <family val="3"/>
      </rPr>
      <t xml:space="preserve"> ՓՈՓՈԽՈՒԹՅՈՒՆՆԵՐԸ ԵՎ ԼՐԱՑՈՒՄՆԵՐԸ</t>
    </r>
  </si>
  <si>
    <t>Եկամուտների գծով</t>
  </si>
  <si>
    <t>Ծախսերի գծով</t>
  </si>
  <si>
    <t>Դեֆիցիտը (պակասուրդը)</t>
  </si>
  <si>
    <t>Հավելված  8</t>
  </si>
  <si>
    <t>Հավելված 7</t>
  </si>
  <si>
    <t>Հավելված 6</t>
  </si>
  <si>
    <t>Ստորին Հրազդանի ջրանցքի 1-ին հերթ, գլխամասային հանգույցի հիմնանորոգում</t>
  </si>
  <si>
    <t>Ստորին Հրազդանի ջրանցքի 2-րդ հերթի հիմնանորոգում</t>
  </si>
  <si>
    <t>Ստորին Հրազդանի ջրանցքի 1-ին հերթ, գլխամասային հանգույցի հիմնանորոգում,մ</t>
  </si>
  <si>
    <t>Ստորին Հրազդանի ջրանցքի 2-րդ հերթի հիմնանորոգում,մ</t>
  </si>
  <si>
    <t>Արտաշատի ջրանցքի և գլխամասային հանգույցի հիմնանորոգում</t>
  </si>
  <si>
    <t>Արտաշատի ջրանցքի և գլխամասային հանգույցի հիմնանորոգում,մ</t>
  </si>
  <si>
    <t>(ավելացումները նշված են դրական նշանով) </t>
  </si>
  <si>
    <t>«ՀԱՅԱUՏԱՆԻ ՀԱՆՐԱՊԵՏՈՒԹՅԱՆ 2022 ԹՎԱԿԱՆԻ ՊԵՏԱԿԱՆ ԲՅՈՒՋԵԻ ՄԱUԻՆ» ՀԱՅԱUՏԱՆԻ ՀԱՆՐԱՊԵՏՈՒԹՅԱՆ OՐԵՆՔԻ  2-ՐԴ ՀՈԴՎԱԾԻ ԱՂՅՈՒՍԱԿՈՒՄ ԿԱՏԱՐՎՈՂ ՓՈՓՈԽՈՒԹՅՈՒՆՆԵՐԸ</t>
  </si>
  <si>
    <t>Արտաբյուջետային միջոցներ</t>
  </si>
  <si>
    <t xml:space="preserve"> Ոռոգման ոլորտում իրականացվող ծրագրերի արդյունավետության բարձրացում</t>
  </si>
  <si>
    <t xml:space="preserve"> Աջակցություն ոռոգման ոլորտի արդիականացման ծրագրերի իրականացմանը</t>
  </si>
  <si>
    <t xml:space="preserve">Ակտիվն օգտագործող կազմակերպությունների անվանումները </t>
  </si>
  <si>
    <t>«ՍԵՎԱՆԱ ԼՃԻՑ ՋՐԻ ԼՐԱՑՈՒՑԻՉ ԲԱՑԹՂՄԱՆ ՀԱՄԱՐ ՎՃԱՐՄԱՆ ԵՆԹԱԿԱ ԳՈՒՄԱՐՆԵՐ» ԱՆՎԱՄԲ ԱՐՏԱԲՅՈՒՋԵՏԱՅԻՆ ՀԱՇՎԻ ՄԻՋՈՑՆԵՐԻ ԾԱԽՍՄԱՆ ՆԱԽԱՀԱՇԻՎԸ ԵՎ ՀԱՅԱՍՏԱՆԻ ՀԱՆՐԱՊԵՏՈՒԹՅԱՆ ԿԱՌԱՎԱՐՈՒԹՅԱՆ 2021 ԹՎԱԿԱՆԻ ԴԵԿՏԵՄԲԵՐԻ 23-Ի N 2121-Ն ՈՐՈՇՄԱՆ N3 և N4  ՀԱՎԵԼՎԱԾՆԵՐՈՒՄ  ԿԱՏԱՐՎՈՂ 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</si>
</sst>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0.0"/>
    <numFmt numFmtId="165" formatCode="_-* #,##0.00_р_._-;\-* #,##0.00_р_._-;_-* &quot;-&quot;??_р_._-;_-@_-"/>
    <numFmt numFmtId="166" formatCode="#,##0.0"/>
    <numFmt numFmtId="167" formatCode="_-* #,##0.0\ _֏_-;\-* #,##0.0\ _֏_-;_-* &quot;-&quot;??\ _֏_-;_-@_-"/>
    <numFmt numFmtId="168" formatCode="##,##0.0;\(##,##0.0\);\-"/>
    <numFmt numFmtId="169" formatCode="_(* #,##0.0_);_(* \(#,##0.0\);_(* &quot;-&quot;?_);_(@_)"/>
    <numFmt numFmtId="170" formatCode="_(* #,##0.0_);_(* \(#,##0.0\);_(* &quot;-&quot;??_);_(@_)"/>
    <numFmt numFmtId="171" formatCode="_-* #,##0.00\ _դ_ր_._-;\-* #,##0.00\ _դ_ր_._-;_-* &quot;-&quot;??\ _դ_ր_._-;_-@_-"/>
  </numFmts>
  <fonts count="34">
    <font>
      <sz val="11"/>
      <color theme="1"/>
      <name val="Calibri"/>
      <family val="2"/>
      <charset val="1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i/>
      <sz val="10"/>
      <color theme="1"/>
      <name val="GHEA Grapalat"/>
      <family val="3"/>
    </font>
    <font>
      <b/>
      <sz val="10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b/>
      <i/>
      <sz val="10"/>
      <name val="GHEA Grapalat"/>
      <family val="3"/>
    </font>
    <font>
      <sz val="10"/>
      <name val="Times Armenian"/>
      <family val="1"/>
    </font>
    <font>
      <sz val="12"/>
      <color theme="1"/>
      <name val="GHEA Grapalat"/>
      <family val="3"/>
    </font>
    <font>
      <b/>
      <sz val="12"/>
      <name val="GHEA Grapalat"/>
      <family val="3"/>
    </font>
    <font>
      <b/>
      <sz val="11"/>
      <name val="GHEA Grapalat"/>
      <family val="3"/>
    </font>
    <font>
      <sz val="11"/>
      <name val="GHEA Grapalat"/>
      <family val="3"/>
    </font>
    <font>
      <sz val="8"/>
      <name val="GHEA Grapalat"/>
      <family val="2"/>
    </font>
    <font>
      <i/>
      <sz val="8"/>
      <color theme="1"/>
      <name val="GHEA Grapalat"/>
      <family val="3"/>
    </font>
    <font>
      <b/>
      <sz val="11"/>
      <color theme="1"/>
      <name val="GHEA Grapalat"/>
      <family val="3"/>
    </font>
    <font>
      <i/>
      <sz val="8"/>
      <name val="GHEA Grapalat"/>
      <family val="3"/>
    </font>
    <font>
      <sz val="11"/>
      <color indexed="8"/>
      <name val="GHEA Grapalat"/>
      <family val="3"/>
    </font>
    <font>
      <sz val="9"/>
      <name val="GHEA Grapalat"/>
      <family val="3"/>
    </font>
    <font>
      <sz val="11"/>
      <color indexed="9"/>
      <name val="GHEA Grapalat"/>
      <family val="3"/>
    </font>
    <font>
      <sz val="10"/>
      <color indexed="9"/>
      <name val="GHEA Grapalat"/>
      <family val="3"/>
    </font>
    <font>
      <sz val="10"/>
      <name val="Star"/>
    </font>
    <font>
      <sz val="11"/>
      <name val="Arial Armenian"/>
      <family val="2"/>
    </font>
    <font>
      <sz val="11"/>
      <name val="GHEA Grapalat"/>
      <family val="2"/>
    </font>
    <font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/>
      <top/>
      <bottom style="thin">
        <color indexed="64"/>
      </bottom>
      <diagonal/>
    </border>
  </borders>
  <cellStyleXfs count="31">
    <xf numFmtId="0" fontId="0" fillId="0" borderId="0"/>
    <xf numFmtId="0" fontId="12" fillId="0" borderId="0" applyNumberFormat="0" applyFill="0" applyBorder="0" applyAlignment="0" applyProtection="0"/>
    <xf numFmtId="0" fontId="1" fillId="0" borderId="0"/>
    <xf numFmtId="9" fontId="2" fillId="0" borderId="0" applyFont="0" applyFill="0" applyBorder="0" applyAlignment="0" applyProtection="0"/>
    <xf numFmtId="0" fontId="3" fillId="0" borderId="0"/>
    <xf numFmtId="0" fontId="4" fillId="0" borderId="0">
      <alignment horizontal="left" vertical="top" wrapText="1"/>
    </xf>
    <xf numFmtId="0" fontId="5" fillId="0" borderId="0"/>
    <xf numFmtId="0" fontId="12" fillId="0" borderId="0"/>
    <xf numFmtId="165" fontId="13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9" fontId="1" fillId="0" borderId="0" applyFont="0" applyFill="0" applyBorder="0" applyAlignment="0" applyProtection="0"/>
    <xf numFmtId="168" fontId="22" fillId="0" borderId="0" applyFill="0" applyBorder="0" applyProtection="0">
      <alignment horizontal="right"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12" fillId="0" borderId="0"/>
    <xf numFmtId="0" fontId="17" fillId="0" borderId="0">
      <alignment vertical="center"/>
    </xf>
    <xf numFmtId="165" fontId="3" fillId="0" borderId="0" applyFont="0" applyFill="0" applyBorder="0" applyAlignment="0" applyProtection="0"/>
    <xf numFmtId="0" fontId="17" fillId="0" borderId="0"/>
    <xf numFmtId="0" fontId="30" fillId="0" borderId="0"/>
    <xf numFmtId="0" fontId="12" fillId="0" borderId="0"/>
    <xf numFmtId="0" fontId="22" fillId="0" borderId="0">
      <alignment horizontal="left" vertical="top" wrapText="1"/>
    </xf>
    <xf numFmtId="0" fontId="5" fillId="0" borderId="0"/>
    <xf numFmtId="43" fontId="5" fillId="0" borderId="0" applyFont="0" applyFill="0" applyBorder="0" applyAlignment="0" applyProtection="0"/>
    <xf numFmtId="0" fontId="13" fillId="0" borderId="0"/>
    <xf numFmtId="0" fontId="33" fillId="0" borderId="0"/>
    <xf numFmtId="0" fontId="33" fillId="0" borderId="0"/>
    <xf numFmtId="0" fontId="33" fillId="0" borderId="0"/>
    <xf numFmtId="171" fontId="22" fillId="0" borderId="0" applyFont="0" applyFill="0" applyBorder="0" applyAlignment="0" applyProtection="0">
      <alignment horizontal="left" vertical="top" wrapText="1"/>
    </xf>
  </cellStyleXfs>
  <cellXfs count="241">
    <xf numFmtId="0" fontId="0" fillId="0" borderId="0" xfId="0"/>
    <xf numFmtId="0" fontId="8" fillId="0" borderId="31" xfId="0" applyFont="1" applyBorder="1" applyAlignment="1">
      <alignment horizontal="center" vertical="center" wrapText="1"/>
    </xf>
    <xf numFmtId="0" fontId="6" fillId="0" borderId="0" xfId="0" applyFont="1"/>
    <xf numFmtId="0" fontId="9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justify"/>
    </xf>
    <xf numFmtId="0" fontId="10" fillId="0" borderId="0" xfId="0" applyFont="1"/>
    <xf numFmtId="0" fontId="10" fillId="0" borderId="0" xfId="0" applyFont="1" applyFill="1" applyBorder="1" applyAlignment="1">
      <alignment vertical="top" wrapText="1"/>
    </xf>
    <xf numFmtId="0" fontId="6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wrapText="1"/>
    </xf>
    <xf numFmtId="0" fontId="6" fillId="2" borderId="4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6" fillId="2" borderId="5" xfId="0" applyFont="1" applyFill="1" applyBorder="1" applyAlignment="1">
      <alignment horizontal="left" vertical="top"/>
    </xf>
    <xf numFmtId="0" fontId="6" fillId="2" borderId="2" xfId="0" applyFont="1" applyFill="1" applyBorder="1" applyAlignment="1">
      <alignment vertical="top" wrapText="1"/>
    </xf>
    <xf numFmtId="0" fontId="6" fillId="2" borderId="3" xfId="0" applyFont="1" applyFill="1" applyBorder="1" applyAlignment="1">
      <alignment vertical="top" wrapText="1"/>
    </xf>
    <xf numFmtId="0" fontId="8" fillId="2" borderId="1" xfId="0" applyFont="1" applyFill="1" applyBorder="1" applyAlignment="1">
      <alignment vertical="top" wrapText="1"/>
    </xf>
    <xf numFmtId="0" fontId="6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6" fillId="0" borderId="1" xfId="0" applyFont="1" applyBorder="1"/>
    <xf numFmtId="0" fontId="9" fillId="0" borderId="1" xfId="0" applyFont="1" applyBorder="1"/>
    <xf numFmtId="164" fontId="9" fillId="2" borderId="0" xfId="0" applyNumberFormat="1" applyFont="1" applyFill="1" applyBorder="1" applyAlignment="1">
      <alignment horizontal="right" wrapText="1"/>
    </xf>
    <xf numFmtId="0" fontId="6" fillId="2" borderId="0" xfId="0" applyFont="1" applyFill="1" applyBorder="1" applyAlignment="1">
      <alignment horizontal="left" vertical="top"/>
    </xf>
    <xf numFmtId="0" fontId="6" fillId="2" borderId="0" xfId="0" applyFont="1" applyFill="1"/>
    <xf numFmtId="0" fontId="10" fillId="2" borderId="0" xfId="0" applyFont="1" applyFill="1"/>
    <xf numFmtId="0" fontId="6" fillId="0" borderId="12" xfId="0" applyFont="1" applyBorder="1" applyAlignment="1">
      <alignment horizontal="center" vertical="top" wrapText="1"/>
    </xf>
    <xf numFmtId="167" fontId="11" fillId="0" borderId="3" xfId="9" applyNumberFormat="1" applyFont="1" applyBorder="1" applyAlignment="1">
      <alignment horizontal="right" wrapText="1"/>
    </xf>
    <xf numFmtId="0" fontId="8" fillId="0" borderId="0" xfId="0" applyFont="1" applyAlignment="1">
      <alignment wrapText="1"/>
    </xf>
    <xf numFmtId="0" fontId="6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left" vertical="top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top" wrapText="1"/>
    </xf>
    <xf numFmtId="0" fontId="8" fillId="2" borderId="0" xfId="0" applyFont="1" applyFill="1" applyAlignment="1">
      <alignment horizontal="center" wrapText="1"/>
    </xf>
    <xf numFmtId="166" fontId="9" fillId="0" borderId="22" xfId="0" applyNumberFormat="1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top" wrapText="1"/>
    </xf>
    <xf numFmtId="0" fontId="15" fillId="0" borderId="16" xfId="0" applyFont="1" applyBorder="1" applyAlignment="1">
      <alignment horizontal="center" vertical="top" wrapText="1"/>
    </xf>
    <xf numFmtId="0" fontId="8" fillId="2" borderId="0" xfId="0" applyFont="1" applyFill="1" applyAlignment="1">
      <alignment horizontal="center" wrapText="1"/>
    </xf>
    <xf numFmtId="0" fontId="6" fillId="0" borderId="19" xfId="0" applyFont="1" applyBorder="1" applyAlignment="1">
      <alignment horizontal="left" vertical="top" wrapText="1"/>
    </xf>
    <xf numFmtId="49" fontId="20" fillId="3" borderId="20" xfId="0" applyNumberFormat="1" applyFont="1" applyFill="1" applyBorder="1" applyAlignment="1">
      <alignment horizontal="left" vertical="top" wrapText="1"/>
    </xf>
    <xf numFmtId="0" fontId="21" fillId="3" borderId="20" xfId="0" applyFont="1" applyFill="1" applyBorder="1" applyAlignment="1">
      <alignment horizontal="left" vertical="top" wrapText="1"/>
    </xf>
    <xf numFmtId="0" fontId="21" fillId="3" borderId="26" xfId="0" applyFont="1" applyFill="1" applyBorder="1" applyAlignment="1">
      <alignment horizontal="left" vertical="top" wrapText="1"/>
    </xf>
    <xf numFmtId="49" fontId="20" fillId="3" borderId="16" xfId="0" applyNumberFormat="1" applyFont="1" applyFill="1" applyBorder="1" applyAlignment="1">
      <alignment horizontal="left" vertical="top" wrapText="1"/>
    </xf>
    <xf numFmtId="0" fontId="14" fillId="0" borderId="0" xfId="0" applyFont="1" applyAlignment="1">
      <alignment horizontal="left" vertical="top" wrapText="1"/>
    </xf>
    <xf numFmtId="0" fontId="21" fillId="3" borderId="16" xfId="0" applyFont="1" applyFill="1" applyBorder="1" applyAlignment="1">
      <alignment horizontal="left" vertical="top" wrapText="1"/>
    </xf>
    <xf numFmtId="0" fontId="21" fillId="3" borderId="27" xfId="0" applyFont="1" applyFill="1" applyBorder="1" applyAlignment="1">
      <alignment horizontal="left" vertical="top" wrapText="1"/>
    </xf>
    <xf numFmtId="0" fontId="20" fillId="3" borderId="20" xfId="0" applyFont="1" applyFill="1" applyBorder="1" applyAlignment="1">
      <alignment horizontal="left" vertical="top" wrapText="1"/>
    </xf>
    <xf numFmtId="0" fontId="20" fillId="3" borderId="28" xfId="0" applyFont="1" applyFill="1" applyBorder="1" applyAlignment="1">
      <alignment horizontal="left" vertical="top" wrapText="1"/>
    </xf>
    <xf numFmtId="0" fontId="14" fillId="3" borderId="0" xfId="0" applyFont="1" applyFill="1" applyAlignment="1">
      <alignment horizontal="left" vertical="top" wrapText="1"/>
    </xf>
    <xf numFmtId="0" fontId="8" fillId="2" borderId="0" xfId="0" applyFont="1" applyFill="1" applyBorder="1" applyAlignment="1">
      <alignment vertical="top" wrapText="1"/>
    </xf>
    <xf numFmtId="0" fontId="6" fillId="2" borderId="19" xfId="0" applyFont="1" applyFill="1" applyBorder="1" applyAlignment="1">
      <alignment vertical="top" wrapText="1"/>
    </xf>
    <xf numFmtId="0" fontId="6" fillId="2" borderId="16" xfId="0" applyFont="1" applyFill="1" applyBorder="1" applyAlignment="1">
      <alignment vertical="top" wrapText="1"/>
    </xf>
    <xf numFmtId="0" fontId="11" fillId="2" borderId="1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left" vertical="top" wrapText="1"/>
    </xf>
    <xf numFmtId="166" fontId="9" fillId="2" borderId="22" xfId="0" applyNumberFormat="1" applyFont="1" applyFill="1" applyBorder="1" applyAlignment="1">
      <alignment horizontal="center" vertical="center" wrapText="1"/>
    </xf>
    <xf numFmtId="166" fontId="9" fillId="2" borderId="16" xfId="0" applyNumberFormat="1" applyFont="1" applyFill="1" applyBorder="1" applyAlignment="1">
      <alignment horizontal="center" vertical="center" wrapText="1"/>
    </xf>
    <xf numFmtId="0" fontId="9" fillId="2" borderId="16" xfId="0" applyFont="1" applyFill="1" applyBorder="1"/>
    <xf numFmtId="0" fontId="8" fillId="2" borderId="16" xfId="0" applyFont="1" applyFill="1" applyBorder="1"/>
    <xf numFmtId="0" fontId="9" fillId="2" borderId="16" xfId="0" applyFont="1" applyFill="1" applyBorder="1" applyAlignment="1">
      <alignment horizontal="left" vertical="top" wrapText="1"/>
    </xf>
    <xf numFmtId="0" fontId="8" fillId="0" borderId="18" xfId="0" applyFont="1" applyBorder="1" applyAlignment="1">
      <alignment horizontal="left" vertical="top" wrapText="1"/>
    </xf>
    <xf numFmtId="0" fontId="21" fillId="3" borderId="30" xfId="0" applyFont="1" applyFill="1" applyBorder="1" applyAlignment="1">
      <alignment horizontal="left" vertical="top" wrapText="1"/>
    </xf>
    <xf numFmtId="0" fontId="11" fillId="0" borderId="17" xfId="0" applyFont="1" applyBorder="1" applyAlignment="1">
      <alignment horizontal="left" vertical="top" wrapText="1"/>
    </xf>
    <xf numFmtId="0" fontId="11" fillId="2" borderId="16" xfId="0" applyFont="1" applyFill="1" applyBorder="1" applyAlignment="1">
      <alignment wrapText="1"/>
    </xf>
    <xf numFmtId="0" fontId="6" fillId="2" borderId="0" xfId="0" applyFont="1" applyFill="1" applyBorder="1" applyAlignment="1">
      <alignment horizontal="left" vertical="top" wrapText="1"/>
    </xf>
    <xf numFmtId="0" fontId="6" fillId="0" borderId="0" xfId="0" applyFont="1" applyAlignment="1">
      <alignment horizontal="right"/>
    </xf>
    <xf numFmtId="0" fontId="6" fillId="2" borderId="18" xfId="0" applyFont="1" applyFill="1" applyBorder="1" applyAlignment="1">
      <alignment horizontal="left" vertical="top" wrapText="1"/>
    </xf>
    <xf numFmtId="0" fontId="21" fillId="3" borderId="29" xfId="0" applyFont="1" applyFill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49" fontId="20" fillId="3" borderId="32" xfId="0" applyNumberFormat="1" applyFont="1" applyFill="1" applyBorder="1" applyAlignment="1">
      <alignment horizontal="left" vertical="top" wrapText="1"/>
    </xf>
    <xf numFmtId="0" fontId="21" fillId="3" borderId="32" xfId="0" applyFont="1" applyFill="1" applyBorder="1" applyAlignment="1">
      <alignment horizontal="left" vertical="top" wrapText="1"/>
    </xf>
    <xf numFmtId="0" fontId="6" fillId="0" borderId="31" xfId="0" applyFont="1" applyBorder="1" applyAlignment="1">
      <alignment horizontal="center" vertical="top" wrapText="1"/>
    </xf>
    <xf numFmtId="0" fontId="21" fillId="3" borderId="31" xfId="0" applyFont="1" applyFill="1" applyBorder="1" applyAlignment="1">
      <alignment horizontal="left" vertical="top" wrapText="1"/>
    </xf>
    <xf numFmtId="0" fontId="6" fillId="2" borderId="16" xfId="0" applyFont="1" applyFill="1" applyBorder="1" applyAlignment="1">
      <alignment horizontal="center" vertical="top"/>
    </xf>
    <xf numFmtId="0" fontId="6" fillId="2" borderId="31" xfId="0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166" fontId="1" fillId="0" borderId="0" xfId="9" applyNumberFormat="1" applyFont="1" applyFill="1" applyAlignment="1">
      <alignment horizontal="center" vertical="center"/>
    </xf>
    <xf numFmtId="0" fontId="8" fillId="0" borderId="31" xfId="0" applyFont="1" applyFill="1" applyBorder="1" applyAlignment="1">
      <alignment horizontal="center" vertical="center" wrapText="1"/>
    </xf>
    <xf numFmtId="1" fontId="23" fillId="0" borderId="2" xfId="0" applyNumberFormat="1" applyFont="1" applyFill="1" applyBorder="1" applyAlignment="1">
      <alignment horizontal="center" vertical="center"/>
    </xf>
    <xf numFmtId="1" fontId="23" fillId="0" borderId="3" xfId="0" applyNumberFormat="1" applyFont="1" applyFill="1" applyBorder="1" applyAlignment="1">
      <alignment horizontal="center" vertical="center"/>
    </xf>
    <xf numFmtId="166" fontId="24" fillId="0" borderId="31" xfId="0" applyNumberFormat="1" applyFont="1" applyFill="1" applyBorder="1" applyAlignment="1">
      <alignment horizontal="center" vertical="center"/>
    </xf>
    <xf numFmtId="1" fontId="23" fillId="0" borderId="13" xfId="0" applyNumberFormat="1" applyFont="1" applyFill="1" applyBorder="1" applyAlignment="1">
      <alignment horizontal="center" vertical="center"/>
    </xf>
    <xf numFmtId="1" fontId="23" fillId="0" borderId="0" xfId="0" applyNumberFormat="1" applyFont="1" applyFill="1" applyBorder="1" applyAlignment="1">
      <alignment horizontal="center" vertical="center"/>
    </xf>
    <xf numFmtId="1" fontId="23" fillId="0" borderId="6" xfId="0" applyNumberFormat="1" applyFont="1" applyFill="1" applyBorder="1" applyAlignment="1">
      <alignment horizontal="center" vertical="center"/>
    </xf>
    <xf numFmtId="1" fontId="23" fillId="0" borderId="25" xfId="0" applyNumberFormat="1" applyFont="1" applyFill="1" applyBorder="1" applyAlignment="1">
      <alignment horizontal="center" vertical="center"/>
    </xf>
    <xf numFmtId="166" fontId="10" fillId="0" borderId="21" xfId="0" applyNumberFormat="1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 wrapText="1"/>
    </xf>
    <xf numFmtId="0" fontId="8" fillId="0" borderId="25" xfId="0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center" vertical="center"/>
    </xf>
    <xf numFmtId="166" fontId="10" fillId="0" borderId="31" xfId="0" applyNumberFormat="1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left" vertical="center" wrapText="1"/>
    </xf>
    <xf numFmtId="0" fontId="14" fillId="0" borderId="31" xfId="0" applyFont="1" applyFill="1" applyBorder="1" applyAlignment="1">
      <alignment horizontal="center" vertical="center"/>
    </xf>
    <xf numFmtId="166" fontId="14" fillId="0" borderId="31" xfId="0" applyNumberFormat="1" applyFont="1" applyFill="1" applyBorder="1" applyAlignment="1">
      <alignment horizontal="center" vertical="center"/>
    </xf>
    <xf numFmtId="0" fontId="10" fillId="0" borderId="31" xfId="0" applyFont="1" applyFill="1" applyBorder="1" applyAlignment="1">
      <alignment horizontal="left" vertical="center"/>
    </xf>
    <xf numFmtId="166" fontId="11" fillId="0" borderId="31" xfId="0" applyNumberFormat="1" applyFont="1" applyFill="1" applyBorder="1" applyAlignment="1">
      <alignment horizontal="center" vertical="center" wrapText="1"/>
    </xf>
    <xf numFmtId="166" fontId="6" fillId="0" borderId="0" xfId="0" applyNumberFormat="1" applyFont="1" applyFill="1" applyAlignment="1">
      <alignment horizontal="center" vertical="center"/>
    </xf>
    <xf numFmtId="169" fontId="25" fillId="0" borderId="32" xfId="4" applyNumberFormat="1" applyFont="1" applyFill="1" applyBorder="1" applyAlignment="1">
      <alignment vertical="center"/>
    </xf>
    <xf numFmtId="169" fontId="25" fillId="0" borderId="21" xfId="4" applyNumberFormat="1" applyFont="1" applyFill="1" applyBorder="1" applyAlignment="1">
      <alignment vertical="center"/>
    </xf>
    <xf numFmtId="169" fontId="10" fillId="0" borderId="31" xfId="4" applyNumberFormat="1" applyFont="1" applyFill="1" applyBorder="1" applyAlignment="1">
      <alignment horizontal="center" vertical="center" wrapText="1"/>
    </xf>
    <xf numFmtId="169" fontId="14" fillId="0" borderId="3" xfId="4" applyNumberFormat="1" applyFont="1" applyFill="1" applyBorder="1" applyAlignment="1">
      <alignment horizontal="center" vertical="center" wrapText="1"/>
    </xf>
    <xf numFmtId="169" fontId="14" fillId="0" borderId="3" xfId="4" applyNumberFormat="1" applyFont="1" applyFill="1" applyBorder="1" applyAlignment="1">
      <alignment vertical="center" wrapText="1"/>
    </xf>
    <xf numFmtId="0" fontId="8" fillId="0" borderId="0" xfId="0" applyFont="1" applyAlignment="1">
      <alignment horizontal="right"/>
    </xf>
    <xf numFmtId="0" fontId="8" fillId="0" borderId="0" xfId="0" applyFont="1"/>
    <xf numFmtId="166" fontId="6" fillId="2" borderId="22" xfId="0" applyNumberFormat="1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top" wrapText="1"/>
    </xf>
    <xf numFmtId="0" fontId="14" fillId="0" borderId="0" xfId="14" applyFont="1" applyFill="1" applyAlignment="1"/>
    <xf numFmtId="0" fontId="20" fillId="3" borderId="0" xfId="15" applyFont="1" applyFill="1" applyBorder="1" applyAlignment="1">
      <alignment horizontal="right"/>
    </xf>
    <xf numFmtId="0" fontId="14" fillId="0" borderId="0" xfId="15" applyFont="1" applyFill="1" applyAlignment="1">
      <alignment horizontal="center"/>
    </xf>
    <xf numFmtId="0" fontId="14" fillId="0" borderId="0" xfId="15" applyFont="1" applyFill="1"/>
    <xf numFmtId="0" fontId="20" fillId="0" borderId="0" xfId="16" applyFont="1" applyFill="1" applyAlignment="1">
      <alignment horizontal="right" vertical="center"/>
    </xf>
    <xf numFmtId="0" fontId="1" fillId="0" borderId="0" xfId="17" applyFont="1" applyFill="1" applyBorder="1" applyAlignment="1">
      <alignment horizontal="left" vertical="center"/>
    </xf>
    <xf numFmtId="0" fontId="14" fillId="0" borderId="0" xfId="17" applyFont="1" applyFill="1" applyAlignment="1">
      <alignment vertical="center"/>
    </xf>
    <xf numFmtId="0" fontId="20" fillId="0" borderId="0" xfId="0" applyFont="1" applyBorder="1" applyAlignment="1">
      <alignment vertical="center" wrapText="1"/>
    </xf>
    <xf numFmtId="0" fontId="26" fillId="0" borderId="0" xfId="17" applyFont="1" applyFill="1" applyAlignment="1">
      <alignment horizontal="center" vertical="center" wrapText="1"/>
    </xf>
    <xf numFmtId="0" fontId="21" fillId="0" borderId="0" xfId="17" applyFont="1" applyFill="1" applyAlignment="1">
      <alignment vertical="center"/>
    </xf>
    <xf numFmtId="0" fontId="21" fillId="0" borderId="0" xfId="17" applyFont="1" applyAlignment="1">
      <alignment vertical="center"/>
    </xf>
    <xf numFmtId="0" fontId="27" fillId="0" borderId="0" xfId="17" applyFont="1" applyFill="1" applyBorder="1" applyAlignment="1">
      <alignment horizontal="center" vertical="center"/>
    </xf>
    <xf numFmtId="166" fontId="14" fillId="0" borderId="0" xfId="17" applyNumberFormat="1" applyFont="1" applyFill="1" applyBorder="1" applyAlignment="1">
      <alignment horizontal="right" vertical="center"/>
    </xf>
    <xf numFmtId="0" fontId="14" fillId="0" borderId="0" xfId="17" applyFont="1" applyAlignment="1">
      <alignment vertical="center"/>
    </xf>
    <xf numFmtId="0" fontId="10" fillId="0" borderId="0" xfId="14" applyFont="1" applyAlignment="1">
      <alignment vertical="center"/>
    </xf>
    <xf numFmtId="0" fontId="21" fillId="0" borderId="31" xfId="17" applyFont="1" applyFill="1" applyBorder="1" applyAlignment="1">
      <alignment horizontal="center" vertical="center" wrapText="1"/>
    </xf>
    <xf numFmtId="49" fontId="21" fillId="0" borderId="31" xfId="18" applyNumberFormat="1" applyFont="1" applyFill="1" applyBorder="1" applyAlignment="1">
      <alignment horizontal="left" vertical="center" wrapText="1"/>
    </xf>
    <xf numFmtId="170" fontId="21" fillId="0" borderId="31" xfId="14" applyNumberFormat="1" applyFont="1" applyFill="1" applyBorder="1" applyAlignment="1">
      <alignment horizontal="center" vertical="center"/>
    </xf>
    <xf numFmtId="0" fontId="14" fillId="0" borderId="0" xfId="14" applyFont="1" applyAlignment="1">
      <alignment vertical="center"/>
    </xf>
    <xf numFmtId="0" fontId="14" fillId="0" borderId="31" xfId="14" applyFont="1" applyBorder="1" applyAlignment="1">
      <alignment vertical="center"/>
    </xf>
    <xf numFmtId="0" fontId="21" fillId="0" borderId="31" xfId="14" applyFont="1" applyFill="1" applyBorder="1" applyAlignment="1">
      <alignment horizontal="center" vertical="center"/>
    </xf>
    <xf numFmtId="0" fontId="14" fillId="0" borderId="31" xfId="14" applyFont="1" applyBorder="1" applyAlignment="1">
      <alignment vertical="center" wrapText="1"/>
    </xf>
    <xf numFmtId="170" fontId="14" fillId="0" borderId="0" xfId="19" applyNumberFormat="1" applyFont="1" applyAlignment="1">
      <alignment vertical="center"/>
    </xf>
    <xf numFmtId="0" fontId="29" fillId="0" borderId="0" xfId="0" applyFont="1" applyFill="1" applyAlignment="1">
      <alignment vertical="center"/>
    </xf>
    <xf numFmtId="170" fontId="21" fillId="0" borderId="31" xfId="9" applyNumberFormat="1" applyFont="1" applyFill="1" applyBorder="1" applyAlignment="1">
      <alignment horizontal="center" vertical="center" wrapText="1"/>
    </xf>
    <xf numFmtId="0" fontId="14" fillId="0" borderId="0" xfId="0" applyFont="1" applyFill="1" applyAlignment="1">
      <alignment vertical="center" wrapText="1"/>
    </xf>
    <xf numFmtId="170" fontId="21" fillId="2" borderId="31" xfId="9" applyNumberFormat="1" applyFont="1" applyFill="1" applyBorder="1" applyAlignment="1">
      <alignment horizontal="center" vertical="center" wrapText="1"/>
    </xf>
    <xf numFmtId="0" fontId="21" fillId="0" borderId="31" xfId="20" applyNumberFormat="1" applyFont="1" applyFill="1" applyBorder="1" applyAlignment="1">
      <alignment vertical="center" wrapText="1"/>
    </xf>
    <xf numFmtId="166" fontId="21" fillId="0" borderId="31" xfId="21" applyNumberFormat="1" applyFont="1" applyFill="1" applyBorder="1" applyAlignment="1">
      <alignment horizontal="center" vertical="center" wrapText="1"/>
    </xf>
    <xf numFmtId="43" fontId="21" fillId="0" borderId="0" xfId="22" applyNumberFormat="1" applyFont="1" applyAlignment="1">
      <alignment horizontal="center" vertical="center" wrapText="1"/>
    </xf>
    <xf numFmtId="0" fontId="31" fillId="0" borderId="0" xfId="17" applyFont="1" applyAlignment="1">
      <alignment vertical="center"/>
    </xf>
    <xf numFmtId="0" fontId="21" fillId="0" borderId="32" xfId="17" applyFont="1" applyFill="1" applyBorder="1" applyAlignment="1">
      <alignment vertical="center"/>
    </xf>
    <xf numFmtId="0" fontId="21" fillId="0" borderId="0" xfId="22" applyFont="1" applyAlignment="1">
      <alignment horizontal="center" vertical="center" wrapText="1"/>
    </xf>
    <xf numFmtId="0" fontId="21" fillId="2" borderId="31" xfId="17" applyFont="1" applyFill="1" applyBorder="1" applyAlignment="1">
      <alignment horizontal="center" vertical="center" wrapText="1"/>
    </xf>
    <xf numFmtId="0" fontId="21" fillId="2" borderId="31" xfId="17" applyFont="1" applyFill="1" applyBorder="1" applyAlignment="1">
      <alignment vertical="center" wrapText="1"/>
    </xf>
    <xf numFmtId="0" fontId="31" fillId="2" borderId="0" xfId="17" applyFont="1" applyFill="1" applyAlignment="1">
      <alignment vertical="center"/>
    </xf>
    <xf numFmtId="0" fontId="8" fillId="0" borderId="0" xfId="0" applyFont="1" applyAlignment="1"/>
    <xf numFmtId="0" fontId="6" fillId="0" borderId="0" xfId="0" applyFont="1" applyAlignment="1"/>
    <xf numFmtId="0" fontId="14" fillId="0" borderId="31" xfId="15" applyFont="1" applyBorder="1"/>
    <xf numFmtId="0" fontId="32" fillId="2" borderId="31" xfId="0" applyFont="1" applyFill="1" applyBorder="1" applyAlignment="1">
      <alignment horizontal="left" vertical="top" wrapText="1"/>
    </xf>
    <xf numFmtId="0" fontId="6" fillId="2" borderId="31" xfId="0" applyFont="1" applyFill="1" applyBorder="1" applyAlignment="1">
      <alignment horizontal="center" vertical="center" wrapText="1"/>
    </xf>
    <xf numFmtId="166" fontId="6" fillId="2" borderId="31" xfId="0" applyNumberFormat="1" applyFont="1" applyFill="1" applyBorder="1" applyAlignment="1">
      <alignment horizontal="center" vertical="center" wrapText="1"/>
    </xf>
    <xf numFmtId="168" fontId="20" fillId="0" borderId="31" xfId="12" applyNumberFormat="1" applyFont="1" applyFill="1" applyBorder="1" applyAlignment="1">
      <alignment horizontal="right" vertical="center"/>
    </xf>
    <xf numFmtId="0" fontId="21" fillId="3" borderId="31" xfId="0" applyFont="1" applyFill="1" applyBorder="1" applyAlignment="1">
      <alignment horizontal="right" vertical="center" wrapText="1"/>
    </xf>
    <xf numFmtId="168" fontId="20" fillId="0" borderId="18" xfId="12" applyNumberFormat="1" applyFont="1" applyFill="1" applyBorder="1" applyAlignment="1">
      <alignment horizontal="right" vertical="center"/>
    </xf>
    <xf numFmtId="0" fontId="21" fillId="3" borderId="15" xfId="0" applyFont="1" applyFill="1" applyBorder="1" applyAlignment="1">
      <alignment horizontal="right" vertical="center" wrapText="1"/>
    </xf>
    <xf numFmtId="168" fontId="20" fillId="3" borderId="16" xfId="0" applyNumberFormat="1" applyFont="1" applyFill="1" applyBorder="1" applyAlignment="1">
      <alignment horizontal="right" vertical="center" wrapText="1"/>
    </xf>
    <xf numFmtId="0" fontId="21" fillId="3" borderId="34" xfId="0" applyFont="1" applyFill="1" applyBorder="1" applyAlignment="1">
      <alignment horizontal="right" vertical="center" wrapText="1"/>
    </xf>
    <xf numFmtId="167" fontId="8" fillId="0" borderId="31" xfId="0" applyNumberFormat="1" applyFont="1" applyBorder="1" applyAlignment="1">
      <alignment horizontal="right" vertical="center" wrapText="1"/>
    </xf>
    <xf numFmtId="0" fontId="15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 wrapText="1"/>
    </xf>
    <xf numFmtId="0" fontId="20" fillId="0" borderId="0" xfId="0" applyFont="1" applyAlignment="1">
      <alignment horizontal="left" vertical="top" wrapText="1"/>
    </xf>
    <xf numFmtId="168" fontId="20" fillId="0" borderId="31" xfId="0" applyNumberFormat="1" applyFont="1" applyBorder="1" applyAlignment="1">
      <alignment horizontal="right" vertical="center" wrapText="1"/>
    </xf>
    <xf numFmtId="0" fontId="15" fillId="0" borderId="0" xfId="0" applyFont="1" applyAlignment="1">
      <alignment horizontal="left" vertical="top" wrapText="1"/>
    </xf>
    <xf numFmtId="0" fontId="21" fillId="0" borderId="32" xfId="17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left" vertical="top" wrapText="1"/>
    </xf>
    <xf numFmtId="0" fontId="6" fillId="2" borderId="31" xfId="0" applyFont="1" applyFill="1" applyBorder="1" applyAlignment="1">
      <alignment horizontal="left" vertical="center" wrapText="1"/>
    </xf>
    <xf numFmtId="0" fontId="11" fillId="0" borderId="0" xfId="0" applyFont="1" applyAlignment="1">
      <alignment horizontal="left" vertical="top" wrapText="1"/>
    </xf>
    <xf numFmtId="167" fontId="8" fillId="0" borderId="17" xfId="0" applyNumberFormat="1" applyFont="1" applyBorder="1" applyAlignment="1">
      <alignment horizontal="right" vertical="center" wrapText="1"/>
    </xf>
    <xf numFmtId="0" fontId="8" fillId="0" borderId="0" xfId="0" applyFont="1" applyAlignment="1">
      <alignment horizontal="center" wrapText="1"/>
    </xf>
    <xf numFmtId="0" fontId="20" fillId="3" borderId="0" xfId="15" applyFont="1" applyFill="1" applyBorder="1" applyAlignment="1">
      <alignment horizontal="right"/>
    </xf>
    <xf numFmtId="0" fontId="20" fillId="0" borderId="0" xfId="0" applyFont="1" applyBorder="1" applyAlignment="1">
      <alignment horizontal="center" vertical="center" wrapText="1"/>
    </xf>
    <xf numFmtId="0" fontId="14" fillId="0" borderId="31" xfId="14" applyFont="1" applyBorder="1" applyAlignment="1">
      <alignment horizontal="center" vertical="center" wrapText="1"/>
    </xf>
    <xf numFmtId="0" fontId="21" fillId="0" borderId="32" xfId="0" applyFont="1" applyBorder="1" applyAlignment="1">
      <alignment horizontal="center" vertical="center" wrapText="1"/>
    </xf>
    <xf numFmtId="0" fontId="21" fillId="0" borderId="33" xfId="0" applyFont="1" applyBorder="1" applyAlignment="1">
      <alignment horizontal="center" vertical="center" wrapText="1"/>
    </xf>
    <xf numFmtId="0" fontId="21" fillId="0" borderId="21" xfId="0" applyFont="1" applyBorder="1" applyAlignment="1">
      <alignment horizontal="center" vertical="center" wrapText="1"/>
    </xf>
    <xf numFmtId="0" fontId="21" fillId="0" borderId="32" xfId="17" applyFont="1" applyFill="1" applyBorder="1" applyAlignment="1">
      <alignment horizontal="left" vertical="center"/>
    </xf>
    <xf numFmtId="0" fontId="21" fillId="0" borderId="21" xfId="17" applyFont="1" applyFill="1" applyBorder="1" applyAlignment="1">
      <alignment horizontal="left" vertical="center"/>
    </xf>
    <xf numFmtId="170" fontId="21" fillId="0" borderId="32" xfId="9" applyNumberFormat="1" applyFont="1" applyFill="1" applyBorder="1" applyAlignment="1">
      <alignment horizontal="center" vertical="center" wrapText="1"/>
    </xf>
    <xf numFmtId="170" fontId="21" fillId="0" borderId="33" xfId="9" applyNumberFormat="1" applyFont="1" applyFill="1" applyBorder="1" applyAlignment="1">
      <alignment horizontal="center" vertical="center" wrapText="1"/>
    </xf>
    <xf numFmtId="170" fontId="21" fillId="0" borderId="21" xfId="9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28" fillId="0" borderId="12" xfId="0" applyFont="1" applyFill="1" applyBorder="1" applyAlignment="1">
      <alignment horizontal="center" vertical="center"/>
    </xf>
    <xf numFmtId="0" fontId="28" fillId="0" borderId="3" xfId="0" applyFont="1" applyFill="1" applyBorder="1" applyAlignment="1">
      <alignment horizontal="center" vertical="center"/>
    </xf>
    <xf numFmtId="166" fontId="21" fillId="0" borderId="12" xfId="20" applyNumberFormat="1" applyFont="1" applyFill="1" applyBorder="1" applyAlignment="1">
      <alignment horizontal="center" vertical="center" wrapText="1"/>
    </xf>
    <xf numFmtId="166" fontId="21" fillId="0" borderId="3" xfId="20" applyNumberFormat="1" applyFont="1" applyFill="1" applyBorder="1" applyAlignment="1">
      <alignment horizontal="center" vertical="center" wrapText="1"/>
    </xf>
    <xf numFmtId="166" fontId="21" fillId="0" borderId="12" xfId="1" applyNumberFormat="1" applyFont="1" applyFill="1" applyBorder="1" applyAlignment="1">
      <alignment horizontal="center" vertical="center" wrapText="1"/>
    </xf>
    <xf numFmtId="166" fontId="21" fillId="0" borderId="3" xfId="1" applyNumberFormat="1" applyFont="1" applyFill="1" applyBorder="1" applyAlignment="1">
      <alignment horizontal="center" vertical="center" wrapText="1"/>
    </xf>
    <xf numFmtId="0" fontId="8" fillId="0" borderId="8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6" fillId="2" borderId="8" xfId="0" applyFont="1" applyFill="1" applyBorder="1" applyAlignment="1">
      <alignment horizontal="center" vertical="top"/>
    </xf>
    <xf numFmtId="0" fontId="6" fillId="2" borderId="2" xfId="0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6" fillId="2" borderId="16" xfId="0" applyFont="1" applyFill="1" applyBorder="1" applyAlignment="1">
      <alignment horizontal="center"/>
    </xf>
    <xf numFmtId="0" fontId="15" fillId="0" borderId="1" xfId="0" applyFont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/>
    </xf>
    <xf numFmtId="0" fontId="7" fillId="2" borderId="7" xfId="0" applyFont="1" applyFill="1" applyBorder="1" applyAlignment="1">
      <alignment horizontal="left"/>
    </xf>
    <xf numFmtId="0" fontId="7" fillId="2" borderId="19" xfId="0" applyFont="1" applyFill="1" applyBorder="1" applyAlignment="1">
      <alignment horizontal="left"/>
    </xf>
    <xf numFmtId="0" fontId="7" fillId="2" borderId="5" xfId="0" applyFont="1" applyFill="1" applyBorder="1" applyAlignment="1">
      <alignment horizontal="left"/>
    </xf>
    <xf numFmtId="0" fontId="6" fillId="0" borderId="8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18" fillId="0" borderId="17" xfId="0" applyFont="1" applyBorder="1" applyAlignment="1">
      <alignment horizontal="left" vertical="center" wrapText="1"/>
    </xf>
    <xf numFmtId="0" fontId="18" fillId="0" borderId="19" xfId="0" applyFont="1" applyBorder="1" applyAlignment="1">
      <alignment horizontal="left" vertical="center" wrapText="1"/>
    </xf>
    <xf numFmtId="0" fontId="6" fillId="2" borderId="32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center" wrapText="1"/>
    </xf>
    <xf numFmtId="49" fontId="10" fillId="2" borderId="31" xfId="0" applyNumberFormat="1" applyFont="1" applyFill="1" applyBorder="1" applyAlignment="1">
      <alignment horizontal="center" vertical="top" wrapText="1"/>
    </xf>
    <xf numFmtId="0" fontId="10" fillId="2" borderId="31" xfId="0" applyFont="1" applyFill="1" applyBorder="1" applyAlignment="1">
      <alignment horizontal="center" vertical="top" wrapText="1"/>
    </xf>
    <xf numFmtId="0" fontId="6" fillId="0" borderId="31" xfId="0" applyFont="1" applyBorder="1" applyAlignment="1">
      <alignment horizontal="center" vertical="top"/>
    </xf>
    <xf numFmtId="0" fontId="6" fillId="2" borderId="31" xfId="0" applyFont="1" applyFill="1" applyBorder="1" applyAlignment="1">
      <alignment horizontal="center" vertical="top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24" fillId="4" borderId="32" xfId="0" applyFont="1" applyFill="1" applyBorder="1" applyAlignment="1">
      <alignment horizontal="center" vertical="center"/>
    </xf>
    <xf numFmtId="0" fontId="24" fillId="4" borderId="33" xfId="0" applyFont="1" applyFill="1" applyBorder="1" applyAlignment="1">
      <alignment horizontal="center" vertical="center"/>
    </xf>
    <xf numFmtId="0" fontId="24" fillId="4" borderId="21" xfId="0" applyFont="1" applyFill="1" applyBorder="1" applyAlignment="1">
      <alignment horizontal="center" vertical="center"/>
    </xf>
    <xf numFmtId="0" fontId="8" fillId="5" borderId="32" xfId="0" applyFont="1" applyFill="1" applyBorder="1" applyAlignment="1">
      <alignment horizontal="center" vertical="center"/>
    </xf>
    <xf numFmtId="0" fontId="8" fillId="5" borderId="33" xfId="0" applyFont="1" applyFill="1" applyBorder="1" applyAlignment="1">
      <alignment horizontal="center" vertical="center"/>
    </xf>
    <xf numFmtId="0" fontId="8" fillId="5" borderId="21" xfId="0" applyFont="1" applyFill="1" applyBorder="1" applyAlignment="1">
      <alignment horizontal="center" vertical="center"/>
    </xf>
    <xf numFmtId="0" fontId="10" fillId="2" borderId="14" xfId="0" applyFont="1" applyFill="1" applyBorder="1" applyAlignment="1">
      <alignment horizontal="left" vertical="center" wrapText="1"/>
    </xf>
    <xf numFmtId="0" fontId="10" fillId="2" borderId="35" xfId="0" applyFont="1" applyFill="1" applyBorder="1" applyAlignment="1">
      <alignment horizontal="left" vertical="center" wrapText="1"/>
    </xf>
    <xf numFmtId="0" fontId="10" fillId="2" borderId="25" xfId="0" applyFont="1" applyFill="1" applyBorder="1" applyAlignment="1">
      <alignment horizontal="left" vertical="center" wrapText="1"/>
    </xf>
    <xf numFmtId="0" fontId="8" fillId="0" borderId="31" xfId="0" applyFont="1" applyFill="1" applyBorder="1" applyAlignment="1">
      <alignment horizontal="center" vertical="center" wrapText="1"/>
    </xf>
    <xf numFmtId="0" fontId="10" fillId="0" borderId="31" xfId="0" applyFont="1" applyFill="1" applyBorder="1" applyAlignment="1">
      <alignment horizontal="left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166" fontId="8" fillId="0" borderId="31" xfId="0" applyNumberFormat="1" applyFont="1" applyFill="1" applyBorder="1" applyAlignment="1">
      <alignment horizontal="center" vertical="center" wrapText="1"/>
    </xf>
    <xf numFmtId="1" fontId="23" fillId="0" borderId="2" xfId="0" applyNumberFormat="1" applyFont="1" applyFill="1" applyBorder="1" applyAlignment="1">
      <alignment horizontal="center" vertical="center"/>
    </xf>
    <xf numFmtId="0" fontId="8" fillId="2" borderId="0" xfId="0" applyFont="1" applyFill="1" applyAlignment="1">
      <alignment horizontal="center"/>
    </xf>
    <xf numFmtId="0" fontId="8" fillId="2" borderId="0" xfId="0" applyFont="1" applyFill="1" applyAlignment="1">
      <alignment horizontal="center" wrapText="1"/>
    </xf>
    <xf numFmtId="0" fontId="6" fillId="2" borderId="17" xfId="0" applyFont="1" applyFill="1" applyBorder="1" applyAlignment="1">
      <alignment horizontal="left" vertical="top" wrapText="1"/>
    </xf>
    <xf numFmtId="0" fontId="6" fillId="2" borderId="18" xfId="0" applyFont="1" applyFill="1" applyBorder="1" applyAlignment="1">
      <alignment horizontal="left" vertical="top" wrapText="1"/>
    </xf>
    <xf numFmtId="0" fontId="6" fillId="2" borderId="13" xfId="0" applyFont="1" applyFill="1" applyBorder="1" applyAlignment="1">
      <alignment horizontal="center" vertical="top" wrapText="1"/>
    </xf>
    <xf numFmtId="0" fontId="6" fillId="2" borderId="24" xfId="0" applyFont="1" applyFill="1" applyBorder="1" applyAlignment="1">
      <alignment horizontal="center" vertical="top" wrapText="1"/>
    </xf>
    <xf numFmtId="0" fontId="6" fillId="2" borderId="23" xfId="0" applyFont="1" applyFill="1" applyBorder="1" applyAlignment="1">
      <alignment horizontal="center" vertical="top" wrapText="1"/>
    </xf>
    <xf numFmtId="0" fontId="8" fillId="0" borderId="0" xfId="0" applyFont="1" applyAlignment="1">
      <alignment horizontal="center"/>
    </xf>
  </cellXfs>
  <cellStyles count="31">
    <cellStyle name="Comma" xfId="9" builtinId="3"/>
    <cellStyle name="Comma 2" xfId="10"/>
    <cellStyle name="Comma 2 2" xfId="25"/>
    <cellStyle name="Comma 3" xfId="30"/>
    <cellStyle name="Comma 6" xfId="19"/>
    <cellStyle name="Normal" xfId="0" builtinId="0"/>
    <cellStyle name="Normal 10" xfId="5"/>
    <cellStyle name="Normal 2" xfId="2"/>
    <cellStyle name="Normal 2 2 2" xfId="13"/>
    <cellStyle name="Normal 2 3" xfId="16"/>
    <cellStyle name="Normal 2_IV-ՀՐԱՏԱՊ ՓՈՒԼԵՐՈՎ" xfId="27"/>
    <cellStyle name="Normal 3" xfId="4"/>
    <cellStyle name="Normal 3 2" xfId="24"/>
    <cellStyle name="Normal 4" xfId="6"/>
    <cellStyle name="Normal 5" xfId="15"/>
    <cellStyle name="Normal 5 2" xfId="26"/>
    <cellStyle name="Normal 6 2" xfId="29"/>
    <cellStyle name="Normal 8" xfId="23"/>
    <cellStyle name="Normal_01-05" xfId="20"/>
    <cellStyle name="Normal_General 17.02.04" xfId="17"/>
    <cellStyle name="Normal_non tax04" xfId="22"/>
    <cellStyle name="Normal_tax" xfId="18"/>
    <cellStyle name="Normal_Total quartal 06.12.08" xfId="14"/>
    <cellStyle name="Normal_turq" xfId="21"/>
    <cellStyle name="Percent 2" xfId="3"/>
    <cellStyle name="Percent 2 2" xfId="11"/>
    <cellStyle name="RowLevel_1" xfId="1" builtinId="1" iLevel="0"/>
    <cellStyle name="SN_241" xfId="12"/>
    <cellStyle name="Обычный 2" xfId="7"/>
    <cellStyle name="Обычный 2 2" xfId="28"/>
    <cellStyle name="Финансовый 3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view="pageBreakPreview" zoomScale="110" zoomScaleNormal="100" zoomScaleSheetLayoutView="110" workbookViewId="0">
      <selection activeCell="A6" sqref="A6:B6"/>
    </sheetView>
  </sheetViews>
  <sheetFormatPr defaultRowHeight="13.5"/>
  <cols>
    <col min="1" max="1" width="36.7109375" style="2" customWidth="1"/>
    <col min="2" max="2" width="37.42578125" style="2" customWidth="1"/>
    <col min="3" max="16384" width="9.140625" style="2"/>
  </cols>
  <sheetData>
    <row r="1" spans="1:6" ht="14.25">
      <c r="B1" s="102" t="s">
        <v>14</v>
      </c>
    </row>
    <row r="2" spans="1:6" ht="14.25">
      <c r="B2" s="102" t="s">
        <v>44</v>
      </c>
    </row>
    <row r="3" spans="1:6" ht="14.25">
      <c r="B3" s="102" t="s">
        <v>9</v>
      </c>
    </row>
    <row r="6" spans="1:6" ht="55.5" customHeight="1">
      <c r="A6" s="165" t="s">
        <v>113</v>
      </c>
      <c r="B6" s="165"/>
      <c r="C6" s="27"/>
      <c r="D6" s="27"/>
      <c r="E6" s="27"/>
      <c r="F6" s="27"/>
    </row>
    <row r="9" spans="1:6">
      <c r="B9" s="28" t="s">
        <v>38</v>
      </c>
    </row>
    <row r="10" spans="1:6">
      <c r="A10" s="1"/>
      <c r="B10" s="67" t="s">
        <v>39</v>
      </c>
    </row>
    <row r="11" spans="1:6" ht="27">
      <c r="A11" s="1"/>
      <c r="B11" s="146" t="s">
        <v>112</v>
      </c>
    </row>
    <row r="12" spans="1:6">
      <c r="A12" s="144" t="s">
        <v>100</v>
      </c>
      <c r="B12" s="147">
        <v>1452336.9</v>
      </c>
    </row>
    <row r="13" spans="1:6">
      <c r="A13" s="144" t="s">
        <v>101</v>
      </c>
      <c r="B13" s="147">
        <v>1452336.9</v>
      </c>
    </row>
    <row r="14" spans="1:6">
      <c r="A14" s="144" t="s">
        <v>102</v>
      </c>
      <c r="B14" s="147">
        <v>0</v>
      </c>
    </row>
    <row r="15" spans="1:6">
      <c r="A15" s="31"/>
    </row>
  </sheetData>
  <mergeCells count="2">
    <mergeCell ref="A10:A11"/>
    <mergeCell ref="A6:B6"/>
  </mergeCells>
  <pageMargins left="0.7" right="0.7" top="0.75" bottom="0.75" header="0.3" footer="0.3"/>
  <pageSetup paperSize="9" scale="9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3"/>
  <sheetViews>
    <sheetView view="pageBreakPreview" zoomScale="120" zoomScaleNormal="100" zoomScaleSheetLayoutView="120" workbookViewId="0">
      <selection activeCell="B12" sqref="B12"/>
    </sheetView>
  </sheetViews>
  <sheetFormatPr defaultRowHeight="13.5"/>
  <cols>
    <col min="1" max="1" width="29.140625" style="124" customWidth="1"/>
    <col min="2" max="2" width="16.85546875" style="124" customWidth="1"/>
    <col min="3" max="3" width="18.28515625" style="124" customWidth="1"/>
    <col min="4" max="4" width="20.28515625" style="124" customWidth="1"/>
    <col min="5" max="5" width="13.7109375" style="124" customWidth="1"/>
    <col min="6" max="6" width="9.140625" style="124"/>
    <col min="7" max="7" width="14" style="124" bestFit="1" customWidth="1"/>
    <col min="8" max="255" width="9.140625" style="124"/>
    <col min="256" max="256" width="20.85546875" style="124" customWidth="1"/>
    <col min="257" max="257" width="0" style="124" hidden="1" customWidth="1"/>
    <col min="258" max="258" width="15.42578125" style="124" customWidth="1"/>
    <col min="259" max="259" width="14.5703125" style="124" customWidth="1"/>
    <col min="260" max="260" width="15.140625" style="124" customWidth="1"/>
    <col min="261" max="261" width="13.7109375" style="124" customWidth="1"/>
    <col min="262" max="262" width="9.140625" style="124"/>
    <col min="263" max="263" width="14" style="124" bestFit="1" customWidth="1"/>
    <col min="264" max="511" width="9.140625" style="124"/>
    <col min="512" max="512" width="20.85546875" style="124" customWidth="1"/>
    <col min="513" max="513" width="0" style="124" hidden="1" customWidth="1"/>
    <col min="514" max="514" width="15.42578125" style="124" customWidth="1"/>
    <col min="515" max="515" width="14.5703125" style="124" customWidth="1"/>
    <col min="516" max="516" width="15.140625" style="124" customWidth="1"/>
    <col min="517" max="517" width="13.7109375" style="124" customWidth="1"/>
    <col min="518" max="518" width="9.140625" style="124"/>
    <col min="519" max="519" width="14" style="124" bestFit="1" customWidth="1"/>
    <col min="520" max="767" width="9.140625" style="124"/>
    <col min="768" max="768" width="20.85546875" style="124" customWidth="1"/>
    <col min="769" max="769" width="0" style="124" hidden="1" customWidth="1"/>
    <col min="770" max="770" width="15.42578125" style="124" customWidth="1"/>
    <col min="771" max="771" width="14.5703125" style="124" customWidth="1"/>
    <col min="772" max="772" width="15.140625" style="124" customWidth="1"/>
    <col min="773" max="773" width="13.7109375" style="124" customWidth="1"/>
    <col min="774" max="774" width="9.140625" style="124"/>
    <col min="775" max="775" width="14" style="124" bestFit="1" customWidth="1"/>
    <col min="776" max="1023" width="9.140625" style="124"/>
    <col min="1024" max="1024" width="20.85546875" style="124" customWidth="1"/>
    <col min="1025" max="1025" width="0" style="124" hidden="1" customWidth="1"/>
    <col min="1026" max="1026" width="15.42578125" style="124" customWidth="1"/>
    <col min="1027" max="1027" width="14.5703125" style="124" customWidth="1"/>
    <col min="1028" max="1028" width="15.140625" style="124" customWidth="1"/>
    <col min="1029" max="1029" width="13.7109375" style="124" customWidth="1"/>
    <col min="1030" max="1030" width="9.140625" style="124"/>
    <col min="1031" max="1031" width="14" style="124" bestFit="1" customWidth="1"/>
    <col min="1032" max="1279" width="9.140625" style="124"/>
    <col min="1280" max="1280" width="20.85546875" style="124" customWidth="1"/>
    <col min="1281" max="1281" width="0" style="124" hidden="1" customWidth="1"/>
    <col min="1282" max="1282" width="15.42578125" style="124" customWidth="1"/>
    <col min="1283" max="1283" width="14.5703125" style="124" customWidth="1"/>
    <col min="1284" max="1284" width="15.140625" style="124" customWidth="1"/>
    <col min="1285" max="1285" width="13.7109375" style="124" customWidth="1"/>
    <col min="1286" max="1286" width="9.140625" style="124"/>
    <col min="1287" max="1287" width="14" style="124" bestFit="1" customWidth="1"/>
    <col min="1288" max="1535" width="9.140625" style="124"/>
    <col min="1536" max="1536" width="20.85546875" style="124" customWidth="1"/>
    <col min="1537" max="1537" width="0" style="124" hidden="1" customWidth="1"/>
    <col min="1538" max="1538" width="15.42578125" style="124" customWidth="1"/>
    <col min="1539" max="1539" width="14.5703125" style="124" customWidth="1"/>
    <col min="1540" max="1540" width="15.140625" style="124" customWidth="1"/>
    <col min="1541" max="1541" width="13.7109375" style="124" customWidth="1"/>
    <col min="1542" max="1542" width="9.140625" style="124"/>
    <col min="1543" max="1543" width="14" style="124" bestFit="1" customWidth="1"/>
    <col min="1544" max="1791" width="9.140625" style="124"/>
    <col min="1792" max="1792" width="20.85546875" style="124" customWidth="1"/>
    <col min="1793" max="1793" width="0" style="124" hidden="1" customWidth="1"/>
    <col min="1794" max="1794" width="15.42578125" style="124" customWidth="1"/>
    <col min="1795" max="1795" width="14.5703125" style="124" customWidth="1"/>
    <col min="1796" max="1796" width="15.140625" style="124" customWidth="1"/>
    <col min="1797" max="1797" width="13.7109375" style="124" customWidth="1"/>
    <col min="1798" max="1798" width="9.140625" style="124"/>
    <col min="1799" max="1799" width="14" style="124" bestFit="1" customWidth="1"/>
    <col min="1800" max="2047" width="9.140625" style="124"/>
    <col min="2048" max="2048" width="20.85546875" style="124" customWidth="1"/>
    <col min="2049" max="2049" width="0" style="124" hidden="1" customWidth="1"/>
    <col min="2050" max="2050" width="15.42578125" style="124" customWidth="1"/>
    <col min="2051" max="2051" width="14.5703125" style="124" customWidth="1"/>
    <col min="2052" max="2052" width="15.140625" style="124" customWidth="1"/>
    <col min="2053" max="2053" width="13.7109375" style="124" customWidth="1"/>
    <col min="2054" max="2054" width="9.140625" style="124"/>
    <col min="2055" max="2055" width="14" style="124" bestFit="1" customWidth="1"/>
    <col min="2056" max="2303" width="9.140625" style="124"/>
    <col min="2304" max="2304" width="20.85546875" style="124" customWidth="1"/>
    <col min="2305" max="2305" width="0" style="124" hidden="1" customWidth="1"/>
    <col min="2306" max="2306" width="15.42578125" style="124" customWidth="1"/>
    <col min="2307" max="2307" width="14.5703125" style="124" customWidth="1"/>
    <col min="2308" max="2308" width="15.140625" style="124" customWidth="1"/>
    <col min="2309" max="2309" width="13.7109375" style="124" customWidth="1"/>
    <col min="2310" max="2310" width="9.140625" style="124"/>
    <col min="2311" max="2311" width="14" style="124" bestFit="1" customWidth="1"/>
    <col min="2312" max="2559" width="9.140625" style="124"/>
    <col min="2560" max="2560" width="20.85546875" style="124" customWidth="1"/>
    <col min="2561" max="2561" width="0" style="124" hidden="1" customWidth="1"/>
    <col min="2562" max="2562" width="15.42578125" style="124" customWidth="1"/>
    <col min="2563" max="2563" width="14.5703125" style="124" customWidth="1"/>
    <col min="2564" max="2564" width="15.140625" style="124" customWidth="1"/>
    <col min="2565" max="2565" width="13.7109375" style="124" customWidth="1"/>
    <col min="2566" max="2566" width="9.140625" style="124"/>
    <col min="2567" max="2567" width="14" style="124" bestFit="1" customWidth="1"/>
    <col min="2568" max="2815" width="9.140625" style="124"/>
    <col min="2816" max="2816" width="20.85546875" style="124" customWidth="1"/>
    <col min="2817" max="2817" width="0" style="124" hidden="1" customWidth="1"/>
    <col min="2818" max="2818" width="15.42578125" style="124" customWidth="1"/>
    <col min="2819" max="2819" width="14.5703125" style="124" customWidth="1"/>
    <col min="2820" max="2820" width="15.140625" style="124" customWidth="1"/>
    <col min="2821" max="2821" width="13.7109375" style="124" customWidth="1"/>
    <col min="2822" max="2822" width="9.140625" style="124"/>
    <col min="2823" max="2823" width="14" style="124" bestFit="1" customWidth="1"/>
    <col min="2824" max="3071" width="9.140625" style="124"/>
    <col min="3072" max="3072" width="20.85546875" style="124" customWidth="1"/>
    <col min="3073" max="3073" width="0" style="124" hidden="1" customWidth="1"/>
    <col min="3074" max="3074" width="15.42578125" style="124" customWidth="1"/>
    <col min="3075" max="3075" width="14.5703125" style="124" customWidth="1"/>
    <col min="3076" max="3076" width="15.140625" style="124" customWidth="1"/>
    <col min="3077" max="3077" width="13.7109375" style="124" customWidth="1"/>
    <col min="3078" max="3078" width="9.140625" style="124"/>
    <col min="3079" max="3079" width="14" style="124" bestFit="1" customWidth="1"/>
    <col min="3080" max="3327" width="9.140625" style="124"/>
    <col min="3328" max="3328" width="20.85546875" style="124" customWidth="1"/>
    <col min="3329" max="3329" width="0" style="124" hidden="1" customWidth="1"/>
    <col min="3330" max="3330" width="15.42578125" style="124" customWidth="1"/>
    <col min="3331" max="3331" width="14.5703125" style="124" customWidth="1"/>
    <col min="3332" max="3332" width="15.140625" style="124" customWidth="1"/>
    <col min="3333" max="3333" width="13.7109375" style="124" customWidth="1"/>
    <col min="3334" max="3334" width="9.140625" style="124"/>
    <col min="3335" max="3335" width="14" style="124" bestFit="1" customWidth="1"/>
    <col min="3336" max="3583" width="9.140625" style="124"/>
    <col min="3584" max="3584" width="20.85546875" style="124" customWidth="1"/>
    <col min="3585" max="3585" width="0" style="124" hidden="1" customWidth="1"/>
    <col min="3586" max="3586" width="15.42578125" style="124" customWidth="1"/>
    <col min="3587" max="3587" width="14.5703125" style="124" customWidth="1"/>
    <col min="3588" max="3588" width="15.140625" style="124" customWidth="1"/>
    <col min="3589" max="3589" width="13.7109375" style="124" customWidth="1"/>
    <col min="3590" max="3590" width="9.140625" style="124"/>
    <col min="3591" max="3591" width="14" style="124" bestFit="1" customWidth="1"/>
    <col min="3592" max="3839" width="9.140625" style="124"/>
    <col min="3840" max="3840" width="20.85546875" style="124" customWidth="1"/>
    <col min="3841" max="3841" width="0" style="124" hidden="1" customWidth="1"/>
    <col min="3842" max="3842" width="15.42578125" style="124" customWidth="1"/>
    <col min="3843" max="3843" width="14.5703125" style="124" customWidth="1"/>
    <col min="3844" max="3844" width="15.140625" style="124" customWidth="1"/>
    <col min="3845" max="3845" width="13.7109375" style="124" customWidth="1"/>
    <col min="3846" max="3846" width="9.140625" style="124"/>
    <col min="3847" max="3847" width="14" style="124" bestFit="1" customWidth="1"/>
    <col min="3848" max="4095" width="9.140625" style="124"/>
    <col min="4096" max="4096" width="20.85546875" style="124" customWidth="1"/>
    <col min="4097" max="4097" width="0" style="124" hidden="1" customWidth="1"/>
    <col min="4098" max="4098" width="15.42578125" style="124" customWidth="1"/>
    <col min="4099" max="4099" width="14.5703125" style="124" customWidth="1"/>
    <col min="4100" max="4100" width="15.140625" style="124" customWidth="1"/>
    <col min="4101" max="4101" width="13.7109375" style="124" customWidth="1"/>
    <col min="4102" max="4102" width="9.140625" style="124"/>
    <col min="4103" max="4103" width="14" style="124" bestFit="1" customWidth="1"/>
    <col min="4104" max="4351" width="9.140625" style="124"/>
    <col min="4352" max="4352" width="20.85546875" style="124" customWidth="1"/>
    <col min="4353" max="4353" width="0" style="124" hidden="1" customWidth="1"/>
    <col min="4354" max="4354" width="15.42578125" style="124" customWidth="1"/>
    <col min="4355" max="4355" width="14.5703125" style="124" customWidth="1"/>
    <col min="4356" max="4356" width="15.140625" style="124" customWidth="1"/>
    <col min="4357" max="4357" width="13.7109375" style="124" customWidth="1"/>
    <col min="4358" max="4358" width="9.140625" style="124"/>
    <col min="4359" max="4359" width="14" style="124" bestFit="1" customWidth="1"/>
    <col min="4360" max="4607" width="9.140625" style="124"/>
    <col min="4608" max="4608" width="20.85546875" style="124" customWidth="1"/>
    <col min="4609" max="4609" width="0" style="124" hidden="1" customWidth="1"/>
    <col min="4610" max="4610" width="15.42578125" style="124" customWidth="1"/>
    <col min="4611" max="4611" width="14.5703125" style="124" customWidth="1"/>
    <col min="4612" max="4612" width="15.140625" style="124" customWidth="1"/>
    <col min="4613" max="4613" width="13.7109375" style="124" customWidth="1"/>
    <col min="4614" max="4614" width="9.140625" style="124"/>
    <col min="4615" max="4615" width="14" style="124" bestFit="1" customWidth="1"/>
    <col min="4616" max="4863" width="9.140625" style="124"/>
    <col min="4864" max="4864" width="20.85546875" style="124" customWidth="1"/>
    <col min="4865" max="4865" width="0" style="124" hidden="1" customWidth="1"/>
    <col min="4866" max="4866" width="15.42578125" style="124" customWidth="1"/>
    <col min="4867" max="4867" width="14.5703125" style="124" customWidth="1"/>
    <col min="4868" max="4868" width="15.140625" style="124" customWidth="1"/>
    <col min="4869" max="4869" width="13.7109375" style="124" customWidth="1"/>
    <col min="4870" max="4870" width="9.140625" style="124"/>
    <col min="4871" max="4871" width="14" style="124" bestFit="1" customWidth="1"/>
    <col min="4872" max="5119" width="9.140625" style="124"/>
    <col min="5120" max="5120" width="20.85546875" style="124" customWidth="1"/>
    <col min="5121" max="5121" width="0" style="124" hidden="1" customWidth="1"/>
    <col min="5122" max="5122" width="15.42578125" style="124" customWidth="1"/>
    <col min="5123" max="5123" width="14.5703125" style="124" customWidth="1"/>
    <col min="5124" max="5124" width="15.140625" style="124" customWidth="1"/>
    <col min="5125" max="5125" width="13.7109375" style="124" customWidth="1"/>
    <col min="5126" max="5126" width="9.140625" style="124"/>
    <col min="5127" max="5127" width="14" style="124" bestFit="1" customWidth="1"/>
    <col min="5128" max="5375" width="9.140625" style="124"/>
    <col min="5376" max="5376" width="20.85546875" style="124" customWidth="1"/>
    <col min="5377" max="5377" width="0" style="124" hidden="1" customWidth="1"/>
    <col min="5378" max="5378" width="15.42578125" style="124" customWidth="1"/>
    <col min="5379" max="5379" width="14.5703125" style="124" customWidth="1"/>
    <col min="5380" max="5380" width="15.140625" style="124" customWidth="1"/>
    <col min="5381" max="5381" width="13.7109375" style="124" customWidth="1"/>
    <col min="5382" max="5382" width="9.140625" style="124"/>
    <col min="5383" max="5383" width="14" style="124" bestFit="1" customWidth="1"/>
    <col min="5384" max="5631" width="9.140625" style="124"/>
    <col min="5632" max="5632" width="20.85546875" style="124" customWidth="1"/>
    <col min="5633" max="5633" width="0" style="124" hidden="1" customWidth="1"/>
    <col min="5634" max="5634" width="15.42578125" style="124" customWidth="1"/>
    <col min="5635" max="5635" width="14.5703125" style="124" customWidth="1"/>
    <col min="5636" max="5636" width="15.140625" style="124" customWidth="1"/>
    <col min="5637" max="5637" width="13.7109375" style="124" customWidth="1"/>
    <col min="5638" max="5638" width="9.140625" style="124"/>
    <col min="5639" max="5639" width="14" style="124" bestFit="1" customWidth="1"/>
    <col min="5640" max="5887" width="9.140625" style="124"/>
    <col min="5888" max="5888" width="20.85546875" style="124" customWidth="1"/>
    <col min="5889" max="5889" width="0" style="124" hidden="1" customWidth="1"/>
    <col min="5890" max="5890" width="15.42578125" style="124" customWidth="1"/>
    <col min="5891" max="5891" width="14.5703125" style="124" customWidth="1"/>
    <col min="5892" max="5892" width="15.140625" style="124" customWidth="1"/>
    <col min="5893" max="5893" width="13.7109375" style="124" customWidth="1"/>
    <col min="5894" max="5894" width="9.140625" style="124"/>
    <col min="5895" max="5895" width="14" style="124" bestFit="1" customWidth="1"/>
    <col min="5896" max="6143" width="9.140625" style="124"/>
    <col min="6144" max="6144" width="20.85546875" style="124" customWidth="1"/>
    <col min="6145" max="6145" width="0" style="124" hidden="1" customWidth="1"/>
    <col min="6146" max="6146" width="15.42578125" style="124" customWidth="1"/>
    <col min="6147" max="6147" width="14.5703125" style="124" customWidth="1"/>
    <col min="6148" max="6148" width="15.140625" style="124" customWidth="1"/>
    <col min="6149" max="6149" width="13.7109375" style="124" customWidth="1"/>
    <col min="6150" max="6150" width="9.140625" style="124"/>
    <col min="6151" max="6151" width="14" style="124" bestFit="1" customWidth="1"/>
    <col min="6152" max="6399" width="9.140625" style="124"/>
    <col min="6400" max="6400" width="20.85546875" style="124" customWidth="1"/>
    <col min="6401" max="6401" width="0" style="124" hidden="1" customWidth="1"/>
    <col min="6402" max="6402" width="15.42578125" style="124" customWidth="1"/>
    <col min="6403" max="6403" width="14.5703125" style="124" customWidth="1"/>
    <col min="6404" max="6404" width="15.140625" style="124" customWidth="1"/>
    <col min="6405" max="6405" width="13.7109375" style="124" customWidth="1"/>
    <col min="6406" max="6406" width="9.140625" style="124"/>
    <col min="6407" max="6407" width="14" style="124" bestFit="1" customWidth="1"/>
    <col min="6408" max="6655" width="9.140625" style="124"/>
    <col min="6656" max="6656" width="20.85546875" style="124" customWidth="1"/>
    <col min="6657" max="6657" width="0" style="124" hidden="1" customWidth="1"/>
    <col min="6658" max="6658" width="15.42578125" style="124" customWidth="1"/>
    <col min="6659" max="6659" width="14.5703125" style="124" customWidth="1"/>
    <col min="6660" max="6660" width="15.140625" style="124" customWidth="1"/>
    <col min="6661" max="6661" width="13.7109375" style="124" customWidth="1"/>
    <col min="6662" max="6662" width="9.140625" style="124"/>
    <col min="6663" max="6663" width="14" style="124" bestFit="1" customWidth="1"/>
    <col min="6664" max="6911" width="9.140625" style="124"/>
    <col min="6912" max="6912" width="20.85546875" style="124" customWidth="1"/>
    <col min="6913" max="6913" width="0" style="124" hidden="1" customWidth="1"/>
    <col min="6914" max="6914" width="15.42578125" style="124" customWidth="1"/>
    <col min="6915" max="6915" width="14.5703125" style="124" customWidth="1"/>
    <col min="6916" max="6916" width="15.140625" style="124" customWidth="1"/>
    <col min="6917" max="6917" width="13.7109375" style="124" customWidth="1"/>
    <col min="6918" max="6918" width="9.140625" style="124"/>
    <col min="6919" max="6919" width="14" style="124" bestFit="1" customWidth="1"/>
    <col min="6920" max="7167" width="9.140625" style="124"/>
    <col min="7168" max="7168" width="20.85546875" style="124" customWidth="1"/>
    <col min="7169" max="7169" width="0" style="124" hidden="1" customWidth="1"/>
    <col min="7170" max="7170" width="15.42578125" style="124" customWidth="1"/>
    <col min="7171" max="7171" width="14.5703125" style="124" customWidth="1"/>
    <col min="7172" max="7172" width="15.140625" style="124" customWidth="1"/>
    <col min="7173" max="7173" width="13.7109375" style="124" customWidth="1"/>
    <col min="7174" max="7174" width="9.140625" style="124"/>
    <col min="7175" max="7175" width="14" style="124" bestFit="1" customWidth="1"/>
    <col min="7176" max="7423" width="9.140625" style="124"/>
    <col min="7424" max="7424" width="20.85546875" style="124" customWidth="1"/>
    <col min="7425" max="7425" width="0" style="124" hidden="1" customWidth="1"/>
    <col min="7426" max="7426" width="15.42578125" style="124" customWidth="1"/>
    <col min="7427" max="7427" width="14.5703125" style="124" customWidth="1"/>
    <col min="7428" max="7428" width="15.140625" style="124" customWidth="1"/>
    <col min="7429" max="7429" width="13.7109375" style="124" customWidth="1"/>
    <col min="7430" max="7430" width="9.140625" style="124"/>
    <col min="7431" max="7431" width="14" style="124" bestFit="1" customWidth="1"/>
    <col min="7432" max="7679" width="9.140625" style="124"/>
    <col min="7680" max="7680" width="20.85546875" style="124" customWidth="1"/>
    <col min="7681" max="7681" width="0" style="124" hidden="1" customWidth="1"/>
    <col min="7682" max="7682" width="15.42578125" style="124" customWidth="1"/>
    <col min="7683" max="7683" width="14.5703125" style="124" customWidth="1"/>
    <col min="7684" max="7684" width="15.140625" style="124" customWidth="1"/>
    <col min="7685" max="7685" width="13.7109375" style="124" customWidth="1"/>
    <col min="7686" max="7686" width="9.140625" style="124"/>
    <col min="7687" max="7687" width="14" style="124" bestFit="1" customWidth="1"/>
    <col min="7688" max="7935" width="9.140625" style="124"/>
    <col min="7936" max="7936" width="20.85546875" style="124" customWidth="1"/>
    <col min="7937" max="7937" width="0" style="124" hidden="1" customWidth="1"/>
    <col min="7938" max="7938" width="15.42578125" style="124" customWidth="1"/>
    <col min="7939" max="7939" width="14.5703125" style="124" customWidth="1"/>
    <col min="7940" max="7940" width="15.140625" style="124" customWidth="1"/>
    <col min="7941" max="7941" width="13.7109375" style="124" customWidth="1"/>
    <col min="7942" max="7942" width="9.140625" style="124"/>
    <col min="7943" max="7943" width="14" style="124" bestFit="1" customWidth="1"/>
    <col min="7944" max="8191" width="9.140625" style="124"/>
    <col min="8192" max="8192" width="20.85546875" style="124" customWidth="1"/>
    <col min="8193" max="8193" width="0" style="124" hidden="1" customWidth="1"/>
    <col min="8194" max="8194" width="15.42578125" style="124" customWidth="1"/>
    <col min="8195" max="8195" width="14.5703125" style="124" customWidth="1"/>
    <col min="8196" max="8196" width="15.140625" style="124" customWidth="1"/>
    <col min="8197" max="8197" width="13.7109375" style="124" customWidth="1"/>
    <col min="8198" max="8198" width="9.140625" style="124"/>
    <col min="8199" max="8199" width="14" style="124" bestFit="1" customWidth="1"/>
    <col min="8200" max="8447" width="9.140625" style="124"/>
    <col min="8448" max="8448" width="20.85546875" style="124" customWidth="1"/>
    <col min="8449" max="8449" width="0" style="124" hidden="1" customWidth="1"/>
    <col min="8450" max="8450" width="15.42578125" style="124" customWidth="1"/>
    <col min="8451" max="8451" width="14.5703125" style="124" customWidth="1"/>
    <col min="8452" max="8452" width="15.140625" style="124" customWidth="1"/>
    <col min="8453" max="8453" width="13.7109375" style="124" customWidth="1"/>
    <col min="8454" max="8454" width="9.140625" style="124"/>
    <col min="8455" max="8455" width="14" style="124" bestFit="1" customWidth="1"/>
    <col min="8456" max="8703" width="9.140625" style="124"/>
    <col min="8704" max="8704" width="20.85546875" style="124" customWidth="1"/>
    <col min="8705" max="8705" width="0" style="124" hidden="1" customWidth="1"/>
    <col min="8706" max="8706" width="15.42578125" style="124" customWidth="1"/>
    <col min="8707" max="8707" width="14.5703125" style="124" customWidth="1"/>
    <col min="8708" max="8708" width="15.140625" style="124" customWidth="1"/>
    <col min="8709" max="8709" width="13.7109375" style="124" customWidth="1"/>
    <col min="8710" max="8710" width="9.140625" style="124"/>
    <col min="8711" max="8711" width="14" style="124" bestFit="1" customWidth="1"/>
    <col min="8712" max="8959" width="9.140625" style="124"/>
    <col min="8960" max="8960" width="20.85546875" style="124" customWidth="1"/>
    <col min="8961" max="8961" width="0" style="124" hidden="1" customWidth="1"/>
    <col min="8962" max="8962" width="15.42578125" style="124" customWidth="1"/>
    <col min="8963" max="8963" width="14.5703125" style="124" customWidth="1"/>
    <col min="8964" max="8964" width="15.140625" style="124" customWidth="1"/>
    <col min="8965" max="8965" width="13.7109375" style="124" customWidth="1"/>
    <col min="8966" max="8966" width="9.140625" style="124"/>
    <col min="8967" max="8967" width="14" style="124" bestFit="1" customWidth="1"/>
    <col min="8968" max="9215" width="9.140625" style="124"/>
    <col min="9216" max="9216" width="20.85546875" style="124" customWidth="1"/>
    <col min="9217" max="9217" width="0" style="124" hidden="1" customWidth="1"/>
    <col min="9218" max="9218" width="15.42578125" style="124" customWidth="1"/>
    <col min="9219" max="9219" width="14.5703125" style="124" customWidth="1"/>
    <col min="9220" max="9220" width="15.140625" style="124" customWidth="1"/>
    <col min="9221" max="9221" width="13.7109375" style="124" customWidth="1"/>
    <col min="9222" max="9222" width="9.140625" style="124"/>
    <col min="9223" max="9223" width="14" style="124" bestFit="1" customWidth="1"/>
    <col min="9224" max="9471" width="9.140625" style="124"/>
    <col min="9472" max="9472" width="20.85546875" style="124" customWidth="1"/>
    <col min="9473" max="9473" width="0" style="124" hidden="1" customWidth="1"/>
    <col min="9474" max="9474" width="15.42578125" style="124" customWidth="1"/>
    <col min="9475" max="9475" width="14.5703125" style="124" customWidth="1"/>
    <col min="9476" max="9476" width="15.140625" style="124" customWidth="1"/>
    <col min="9477" max="9477" width="13.7109375" style="124" customWidth="1"/>
    <col min="9478" max="9478" width="9.140625" style="124"/>
    <col min="9479" max="9479" width="14" style="124" bestFit="1" customWidth="1"/>
    <col min="9480" max="9727" width="9.140625" style="124"/>
    <col min="9728" max="9728" width="20.85546875" style="124" customWidth="1"/>
    <col min="9729" max="9729" width="0" style="124" hidden="1" customWidth="1"/>
    <col min="9730" max="9730" width="15.42578125" style="124" customWidth="1"/>
    <col min="9731" max="9731" width="14.5703125" style="124" customWidth="1"/>
    <col min="9732" max="9732" width="15.140625" style="124" customWidth="1"/>
    <col min="9733" max="9733" width="13.7109375" style="124" customWidth="1"/>
    <col min="9734" max="9734" width="9.140625" style="124"/>
    <col min="9735" max="9735" width="14" style="124" bestFit="1" customWidth="1"/>
    <col min="9736" max="9983" width="9.140625" style="124"/>
    <col min="9984" max="9984" width="20.85546875" style="124" customWidth="1"/>
    <col min="9985" max="9985" width="0" style="124" hidden="1" customWidth="1"/>
    <col min="9986" max="9986" width="15.42578125" style="124" customWidth="1"/>
    <col min="9987" max="9987" width="14.5703125" style="124" customWidth="1"/>
    <col min="9988" max="9988" width="15.140625" style="124" customWidth="1"/>
    <col min="9989" max="9989" width="13.7109375" style="124" customWidth="1"/>
    <col min="9990" max="9990" width="9.140625" style="124"/>
    <col min="9991" max="9991" width="14" style="124" bestFit="1" customWidth="1"/>
    <col min="9992" max="10239" width="9.140625" style="124"/>
    <col min="10240" max="10240" width="20.85546875" style="124" customWidth="1"/>
    <col min="10241" max="10241" width="0" style="124" hidden="1" customWidth="1"/>
    <col min="10242" max="10242" width="15.42578125" style="124" customWidth="1"/>
    <col min="10243" max="10243" width="14.5703125" style="124" customWidth="1"/>
    <col min="10244" max="10244" width="15.140625" style="124" customWidth="1"/>
    <col min="10245" max="10245" width="13.7109375" style="124" customWidth="1"/>
    <col min="10246" max="10246" width="9.140625" style="124"/>
    <col min="10247" max="10247" width="14" style="124" bestFit="1" customWidth="1"/>
    <col min="10248" max="10495" width="9.140625" style="124"/>
    <col min="10496" max="10496" width="20.85546875" style="124" customWidth="1"/>
    <col min="10497" max="10497" width="0" style="124" hidden="1" customWidth="1"/>
    <col min="10498" max="10498" width="15.42578125" style="124" customWidth="1"/>
    <col min="10499" max="10499" width="14.5703125" style="124" customWidth="1"/>
    <col min="10500" max="10500" width="15.140625" style="124" customWidth="1"/>
    <col min="10501" max="10501" width="13.7109375" style="124" customWidth="1"/>
    <col min="10502" max="10502" width="9.140625" style="124"/>
    <col min="10503" max="10503" width="14" style="124" bestFit="1" customWidth="1"/>
    <col min="10504" max="10751" width="9.140625" style="124"/>
    <col min="10752" max="10752" width="20.85546875" style="124" customWidth="1"/>
    <col min="10753" max="10753" width="0" style="124" hidden="1" customWidth="1"/>
    <col min="10754" max="10754" width="15.42578125" style="124" customWidth="1"/>
    <col min="10755" max="10755" width="14.5703125" style="124" customWidth="1"/>
    <col min="10756" max="10756" width="15.140625" style="124" customWidth="1"/>
    <col min="10757" max="10757" width="13.7109375" style="124" customWidth="1"/>
    <col min="10758" max="10758" width="9.140625" style="124"/>
    <col min="10759" max="10759" width="14" style="124" bestFit="1" customWidth="1"/>
    <col min="10760" max="11007" width="9.140625" style="124"/>
    <col min="11008" max="11008" width="20.85546875" style="124" customWidth="1"/>
    <col min="11009" max="11009" width="0" style="124" hidden="1" customWidth="1"/>
    <col min="11010" max="11010" width="15.42578125" style="124" customWidth="1"/>
    <col min="11011" max="11011" width="14.5703125" style="124" customWidth="1"/>
    <col min="11012" max="11012" width="15.140625" style="124" customWidth="1"/>
    <col min="11013" max="11013" width="13.7109375" style="124" customWidth="1"/>
    <col min="11014" max="11014" width="9.140625" style="124"/>
    <col min="11015" max="11015" width="14" style="124" bestFit="1" customWidth="1"/>
    <col min="11016" max="11263" width="9.140625" style="124"/>
    <col min="11264" max="11264" width="20.85546875" style="124" customWidth="1"/>
    <col min="11265" max="11265" width="0" style="124" hidden="1" customWidth="1"/>
    <col min="11266" max="11266" width="15.42578125" style="124" customWidth="1"/>
    <col min="11267" max="11267" width="14.5703125" style="124" customWidth="1"/>
    <col min="11268" max="11268" width="15.140625" style="124" customWidth="1"/>
    <col min="11269" max="11269" width="13.7109375" style="124" customWidth="1"/>
    <col min="11270" max="11270" width="9.140625" style="124"/>
    <col min="11271" max="11271" width="14" style="124" bestFit="1" customWidth="1"/>
    <col min="11272" max="11519" width="9.140625" style="124"/>
    <col min="11520" max="11520" width="20.85546875" style="124" customWidth="1"/>
    <col min="11521" max="11521" width="0" style="124" hidden="1" customWidth="1"/>
    <col min="11522" max="11522" width="15.42578125" style="124" customWidth="1"/>
    <col min="11523" max="11523" width="14.5703125" style="124" customWidth="1"/>
    <col min="11524" max="11524" width="15.140625" style="124" customWidth="1"/>
    <col min="11525" max="11525" width="13.7109375" style="124" customWidth="1"/>
    <col min="11526" max="11526" width="9.140625" style="124"/>
    <col min="11527" max="11527" width="14" style="124" bestFit="1" customWidth="1"/>
    <col min="11528" max="11775" width="9.140625" style="124"/>
    <col min="11776" max="11776" width="20.85546875" style="124" customWidth="1"/>
    <col min="11777" max="11777" width="0" style="124" hidden="1" customWidth="1"/>
    <col min="11778" max="11778" width="15.42578125" style="124" customWidth="1"/>
    <col min="11779" max="11779" width="14.5703125" style="124" customWidth="1"/>
    <col min="11780" max="11780" width="15.140625" style="124" customWidth="1"/>
    <col min="11781" max="11781" width="13.7109375" style="124" customWidth="1"/>
    <col min="11782" max="11782" width="9.140625" style="124"/>
    <col min="11783" max="11783" width="14" style="124" bestFit="1" customWidth="1"/>
    <col min="11784" max="12031" width="9.140625" style="124"/>
    <col min="12032" max="12032" width="20.85546875" style="124" customWidth="1"/>
    <col min="12033" max="12033" width="0" style="124" hidden="1" customWidth="1"/>
    <col min="12034" max="12034" width="15.42578125" style="124" customWidth="1"/>
    <col min="12035" max="12035" width="14.5703125" style="124" customWidth="1"/>
    <col min="12036" max="12036" width="15.140625" style="124" customWidth="1"/>
    <col min="12037" max="12037" width="13.7109375" style="124" customWidth="1"/>
    <col min="12038" max="12038" width="9.140625" style="124"/>
    <col min="12039" max="12039" width="14" style="124" bestFit="1" customWidth="1"/>
    <col min="12040" max="12287" width="9.140625" style="124"/>
    <col min="12288" max="12288" width="20.85546875" style="124" customWidth="1"/>
    <col min="12289" max="12289" width="0" style="124" hidden="1" customWidth="1"/>
    <col min="12290" max="12290" width="15.42578125" style="124" customWidth="1"/>
    <col min="12291" max="12291" width="14.5703125" style="124" customWidth="1"/>
    <col min="12292" max="12292" width="15.140625" style="124" customWidth="1"/>
    <col min="12293" max="12293" width="13.7109375" style="124" customWidth="1"/>
    <col min="12294" max="12294" width="9.140625" style="124"/>
    <col min="12295" max="12295" width="14" style="124" bestFit="1" customWidth="1"/>
    <col min="12296" max="12543" width="9.140625" style="124"/>
    <col min="12544" max="12544" width="20.85546875" style="124" customWidth="1"/>
    <col min="12545" max="12545" width="0" style="124" hidden="1" customWidth="1"/>
    <col min="12546" max="12546" width="15.42578125" style="124" customWidth="1"/>
    <col min="12547" max="12547" width="14.5703125" style="124" customWidth="1"/>
    <col min="12548" max="12548" width="15.140625" style="124" customWidth="1"/>
    <col min="12549" max="12549" width="13.7109375" style="124" customWidth="1"/>
    <col min="12550" max="12550" width="9.140625" style="124"/>
    <col min="12551" max="12551" width="14" style="124" bestFit="1" customWidth="1"/>
    <col min="12552" max="12799" width="9.140625" style="124"/>
    <col min="12800" max="12800" width="20.85546875" style="124" customWidth="1"/>
    <col min="12801" max="12801" width="0" style="124" hidden="1" customWidth="1"/>
    <col min="12802" max="12802" width="15.42578125" style="124" customWidth="1"/>
    <col min="12803" max="12803" width="14.5703125" style="124" customWidth="1"/>
    <col min="12804" max="12804" width="15.140625" style="124" customWidth="1"/>
    <col min="12805" max="12805" width="13.7109375" style="124" customWidth="1"/>
    <col min="12806" max="12806" width="9.140625" style="124"/>
    <col min="12807" max="12807" width="14" style="124" bestFit="1" customWidth="1"/>
    <col min="12808" max="13055" width="9.140625" style="124"/>
    <col min="13056" max="13056" width="20.85546875" style="124" customWidth="1"/>
    <col min="13057" max="13057" width="0" style="124" hidden="1" customWidth="1"/>
    <col min="13058" max="13058" width="15.42578125" style="124" customWidth="1"/>
    <col min="13059" max="13059" width="14.5703125" style="124" customWidth="1"/>
    <col min="13060" max="13060" width="15.140625" style="124" customWidth="1"/>
    <col min="13061" max="13061" width="13.7109375" style="124" customWidth="1"/>
    <col min="13062" max="13062" width="9.140625" style="124"/>
    <col min="13063" max="13063" width="14" style="124" bestFit="1" customWidth="1"/>
    <col min="13064" max="13311" width="9.140625" style="124"/>
    <col min="13312" max="13312" width="20.85546875" style="124" customWidth="1"/>
    <col min="13313" max="13313" width="0" style="124" hidden="1" customWidth="1"/>
    <col min="13314" max="13314" width="15.42578125" style="124" customWidth="1"/>
    <col min="13315" max="13315" width="14.5703125" style="124" customWidth="1"/>
    <col min="13316" max="13316" width="15.140625" style="124" customWidth="1"/>
    <col min="13317" max="13317" width="13.7109375" style="124" customWidth="1"/>
    <col min="13318" max="13318" width="9.140625" style="124"/>
    <col min="13319" max="13319" width="14" style="124" bestFit="1" customWidth="1"/>
    <col min="13320" max="13567" width="9.140625" style="124"/>
    <col min="13568" max="13568" width="20.85546875" style="124" customWidth="1"/>
    <col min="13569" max="13569" width="0" style="124" hidden="1" customWidth="1"/>
    <col min="13570" max="13570" width="15.42578125" style="124" customWidth="1"/>
    <col min="13571" max="13571" width="14.5703125" style="124" customWidth="1"/>
    <col min="13572" max="13572" width="15.140625" style="124" customWidth="1"/>
    <col min="13573" max="13573" width="13.7109375" style="124" customWidth="1"/>
    <col min="13574" max="13574" width="9.140625" style="124"/>
    <col min="13575" max="13575" width="14" style="124" bestFit="1" customWidth="1"/>
    <col min="13576" max="13823" width="9.140625" style="124"/>
    <col min="13824" max="13824" width="20.85546875" style="124" customWidth="1"/>
    <col min="13825" max="13825" width="0" style="124" hidden="1" customWidth="1"/>
    <col min="13826" max="13826" width="15.42578125" style="124" customWidth="1"/>
    <col min="13827" max="13827" width="14.5703125" style="124" customWidth="1"/>
    <col min="13828" max="13828" width="15.140625" style="124" customWidth="1"/>
    <col min="13829" max="13829" width="13.7109375" style="124" customWidth="1"/>
    <col min="13830" max="13830" width="9.140625" style="124"/>
    <col min="13831" max="13831" width="14" style="124" bestFit="1" customWidth="1"/>
    <col min="13832" max="14079" width="9.140625" style="124"/>
    <col min="14080" max="14080" width="20.85546875" style="124" customWidth="1"/>
    <col min="14081" max="14081" width="0" style="124" hidden="1" customWidth="1"/>
    <col min="14082" max="14082" width="15.42578125" style="124" customWidth="1"/>
    <col min="14083" max="14083" width="14.5703125" style="124" customWidth="1"/>
    <col min="14084" max="14084" width="15.140625" style="124" customWidth="1"/>
    <col min="14085" max="14085" width="13.7109375" style="124" customWidth="1"/>
    <col min="14086" max="14086" width="9.140625" style="124"/>
    <col min="14087" max="14087" width="14" style="124" bestFit="1" customWidth="1"/>
    <col min="14088" max="14335" width="9.140625" style="124"/>
    <col min="14336" max="14336" width="20.85546875" style="124" customWidth="1"/>
    <col min="14337" max="14337" width="0" style="124" hidden="1" customWidth="1"/>
    <col min="14338" max="14338" width="15.42578125" style="124" customWidth="1"/>
    <col min="14339" max="14339" width="14.5703125" style="124" customWidth="1"/>
    <col min="14340" max="14340" width="15.140625" style="124" customWidth="1"/>
    <col min="14341" max="14341" width="13.7109375" style="124" customWidth="1"/>
    <col min="14342" max="14342" width="9.140625" style="124"/>
    <col min="14343" max="14343" width="14" style="124" bestFit="1" customWidth="1"/>
    <col min="14344" max="14591" width="9.140625" style="124"/>
    <col min="14592" max="14592" width="20.85546875" style="124" customWidth="1"/>
    <col min="14593" max="14593" width="0" style="124" hidden="1" customWidth="1"/>
    <col min="14594" max="14594" width="15.42578125" style="124" customWidth="1"/>
    <col min="14595" max="14595" width="14.5703125" style="124" customWidth="1"/>
    <col min="14596" max="14596" width="15.140625" style="124" customWidth="1"/>
    <col min="14597" max="14597" width="13.7109375" style="124" customWidth="1"/>
    <col min="14598" max="14598" width="9.140625" style="124"/>
    <col min="14599" max="14599" width="14" style="124" bestFit="1" customWidth="1"/>
    <col min="14600" max="14847" width="9.140625" style="124"/>
    <col min="14848" max="14848" width="20.85546875" style="124" customWidth="1"/>
    <col min="14849" max="14849" width="0" style="124" hidden="1" customWidth="1"/>
    <col min="14850" max="14850" width="15.42578125" style="124" customWidth="1"/>
    <col min="14851" max="14851" width="14.5703125" style="124" customWidth="1"/>
    <col min="14852" max="14852" width="15.140625" style="124" customWidth="1"/>
    <col min="14853" max="14853" width="13.7109375" style="124" customWidth="1"/>
    <col min="14854" max="14854" width="9.140625" style="124"/>
    <col min="14855" max="14855" width="14" style="124" bestFit="1" customWidth="1"/>
    <col min="14856" max="15103" width="9.140625" style="124"/>
    <col min="15104" max="15104" width="20.85546875" style="124" customWidth="1"/>
    <col min="15105" max="15105" width="0" style="124" hidden="1" customWidth="1"/>
    <col min="15106" max="15106" width="15.42578125" style="124" customWidth="1"/>
    <col min="15107" max="15107" width="14.5703125" style="124" customWidth="1"/>
    <col min="15108" max="15108" width="15.140625" style="124" customWidth="1"/>
    <col min="15109" max="15109" width="13.7109375" style="124" customWidth="1"/>
    <col min="15110" max="15110" width="9.140625" style="124"/>
    <col min="15111" max="15111" width="14" style="124" bestFit="1" customWidth="1"/>
    <col min="15112" max="15359" width="9.140625" style="124"/>
    <col min="15360" max="15360" width="20.85546875" style="124" customWidth="1"/>
    <col min="15361" max="15361" width="0" style="124" hidden="1" customWidth="1"/>
    <col min="15362" max="15362" width="15.42578125" style="124" customWidth="1"/>
    <col min="15363" max="15363" width="14.5703125" style="124" customWidth="1"/>
    <col min="15364" max="15364" width="15.140625" style="124" customWidth="1"/>
    <col min="15365" max="15365" width="13.7109375" style="124" customWidth="1"/>
    <col min="15366" max="15366" width="9.140625" style="124"/>
    <col min="15367" max="15367" width="14" style="124" bestFit="1" customWidth="1"/>
    <col min="15368" max="15615" width="9.140625" style="124"/>
    <col min="15616" max="15616" width="20.85546875" style="124" customWidth="1"/>
    <col min="15617" max="15617" width="0" style="124" hidden="1" customWidth="1"/>
    <col min="15618" max="15618" width="15.42578125" style="124" customWidth="1"/>
    <col min="15619" max="15619" width="14.5703125" style="124" customWidth="1"/>
    <col min="15620" max="15620" width="15.140625" style="124" customWidth="1"/>
    <col min="15621" max="15621" width="13.7109375" style="124" customWidth="1"/>
    <col min="15622" max="15622" width="9.140625" style="124"/>
    <col min="15623" max="15623" width="14" style="124" bestFit="1" customWidth="1"/>
    <col min="15624" max="15871" width="9.140625" style="124"/>
    <col min="15872" max="15872" width="20.85546875" style="124" customWidth="1"/>
    <col min="15873" max="15873" width="0" style="124" hidden="1" customWidth="1"/>
    <col min="15874" max="15874" width="15.42578125" style="124" customWidth="1"/>
    <col min="15875" max="15875" width="14.5703125" style="124" customWidth="1"/>
    <col min="15876" max="15876" width="15.140625" style="124" customWidth="1"/>
    <col min="15877" max="15877" width="13.7109375" style="124" customWidth="1"/>
    <col min="15878" max="15878" width="9.140625" style="124"/>
    <col min="15879" max="15879" width="14" style="124" bestFit="1" customWidth="1"/>
    <col min="15880" max="16127" width="9.140625" style="124"/>
    <col min="16128" max="16128" width="20.85546875" style="124" customWidth="1"/>
    <col min="16129" max="16129" width="0" style="124" hidden="1" customWidth="1"/>
    <col min="16130" max="16130" width="15.42578125" style="124" customWidth="1"/>
    <col min="16131" max="16131" width="14.5703125" style="124" customWidth="1"/>
    <col min="16132" max="16132" width="15.140625" style="124" customWidth="1"/>
    <col min="16133" max="16133" width="13.7109375" style="124" customWidth="1"/>
    <col min="16134" max="16134" width="9.140625" style="124"/>
    <col min="16135" max="16135" width="14" style="124" bestFit="1" customWidth="1"/>
    <col min="16136" max="16384" width="9.140625" style="124"/>
  </cols>
  <sheetData>
    <row r="1" spans="1:8" s="106" customFormat="1" ht="16.5">
      <c r="C1" s="166" t="s">
        <v>83</v>
      </c>
      <c r="D1" s="166"/>
    </row>
    <row r="2" spans="1:8" s="106" customFormat="1" ht="16.5">
      <c r="D2" s="107" t="s">
        <v>89</v>
      </c>
      <c r="F2" s="108"/>
      <c r="G2" s="109"/>
      <c r="H2" s="109"/>
    </row>
    <row r="3" spans="1:8" s="106" customFormat="1" ht="16.5">
      <c r="D3" s="110" t="s">
        <v>84</v>
      </c>
      <c r="F3" s="109"/>
      <c r="G3" s="109"/>
      <c r="H3" s="109"/>
    </row>
    <row r="4" spans="1:8" s="112" customFormat="1">
      <c r="A4" s="111"/>
      <c r="B4" s="111"/>
      <c r="C4" s="111"/>
      <c r="D4" s="111"/>
    </row>
    <row r="5" spans="1:8" s="115" customFormat="1" ht="74.25" customHeight="1">
      <c r="A5" s="167" t="s">
        <v>90</v>
      </c>
      <c r="B5" s="167"/>
      <c r="C5" s="167"/>
      <c r="D5" s="167"/>
      <c r="E5" s="113"/>
      <c r="F5" s="113"/>
      <c r="G5" s="114"/>
    </row>
    <row r="6" spans="1:8" s="116" customFormat="1" ht="16.5">
      <c r="E6" s="114"/>
      <c r="F6" s="114"/>
    </row>
    <row r="7" spans="1:8" s="119" customFormat="1">
      <c r="A7" s="117"/>
      <c r="B7" s="117"/>
      <c r="C7" s="117"/>
      <c r="D7" s="118" t="s">
        <v>85</v>
      </c>
    </row>
    <row r="8" spans="1:8" s="120" customFormat="1" ht="41.25" customHeight="1">
      <c r="A8" s="168" t="s">
        <v>86</v>
      </c>
      <c r="B8" s="169" t="s">
        <v>37</v>
      </c>
      <c r="C8" s="170"/>
      <c r="D8" s="171"/>
    </row>
    <row r="9" spans="1:8" s="120" customFormat="1" ht="33">
      <c r="A9" s="168"/>
      <c r="B9" s="121" t="s">
        <v>62</v>
      </c>
      <c r="C9" s="121" t="s">
        <v>42</v>
      </c>
      <c r="D9" s="121" t="s">
        <v>43</v>
      </c>
    </row>
    <row r="10" spans="1:8" ht="16.5">
      <c r="A10" s="122" t="s">
        <v>87</v>
      </c>
      <c r="B10" s="123">
        <f>B12</f>
        <v>0</v>
      </c>
      <c r="C10" s="123">
        <f t="shared" ref="C10:D10" si="0">C12</f>
        <v>0</v>
      </c>
      <c r="D10" s="123">
        <f t="shared" si="0"/>
        <v>1452336.9</v>
      </c>
    </row>
    <row r="11" spans="1:8" ht="16.5">
      <c r="A11" s="125" t="s">
        <v>88</v>
      </c>
      <c r="B11" s="125"/>
      <c r="C11" s="125"/>
      <c r="D11" s="126"/>
    </row>
    <row r="12" spans="1:8" ht="16.5">
      <c r="A12" s="127" t="s">
        <v>91</v>
      </c>
      <c r="B12" s="123">
        <f>'Հավելված 5 '!G29</f>
        <v>0</v>
      </c>
      <c r="C12" s="123">
        <f>'Հավելված 5 '!H29</f>
        <v>0</v>
      </c>
      <c r="D12" s="123">
        <f>'Հավելված 5 '!I29</f>
        <v>1452336.9</v>
      </c>
    </row>
    <row r="13" spans="1:8">
      <c r="D13" s="128"/>
    </row>
  </sheetData>
  <mergeCells count="4">
    <mergeCell ref="C1:D1"/>
    <mergeCell ref="A5:D5"/>
    <mergeCell ref="A8:A9"/>
    <mergeCell ref="B8:D8"/>
  </mergeCells>
  <pageMargins left="0.7" right="0.7" top="0.75" bottom="0.75" header="0.3" footer="0.3"/>
  <pageSetup scale="9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14"/>
  <sheetViews>
    <sheetView view="pageBreakPreview" zoomScaleNormal="100" zoomScaleSheetLayoutView="100" workbookViewId="0">
      <selection activeCell="C28" sqref="C28"/>
    </sheetView>
  </sheetViews>
  <sheetFormatPr defaultColWidth="9.140625" defaultRowHeight="13.5"/>
  <cols>
    <col min="1" max="1" width="13" style="2" customWidth="1"/>
    <col min="2" max="2" width="19.85546875" style="2" customWidth="1"/>
    <col min="3" max="3" width="53.7109375" style="2" customWidth="1"/>
    <col min="4" max="4" width="16.42578125" style="2" bestFit="1" customWidth="1"/>
    <col min="5" max="5" width="16.28515625" style="2" customWidth="1"/>
    <col min="6" max="6" width="16.85546875" style="2" customWidth="1"/>
    <col min="7" max="7" width="49.85546875" style="2" customWidth="1"/>
    <col min="8" max="16384" width="9.140625" style="2"/>
  </cols>
  <sheetData>
    <row r="1" spans="1:7" ht="14.25">
      <c r="D1" s="177" t="s">
        <v>73</v>
      </c>
      <c r="E1" s="177"/>
      <c r="F1" s="177"/>
    </row>
    <row r="2" spans="1:7" ht="15" customHeight="1">
      <c r="D2" s="177" t="s">
        <v>44</v>
      </c>
      <c r="E2" s="177"/>
      <c r="F2" s="177"/>
    </row>
    <row r="3" spans="1:7" ht="14.25">
      <c r="E3" s="142" t="s">
        <v>9</v>
      </c>
      <c r="F3" s="143"/>
    </row>
    <row r="5" spans="1:7" ht="51.75" customHeight="1">
      <c r="A5" s="178" t="s">
        <v>99</v>
      </c>
      <c r="B5" s="178"/>
      <c r="C5" s="178"/>
      <c r="D5" s="178"/>
      <c r="E5" s="178"/>
      <c r="F5" s="178"/>
    </row>
    <row r="8" spans="1:7">
      <c r="F8" s="28" t="s">
        <v>38</v>
      </c>
    </row>
    <row r="9" spans="1:7" s="129" customFormat="1" ht="30.75" customHeight="1">
      <c r="A9" s="179"/>
      <c r="B9" s="181" t="s">
        <v>92</v>
      </c>
      <c r="C9" s="183" t="s">
        <v>93</v>
      </c>
      <c r="D9" s="174" t="s">
        <v>37</v>
      </c>
      <c r="E9" s="175"/>
      <c r="F9" s="176"/>
    </row>
    <row r="10" spans="1:7" s="131" customFormat="1" ht="84" customHeight="1">
      <c r="A10" s="180"/>
      <c r="B10" s="182"/>
      <c r="C10" s="184"/>
      <c r="D10" s="130" t="s">
        <v>94</v>
      </c>
      <c r="E10" s="130" t="s">
        <v>95</v>
      </c>
      <c r="F10" s="130" t="s">
        <v>43</v>
      </c>
    </row>
    <row r="11" spans="1:7" s="136" customFormat="1" ht="21.75" customHeight="1">
      <c r="A11" s="172" t="s">
        <v>97</v>
      </c>
      <c r="B11" s="173"/>
      <c r="C11" s="134"/>
      <c r="D11" s="130">
        <f>D14</f>
        <v>0</v>
      </c>
      <c r="E11" s="130">
        <f t="shared" ref="E11:F11" si="0">E14</f>
        <v>0</v>
      </c>
      <c r="F11" s="130">
        <f t="shared" si="0"/>
        <v>1452336.9</v>
      </c>
      <c r="G11" s="135"/>
    </row>
    <row r="12" spans="1:7" s="136" customFormat="1" ht="16.5">
      <c r="A12" s="137"/>
      <c r="B12" s="133" t="s">
        <v>96</v>
      </c>
      <c r="C12" s="134"/>
      <c r="D12" s="130"/>
      <c r="E12" s="130"/>
      <c r="F12" s="130"/>
      <c r="G12" s="138"/>
    </row>
    <row r="13" spans="1:7" s="136" customFormat="1" ht="99">
      <c r="A13" s="160">
        <v>5</v>
      </c>
      <c r="B13" s="140" t="s">
        <v>98</v>
      </c>
      <c r="C13" s="134"/>
      <c r="D13" s="130"/>
      <c r="E13" s="130"/>
      <c r="F13" s="130"/>
      <c r="G13" s="138"/>
    </row>
    <row r="14" spans="1:7" s="141" customFormat="1" ht="49.5">
      <c r="A14" s="139">
        <v>5.7</v>
      </c>
      <c r="B14" s="140" t="s">
        <v>114</v>
      </c>
      <c r="C14" s="139" t="s">
        <v>72</v>
      </c>
      <c r="D14" s="132">
        <v>0</v>
      </c>
      <c r="E14" s="132">
        <v>0</v>
      </c>
      <c r="F14" s="132">
        <v>1452336.9</v>
      </c>
    </row>
  </sheetData>
  <mergeCells count="8">
    <mergeCell ref="A11:B11"/>
    <mergeCell ref="D9:F9"/>
    <mergeCell ref="D1:F1"/>
    <mergeCell ref="D2:F2"/>
    <mergeCell ref="A5:F5"/>
    <mergeCell ref="A9:A10"/>
    <mergeCell ref="B9:B10"/>
    <mergeCell ref="C9:C10"/>
  </mergeCells>
  <pageMargins left="0.7" right="0.7" top="0.75" bottom="0.75" header="0.3" footer="0.3"/>
  <pageSetup paperSize="9" scale="47" orientation="portrait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view="pageBreakPreview" topLeftCell="A4" zoomScaleNormal="100" zoomScaleSheetLayoutView="100" workbookViewId="0">
      <selection activeCell="C23" sqref="C23"/>
    </sheetView>
  </sheetViews>
  <sheetFormatPr defaultColWidth="9.140625" defaultRowHeight="13.5"/>
  <cols>
    <col min="1" max="1" width="10.42578125" style="2" customWidth="1"/>
    <col min="2" max="2" width="19.85546875" style="2" customWidth="1"/>
    <col min="3" max="3" width="62.140625" style="2" customWidth="1"/>
    <col min="4" max="4" width="17.140625" style="2" customWidth="1"/>
    <col min="5" max="5" width="14.42578125" style="2" customWidth="1"/>
    <col min="6" max="6" width="16.28515625" style="2" customWidth="1"/>
    <col min="7" max="7" width="9.140625" style="2"/>
    <col min="8" max="8" width="49.85546875" style="2" customWidth="1"/>
    <col min="9" max="16384" width="9.140625" style="2"/>
  </cols>
  <sheetData>
    <row r="1" spans="1:6" ht="14.25">
      <c r="E1" s="177" t="s">
        <v>74</v>
      </c>
      <c r="F1" s="177"/>
    </row>
    <row r="2" spans="1:6" ht="14.25">
      <c r="E2" s="103"/>
      <c r="F2" s="102" t="s">
        <v>44</v>
      </c>
    </row>
    <row r="3" spans="1:6" ht="14.25">
      <c r="F3" s="102" t="s">
        <v>9</v>
      </c>
    </row>
    <row r="8" spans="1:6" ht="85.5" customHeight="1">
      <c r="B8" s="178" t="s">
        <v>46</v>
      </c>
      <c r="C8" s="178"/>
      <c r="D8" s="178"/>
      <c r="E8" s="178"/>
      <c r="F8" s="178"/>
    </row>
    <row r="10" spans="1:6">
      <c r="F10" s="28" t="s">
        <v>38</v>
      </c>
    </row>
    <row r="11" spans="1:6" s="17" customFormat="1" ht="30" customHeight="1">
      <c r="A11" s="194" t="s">
        <v>15</v>
      </c>
      <c r="B11" s="194"/>
      <c r="C11" s="194" t="s">
        <v>16</v>
      </c>
      <c r="D11" s="204" t="s">
        <v>37</v>
      </c>
      <c r="E11" s="205"/>
      <c r="F11" s="206"/>
    </row>
    <row r="12" spans="1:6" s="17" customFormat="1" ht="30" customHeight="1">
      <c r="A12" s="18" t="s">
        <v>18</v>
      </c>
      <c r="B12" s="18" t="s">
        <v>19</v>
      </c>
      <c r="C12" s="194"/>
      <c r="D12" s="35" t="s">
        <v>61</v>
      </c>
      <c r="E12" s="35" t="s">
        <v>42</v>
      </c>
      <c r="F12" s="25" t="s">
        <v>17</v>
      </c>
    </row>
    <row r="13" spans="1:6" s="17" customFormat="1" ht="30" customHeight="1">
      <c r="A13" s="36"/>
      <c r="B13" s="202" t="s">
        <v>40</v>
      </c>
      <c r="C13" s="203"/>
      <c r="D13" s="34">
        <f>D15</f>
        <v>0</v>
      </c>
      <c r="E13" s="34">
        <f t="shared" ref="E13:F13" si="0">E15</f>
        <v>0</v>
      </c>
      <c r="F13" s="34">
        <f t="shared" si="0"/>
        <v>1452336.9</v>
      </c>
    </row>
    <row r="14" spans="1:6" ht="17.25">
      <c r="A14" s="19"/>
      <c r="B14" s="195" t="s">
        <v>45</v>
      </c>
      <c r="C14" s="196"/>
      <c r="D14" s="197"/>
      <c r="E14" s="196"/>
      <c r="F14" s="198"/>
    </row>
    <row r="15" spans="1:6">
      <c r="A15" s="188">
        <v>9025</v>
      </c>
      <c r="B15" s="199"/>
      <c r="C15" s="20" t="s">
        <v>20</v>
      </c>
      <c r="D15" s="54">
        <f>D22</f>
        <v>0</v>
      </c>
      <c r="E15" s="54">
        <f t="shared" ref="E15:F15" si="1">E22</f>
        <v>0</v>
      </c>
      <c r="F15" s="54">
        <f t="shared" si="1"/>
        <v>1452336.9</v>
      </c>
    </row>
    <row r="16" spans="1:6" ht="16.5">
      <c r="A16" s="189"/>
      <c r="B16" s="200"/>
      <c r="C16" s="145" t="s">
        <v>54</v>
      </c>
      <c r="D16" s="54"/>
      <c r="E16" s="54"/>
      <c r="F16" s="55"/>
    </row>
    <row r="17" spans="1:6" ht="14.25">
      <c r="A17" s="189"/>
      <c r="B17" s="200"/>
      <c r="C17" s="56" t="s">
        <v>21</v>
      </c>
      <c r="D17" s="54"/>
      <c r="E17" s="54"/>
      <c r="F17" s="57"/>
    </row>
    <row r="18" spans="1:6" ht="27">
      <c r="A18" s="189"/>
      <c r="B18" s="200"/>
      <c r="C18" s="161" t="s">
        <v>116</v>
      </c>
      <c r="D18" s="54"/>
      <c r="E18" s="54"/>
      <c r="F18" s="57"/>
    </row>
    <row r="19" spans="1:6" ht="14.25">
      <c r="A19" s="189"/>
      <c r="B19" s="200"/>
      <c r="C19" s="58" t="s">
        <v>22</v>
      </c>
      <c r="D19" s="54"/>
      <c r="E19" s="54"/>
      <c r="F19" s="57"/>
    </row>
    <row r="20" spans="1:6" ht="32.25" customHeight="1">
      <c r="A20" s="190"/>
      <c r="B20" s="201"/>
      <c r="C20" s="161" t="s">
        <v>115</v>
      </c>
      <c r="D20" s="54"/>
      <c r="E20" s="54"/>
      <c r="F20" s="57"/>
    </row>
    <row r="21" spans="1:6" ht="14.25">
      <c r="A21" s="191"/>
      <c r="B21" s="192"/>
      <c r="C21" s="193" t="s">
        <v>23</v>
      </c>
      <c r="D21" s="193"/>
      <c r="E21" s="193"/>
      <c r="F21" s="193"/>
    </row>
    <row r="22" spans="1:6" ht="16.5">
      <c r="A22" s="185"/>
      <c r="B22" s="188">
        <v>12001</v>
      </c>
      <c r="C22" s="20" t="s">
        <v>6</v>
      </c>
      <c r="D22" s="132">
        <f>'Հավելված 5 '!G29</f>
        <v>0</v>
      </c>
      <c r="E22" s="132">
        <f>'Հավելված 5 '!H29</f>
        <v>0</v>
      </c>
      <c r="F22" s="104">
        <v>1452336.9</v>
      </c>
    </row>
    <row r="23" spans="1:6">
      <c r="A23" s="186"/>
      <c r="B23" s="189"/>
      <c r="C23" s="161" t="s">
        <v>55</v>
      </c>
      <c r="D23" s="54"/>
      <c r="E23" s="54"/>
      <c r="F23" s="55"/>
    </row>
    <row r="24" spans="1:6" ht="14.25" customHeight="1">
      <c r="A24" s="186"/>
      <c r="B24" s="189"/>
      <c r="C24" s="56" t="s">
        <v>24</v>
      </c>
      <c r="D24" s="54"/>
      <c r="E24" s="54"/>
      <c r="F24" s="55"/>
    </row>
    <row r="25" spans="1:6" ht="27">
      <c r="A25" s="186"/>
      <c r="B25" s="189"/>
      <c r="C25" s="161" t="s">
        <v>56</v>
      </c>
      <c r="D25" s="54"/>
      <c r="E25" s="54"/>
      <c r="F25" s="55"/>
    </row>
    <row r="26" spans="1:6">
      <c r="A26" s="186"/>
      <c r="B26" s="189"/>
      <c r="C26" s="58" t="s">
        <v>7</v>
      </c>
      <c r="D26" s="54"/>
      <c r="E26" s="54"/>
      <c r="F26" s="55"/>
    </row>
    <row r="27" spans="1:6">
      <c r="A27" s="187"/>
      <c r="B27" s="190"/>
      <c r="C27" s="53" t="s">
        <v>57</v>
      </c>
      <c r="D27" s="54"/>
      <c r="E27" s="54"/>
      <c r="F27" s="55"/>
    </row>
  </sheetData>
  <mergeCells count="13">
    <mergeCell ref="E1:F1"/>
    <mergeCell ref="A22:A27"/>
    <mergeCell ref="B22:B27"/>
    <mergeCell ref="A21:B21"/>
    <mergeCell ref="C21:F21"/>
    <mergeCell ref="B8:F8"/>
    <mergeCell ref="A11:B11"/>
    <mergeCell ref="C11:C12"/>
    <mergeCell ref="B14:F14"/>
    <mergeCell ref="A15:A20"/>
    <mergeCell ref="B15:B20"/>
    <mergeCell ref="B13:C13"/>
    <mergeCell ref="D11:F11"/>
  </mergeCells>
  <pageMargins left="0.7" right="0.7" top="0.75" bottom="0.75" header="0.3" footer="0.3"/>
  <pageSetup paperSize="9" scale="62"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29"/>
  <sheetViews>
    <sheetView tabSelected="1" view="pageBreakPreview" topLeftCell="A10" zoomScaleNormal="100" zoomScaleSheetLayoutView="100" workbookViewId="0">
      <selection activeCell="G19" sqref="G19"/>
    </sheetView>
  </sheetViews>
  <sheetFormatPr defaultColWidth="9.140625" defaultRowHeight="13.5"/>
  <cols>
    <col min="1" max="1" width="7.140625" style="2" customWidth="1"/>
    <col min="2" max="2" width="7.42578125" style="2" customWidth="1"/>
    <col min="3" max="3" width="6.140625" style="2" customWidth="1"/>
    <col min="4" max="4" width="8.140625" style="2" customWidth="1"/>
    <col min="5" max="5" width="12.5703125" style="2" customWidth="1"/>
    <col min="6" max="6" width="62.140625" style="2" customWidth="1"/>
    <col min="7" max="8" width="16.5703125" style="2" customWidth="1"/>
    <col min="9" max="9" width="17.140625" style="2" customWidth="1"/>
    <col min="10" max="10" width="9.140625" style="2"/>
    <col min="11" max="11" width="49.85546875" style="2" customWidth="1"/>
    <col min="12" max="16384" width="9.140625" style="2"/>
  </cols>
  <sheetData>
    <row r="1" spans="1:9" ht="14.25">
      <c r="I1" s="102" t="s">
        <v>75</v>
      </c>
    </row>
    <row r="2" spans="1:9" ht="14.25">
      <c r="I2" s="102" t="s">
        <v>44</v>
      </c>
    </row>
    <row r="3" spans="1:9" ht="14.25">
      <c r="I3" s="102" t="s">
        <v>9</v>
      </c>
    </row>
    <row r="6" spans="1:9" ht="45" customHeight="1">
      <c r="A6" s="165" t="s">
        <v>118</v>
      </c>
      <c r="B6" s="165"/>
      <c r="C6" s="165"/>
      <c r="D6" s="165"/>
      <c r="E6" s="165"/>
      <c r="F6" s="165"/>
      <c r="G6" s="165"/>
      <c r="H6" s="165"/>
      <c r="I6" s="165"/>
    </row>
    <row r="9" spans="1:9">
      <c r="I9" s="2" t="s">
        <v>25</v>
      </c>
    </row>
    <row r="10" spans="1:9" s="32" customFormat="1" ht="30" customHeight="1">
      <c r="A10" s="207" t="s">
        <v>32</v>
      </c>
      <c r="B10" s="208"/>
      <c r="C10" s="209"/>
      <c r="D10" s="210" t="s">
        <v>15</v>
      </c>
      <c r="E10" s="210"/>
      <c r="F10" s="210" t="s">
        <v>26</v>
      </c>
      <c r="G10" s="216" t="s">
        <v>36</v>
      </c>
      <c r="H10" s="216"/>
      <c r="I10" s="217"/>
    </row>
    <row r="11" spans="1:9" s="32" customFormat="1" ht="30" customHeight="1">
      <c r="A11" s="25" t="s">
        <v>33</v>
      </c>
      <c r="B11" s="25" t="s">
        <v>34</v>
      </c>
      <c r="C11" s="25" t="s">
        <v>35</v>
      </c>
      <c r="D11" s="29" t="s">
        <v>18</v>
      </c>
      <c r="E11" s="29" t="s">
        <v>19</v>
      </c>
      <c r="F11" s="215"/>
      <c r="G11" s="67" t="s">
        <v>62</v>
      </c>
      <c r="H11" s="67" t="s">
        <v>42</v>
      </c>
      <c r="I11" s="67" t="s">
        <v>17</v>
      </c>
    </row>
    <row r="12" spans="1:9" s="159" customFormat="1" ht="22.5" customHeight="1">
      <c r="A12" s="155"/>
      <c r="B12" s="155"/>
      <c r="C12" s="155"/>
      <c r="D12" s="156"/>
      <c r="E12" s="156"/>
      <c r="F12" s="157" t="s">
        <v>27</v>
      </c>
      <c r="G12" s="158">
        <f>G13</f>
        <v>0</v>
      </c>
      <c r="H12" s="158">
        <f t="shared" ref="H12:I12" si="0">H13</f>
        <v>0</v>
      </c>
      <c r="I12" s="158">
        <f t="shared" si="0"/>
        <v>1452336.9</v>
      </c>
    </row>
    <row r="13" spans="1:9" s="43" customFormat="1" ht="18" customHeight="1">
      <c r="A13" s="39" t="s">
        <v>49</v>
      </c>
      <c r="B13" s="40"/>
      <c r="C13" s="40"/>
      <c r="D13" s="40"/>
      <c r="E13" s="41"/>
      <c r="F13" s="68" t="s">
        <v>50</v>
      </c>
      <c r="G13" s="148">
        <f t="shared" ref="G13" si="1">G15</f>
        <v>0</v>
      </c>
      <c r="H13" s="148">
        <f t="shared" ref="H13:I13" si="2">H15</f>
        <v>0</v>
      </c>
      <c r="I13" s="148">
        <f t="shared" si="2"/>
        <v>1452336.9</v>
      </c>
    </row>
    <row r="14" spans="1:9" s="43" customFormat="1" ht="16.5" customHeight="1">
      <c r="A14" s="40"/>
      <c r="B14" s="40"/>
      <c r="C14" s="40"/>
      <c r="D14" s="40"/>
      <c r="E14" s="41"/>
      <c r="F14" s="69" t="s">
        <v>28</v>
      </c>
      <c r="G14" s="149"/>
      <c r="H14" s="149"/>
      <c r="I14" s="149"/>
    </row>
    <row r="15" spans="1:9" s="43" customFormat="1" ht="20.25" customHeight="1">
      <c r="A15" s="40"/>
      <c r="B15" s="39" t="s">
        <v>51</v>
      </c>
      <c r="C15" s="40"/>
      <c r="D15" s="40"/>
      <c r="E15" s="41"/>
      <c r="F15" s="42" t="s">
        <v>52</v>
      </c>
      <c r="G15" s="150">
        <f t="shared" ref="G15" si="3">G17</f>
        <v>0</v>
      </c>
      <c r="H15" s="150">
        <f t="shared" ref="H15:I15" si="4">H17</f>
        <v>0</v>
      </c>
      <c r="I15" s="150">
        <f t="shared" si="4"/>
        <v>1452336.9</v>
      </c>
    </row>
    <row r="16" spans="1:9" s="43" customFormat="1" ht="16.5" customHeight="1">
      <c r="A16" s="40"/>
      <c r="B16" s="40"/>
      <c r="C16" s="40"/>
      <c r="D16" s="40"/>
      <c r="E16" s="41"/>
      <c r="F16" s="44" t="s">
        <v>28</v>
      </c>
      <c r="G16" s="151"/>
      <c r="H16" s="151"/>
      <c r="I16" s="151"/>
    </row>
    <row r="17" spans="1:9" s="48" customFormat="1" ht="16.5" customHeight="1">
      <c r="A17" s="40"/>
      <c r="B17" s="40"/>
      <c r="C17" s="46" t="s">
        <v>49</v>
      </c>
      <c r="D17" s="40"/>
      <c r="E17" s="40"/>
      <c r="F17" s="47" t="s">
        <v>53</v>
      </c>
      <c r="G17" s="152">
        <f>G19</f>
        <v>0</v>
      </c>
      <c r="H17" s="152">
        <f t="shared" ref="H17:I17" si="5">H19</f>
        <v>0</v>
      </c>
      <c r="I17" s="152">
        <f t="shared" si="5"/>
        <v>1452336.9</v>
      </c>
    </row>
    <row r="18" spans="1:9" s="48" customFormat="1" ht="16.5" customHeight="1">
      <c r="A18" s="60"/>
      <c r="B18" s="60"/>
      <c r="C18" s="60"/>
      <c r="D18" s="60"/>
      <c r="E18" s="60"/>
      <c r="F18" s="40" t="s">
        <v>28</v>
      </c>
      <c r="G18" s="66"/>
      <c r="H18" s="66"/>
      <c r="I18" s="153"/>
    </row>
    <row r="19" spans="1:9" s="32" customFormat="1" ht="28.5">
      <c r="A19" s="211"/>
      <c r="B19" s="212"/>
      <c r="C19" s="211"/>
      <c r="D19" s="70"/>
      <c r="E19" s="70"/>
      <c r="F19" s="59" t="s">
        <v>47</v>
      </c>
      <c r="G19" s="164">
        <f>G21</f>
        <v>0</v>
      </c>
      <c r="H19" s="164">
        <f t="shared" ref="H19:I19" si="6">H21</f>
        <v>0</v>
      </c>
      <c r="I19" s="154">
        <f t="shared" si="6"/>
        <v>1452336.9</v>
      </c>
    </row>
    <row r="20" spans="1:9" s="48" customFormat="1" ht="16.5" customHeight="1">
      <c r="A20" s="211"/>
      <c r="B20" s="212"/>
      <c r="C20" s="211"/>
      <c r="D20" s="71"/>
      <c r="E20" s="71"/>
      <c r="F20" s="45" t="s">
        <v>28</v>
      </c>
      <c r="G20" s="26"/>
      <c r="H20" s="26"/>
      <c r="I20" s="26"/>
    </row>
    <row r="21" spans="1:9" s="32" customFormat="1" ht="21" customHeight="1">
      <c r="A21" s="211"/>
      <c r="B21" s="212"/>
      <c r="C21" s="211"/>
      <c r="D21" s="73">
        <v>9025</v>
      </c>
      <c r="E21" s="70"/>
      <c r="F21" s="145" t="s">
        <v>54</v>
      </c>
      <c r="G21" s="26">
        <f>G22</f>
        <v>0</v>
      </c>
      <c r="H21" s="26">
        <f t="shared" ref="H21:I21" si="7">H22</f>
        <v>0</v>
      </c>
      <c r="I21" s="26">
        <f t="shared" si="7"/>
        <v>1452336.9</v>
      </c>
    </row>
    <row r="22" spans="1:9" ht="18.75" customHeight="1">
      <c r="A22" s="211"/>
      <c r="B22" s="212"/>
      <c r="C22" s="211"/>
      <c r="D22" s="213"/>
      <c r="E22" s="214">
        <v>12001</v>
      </c>
      <c r="F22" s="161" t="s">
        <v>55</v>
      </c>
      <c r="G22" s="26">
        <f>G24</f>
        <v>0</v>
      </c>
      <c r="H22" s="26">
        <f t="shared" ref="H22:I22" si="8">H24</f>
        <v>0</v>
      </c>
      <c r="I22" s="26">
        <f t="shared" si="8"/>
        <v>1452336.9</v>
      </c>
    </row>
    <row r="23" spans="1:9">
      <c r="A23" s="211"/>
      <c r="B23" s="212"/>
      <c r="C23" s="211"/>
      <c r="D23" s="213"/>
      <c r="E23" s="214"/>
      <c r="F23" s="38" t="s">
        <v>29</v>
      </c>
      <c r="G23" s="26"/>
      <c r="H23" s="26"/>
      <c r="I23" s="26"/>
    </row>
    <row r="24" spans="1:9" ht="34.5" customHeight="1">
      <c r="A24" s="211"/>
      <c r="B24" s="212"/>
      <c r="C24" s="211"/>
      <c r="D24" s="213"/>
      <c r="E24" s="214"/>
      <c r="F24" s="30" t="s">
        <v>48</v>
      </c>
      <c r="G24" s="26">
        <f>G26</f>
        <v>0</v>
      </c>
      <c r="H24" s="26">
        <f t="shared" ref="H24:I24" si="9">H26</f>
        <v>0</v>
      </c>
      <c r="I24" s="26">
        <f t="shared" si="9"/>
        <v>1452336.9</v>
      </c>
    </row>
    <row r="25" spans="1:9" ht="27">
      <c r="A25" s="211"/>
      <c r="B25" s="212"/>
      <c r="C25" s="211"/>
      <c r="D25" s="213"/>
      <c r="E25" s="214"/>
      <c r="F25" s="38" t="s">
        <v>30</v>
      </c>
      <c r="G25" s="26"/>
      <c r="H25" s="26"/>
      <c r="I25" s="26"/>
    </row>
    <row r="26" spans="1:9" ht="13.5" customHeight="1">
      <c r="A26" s="211"/>
      <c r="B26" s="212"/>
      <c r="C26" s="211"/>
      <c r="D26" s="213"/>
      <c r="E26" s="214"/>
      <c r="F26" s="65" t="s">
        <v>31</v>
      </c>
      <c r="G26" s="26">
        <f>G27</f>
        <v>0</v>
      </c>
      <c r="H26" s="26">
        <f t="shared" ref="H26:I28" si="10">H27</f>
        <v>0</v>
      </c>
      <c r="I26" s="26">
        <f t="shared" si="10"/>
        <v>1452336.9</v>
      </c>
    </row>
    <row r="27" spans="1:9" ht="13.5" customHeight="1">
      <c r="A27" s="211"/>
      <c r="B27" s="212"/>
      <c r="C27" s="211"/>
      <c r="D27" s="213"/>
      <c r="E27" s="214"/>
      <c r="F27" s="65" t="s">
        <v>58</v>
      </c>
      <c r="G27" s="26">
        <f>G28</f>
        <v>0</v>
      </c>
      <c r="H27" s="26">
        <f t="shared" si="10"/>
        <v>0</v>
      </c>
      <c r="I27" s="26">
        <f t="shared" si="10"/>
        <v>1452336.9</v>
      </c>
    </row>
    <row r="28" spans="1:9" ht="13.5" customHeight="1">
      <c r="A28" s="211"/>
      <c r="B28" s="212"/>
      <c r="C28" s="211"/>
      <c r="D28" s="213"/>
      <c r="E28" s="214"/>
      <c r="F28" s="65" t="s">
        <v>59</v>
      </c>
      <c r="G28" s="26">
        <f>G29</f>
        <v>0</v>
      </c>
      <c r="H28" s="26">
        <f t="shared" si="10"/>
        <v>0</v>
      </c>
      <c r="I28" s="26">
        <f t="shared" si="10"/>
        <v>1452336.9</v>
      </c>
    </row>
    <row r="29" spans="1:9" ht="29.25" customHeight="1">
      <c r="A29" s="211"/>
      <c r="B29" s="212"/>
      <c r="C29" s="211"/>
      <c r="D29" s="213"/>
      <c r="E29" s="214"/>
      <c r="F29" s="65" t="s">
        <v>60</v>
      </c>
      <c r="G29" s="26">
        <v>0</v>
      </c>
      <c r="H29" s="26">
        <v>0</v>
      </c>
      <c r="I29" s="26">
        <f>'Հավելված 4  '!F22</f>
        <v>1452336.9</v>
      </c>
    </row>
  </sheetData>
  <mergeCells count="10">
    <mergeCell ref="A6:I6"/>
    <mergeCell ref="A10:C10"/>
    <mergeCell ref="D10:E10"/>
    <mergeCell ref="A19:A29"/>
    <mergeCell ref="B19:B29"/>
    <mergeCell ref="C19:C29"/>
    <mergeCell ref="D22:D29"/>
    <mergeCell ref="E22:E29"/>
    <mergeCell ref="F10:F11"/>
    <mergeCell ref="G10:I10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5"/>
  <sheetViews>
    <sheetView view="pageBreakPreview" topLeftCell="B1" zoomScaleNormal="100" zoomScaleSheetLayoutView="100" workbookViewId="0">
      <selection activeCell="D17" sqref="D17:F17"/>
    </sheetView>
  </sheetViews>
  <sheetFormatPr defaultColWidth="9.140625" defaultRowHeight="13.5"/>
  <cols>
    <col min="1" max="1" width="6.28515625" style="76" hidden="1" customWidth="1"/>
    <col min="2" max="3" width="8.7109375" style="74" customWidth="1"/>
    <col min="4" max="4" width="7.140625" style="75" customWidth="1"/>
    <col min="5" max="5" width="6.42578125" style="75" customWidth="1"/>
    <col min="6" max="6" width="52.140625" style="75" customWidth="1"/>
    <col min="7" max="7" width="88.140625" style="74" customWidth="1"/>
    <col min="8" max="8" width="19.5703125" style="96" customWidth="1"/>
    <col min="9" max="9" width="9.42578125" style="76" bestFit="1" customWidth="1"/>
    <col min="10" max="16384" width="9.140625" style="76"/>
  </cols>
  <sheetData>
    <row r="1" spans="1:9" s="2" customFormat="1" ht="14.25">
      <c r="H1" s="102" t="s">
        <v>105</v>
      </c>
    </row>
    <row r="2" spans="1:9" s="2" customFormat="1" ht="14.25">
      <c r="H2" s="102" t="s">
        <v>44</v>
      </c>
    </row>
    <row r="3" spans="1:9" s="2" customFormat="1" ht="14.25">
      <c r="H3" s="102" t="s">
        <v>9</v>
      </c>
    </row>
    <row r="4" spans="1:9" s="2" customFormat="1">
      <c r="G4" s="64"/>
    </row>
    <row r="5" spans="1:9" s="2" customFormat="1"/>
    <row r="6" spans="1:9" s="2" customFormat="1" ht="45" customHeight="1">
      <c r="A6" s="165" t="s">
        <v>71</v>
      </c>
      <c r="B6" s="165"/>
      <c r="C6" s="165"/>
      <c r="D6" s="165"/>
      <c r="E6" s="165"/>
      <c r="F6" s="165"/>
      <c r="G6" s="165"/>
      <c r="H6" s="165"/>
      <c r="I6" s="165"/>
    </row>
    <row r="7" spans="1:9" s="2" customFormat="1"/>
    <row r="9" spans="1:9" ht="16.5" customHeight="1">
      <c r="H9" s="77" t="s">
        <v>65</v>
      </c>
    </row>
    <row r="10" spans="1:9" ht="34.5" customHeight="1">
      <c r="B10" s="229" t="s">
        <v>66</v>
      </c>
      <c r="C10" s="230"/>
      <c r="D10" s="227" t="s">
        <v>67</v>
      </c>
      <c r="E10" s="227"/>
      <c r="F10" s="227"/>
      <c r="G10" s="227" t="s">
        <v>68</v>
      </c>
      <c r="H10" s="231" t="s">
        <v>43</v>
      </c>
    </row>
    <row r="11" spans="1:9" ht="49.5" customHeight="1">
      <c r="B11" s="78" t="s">
        <v>69</v>
      </c>
      <c r="C11" s="78" t="s">
        <v>41</v>
      </c>
      <c r="D11" s="227"/>
      <c r="E11" s="227"/>
      <c r="F11" s="227"/>
      <c r="G11" s="227"/>
      <c r="H11" s="231"/>
    </row>
    <row r="12" spans="1:9" ht="12.75" customHeight="1">
      <c r="B12" s="79">
        <v>1</v>
      </c>
      <c r="C12" s="79">
        <v>2</v>
      </c>
      <c r="D12" s="232">
        <v>3</v>
      </c>
      <c r="E12" s="232"/>
      <c r="F12" s="232"/>
      <c r="G12" s="79">
        <v>4</v>
      </c>
      <c r="H12" s="80">
        <v>5</v>
      </c>
    </row>
    <row r="13" spans="1:9" ht="30.6" hidden="1" customHeight="1">
      <c r="B13" s="218" t="s">
        <v>40</v>
      </c>
      <c r="C13" s="219"/>
      <c r="D13" s="219"/>
      <c r="E13" s="219"/>
      <c r="F13" s="219"/>
      <c r="G13" s="220"/>
      <c r="H13" s="81" t="e">
        <f>H15+#REF!+#REF!+#REF!+#REF!+#REF!+#REF!+#REF!+#REF!+#REF!+#REF!+#REF!+#REF!+#REF!</f>
        <v>#REF!</v>
      </c>
    </row>
    <row r="14" spans="1:9" ht="12.75" hidden="1" customHeight="1">
      <c r="B14" s="82"/>
      <c r="C14" s="83"/>
      <c r="D14" s="83"/>
      <c r="E14" s="83"/>
      <c r="F14" s="83"/>
      <c r="G14" s="84"/>
      <c r="H14" s="85"/>
    </row>
    <row r="15" spans="1:9" ht="32.25" customHeight="1">
      <c r="B15" s="221" t="s">
        <v>47</v>
      </c>
      <c r="C15" s="222"/>
      <c r="D15" s="222"/>
      <c r="E15" s="222"/>
      <c r="F15" s="222"/>
      <c r="G15" s="223"/>
      <c r="H15" s="86">
        <f>H16</f>
        <v>1452336.9</v>
      </c>
    </row>
    <row r="16" spans="1:9" s="23" customFormat="1" ht="43.15" customHeight="1">
      <c r="B16" s="87">
        <v>9025</v>
      </c>
      <c r="C16" s="224" t="s">
        <v>54</v>
      </c>
      <c r="D16" s="225"/>
      <c r="E16" s="225"/>
      <c r="F16" s="226"/>
      <c r="G16" s="88"/>
      <c r="H16" s="86">
        <f>H17</f>
        <v>1452336.9</v>
      </c>
    </row>
    <row r="17" spans="2:8" ht="35.25" customHeight="1">
      <c r="B17" s="227"/>
      <c r="C17" s="89">
        <v>12001</v>
      </c>
      <c r="D17" s="228" t="s">
        <v>55</v>
      </c>
      <c r="E17" s="228"/>
      <c r="F17" s="228"/>
      <c r="G17" s="89" t="s">
        <v>72</v>
      </c>
      <c r="H17" s="90">
        <f>SUM(H19:H25)</f>
        <v>1452336.9</v>
      </c>
    </row>
    <row r="18" spans="2:8" ht="21" customHeight="1">
      <c r="B18" s="227"/>
      <c r="C18" s="92"/>
      <c r="D18" s="91"/>
      <c r="E18" s="97" t="s">
        <v>70</v>
      </c>
      <c r="F18" s="98"/>
      <c r="G18" s="99"/>
      <c r="H18" s="93"/>
    </row>
    <row r="19" spans="2:8" ht="30" customHeight="1">
      <c r="B19" s="227"/>
      <c r="C19" s="92"/>
      <c r="D19" s="94"/>
      <c r="E19" s="94"/>
      <c r="F19" s="91"/>
      <c r="G19" s="99" t="s">
        <v>76</v>
      </c>
      <c r="H19" s="95"/>
    </row>
    <row r="20" spans="2:8" ht="22.5" customHeight="1">
      <c r="B20" s="227"/>
      <c r="C20" s="92"/>
      <c r="D20" s="94"/>
      <c r="E20" s="94"/>
      <c r="F20" s="91"/>
      <c r="G20" s="101" t="s">
        <v>77</v>
      </c>
      <c r="H20" s="100">
        <v>162750.6</v>
      </c>
    </row>
    <row r="21" spans="2:8" ht="23.25" customHeight="1">
      <c r="B21" s="227"/>
      <c r="C21" s="92"/>
      <c r="D21" s="94"/>
      <c r="E21" s="94"/>
      <c r="F21" s="91"/>
      <c r="G21" s="101" t="s">
        <v>110</v>
      </c>
      <c r="H21" s="100">
        <v>189432</v>
      </c>
    </row>
    <row r="22" spans="2:8" ht="23.25" customHeight="1">
      <c r="B22" s="227"/>
      <c r="C22" s="92"/>
      <c r="D22" s="94"/>
      <c r="E22" s="94"/>
      <c r="F22" s="91"/>
      <c r="G22" s="101" t="s">
        <v>106</v>
      </c>
      <c r="H22" s="100">
        <v>144939.29999999999</v>
      </c>
    </row>
    <row r="23" spans="2:8" ht="23.25" customHeight="1">
      <c r="B23" s="227"/>
      <c r="C23" s="92"/>
      <c r="D23" s="94"/>
      <c r="E23" s="94"/>
      <c r="F23" s="91"/>
      <c r="G23" s="101" t="s">
        <v>107</v>
      </c>
      <c r="H23" s="100">
        <v>217318.39999999999</v>
      </c>
    </row>
    <row r="24" spans="2:8" ht="23.25" customHeight="1">
      <c r="B24" s="227"/>
      <c r="C24" s="92"/>
      <c r="D24" s="94"/>
      <c r="E24" s="94"/>
      <c r="F24" s="91"/>
      <c r="G24" s="101" t="s">
        <v>78</v>
      </c>
      <c r="H24" s="100">
        <v>314920.09999999998</v>
      </c>
    </row>
    <row r="25" spans="2:8" ht="23.25" customHeight="1">
      <c r="B25" s="227"/>
      <c r="C25" s="92"/>
      <c r="D25" s="94"/>
      <c r="E25" s="94"/>
      <c r="F25" s="91"/>
      <c r="G25" s="101" t="s">
        <v>79</v>
      </c>
      <c r="H25" s="100">
        <v>422976.5</v>
      </c>
    </row>
  </sheetData>
  <mergeCells count="11">
    <mergeCell ref="A6:I6"/>
    <mergeCell ref="B13:G13"/>
    <mergeCell ref="B15:G15"/>
    <mergeCell ref="C16:F16"/>
    <mergeCell ref="B17:B25"/>
    <mergeCell ref="D17:F17"/>
    <mergeCell ref="B10:C10"/>
    <mergeCell ref="D10:F11"/>
    <mergeCell ref="G10:G11"/>
    <mergeCell ref="H10:H11"/>
    <mergeCell ref="D12:F12"/>
  </mergeCells>
  <pageMargins left="0.70866141732283472" right="0.70866141732283472" top="0.74803149606299213" bottom="0.74803149606299213" header="0.31496062992125984" footer="0.31496062992125984"/>
  <pageSetup scale="63" orientation="landscape" r:id="rId1"/>
  <colBreaks count="1" manualBreakCount="1">
    <brk id="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32"/>
  <sheetViews>
    <sheetView view="pageBreakPreview" zoomScaleNormal="100" zoomScaleSheetLayoutView="100" workbookViewId="0">
      <selection activeCell="C23" sqref="C23"/>
    </sheetView>
  </sheetViews>
  <sheetFormatPr defaultColWidth="9.140625" defaultRowHeight="13.5"/>
  <cols>
    <col min="1" max="1" width="4" style="2" customWidth="1"/>
    <col min="2" max="2" width="41.85546875" style="2" customWidth="1"/>
    <col min="3" max="3" width="63.140625" style="2" customWidth="1"/>
    <col min="4" max="4" width="13.7109375" style="2" customWidth="1"/>
    <col min="5" max="5" width="15.42578125" style="2" customWidth="1"/>
    <col min="6" max="6" width="16.28515625" style="2" bestFit="1" customWidth="1"/>
    <col min="7" max="7" width="9.140625" style="2"/>
    <col min="8" max="8" width="49.85546875" style="2" customWidth="1"/>
    <col min="9" max="16384" width="9.140625" style="2"/>
  </cols>
  <sheetData>
    <row r="1" spans="2:6" ht="14.25">
      <c r="F1" s="102" t="s">
        <v>104</v>
      </c>
    </row>
    <row r="2" spans="2:6" ht="14.25">
      <c r="F2" s="102" t="s">
        <v>44</v>
      </c>
    </row>
    <row r="3" spans="2:6" ht="14.25">
      <c r="F3" s="102" t="s">
        <v>9</v>
      </c>
    </row>
    <row r="7" spans="2:6" ht="45" customHeight="1">
      <c r="B7" s="234" t="s">
        <v>64</v>
      </c>
      <c r="C7" s="234"/>
      <c r="D7" s="234"/>
      <c r="E7" s="234"/>
      <c r="F7" s="234"/>
    </row>
    <row r="8" spans="2:6" ht="21.75" customHeight="1">
      <c r="B8" s="33"/>
      <c r="C8" s="33"/>
      <c r="D8" s="37"/>
      <c r="E8" s="33"/>
      <c r="F8" s="33"/>
    </row>
    <row r="9" spans="2:6" ht="14.25">
      <c r="B9" s="233" t="s">
        <v>45</v>
      </c>
      <c r="C9" s="233"/>
      <c r="D9" s="233"/>
      <c r="E9" s="233"/>
      <c r="F9" s="233"/>
    </row>
    <row r="10" spans="2:6">
      <c r="B10" s="23"/>
      <c r="C10" s="23"/>
      <c r="D10" s="23"/>
      <c r="E10" s="23"/>
      <c r="F10" s="23"/>
    </row>
    <row r="11" spans="2:6" ht="14.25">
      <c r="B11" s="24" t="s">
        <v>11</v>
      </c>
      <c r="C11" s="23"/>
      <c r="D11" s="23"/>
      <c r="E11" s="23"/>
      <c r="F11" s="23"/>
    </row>
    <row r="12" spans="2:6" ht="15" customHeight="1">
      <c r="B12" s="22"/>
      <c r="C12" s="22"/>
      <c r="D12" s="22"/>
      <c r="E12" s="21"/>
      <c r="F12" s="21"/>
    </row>
    <row r="13" spans="2:6" ht="14.25">
      <c r="B13" s="15" t="s">
        <v>1</v>
      </c>
      <c r="C13" s="15" t="s">
        <v>2</v>
      </c>
      <c r="D13" s="49"/>
    </row>
    <row r="14" spans="2:6">
      <c r="B14" s="3">
        <v>9025</v>
      </c>
      <c r="C14" s="53" t="s">
        <v>54</v>
      </c>
      <c r="D14" s="63"/>
    </row>
    <row r="15" spans="2:6">
      <c r="B15" s="4"/>
    </row>
    <row r="16" spans="2:6" ht="14.25">
      <c r="B16" s="6" t="s">
        <v>3</v>
      </c>
    </row>
    <row r="17" spans="2:6">
      <c r="B17" s="4"/>
    </row>
    <row r="18" spans="2:6" ht="27.75" customHeight="1">
      <c r="B18" s="7" t="s">
        <v>4</v>
      </c>
      <c r="C18" s="8">
        <v>9025</v>
      </c>
      <c r="D18" s="215" t="s">
        <v>37</v>
      </c>
      <c r="E18" s="216"/>
      <c r="F18" s="217"/>
    </row>
    <row r="19" spans="2:6" ht="27">
      <c r="B19" s="7" t="s">
        <v>5</v>
      </c>
      <c r="C19" s="8">
        <v>12001</v>
      </c>
      <c r="D19" s="73" t="s">
        <v>62</v>
      </c>
      <c r="E19" s="73" t="s">
        <v>42</v>
      </c>
      <c r="F19" s="73" t="s">
        <v>12</v>
      </c>
    </row>
    <row r="20" spans="2:6" ht="21.75" customHeight="1">
      <c r="B20" s="9" t="s">
        <v>6</v>
      </c>
      <c r="C20" s="161" t="s">
        <v>55</v>
      </c>
      <c r="D20" s="237"/>
      <c r="E20" s="237"/>
      <c r="F20" s="13"/>
    </row>
    <row r="21" spans="2:6" ht="36.75" customHeight="1">
      <c r="B21" s="9" t="s">
        <v>10</v>
      </c>
      <c r="C21" s="161" t="s">
        <v>56</v>
      </c>
      <c r="D21" s="237"/>
      <c r="E21" s="237"/>
      <c r="F21" s="13"/>
    </row>
    <row r="22" spans="2:6" ht="27" customHeight="1">
      <c r="B22" s="9" t="s">
        <v>7</v>
      </c>
      <c r="C22" s="61" t="str">
        <f>'Հավելված 4  '!C27</f>
        <v>Տրանսֆերտների տրամադրում</v>
      </c>
      <c r="D22" s="237"/>
      <c r="E22" s="237"/>
      <c r="F22" s="13"/>
    </row>
    <row r="23" spans="2:6" ht="27">
      <c r="B23" s="16" t="s">
        <v>117</v>
      </c>
      <c r="C23" s="163" t="s">
        <v>76</v>
      </c>
      <c r="D23" s="237"/>
      <c r="E23" s="237"/>
      <c r="F23" s="13"/>
    </row>
    <row r="24" spans="2:6">
      <c r="B24" s="10"/>
      <c r="C24" s="50" t="s">
        <v>0</v>
      </c>
      <c r="D24" s="238"/>
      <c r="E24" s="238"/>
      <c r="F24" s="14"/>
    </row>
    <row r="25" spans="2:6">
      <c r="B25" s="235" t="s">
        <v>80</v>
      </c>
      <c r="C25" s="236"/>
      <c r="D25" s="105"/>
      <c r="E25" s="105"/>
      <c r="F25" s="105">
        <v>472</v>
      </c>
    </row>
    <row r="26" spans="2:6">
      <c r="B26" s="235" t="s">
        <v>111</v>
      </c>
      <c r="C26" s="236"/>
      <c r="D26" s="73"/>
      <c r="E26" s="73"/>
      <c r="F26" s="73">
        <v>538</v>
      </c>
    </row>
    <row r="27" spans="2:6">
      <c r="B27" s="235" t="s">
        <v>108</v>
      </c>
      <c r="C27" s="236"/>
      <c r="D27" s="73"/>
      <c r="E27" s="73"/>
      <c r="F27" s="73">
        <v>1493</v>
      </c>
    </row>
    <row r="28" spans="2:6">
      <c r="B28" s="235" t="s">
        <v>109</v>
      </c>
      <c r="C28" s="236"/>
      <c r="D28" s="73"/>
      <c r="E28" s="73"/>
      <c r="F28" s="73">
        <v>3409</v>
      </c>
    </row>
    <row r="29" spans="2:6">
      <c r="B29" s="235" t="s">
        <v>81</v>
      </c>
      <c r="C29" s="236"/>
      <c r="D29" s="73"/>
      <c r="E29" s="73"/>
      <c r="F29" s="73">
        <v>2444</v>
      </c>
    </row>
    <row r="30" spans="2:6">
      <c r="B30" s="235" t="s">
        <v>82</v>
      </c>
      <c r="C30" s="236"/>
      <c r="D30" s="73"/>
      <c r="E30" s="73"/>
      <c r="F30" s="73">
        <v>1465</v>
      </c>
    </row>
    <row r="31" spans="2:6" ht="16.5">
      <c r="B31" s="11" t="s">
        <v>8</v>
      </c>
      <c r="C31" s="12"/>
      <c r="D31" s="123">
        <f>'Հավելված 4  '!D22</f>
        <v>0</v>
      </c>
      <c r="E31" s="123">
        <f>'Հավելված 4  '!E22</f>
        <v>0</v>
      </c>
      <c r="F31" s="72">
        <f>'Հավելված 4  '!F22</f>
        <v>1452336.9</v>
      </c>
    </row>
    <row r="32" spans="2:6">
      <c r="B32" s="4"/>
    </row>
  </sheetData>
  <mergeCells count="11">
    <mergeCell ref="B26:C26"/>
    <mergeCell ref="B27:C27"/>
    <mergeCell ref="B28:C28"/>
    <mergeCell ref="B29:C29"/>
    <mergeCell ref="B30:C30"/>
    <mergeCell ref="B9:F9"/>
    <mergeCell ref="B7:F7"/>
    <mergeCell ref="B25:C25"/>
    <mergeCell ref="D20:D24"/>
    <mergeCell ref="E20:E24"/>
    <mergeCell ref="D18:F18"/>
  </mergeCells>
  <pageMargins left="0" right="0" top="0" bottom="0" header="0.3" footer="0.3"/>
  <pageSetup paperSize="9" scale="90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1"/>
  <sheetViews>
    <sheetView view="pageBreakPreview" topLeftCell="A4" zoomScaleNormal="100" zoomScaleSheetLayoutView="100" workbookViewId="0">
      <selection activeCell="C23" sqref="C23"/>
    </sheetView>
  </sheetViews>
  <sheetFormatPr defaultColWidth="9.140625" defaultRowHeight="13.5"/>
  <cols>
    <col min="1" max="1" width="4" style="2" customWidth="1"/>
    <col min="2" max="2" width="41.85546875" style="2" customWidth="1"/>
    <col min="3" max="3" width="62.140625" style="2" customWidth="1"/>
    <col min="4" max="4" width="15.5703125" style="2" customWidth="1"/>
    <col min="5" max="5" width="17.7109375" style="2" customWidth="1"/>
    <col min="6" max="6" width="17.5703125" style="2" customWidth="1"/>
    <col min="7" max="7" width="9.140625" style="2"/>
    <col min="8" max="8" width="49.85546875" style="2" customWidth="1"/>
    <col min="9" max="16384" width="9.140625" style="2"/>
  </cols>
  <sheetData>
    <row r="1" spans="1:6" ht="14.25">
      <c r="F1" s="102" t="s">
        <v>103</v>
      </c>
    </row>
    <row r="2" spans="1:6" ht="14.25">
      <c r="F2" s="102" t="s">
        <v>44</v>
      </c>
    </row>
    <row r="3" spans="1:6" ht="14.25">
      <c r="F3" s="102" t="s">
        <v>9</v>
      </c>
    </row>
    <row r="6" spans="1:6" ht="45" customHeight="1">
      <c r="A6" s="165" t="s">
        <v>63</v>
      </c>
      <c r="B6" s="165"/>
      <c r="C6" s="165"/>
      <c r="D6" s="165"/>
      <c r="E6" s="165"/>
      <c r="F6" s="165"/>
    </row>
    <row r="8" spans="1:6" ht="14.25">
      <c r="B8" s="240" t="s">
        <v>48</v>
      </c>
      <c r="C8" s="240"/>
      <c r="D8" s="240"/>
      <c r="E8" s="240"/>
      <c r="F8" s="240"/>
    </row>
    <row r="10" spans="1:6" ht="14.25">
      <c r="B10" s="5" t="s">
        <v>13</v>
      </c>
    </row>
    <row r="13" spans="1:6" ht="14.25">
      <c r="B13" s="15" t="s">
        <v>1</v>
      </c>
      <c r="C13" s="15" t="s">
        <v>2</v>
      </c>
      <c r="D13" s="49"/>
    </row>
    <row r="14" spans="1:6">
      <c r="B14" s="3">
        <v>9025</v>
      </c>
      <c r="C14" s="53" t="s">
        <v>54</v>
      </c>
      <c r="D14" s="63"/>
    </row>
    <row r="15" spans="1:6">
      <c r="B15" s="4"/>
      <c r="C15" s="23"/>
      <c r="D15" s="23"/>
    </row>
    <row r="16" spans="1:6" ht="14.25">
      <c r="B16" s="6" t="s">
        <v>3</v>
      </c>
    </row>
    <row r="17" spans="2:6">
      <c r="B17" s="4"/>
    </row>
    <row r="18" spans="2:6" ht="27.75" customHeight="1">
      <c r="B18" s="7" t="s">
        <v>4</v>
      </c>
      <c r="C18" s="52">
        <v>9025</v>
      </c>
      <c r="D18" s="215" t="s">
        <v>37</v>
      </c>
      <c r="E18" s="216"/>
      <c r="F18" s="217"/>
    </row>
    <row r="19" spans="2:6" ht="27">
      <c r="B19" s="7" t="s">
        <v>5</v>
      </c>
      <c r="C19" s="52">
        <v>12001</v>
      </c>
      <c r="D19" s="73" t="s">
        <v>62</v>
      </c>
      <c r="E19" s="73" t="s">
        <v>42</v>
      </c>
      <c r="F19" s="73" t="s">
        <v>12</v>
      </c>
    </row>
    <row r="20" spans="2:6" ht="27" customHeight="1">
      <c r="B20" s="9" t="s">
        <v>6</v>
      </c>
      <c r="C20" s="162" t="s">
        <v>55</v>
      </c>
      <c r="D20" s="239"/>
      <c r="E20" s="239"/>
      <c r="F20" s="13"/>
    </row>
    <row r="21" spans="2:6" ht="42.75" customHeight="1">
      <c r="B21" s="9" t="s">
        <v>10</v>
      </c>
      <c r="C21" s="162" t="s">
        <v>56</v>
      </c>
      <c r="D21" s="237"/>
      <c r="E21" s="237"/>
      <c r="F21" s="13"/>
    </row>
    <row r="22" spans="2:6" ht="27" customHeight="1">
      <c r="B22" s="9" t="s">
        <v>7</v>
      </c>
      <c r="C22" s="62" t="str">
        <f>' Հավելված 7'!C22</f>
        <v>Տրանսֆերտների տրամադրում</v>
      </c>
      <c r="D22" s="237"/>
      <c r="E22" s="237"/>
      <c r="F22" s="13"/>
    </row>
    <row r="23" spans="2:6" ht="27">
      <c r="B23" s="16" t="s">
        <v>117</v>
      </c>
      <c r="C23" s="163" t="s">
        <v>76</v>
      </c>
      <c r="D23" s="237"/>
      <c r="E23" s="237"/>
      <c r="F23" s="13"/>
    </row>
    <row r="24" spans="2:6">
      <c r="B24" s="10"/>
      <c r="C24" s="50" t="s">
        <v>0</v>
      </c>
      <c r="D24" s="238"/>
      <c r="E24" s="238"/>
      <c r="F24" s="14"/>
    </row>
    <row r="25" spans="2:6">
      <c r="B25" s="235" t="str">
        <f>' Հավելված 7'!B25:C25</f>
        <v>Արտաշատի ջրանցքի հիմնանորոգում, մ</v>
      </c>
      <c r="C25" s="236"/>
      <c r="D25" s="51"/>
      <c r="E25" s="51"/>
      <c r="F25" s="51">
        <f>' Հավելված 7'!F25</f>
        <v>472</v>
      </c>
    </row>
    <row r="26" spans="2:6">
      <c r="B26" s="235" t="str">
        <f>' Հավելված 7'!B26:C26</f>
        <v>Արտաշատի ջրանցքի և գլխամասային հանգույցի հիմնանորոգում,մ</v>
      </c>
      <c r="C26" s="236"/>
      <c r="D26" s="51"/>
      <c r="E26" s="51"/>
      <c r="F26" s="51">
        <f>' Հավելված 7'!F26</f>
        <v>538</v>
      </c>
    </row>
    <row r="27" spans="2:6">
      <c r="B27" s="235" t="str">
        <f>' Հավելված 7'!B27:C27</f>
        <v>Ստորին Հրազդանի ջրանցքի 1-ին հերթ, գլխամասային հանգույցի հիմնանորոգում,մ</v>
      </c>
      <c r="C27" s="236"/>
      <c r="D27" s="51"/>
      <c r="E27" s="51"/>
      <c r="F27" s="51">
        <f>' Հավելված 7'!F27</f>
        <v>1493</v>
      </c>
    </row>
    <row r="28" spans="2:6">
      <c r="B28" s="235" t="str">
        <f>' Հավելված 7'!B28:C28</f>
        <v>Ստորին Հրազդանի ջրանցքի 2-րդ հերթի հիմնանորոգում,մ</v>
      </c>
      <c r="C28" s="236"/>
      <c r="D28" s="51"/>
      <c r="E28" s="51"/>
      <c r="F28" s="51">
        <f>' Հավելված 7'!F28</f>
        <v>3409</v>
      </c>
    </row>
    <row r="29" spans="2:6">
      <c r="B29" s="235" t="str">
        <f>' Հավելված 7'!B29:C29</f>
        <v>Արզնի-Շամիրամ ջրանցքի 1-ին հերթի հիմնանորոգում,մ</v>
      </c>
      <c r="C29" s="236"/>
      <c r="D29" s="51"/>
      <c r="E29" s="51"/>
      <c r="F29" s="51">
        <f>' Հավելված 7'!F29</f>
        <v>2444</v>
      </c>
    </row>
    <row r="30" spans="2:6">
      <c r="B30" s="235" t="str">
        <f>' Հավելված 7'!B30:C30</f>
        <v>Արզնի-Շամիրամ ջրանցքի 2-րդ հերթի հիմնանորոգում,մ</v>
      </c>
      <c r="C30" s="236"/>
      <c r="D30" s="51"/>
      <c r="E30" s="51"/>
      <c r="F30" s="51">
        <f>' Հավելված 7'!F30</f>
        <v>1465</v>
      </c>
    </row>
    <row r="31" spans="2:6" ht="16.5">
      <c r="B31" s="11" t="s">
        <v>8</v>
      </c>
      <c r="C31" s="12"/>
      <c r="D31" s="123">
        <f>' Հավելված 7'!D31</f>
        <v>0</v>
      </c>
      <c r="E31" s="123">
        <f>' Հավելված 7'!E31</f>
        <v>0</v>
      </c>
      <c r="F31" s="34">
        <f>' Հավելված 7'!F31</f>
        <v>1452336.9</v>
      </c>
    </row>
  </sheetData>
  <mergeCells count="11">
    <mergeCell ref="B26:C26"/>
    <mergeCell ref="B27:C27"/>
    <mergeCell ref="B28:C28"/>
    <mergeCell ref="B29:C29"/>
    <mergeCell ref="B30:C30"/>
    <mergeCell ref="A6:F6"/>
    <mergeCell ref="E20:E24"/>
    <mergeCell ref="B25:C25"/>
    <mergeCell ref="D20:D24"/>
    <mergeCell ref="B8:F8"/>
    <mergeCell ref="D18:F18"/>
  </mergeCells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2</vt:i4>
      </vt:variant>
    </vt:vector>
  </HeadingPairs>
  <TitlesOfParts>
    <vt:vector size="10" baseType="lpstr">
      <vt:lpstr>Հավելված 1</vt:lpstr>
      <vt:lpstr>Հավելված 2</vt:lpstr>
      <vt:lpstr>Հավելված 3</vt:lpstr>
      <vt:lpstr>Հավելված 4  </vt:lpstr>
      <vt:lpstr>Հավելված 5 </vt:lpstr>
      <vt:lpstr>Հավելված 6</vt:lpstr>
      <vt:lpstr> Հավելված 7</vt:lpstr>
      <vt:lpstr>Հավելված 8</vt:lpstr>
      <vt:lpstr>'Հավելված 2'!Print_Area</vt:lpstr>
      <vt:lpstr>'Հավելված 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keywords>https://mul2.gov.am/tasks/110994/oneclick/havelvacner.xlsx?token=ad2d5b29cdfe427bdaea73243cbf7881</cp:keywords>
  <cp:lastModifiedBy>Anush Khudoyan</cp:lastModifiedBy>
  <cp:lastPrinted>2022-05-10T07:01:51Z</cp:lastPrinted>
  <dcterms:created xsi:type="dcterms:W3CDTF">2019-02-24T18:23:01Z</dcterms:created>
  <dcterms:modified xsi:type="dcterms:W3CDTF">2022-06-08T12:15:58Z</dcterms:modified>
</cp:coreProperties>
</file>