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35" activeTab="4"/>
  </bookViews>
  <sheets>
    <sheet name="havelvac 1" sheetId="3" r:id="rId1"/>
    <sheet name="havelvac 2" sheetId="4" r:id="rId2"/>
    <sheet name="havelvac 3" sheetId="5" r:id="rId3"/>
    <sheet name="havelvac 4" sheetId="6" r:id="rId4"/>
    <sheet name="havelvac 5" sheetId="7" r:id="rId5"/>
  </sheets>
  <calcPr calcId="152511"/>
</workbook>
</file>

<file path=xl/calcChain.xml><?xml version="1.0" encoding="utf-8"?>
<calcChain xmlns="http://schemas.openxmlformats.org/spreadsheetml/2006/main">
  <c r="I41" i="4" l="1"/>
  <c r="H15" i="5"/>
  <c r="H14" i="5" s="1"/>
  <c r="H13" i="5" s="1"/>
  <c r="H12" i="5" s="1"/>
  <c r="H11" i="5" s="1"/>
  <c r="D39" i="7" l="1"/>
  <c r="D38" i="7"/>
  <c r="C35" i="6"/>
  <c r="C34" i="6"/>
  <c r="D14" i="5"/>
  <c r="C13" i="5" l="1"/>
  <c r="B13" i="5"/>
  <c r="I15" i="5"/>
  <c r="G14" i="5"/>
  <c r="C14" i="5"/>
  <c r="I14" i="5" l="1"/>
  <c r="I13" i="5" s="1"/>
  <c r="I12" i="5" s="1"/>
  <c r="I11" i="5" s="1"/>
  <c r="H41" i="4" l="1"/>
  <c r="H40" i="4" s="1"/>
  <c r="H39" i="4" s="1"/>
  <c r="H38" i="4" s="1"/>
  <c r="I40" i="4"/>
  <c r="I39" i="4" s="1"/>
  <c r="I38" i="4" s="1"/>
  <c r="H37" i="4" l="1"/>
  <c r="H35" i="4" s="1"/>
  <c r="H33" i="4" s="1"/>
  <c r="E45" i="7"/>
  <c r="I37" i="4"/>
  <c r="I35" i="4" s="1"/>
  <c r="I33" i="4" s="1"/>
  <c r="F45" i="7"/>
  <c r="E24" i="7" l="1"/>
  <c r="F24" i="7"/>
  <c r="H31" i="4"/>
  <c r="H29" i="4" s="1"/>
  <c r="H27" i="4" s="1"/>
  <c r="H26" i="4" s="1"/>
  <c r="H25" i="4" s="1"/>
  <c r="D24" i="6" s="1"/>
  <c r="I31" i="4"/>
  <c r="I29" i="4" s="1"/>
  <c r="I27" i="4" s="1"/>
  <c r="I26" i="4" s="1"/>
  <c r="I25" i="4" s="1"/>
  <c r="I24" i="4" l="1"/>
  <c r="E24" i="6"/>
  <c r="H24" i="4"/>
  <c r="D41" i="6"/>
  <c r="E41" i="6" l="1"/>
  <c r="F33" i="3"/>
  <c r="I23" i="4"/>
  <c r="I22" i="4" s="1"/>
  <c r="I20" i="4" s="1"/>
  <c r="I18" i="4" s="1"/>
  <c r="H23" i="4"/>
  <c r="H22" i="4" s="1"/>
  <c r="H20" i="4" s="1"/>
  <c r="H18" i="4" s="1"/>
  <c r="E33" i="3"/>
  <c r="I16" i="4" l="1"/>
  <c r="I14" i="4" s="1"/>
  <c r="I12" i="4" s="1"/>
  <c r="I11" i="4" s="1"/>
  <c r="H16" i="4"/>
  <c r="H14" i="4" s="1"/>
  <c r="H12" i="4" s="1"/>
  <c r="H11" i="4" s="1"/>
  <c r="E20" i="3"/>
  <c r="E13" i="3" s="1"/>
  <c r="E12" i="3" s="1"/>
  <c r="E11" i="3" s="1"/>
  <c r="E26" i="3"/>
  <c r="F26" i="3"/>
  <c r="F20" i="3"/>
  <c r="F13" i="3" s="1"/>
  <c r="F12" i="3" s="1"/>
  <c r="F11" i="3" s="1"/>
</calcChain>
</file>

<file path=xl/sharedStrings.xml><?xml version="1.0" encoding="utf-8"?>
<sst xmlns="http://schemas.openxmlformats.org/spreadsheetml/2006/main" count="201" uniqueCount="117">
  <si>
    <t>ՀՀ կառավարության 2022 թվականի</t>
  </si>
  <si>
    <t>______________ ի    ___Ն որոշման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</si>
  <si>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</si>
  <si>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ԸՆԴԱՄԵՆԸ</t>
  </si>
  <si>
    <t>հազ. դրամներով</t>
  </si>
  <si>
    <t xml:space="preserve"> Ծրագրային դասիչը</t>
  </si>
  <si>
    <t>Ծրագիր</t>
  </si>
  <si>
    <t>Միջոցառում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</si>
  <si>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</si>
  <si>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</si>
  <si>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</si>
  <si>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</si>
  <si>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</si>
  <si>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</si>
  <si>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</si>
  <si>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</si>
  <si>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Ինն ամիս</t>
  </si>
  <si>
    <t xml:space="preserve"> Տարի</t>
  </si>
  <si>
    <t xml:space="preserve"> Կենցաղային թափոնների արդյունավետ կառավարում սոցիալական և բնապահպանական խնդիրների լուծում</t>
  </si>
  <si>
    <t>Կոշտ թափոնների կառավարում</t>
  </si>
  <si>
    <t xml:space="preserve"> Կենցաղային թափոնների արդյունավետ կառավարում</t>
  </si>
  <si>
    <t>Հավելված 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</si>
  <si>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</si>
  <si>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</si>
  <si>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</si>
  <si>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</si>
  <si>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</si>
  <si>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Դաս</t>
  </si>
  <si>
    <t xml:space="preserve"> Ծրագիր</t>
  </si>
  <si>
    <t xml:space="preserve"> ԸՆԴԱՄԵՆԸ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</si>
  <si>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</si>
  <si>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</si>
  <si>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</si>
  <si>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</si>
  <si>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</si>
  <si>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</si>
  <si>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05</t>
  </si>
  <si>
    <t>01</t>
  </si>
  <si>
    <t xml:space="preserve"> ՀՀ տարածքային կառավարման և ենթակառուցվածքների նախարարություն</t>
  </si>
  <si>
    <t xml:space="preserve"> ՇՐՋԱԿԱ  ՄԻՋԱՎԱՅՐԻ ՊԱՇՏՊԱՆՈՒԹՅՈՒՆ</t>
  </si>
  <si>
    <t xml:space="preserve"> Աղբահանում</t>
  </si>
  <si>
    <t>Հավելված 3</t>
  </si>
  <si>
    <t>Հավելված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</si>
  <si>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</si>
  <si>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</si>
  <si>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</si>
  <si>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</si>
  <si>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</si>
  <si>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</si>
  <si>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Ինն ամիս </t>
  </si>
  <si>
    <t xml:space="preserve"> Տարի </t>
  </si>
  <si>
    <t>Միջոցառման անվանումը՝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</si>
  <si>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</si>
  <si>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</si>
  <si>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</si>
  <si>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</si>
  <si>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</si>
  <si>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</si>
  <si>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</si>
  <si>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</si>
  <si>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</si>
  <si>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</si>
  <si>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</si>
  <si>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</si>
  <si>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</si>
  <si>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</si>
  <si>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</si>
  <si>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</si>
  <si>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Կոշտ թափոնների կառավարում</t>
  </si>
  <si>
    <t xml:space="preserve">Միջոցառման տեսակը` </t>
  </si>
  <si>
    <t>ՄԱՍ 1. ՊԵՏԱԿԱՆ ՄԱՐՄՆԻ ԳԾՈՎ ԱՐԴՅՈՒՆՔԱՅԻՆ (ԿԱՏԱՐՈՂԱԿԱՆ) ՑՈՒՑԱՆԻՇՆԵՐԸ</t>
  </si>
  <si>
    <t xml:space="preserve"> Աղյուսակ 9.1.8</t>
  </si>
  <si>
    <t xml:space="preserve">Միջոցառումն իրականացնողի անվանումը՝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</si>
  <si>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</si>
  <si>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</si>
  <si>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</si>
  <si>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</si>
  <si>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</si>
  <si>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Տրանսֆերտների տրամադրում</t>
  </si>
  <si>
    <t>06</t>
  </si>
  <si>
    <t>10</t>
  </si>
  <si>
    <t xml:space="preserve"> Բնակարանային ապահովում</t>
  </si>
  <si>
    <t xml:space="preserve"> ՍՈՑԻԱԼԱԿԱՆ ՊԱՇՏՊԱՆՈՒԹՅՈՒՆ</t>
  </si>
  <si>
    <t xml:space="preserve"> ԴՐԱՄԱՇՆՈՐՀՆԵՐ</t>
  </si>
  <si>
    <t xml:space="preserve"> Կապիտալ դրամաշնորհներ պետական հատվածի այլ մակարդակներին</t>
  </si>
  <si>
    <t>1070</t>
  </si>
  <si>
    <t>ՀՀ  տարածքային կառավարման և ենթակառուցվածքների նախարարություն</t>
  </si>
  <si>
    <t xml:space="preserve"> Աղյուսակ 9.1.35</t>
  </si>
  <si>
    <t>ՀՀ  տարածքային կառավարման և ենթակառուցվածքների նախարարության միգրացիոն ծառայություն</t>
  </si>
  <si>
    <t xml:space="preserve"> Շահառուների ընտրության չափանիշներ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</si>
  <si>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</si>
  <si>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1040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</si>
  <si>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</si>
  <si>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</si>
  <si>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</si>
  <si>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</si>
  <si>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</si>
  <si>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տարածքային կառավարման և ենթակառուցվածքների նախարարություն </t>
  </si>
  <si>
    <t xml:space="preserve"> 1040 </t>
  </si>
  <si>
    <t xml:space="preserve"> Տրանսֆերտների տրամադրում </t>
  </si>
  <si>
    <t xml:space="preserve">  ՀՀ տարածքային կառավարման և ենթակառուցվածքների նախարարություն </t>
  </si>
  <si>
    <t>Հավելված 1</t>
  </si>
  <si>
    <t>«Կոտայքի և Գեղարքունիքի ԿԿԹԿ» ՍՊԸ</t>
  </si>
  <si>
    <t xml:space="preserve"> - Այլ կապիտալ դրամաշնորհներ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</si>
  <si>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</si>
  <si>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ստեղծված «Կոտայքի և Գեղարքունիքի Կոշտ կենցաղային թափոնների կառավարում» ՍՊԸ-ին  ֆինանսական աջակցության տրամադրում՝ հարկերի գծով ծախսերի փոխհատուցման նպատակով </t>
  </si>
  <si>
    <t>Ընկերության կողմից նախատեսվող  աղբահանության ծառայությունների մատուցման համայնքների թիվը</t>
  </si>
  <si>
    <t xml:space="preserve">Ծրագրի շրջանակներում ստեղծված ընկերություն, հատ </t>
  </si>
  <si>
    <t>Աղյուսակ 9.7</t>
  </si>
  <si>
    <t>ՀՀ տարածքային կառավարման և ենթակառուցվածքների նախարարություն</t>
  </si>
  <si>
    <t>ՀԱՅԱՍՏԱՆԻ ՀԱՆՐԱՊԵՏՈՒԹՅԱՆ ԿԱՌԱՎԱՐՈՒԹՅԱՆ 2021 ԹՎԱԿԱՆԻ ԴԵԿՏԵՄԲԵՐԻ 23-Ի N 2121-Ն ՈՐՈՇՄԱՆ N 9 ՀԱՎԵԼՎԱԾԻ N 9.7   ԱՂՅՈՒՍԱԿՈՒՄ ԿԱՏԱՐՎՈՂ ՓՈՓՈԽՈՒԹՅՈՒՆՆԵՐԸ</t>
  </si>
  <si>
    <t>ՀԱՅԱՍՏԱՆԻ ՀԱՆՐԱՊԵՏՈՒԹՅԱՆ ԿԱՌԱՎԱՐՈՒԹՅԱՆ 2021 ԹՎԱԿԱՆԻ ԴԵԿՏԵՄԲԵՐԻ 23-Ի N 2121-Ն ՈՐՈՇՄԱՆ N 9.1 ՀԱՎԵԼՎԱԾԻ  NN 9.1.8 ԵՎ 9.1.35  ԱՂՅՈՒՍԱԿՆԵՐՈՒՄ ԿԱՏԱՐՎՈՂ ՓՈՓՈԽՈՒԹՅՈՒՆՆԵՐԸ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</si>
  <si>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</si>
  <si>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</si>
  <si>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</si>
  <si>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Այլ ընթացիկ դրամաշնորհներ </t>
  </si>
  <si>
    <t>ԸՆԴԱՄԵՆԸ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</si>
</sst>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"/>
    <numFmt numFmtId="165" formatCode="#,##0.0_);\(#,##0.0\)"/>
    <numFmt numFmtId="166" formatCode="0.0"/>
    <numFmt numFmtId="167" formatCode="##,##0.0;\(##,##0.0\);\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indexed="8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8"/>
      <name val="GHEA Grapalat"/>
      <family val="2"/>
    </font>
    <font>
      <sz val="12"/>
      <color indexed="8"/>
      <name val="GHEA Grapalat"/>
      <family val="2"/>
    </font>
    <font>
      <sz val="12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>
      <alignment horizontal="left" vertical="top" wrapText="1"/>
    </xf>
    <xf numFmtId="167" fontId="10" fillId="0" borderId="0" applyFill="0" applyBorder="0" applyProtection="0">
      <alignment horizontal="right" vertical="top"/>
    </xf>
  </cellStyleXfs>
  <cellXfs count="1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5" fontId="5" fillId="0" borderId="3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Fill="1"/>
    <xf numFmtId="0" fontId="4" fillId="0" borderId="0" xfId="0" applyFont="1" applyFill="1"/>
    <xf numFmtId="0" fontId="2" fillId="0" borderId="1" xfId="0" applyFont="1" applyFill="1" applyBorder="1" applyAlignment="1">
      <alignment vertical="top" wrapText="1"/>
    </xf>
    <xf numFmtId="0" fontId="5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justify"/>
    </xf>
    <xf numFmtId="0" fontId="4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165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/>
    </xf>
    <xf numFmtId="166" fontId="6" fillId="0" borderId="0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8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vertical="top"/>
    </xf>
    <xf numFmtId="0" fontId="9" fillId="0" borderId="7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37" fontId="6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right"/>
    </xf>
    <xf numFmtId="0" fontId="10" fillId="0" borderId="1" xfId="2" applyBorder="1">
      <alignment horizontal="left" vertical="top" wrapText="1"/>
    </xf>
    <xf numFmtId="49" fontId="4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>
      <alignment horizontal="left" vertical="top" wrapText="1"/>
    </xf>
    <xf numFmtId="49" fontId="11" fillId="0" borderId="1" xfId="0" applyNumberFormat="1" applyFont="1" applyBorder="1" applyAlignment="1">
      <alignment vertical="top" wrapText="1"/>
    </xf>
    <xf numFmtId="0" fontId="9" fillId="0" borderId="1" xfId="2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9" fillId="0" borderId="1" xfId="2" applyFont="1" applyBorder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2" xfId="0" applyFont="1" applyBorder="1"/>
    <xf numFmtId="0" fontId="2" fillId="0" borderId="1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/>
    <xf numFmtId="0" fontId="2" fillId="0" borderId="1" xfId="0" applyFont="1" applyBorder="1" applyAlignment="1">
      <alignment horizontal="left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6" fillId="2" borderId="2" xfId="0" applyNumberFormat="1" applyFont="1" applyFill="1" applyBorder="1" applyAlignment="1">
      <alignment horizontal="center" vertical="center" wrapText="1"/>
    </xf>
    <xf numFmtId="165" fontId="6" fillId="2" borderId="6" xfId="0" applyNumberFormat="1" applyFont="1" applyFill="1" applyBorder="1" applyAlignment="1">
      <alignment horizontal="center" vertical="center" wrapText="1"/>
    </xf>
    <xf numFmtId="165" fontId="6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right"/>
    </xf>
    <xf numFmtId="0" fontId="2" fillId="0" borderId="5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SN_241" xfId="3"/>
    <cellStyle name="Обычн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topLeftCell="A28" workbookViewId="0">
      <selection activeCell="C49" sqref="C49"/>
    </sheetView>
  </sheetViews>
  <sheetFormatPr defaultRowHeight="15" x14ac:dyDescent="0.25"/>
  <cols>
    <col min="2" max="3" width="12" customWidth="1"/>
    <col min="4" max="4" width="69.140625" customWidth="1"/>
    <col min="5" max="6" width="21.85546875" customWidth="1"/>
  </cols>
  <sheetData>
    <row r="1" spans="2:6" ht="17.25" x14ac:dyDescent="0.3">
      <c r="B1" s="1"/>
      <c r="C1" s="1"/>
      <c r="D1" s="1"/>
      <c r="E1" s="1"/>
      <c r="F1" s="2" t="s">
        <v>101</v>
      </c>
    </row>
    <row r="2" spans="2:6" ht="17.25" x14ac:dyDescent="0.3">
      <c r="B2" s="1"/>
      <c r="C2" s="1"/>
      <c r="D2" s="1"/>
      <c r="E2" s="1"/>
      <c r="F2" s="2" t="s">
        <v>0</v>
      </c>
    </row>
    <row r="3" spans="2:6" ht="17.25" x14ac:dyDescent="0.3">
      <c r="B3" s="1"/>
      <c r="C3" s="1"/>
      <c r="D3" s="1"/>
      <c r="E3" s="1"/>
      <c r="F3" s="2" t="s">
        <v>1</v>
      </c>
    </row>
    <row r="4" spans="2:6" ht="17.25" x14ac:dyDescent="0.3">
      <c r="B4" s="1"/>
      <c r="C4" s="1"/>
      <c r="D4" s="1"/>
      <c r="E4" s="1"/>
      <c r="F4" s="1"/>
    </row>
    <row r="5" spans="2:6" ht="17.25" x14ac:dyDescent="0.3">
      <c r="B5" s="1"/>
      <c r="C5" s="1"/>
      <c r="D5" s="1"/>
      <c r="E5" s="1"/>
      <c r="F5" s="1"/>
    </row>
    <row r="6" spans="2:6" ht="75.75" customHeight="1" x14ac:dyDescent="0.25">
      <c r="B6" s="122" t="s">
        <v>2</v>
      </c>
      <c r="C6" s="122"/>
      <c r="D6" s="122"/>
      <c r="E6" s="122"/>
      <c r="F6" s="122"/>
    </row>
    <row r="7" spans="2:6" ht="17.25" x14ac:dyDescent="0.3">
      <c r="B7" s="1"/>
      <c r="C7" s="1"/>
      <c r="D7" s="1"/>
      <c r="E7" s="1"/>
      <c r="F7" s="1"/>
    </row>
    <row r="8" spans="2:6" ht="17.25" x14ac:dyDescent="0.3">
      <c r="B8" s="123" t="s">
        <v>4</v>
      </c>
      <c r="C8" s="123"/>
      <c r="D8" s="123"/>
      <c r="E8" s="123"/>
      <c r="F8" s="123"/>
    </row>
    <row r="9" spans="2:6" ht="61.5" customHeight="1" x14ac:dyDescent="0.25">
      <c r="B9" s="124" t="s">
        <v>5</v>
      </c>
      <c r="C9" s="125"/>
      <c r="D9" s="116" t="s">
        <v>8</v>
      </c>
      <c r="E9" s="126"/>
      <c r="F9" s="127"/>
    </row>
    <row r="10" spans="2:6" ht="34.5" x14ac:dyDescent="0.25">
      <c r="B10" s="4" t="s">
        <v>6</v>
      </c>
      <c r="C10" s="4" t="s">
        <v>7</v>
      </c>
      <c r="D10" s="118"/>
      <c r="E10" s="11" t="s">
        <v>16</v>
      </c>
      <c r="F10" s="11" t="s">
        <v>17</v>
      </c>
    </row>
    <row r="11" spans="2:6" ht="17.25" x14ac:dyDescent="0.3">
      <c r="B11" s="5"/>
      <c r="C11" s="103"/>
      <c r="D11" s="99" t="s">
        <v>3</v>
      </c>
      <c r="E11" s="28">
        <f>E12</f>
        <v>0</v>
      </c>
      <c r="F11" s="28">
        <f>F12</f>
        <v>0</v>
      </c>
    </row>
    <row r="12" spans="2:6" ht="36.75" customHeight="1" x14ac:dyDescent="0.3">
      <c r="B12" s="100"/>
      <c r="C12" s="101"/>
      <c r="D12" s="104" t="s">
        <v>109</v>
      </c>
      <c r="E12" s="28">
        <f>E13+E33</f>
        <v>0</v>
      </c>
      <c r="F12" s="28">
        <f>F13+F33</f>
        <v>0</v>
      </c>
    </row>
    <row r="13" spans="2:6" ht="17.25" x14ac:dyDescent="0.25">
      <c r="B13" s="116">
        <v>1070</v>
      </c>
      <c r="C13" s="116"/>
      <c r="D13" s="102" t="s">
        <v>9</v>
      </c>
      <c r="E13" s="114">
        <f t="shared" ref="E13:F13" si="0">+E20</f>
        <v>-8157.7</v>
      </c>
      <c r="F13" s="114">
        <f t="shared" si="0"/>
        <v>-8157.7</v>
      </c>
    </row>
    <row r="14" spans="2:6" ht="17.25" x14ac:dyDescent="0.25">
      <c r="B14" s="117"/>
      <c r="C14" s="117"/>
      <c r="D14" s="7" t="s">
        <v>73</v>
      </c>
      <c r="E14" s="114"/>
      <c r="F14" s="114"/>
    </row>
    <row r="15" spans="2:6" ht="17.25" x14ac:dyDescent="0.25">
      <c r="B15" s="117"/>
      <c r="C15" s="117"/>
      <c r="D15" s="6" t="s">
        <v>10</v>
      </c>
      <c r="E15" s="114"/>
      <c r="F15" s="114"/>
    </row>
    <row r="16" spans="2:6" ht="17.25" x14ac:dyDescent="0.25">
      <c r="B16" s="117"/>
      <c r="C16" s="117"/>
      <c r="D16" s="7" t="s">
        <v>74</v>
      </c>
      <c r="E16" s="114"/>
      <c r="F16" s="114"/>
    </row>
    <row r="17" spans="2:6" ht="17.25" x14ac:dyDescent="0.25">
      <c r="B17" s="117"/>
      <c r="C17" s="117"/>
      <c r="D17" s="6" t="s">
        <v>11</v>
      </c>
      <c r="E17" s="114"/>
      <c r="F17" s="114"/>
    </row>
    <row r="18" spans="2:6" ht="34.5" x14ac:dyDescent="0.25">
      <c r="B18" s="118"/>
      <c r="C18" s="118"/>
      <c r="D18" s="7" t="s">
        <v>75</v>
      </c>
      <c r="E18" s="115"/>
      <c r="F18" s="115"/>
    </row>
    <row r="19" spans="2:6" ht="17.25" x14ac:dyDescent="0.3">
      <c r="B19" s="107"/>
      <c r="C19" s="108"/>
      <c r="D19" s="107" t="s">
        <v>12</v>
      </c>
      <c r="E19" s="109"/>
      <c r="F19" s="108"/>
    </row>
    <row r="20" spans="2:6" ht="17.25" x14ac:dyDescent="0.25">
      <c r="B20" s="116"/>
      <c r="C20" s="116">
        <v>12003</v>
      </c>
      <c r="D20" s="6" t="s">
        <v>13</v>
      </c>
      <c r="E20" s="113">
        <f>-E33</f>
        <v>-8157.7</v>
      </c>
      <c r="F20" s="113">
        <f>-F33</f>
        <v>-8157.7</v>
      </c>
    </row>
    <row r="21" spans="2:6" ht="51.75" x14ac:dyDescent="0.25">
      <c r="B21" s="117"/>
      <c r="C21" s="117"/>
      <c r="D21" s="7" t="s">
        <v>76</v>
      </c>
      <c r="E21" s="114"/>
      <c r="F21" s="114"/>
    </row>
    <row r="22" spans="2:6" ht="17.25" x14ac:dyDescent="0.25">
      <c r="B22" s="117"/>
      <c r="C22" s="117"/>
      <c r="D22" s="6" t="s">
        <v>14</v>
      </c>
      <c r="E22" s="114"/>
      <c r="F22" s="114"/>
    </row>
    <row r="23" spans="2:6" ht="69" x14ac:dyDescent="0.25">
      <c r="B23" s="117"/>
      <c r="C23" s="117"/>
      <c r="D23" s="7" t="s">
        <v>77</v>
      </c>
      <c r="E23" s="114"/>
      <c r="F23" s="114"/>
    </row>
    <row r="24" spans="2:6" ht="17.25" x14ac:dyDescent="0.25">
      <c r="B24" s="117"/>
      <c r="C24" s="117"/>
      <c r="D24" s="6" t="s">
        <v>15</v>
      </c>
      <c r="E24" s="114"/>
      <c r="F24" s="114"/>
    </row>
    <row r="25" spans="2:6" ht="17.25" x14ac:dyDescent="0.25">
      <c r="B25" s="118"/>
      <c r="C25" s="118"/>
      <c r="D25" s="7" t="s">
        <v>78</v>
      </c>
      <c r="E25" s="115"/>
      <c r="F25" s="115"/>
    </row>
    <row r="26" spans="2:6" ht="17.25" x14ac:dyDescent="0.3">
      <c r="B26" s="119">
        <v>1040</v>
      </c>
      <c r="C26" s="110"/>
      <c r="D26" s="8" t="s">
        <v>9</v>
      </c>
      <c r="E26" s="113">
        <f>+E33</f>
        <v>8157.7</v>
      </c>
      <c r="F26" s="113">
        <f>+F33</f>
        <v>8157.7</v>
      </c>
    </row>
    <row r="27" spans="2:6" ht="17.25" x14ac:dyDescent="0.3">
      <c r="B27" s="120"/>
      <c r="C27" s="111"/>
      <c r="D27" s="9" t="s">
        <v>19</v>
      </c>
      <c r="E27" s="114"/>
      <c r="F27" s="114"/>
    </row>
    <row r="28" spans="2:6" ht="17.25" x14ac:dyDescent="0.3">
      <c r="B28" s="120"/>
      <c r="C28" s="111"/>
      <c r="D28" s="8" t="s">
        <v>10</v>
      </c>
      <c r="E28" s="114"/>
      <c r="F28" s="114"/>
    </row>
    <row r="29" spans="2:6" ht="34.5" x14ac:dyDescent="0.25">
      <c r="B29" s="120"/>
      <c r="C29" s="111"/>
      <c r="D29" s="16" t="s">
        <v>18</v>
      </c>
      <c r="E29" s="114"/>
      <c r="F29" s="114"/>
    </row>
    <row r="30" spans="2:6" ht="17.25" x14ac:dyDescent="0.3">
      <c r="B30" s="120"/>
      <c r="C30" s="111"/>
      <c r="D30" s="8" t="s">
        <v>11</v>
      </c>
      <c r="E30" s="114"/>
      <c r="F30" s="114"/>
    </row>
    <row r="31" spans="2:6" ht="17.25" x14ac:dyDescent="0.25">
      <c r="B31" s="121"/>
      <c r="C31" s="112"/>
      <c r="D31" s="10" t="s">
        <v>20</v>
      </c>
      <c r="E31" s="115"/>
      <c r="F31" s="115"/>
    </row>
    <row r="32" spans="2:6" ht="17.25" x14ac:dyDescent="0.3">
      <c r="B32" s="107"/>
      <c r="C32" s="108"/>
      <c r="D32" s="107" t="s">
        <v>12</v>
      </c>
      <c r="E32" s="109"/>
      <c r="F32" s="108"/>
    </row>
    <row r="33" spans="2:6" ht="17.25" x14ac:dyDescent="0.25">
      <c r="B33" s="110"/>
      <c r="C33" s="74">
        <v>12003</v>
      </c>
      <c r="D33" s="80" t="s">
        <v>13</v>
      </c>
      <c r="E33" s="113">
        <f>-'havelvac 2'!H24</f>
        <v>8157.7</v>
      </c>
      <c r="F33" s="113">
        <f>-'havelvac 2'!I24</f>
        <v>8157.7</v>
      </c>
    </row>
    <row r="34" spans="2:6" ht="103.5" x14ac:dyDescent="0.25">
      <c r="B34" s="111"/>
      <c r="C34" s="75"/>
      <c r="D34" s="74" t="s">
        <v>104</v>
      </c>
      <c r="E34" s="114"/>
      <c r="F34" s="114"/>
    </row>
    <row r="35" spans="2:6" ht="17.25" x14ac:dyDescent="0.25">
      <c r="B35" s="111"/>
      <c r="C35" s="75"/>
      <c r="D35" s="80" t="s">
        <v>14</v>
      </c>
      <c r="E35" s="114"/>
      <c r="F35" s="114"/>
    </row>
    <row r="36" spans="2:6" ht="120.75" x14ac:dyDescent="0.25">
      <c r="B36" s="111"/>
      <c r="C36" s="75"/>
      <c r="D36" s="74" t="s">
        <v>105</v>
      </c>
      <c r="E36" s="114"/>
      <c r="F36" s="114"/>
    </row>
    <row r="37" spans="2:6" ht="17.25" x14ac:dyDescent="0.25">
      <c r="B37" s="111"/>
      <c r="C37" s="75"/>
      <c r="D37" s="80" t="s">
        <v>15</v>
      </c>
      <c r="E37" s="114"/>
      <c r="F37" s="114"/>
    </row>
    <row r="38" spans="2:6" ht="17.25" x14ac:dyDescent="0.25">
      <c r="B38" s="112"/>
      <c r="C38" s="75"/>
      <c r="D38" s="74" t="s">
        <v>78</v>
      </c>
      <c r="E38" s="115"/>
      <c r="F38" s="115"/>
    </row>
  </sheetData>
  <mergeCells count="24">
    <mergeCell ref="B13:B18"/>
    <mergeCell ref="C13:C18"/>
    <mergeCell ref="B6:F6"/>
    <mergeCell ref="B8:F8"/>
    <mergeCell ref="B9:C9"/>
    <mergeCell ref="D9:D10"/>
    <mergeCell ref="E13:E18"/>
    <mergeCell ref="F13:F18"/>
    <mergeCell ref="E9:F9"/>
    <mergeCell ref="B26:B31"/>
    <mergeCell ref="C26:C31"/>
    <mergeCell ref="E26:E31"/>
    <mergeCell ref="F26:F31"/>
    <mergeCell ref="B19:C19"/>
    <mergeCell ref="D19:F19"/>
    <mergeCell ref="B20:B25"/>
    <mergeCell ref="C20:C25"/>
    <mergeCell ref="E20:E25"/>
    <mergeCell ref="F20:F25"/>
    <mergeCell ref="B32:C32"/>
    <mergeCell ref="D32:F32"/>
    <mergeCell ref="B33:B38"/>
    <mergeCell ref="E33:E38"/>
    <mergeCell ref="F33:F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3"/>
  <sheetViews>
    <sheetView topLeftCell="B1" workbookViewId="0">
      <selection activeCell="H1" sqref="H1:H1048576"/>
    </sheetView>
  </sheetViews>
  <sheetFormatPr defaultRowHeight="15" x14ac:dyDescent="0.25"/>
  <cols>
    <col min="2" max="2" width="8.5703125" bestFit="1" customWidth="1"/>
    <col min="3" max="3" width="8" bestFit="1" customWidth="1"/>
    <col min="4" max="4" width="7" customWidth="1"/>
    <col min="5" max="5" width="13" customWidth="1"/>
    <col min="6" max="6" width="15.5703125" customWidth="1"/>
    <col min="7" max="7" width="66.42578125" customWidth="1"/>
    <col min="8" max="9" width="21.85546875" customWidth="1"/>
  </cols>
  <sheetData>
    <row r="1" spans="2:9" ht="17.25" x14ac:dyDescent="0.3">
      <c r="B1" s="1"/>
      <c r="C1" s="1"/>
      <c r="D1" s="1"/>
      <c r="E1" s="1"/>
      <c r="F1" s="2"/>
      <c r="G1" s="1"/>
      <c r="H1" s="1"/>
      <c r="I1" s="2" t="s">
        <v>21</v>
      </c>
    </row>
    <row r="2" spans="2:9" ht="17.25" x14ac:dyDescent="0.3">
      <c r="B2" s="1"/>
      <c r="C2" s="1"/>
      <c r="D2" s="1"/>
      <c r="E2" s="1"/>
      <c r="F2" s="1"/>
      <c r="G2" s="1"/>
      <c r="H2" s="1"/>
      <c r="I2" s="2" t="s">
        <v>0</v>
      </c>
    </row>
    <row r="3" spans="2:9" ht="17.25" x14ac:dyDescent="0.3">
      <c r="B3" s="1"/>
      <c r="C3" s="1"/>
      <c r="D3" s="1"/>
      <c r="E3" s="1"/>
      <c r="F3" s="1"/>
      <c r="G3" s="1"/>
      <c r="H3" s="1"/>
      <c r="I3" s="2" t="s">
        <v>1</v>
      </c>
    </row>
    <row r="4" spans="2:9" ht="17.25" x14ac:dyDescent="0.3">
      <c r="B4" s="1"/>
      <c r="C4" s="1"/>
      <c r="D4" s="1"/>
      <c r="E4" s="1"/>
      <c r="F4" s="1"/>
      <c r="G4" s="1"/>
      <c r="H4" s="1"/>
      <c r="I4" s="1"/>
    </row>
    <row r="5" spans="2:9" ht="17.25" x14ac:dyDescent="0.3">
      <c r="B5" s="1"/>
      <c r="C5" s="1"/>
      <c r="D5" s="1"/>
      <c r="E5" s="1"/>
      <c r="F5" s="1"/>
      <c r="G5" s="1"/>
      <c r="H5" s="1"/>
      <c r="I5" s="1"/>
    </row>
    <row r="6" spans="2:9" ht="73.5" customHeight="1" x14ac:dyDescent="0.25">
      <c r="B6" s="122" t="s">
        <v>22</v>
      </c>
      <c r="C6" s="122"/>
      <c r="D6" s="122"/>
      <c r="E6" s="122"/>
      <c r="F6" s="122"/>
      <c r="G6" s="122"/>
      <c r="H6" s="122"/>
      <c r="I6" s="122"/>
    </row>
    <row r="7" spans="2:9" ht="17.25" x14ac:dyDescent="0.3">
      <c r="B7" s="1"/>
      <c r="C7" s="1"/>
      <c r="D7" s="1"/>
      <c r="E7" s="1"/>
      <c r="F7" s="1"/>
      <c r="G7" s="1"/>
      <c r="H7" s="1"/>
      <c r="I7" s="1"/>
    </row>
    <row r="8" spans="2:9" ht="17.25" x14ac:dyDescent="0.3">
      <c r="B8" s="123" t="s">
        <v>4</v>
      </c>
      <c r="C8" s="123"/>
      <c r="D8" s="123"/>
      <c r="E8" s="123"/>
      <c r="F8" s="123"/>
      <c r="G8" s="123"/>
      <c r="H8" s="123"/>
      <c r="I8" s="123"/>
    </row>
    <row r="9" spans="2:9" ht="58.5" customHeight="1" x14ac:dyDescent="0.25">
      <c r="B9" s="124" t="s">
        <v>23</v>
      </c>
      <c r="C9" s="128"/>
      <c r="D9" s="125"/>
      <c r="E9" s="129" t="s">
        <v>5</v>
      </c>
      <c r="F9" s="129"/>
      <c r="G9" s="129" t="s">
        <v>24</v>
      </c>
      <c r="H9" s="131"/>
      <c r="I9" s="132"/>
    </row>
    <row r="10" spans="2:9" ht="57" customHeight="1" x14ac:dyDescent="0.25">
      <c r="B10" s="11" t="s">
        <v>25</v>
      </c>
      <c r="C10" s="11" t="s">
        <v>26</v>
      </c>
      <c r="D10" s="11" t="s">
        <v>27</v>
      </c>
      <c r="E10" s="4" t="s">
        <v>28</v>
      </c>
      <c r="F10" s="4" t="s">
        <v>7</v>
      </c>
      <c r="G10" s="130"/>
      <c r="H10" s="11" t="s">
        <v>16</v>
      </c>
      <c r="I10" s="11" t="s">
        <v>17</v>
      </c>
    </row>
    <row r="11" spans="2:9" ht="17.25" x14ac:dyDescent="0.25">
      <c r="B11" s="17"/>
      <c r="C11" s="17"/>
      <c r="D11" s="17"/>
      <c r="E11" s="4"/>
      <c r="F11" s="4"/>
      <c r="G11" s="18" t="s">
        <v>29</v>
      </c>
      <c r="H11" s="19">
        <f>+H12+H27</f>
        <v>0</v>
      </c>
      <c r="I11" s="19">
        <f>+I12+I27</f>
        <v>0</v>
      </c>
    </row>
    <row r="12" spans="2:9" ht="17.25" x14ac:dyDescent="0.25">
      <c r="B12" s="71" t="s">
        <v>80</v>
      </c>
      <c r="C12" s="72"/>
      <c r="D12" s="72"/>
      <c r="E12" s="78"/>
      <c r="F12" s="78"/>
      <c r="G12" s="20" t="s">
        <v>82</v>
      </c>
      <c r="H12" s="12">
        <f>+H14</f>
        <v>-8157.7</v>
      </c>
      <c r="I12" s="12">
        <f>+I14</f>
        <v>-8157.7</v>
      </c>
    </row>
    <row r="13" spans="2:9" ht="17.25" x14ac:dyDescent="0.25">
      <c r="B13" s="79"/>
      <c r="C13" s="72"/>
      <c r="D13" s="72"/>
      <c r="E13" s="78"/>
      <c r="F13" s="78"/>
      <c r="G13" s="21" t="s">
        <v>30</v>
      </c>
      <c r="H13" s="19"/>
      <c r="I13" s="19"/>
    </row>
    <row r="14" spans="2:9" ht="17.25" x14ac:dyDescent="0.25">
      <c r="B14" s="79"/>
      <c r="C14" s="71" t="s">
        <v>79</v>
      </c>
      <c r="D14" s="72"/>
      <c r="E14" s="78"/>
      <c r="F14" s="78"/>
      <c r="G14" s="20" t="s">
        <v>81</v>
      </c>
      <c r="H14" s="12">
        <f>+H16</f>
        <v>-8157.7</v>
      </c>
      <c r="I14" s="12">
        <f>+I16</f>
        <v>-8157.7</v>
      </c>
    </row>
    <row r="15" spans="2:9" ht="17.25" x14ac:dyDescent="0.25">
      <c r="B15" s="79"/>
      <c r="C15" s="79"/>
      <c r="D15" s="72"/>
      <c r="E15" s="78"/>
      <c r="F15" s="78"/>
      <c r="G15" s="21" t="s">
        <v>30</v>
      </c>
      <c r="H15" s="19"/>
      <c r="I15" s="19"/>
    </row>
    <row r="16" spans="2:9" ht="17.25" x14ac:dyDescent="0.25">
      <c r="B16" s="79"/>
      <c r="C16" s="79"/>
      <c r="D16" s="79" t="s">
        <v>31</v>
      </c>
      <c r="E16" s="78"/>
      <c r="F16" s="78"/>
      <c r="G16" s="21" t="s">
        <v>81</v>
      </c>
      <c r="H16" s="12">
        <f t="shared" ref="H16:I16" si="0">+H18</f>
        <v>-8157.7</v>
      </c>
      <c r="I16" s="12">
        <f t="shared" si="0"/>
        <v>-8157.7</v>
      </c>
    </row>
    <row r="17" spans="2:9" ht="17.25" x14ac:dyDescent="0.25">
      <c r="B17" s="79"/>
      <c r="C17" s="79"/>
      <c r="D17" s="79"/>
      <c r="E17" s="78"/>
      <c r="F17" s="78"/>
      <c r="G17" s="21" t="s">
        <v>30</v>
      </c>
      <c r="H17" s="19"/>
      <c r="I17" s="19"/>
    </row>
    <row r="18" spans="2:9" ht="51.75" x14ac:dyDescent="0.25">
      <c r="B18" s="79"/>
      <c r="C18" s="79"/>
      <c r="D18" s="79"/>
      <c r="E18" s="73">
        <v>1070</v>
      </c>
      <c r="F18" s="73">
        <v>12003</v>
      </c>
      <c r="G18" s="21" t="s">
        <v>76</v>
      </c>
      <c r="H18" s="12">
        <f>+H20</f>
        <v>-8157.7</v>
      </c>
      <c r="I18" s="12">
        <f>+I20</f>
        <v>-8157.7</v>
      </c>
    </row>
    <row r="19" spans="2:9" ht="17.25" x14ac:dyDescent="0.25">
      <c r="B19" s="79"/>
      <c r="C19" s="79"/>
      <c r="D19" s="79"/>
      <c r="E19" s="73"/>
      <c r="F19" s="73"/>
      <c r="G19" s="21" t="s">
        <v>32</v>
      </c>
      <c r="H19" s="19"/>
      <c r="I19" s="19"/>
    </row>
    <row r="20" spans="2:9" ht="34.5" x14ac:dyDescent="0.25">
      <c r="B20" s="79"/>
      <c r="C20" s="79"/>
      <c r="D20" s="79"/>
      <c r="E20" s="73"/>
      <c r="F20" s="73"/>
      <c r="G20" s="22" t="s">
        <v>38</v>
      </c>
      <c r="H20" s="12">
        <f>+H22</f>
        <v>-8157.7</v>
      </c>
      <c r="I20" s="12">
        <f>+I22</f>
        <v>-8157.7</v>
      </c>
    </row>
    <row r="21" spans="2:9" ht="34.5" x14ac:dyDescent="0.25">
      <c r="B21" s="79"/>
      <c r="C21" s="79"/>
      <c r="D21" s="79"/>
      <c r="E21" s="73"/>
      <c r="F21" s="73"/>
      <c r="G21" s="21" t="s">
        <v>33</v>
      </c>
      <c r="H21" s="23"/>
      <c r="I21" s="23"/>
    </row>
    <row r="22" spans="2:9" ht="17.25" x14ac:dyDescent="0.25">
      <c r="B22" s="79"/>
      <c r="C22" s="79"/>
      <c r="D22" s="79"/>
      <c r="E22" s="73"/>
      <c r="F22" s="73"/>
      <c r="G22" s="21" t="s">
        <v>34</v>
      </c>
      <c r="H22" s="12">
        <f t="shared" ref="H22:I24" si="1">+H23</f>
        <v>-8157.7</v>
      </c>
      <c r="I22" s="12">
        <f t="shared" si="1"/>
        <v>-8157.7</v>
      </c>
    </row>
    <row r="23" spans="2:9" ht="17.25" x14ac:dyDescent="0.25">
      <c r="B23" s="79"/>
      <c r="C23" s="79"/>
      <c r="D23" s="79"/>
      <c r="E23" s="73"/>
      <c r="F23" s="73"/>
      <c r="G23" s="21" t="s">
        <v>35</v>
      </c>
      <c r="H23" s="12">
        <f t="shared" si="1"/>
        <v>-8157.7</v>
      </c>
      <c r="I23" s="12">
        <f t="shared" si="1"/>
        <v>-8157.7</v>
      </c>
    </row>
    <row r="24" spans="2:9" ht="17.25" x14ac:dyDescent="0.25">
      <c r="B24" s="79"/>
      <c r="C24" s="79"/>
      <c r="D24" s="79"/>
      <c r="E24" s="73"/>
      <c r="F24" s="73"/>
      <c r="G24" s="21" t="s">
        <v>83</v>
      </c>
      <c r="H24" s="12">
        <f t="shared" si="1"/>
        <v>-8157.7</v>
      </c>
      <c r="I24" s="12">
        <f t="shared" si="1"/>
        <v>-8157.7</v>
      </c>
    </row>
    <row r="25" spans="2:9" ht="34.5" x14ac:dyDescent="0.25">
      <c r="B25" s="79"/>
      <c r="C25" s="79"/>
      <c r="D25" s="79"/>
      <c r="E25" s="73"/>
      <c r="F25" s="73"/>
      <c r="G25" s="21" t="s">
        <v>84</v>
      </c>
      <c r="H25" s="12">
        <f>+H26</f>
        <v>-8157.7</v>
      </c>
      <c r="I25" s="12">
        <f>+I26</f>
        <v>-8157.7</v>
      </c>
    </row>
    <row r="26" spans="2:9" ht="17.25" x14ac:dyDescent="0.25">
      <c r="B26" s="79"/>
      <c r="C26" s="79"/>
      <c r="D26" s="79"/>
      <c r="E26" s="73"/>
      <c r="F26" s="73"/>
      <c r="G26" s="25" t="s">
        <v>103</v>
      </c>
      <c r="H26" s="12">
        <f t="shared" ref="H26:I26" si="2">-H27</f>
        <v>-8157.7</v>
      </c>
      <c r="I26" s="12">
        <f t="shared" si="2"/>
        <v>-8157.7</v>
      </c>
    </row>
    <row r="27" spans="2:9" ht="17.25" x14ac:dyDescent="0.25">
      <c r="B27" s="71" t="s">
        <v>36</v>
      </c>
      <c r="C27" s="72"/>
      <c r="D27" s="72"/>
      <c r="E27" s="73"/>
      <c r="F27" s="73"/>
      <c r="G27" s="24" t="s">
        <v>39</v>
      </c>
      <c r="H27" s="12">
        <f>+H29</f>
        <v>8157.7</v>
      </c>
      <c r="I27" s="12">
        <f>+I29</f>
        <v>8157.7</v>
      </c>
    </row>
    <row r="28" spans="2:9" ht="17.25" x14ac:dyDescent="0.25">
      <c r="B28" s="71"/>
      <c r="C28" s="72"/>
      <c r="D28" s="72"/>
      <c r="E28" s="73"/>
      <c r="F28" s="73"/>
      <c r="G28" s="25" t="s">
        <v>30</v>
      </c>
      <c r="H28" s="19"/>
      <c r="I28" s="19"/>
    </row>
    <row r="29" spans="2:9" ht="17.25" x14ac:dyDescent="0.25">
      <c r="B29" s="71"/>
      <c r="C29" s="71" t="s">
        <v>37</v>
      </c>
      <c r="D29" s="72"/>
      <c r="E29" s="73"/>
      <c r="F29" s="73"/>
      <c r="G29" s="26" t="s">
        <v>40</v>
      </c>
      <c r="H29" s="12">
        <f>+H31</f>
        <v>8157.7</v>
      </c>
      <c r="I29" s="12">
        <f>+I31</f>
        <v>8157.7</v>
      </c>
    </row>
    <row r="30" spans="2:9" ht="17.25" x14ac:dyDescent="0.25">
      <c r="B30" s="71"/>
      <c r="C30" s="71"/>
      <c r="D30" s="72"/>
      <c r="E30" s="73"/>
      <c r="F30" s="73"/>
      <c r="G30" s="25" t="s">
        <v>30</v>
      </c>
      <c r="H30" s="19"/>
      <c r="I30" s="19"/>
    </row>
    <row r="31" spans="2:9" ht="17.25" x14ac:dyDescent="0.25">
      <c r="B31" s="71"/>
      <c r="C31" s="71"/>
      <c r="D31" s="71" t="s">
        <v>37</v>
      </c>
      <c r="E31" s="73"/>
      <c r="F31" s="73"/>
      <c r="G31" s="27" t="s">
        <v>40</v>
      </c>
      <c r="H31" s="12">
        <f>+H33</f>
        <v>8157.7</v>
      </c>
      <c r="I31" s="12">
        <f>+I33</f>
        <v>8157.7</v>
      </c>
    </row>
    <row r="32" spans="2:9" ht="17.25" x14ac:dyDescent="0.25">
      <c r="B32" s="71"/>
      <c r="C32" s="71"/>
      <c r="D32" s="71"/>
      <c r="E32" s="73"/>
      <c r="F32" s="73"/>
      <c r="G32" s="25" t="s">
        <v>30</v>
      </c>
      <c r="H32" s="19"/>
      <c r="I32" s="19"/>
    </row>
    <row r="33" spans="2:9" ht="17.25" x14ac:dyDescent="0.25">
      <c r="B33" s="71"/>
      <c r="C33" s="71"/>
      <c r="D33" s="71"/>
      <c r="E33" s="74" t="s">
        <v>91</v>
      </c>
      <c r="F33" s="75"/>
      <c r="G33" s="74" t="s">
        <v>68</v>
      </c>
      <c r="H33" s="19">
        <f t="shared" ref="H33:I33" si="3">+H35</f>
        <v>8157.7</v>
      </c>
      <c r="I33" s="19">
        <f t="shared" si="3"/>
        <v>8157.7</v>
      </c>
    </row>
    <row r="34" spans="2:9" ht="17.25" x14ac:dyDescent="0.25">
      <c r="B34" s="71"/>
      <c r="C34" s="71"/>
      <c r="D34" s="71"/>
      <c r="E34" s="75"/>
      <c r="F34" s="75"/>
      <c r="G34" s="74" t="s">
        <v>30</v>
      </c>
      <c r="H34" s="28"/>
      <c r="I34" s="28"/>
    </row>
    <row r="35" spans="2:9" ht="103.5" x14ac:dyDescent="0.25">
      <c r="B35" s="71"/>
      <c r="C35" s="71"/>
      <c r="D35" s="71"/>
      <c r="E35" s="76"/>
      <c r="F35" s="74">
        <v>12003</v>
      </c>
      <c r="G35" s="74" t="s">
        <v>104</v>
      </c>
      <c r="H35" s="29">
        <f>+H37</f>
        <v>8157.7</v>
      </c>
      <c r="I35" s="29">
        <f>+I37</f>
        <v>8157.7</v>
      </c>
    </row>
    <row r="36" spans="2:9" ht="17.25" x14ac:dyDescent="0.25">
      <c r="B36" s="71"/>
      <c r="C36" s="71"/>
      <c r="D36" s="71"/>
      <c r="E36" s="76"/>
      <c r="F36" s="75"/>
      <c r="G36" s="74" t="s">
        <v>32</v>
      </c>
      <c r="H36" s="29"/>
      <c r="I36" s="29"/>
    </row>
    <row r="37" spans="2:9" ht="34.5" x14ac:dyDescent="0.25">
      <c r="B37" s="71"/>
      <c r="C37" s="71"/>
      <c r="D37" s="71"/>
      <c r="E37" s="76"/>
      <c r="F37" s="75"/>
      <c r="G37" s="77" t="s">
        <v>38</v>
      </c>
      <c r="H37" s="29">
        <f t="shared" ref="H37:I40" si="4">+H38</f>
        <v>8157.7</v>
      </c>
      <c r="I37" s="29">
        <f t="shared" si="4"/>
        <v>8157.7</v>
      </c>
    </row>
    <row r="38" spans="2:9" ht="34.5" x14ac:dyDescent="0.25">
      <c r="B38" s="71"/>
      <c r="C38" s="71"/>
      <c r="D38" s="71"/>
      <c r="E38" s="76"/>
      <c r="F38" s="75"/>
      <c r="G38" s="74" t="s">
        <v>33</v>
      </c>
      <c r="H38" s="29">
        <f t="shared" si="4"/>
        <v>8157.7</v>
      </c>
      <c r="I38" s="29">
        <f t="shared" si="4"/>
        <v>8157.7</v>
      </c>
    </row>
    <row r="39" spans="2:9" ht="17.25" x14ac:dyDescent="0.25">
      <c r="B39" s="71"/>
      <c r="C39" s="71"/>
      <c r="D39" s="71"/>
      <c r="E39" s="76"/>
      <c r="F39" s="75"/>
      <c r="G39" s="74" t="s">
        <v>116</v>
      </c>
      <c r="H39" s="29">
        <f t="shared" si="4"/>
        <v>8157.7</v>
      </c>
      <c r="I39" s="29">
        <f t="shared" si="4"/>
        <v>8157.7</v>
      </c>
    </row>
    <row r="40" spans="2:9" ht="17.25" x14ac:dyDescent="0.25">
      <c r="B40" s="71"/>
      <c r="C40" s="71"/>
      <c r="D40" s="71"/>
      <c r="E40" s="76"/>
      <c r="F40" s="75"/>
      <c r="G40" s="74" t="s">
        <v>112</v>
      </c>
      <c r="H40" s="29">
        <f t="shared" si="4"/>
        <v>8157.7</v>
      </c>
      <c r="I40" s="29">
        <f t="shared" si="4"/>
        <v>8157.7</v>
      </c>
    </row>
    <row r="41" spans="2:9" ht="17.25" x14ac:dyDescent="0.25">
      <c r="B41" s="71"/>
      <c r="C41" s="71"/>
      <c r="D41" s="71"/>
      <c r="E41" s="76"/>
      <c r="F41" s="75"/>
      <c r="G41" s="74" t="s">
        <v>113</v>
      </c>
      <c r="H41" s="29">
        <f>+I41</f>
        <v>8157.7</v>
      </c>
      <c r="I41" s="29">
        <f>+I42</f>
        <v>8157.7</v>
      </c>
    </row>
    <row r="42" spans="2:9" ht="34.5" x14ac:dyDescent="0.3">
      <c r="B42" s="70"/>
      <c r="C42" s="70"/>
      <c r="D42" s="70"/>
      <c r="E42" s="75"/>
      <c r="F42" s="75"/>
      <c r="G42" s="106" t="s">
        <v>114</v>
      </c>
      <c r="H42" s="29">
        <v>8157.7</v>
      </c>
      <c r="I42" s="29">
        <v>8157.7</v>
      </c>
    </row>
    <row r="43" spans="2:9" ht="17.25" x14ac:dyDescent="0.3">
      <c r="B43" s="70"/>
      <c r="C43" s="70"/>
      <c r="D43" s="70"/>
      <c r="E43" s="75"/>
      <c r="F43" s="75"/>
      <c r="G43" s="105" t="s">
        <v>115</v>
      </c>
      <c r="H43" s="29">
        <v>8157.7</v>
      </c>
      <c r="I43" s="29">
        <v>8157.7</v>
      </c>
    </row>
  </sheetData>
  <mergeCells count="6">
    <mergeCell ref="B6:I6"/>
    <mergeCell ref="B8:I8"/>
    <mergeCell ref="B9:D9"/>
    <mergeCell ref="E9:F9"/>
    <mergeCell ref="G9:G10"/>
    <mergeCell ref="H9:I9"/>
  </mergeCells>
  <pageMargins left="0.7" right="0.7" top="0.75" bottom="0.75" header="0.3" footer="0.3"/>
  <pageSetup orientation="portrait" r:id="rId1"/>
  <ignoredErrors>
    <ignoredError sqref="B27:F34 B35:E3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4" workbookViewId="0">
      <selection activeCell="H4" sqref="H1:H1048576"/>
    </sheetView>
  </sheetViews>
  <sheetFormatPr defaultRowHeight="15" x14ac:dyDescent="0.25"/>
  <cols>
    <col min="1" max="1" width="7.28515625" customWidth="1"/>
    <col min="2" max="2" width="12" customWidth="1"/>
    <col min="3" max="3" width="11.85546875" customWidth="1"/>
    <col min="4" max="4" width="43" customWidth="1"/>
    <col min="5" max="5" width="22" customWidth="1"/>
    <col min="6" max="6" width="11.85546875" customWidth="1"/>
    <col min="7" max="7" width="47" customWidth="1"/>
    <col min="8" max="8" width="19.85546875" customWidth="1"/>
    <col min="9" max="9" width="22.28515625" bestFit="1" customWidth="1"/>
  </cols>
  <sheetData>
    <row r="1" spans="1:9" ht="17.25" x14ac:dyDescent="0.3">
      <c r="A1" s="1"/>
      <c r="B1" s="1"/>
      <c r="C1" s="1"/>
      <c r="D1" s="1"/>
      <c r="E1" s="1"/>
      <c r="F1" s="1"/>
      <c r="H1" s="92"/>
      <c r="I1" s="92" t="s">
        <v>41</v>
      </c>
    </row>
    <row r="2" spans="1:9" ht="17.25" x14ac:dyDescent="0.3">
      <c r="A2" s="1"/>
      <c r="B2" s="1"/>
      <c r="C2" s="1"/>
      <c r="D2" s="1"/>
      <c r="E2" s="1"/>
      <c r="F2" s="1"/>
      <c r="H2" s="92"/>
      <c r="I2" s="92" t="s">
        <v>0</v>
      </c>
    </row>
    <row r="3" spans="1:9" ht="17.25" x14ac:dyDescent="0.3">
      <c r="A3" s="1"/>
      <c r="B3" s="1"/>
      <c r="C3" s="1"/>
      <c r="D3" s="1"/>
      <c r="E3" s="1"/>
      <c r="F3" s="1"/>
      <c r="H3" s="92"/>
      <c r="I3" s="92" t="s">
        <v>1</v>
      </c>
    </row>
    <row r="4" spans="1:9" ht="17.25" x14ac:dyDescent="0.3">
      <c r="A4" s="1"/>
      <c r="B4" s="1"/>
      <c r="C4" s="1"/>
      <c r="D4" s="1"/>
      <c r="E4" s="1"/>
      <c r="F4" s="1"/>
      <c r="G4" s="1"/>
      <c r="H4" s="1"/>
    </row>
    <row r="5" spans="1:9" ht="55.5" customHeight="1" x14ac:dyDescent="0.25">
      <c r="A5" s="122" t="s">
        <v>92</v>
      </c>
      <c r="B5" s="122"/>
      <c r="C5" s="122"/>
      <c r="D5" s="122"/>
      <c r="E5" s="122"/>
      <c r="F5" s="122"/>
      <c r="G5" s="122"/>
      <c r="H5" s="122"/>
      <c r="I5" s="122"/>
    </row>
    <row r="6" spans="1:9" ht="17.25" x14ac:dyDescent="0.3">
      <c r="A6" s="1"/>
      <c r="B6" s="1"/>
      <c r="C6" s="1"/>
      <c r="D6" s="1"/>
      <c r="E6" s="1"/>
      <c r="F6" s="1"/>
      <c r="G6" s="1"/>
      <c r="H6" s="1"/>
    </row>
    <row r="7" spans="1:9" ht="17.25" x14ac:dyDescent="0.3">
      <c r="A7" s="1"/>
      <c r="B7" s="1"/>
      <c r="C7" s="1"/>
      <c r="D7" s="1"/>
      <c r="E7" s="1"/>
      <c r="F7" s="1"/>
      <c r="G7" s="1"/>
      <c r="H7" s="1"/>
    </row>
    <row r="8" spans="1:9" ht="52.5" customHeight="1" x14ac:dyDescent="0.3">
      <c r="A8" s="30"/>
      <c r="B8" s="32"/>
      <c r="C8" s="32"/>
      <c r="D8" s="32"/>
      <c r="E8" s="32"/>
      <c r="F8" s="32"/>
      <c r="G8" s="32"/>
      <c r="H8" s="32"/>
      <c r="I8" s="69" t="s">
        <v>93</v>
      </c>
    </row>
    <row r="9" spans="1:9" ht="45.75" customHeight="1" x14ac:dyDescent="0.25">
      <c r="A9" s="30"/>
      <c r="B9" s="142" t="s">
        <v>94</v>
      </c>
      <c r="C9" s="143"/>
      <c r="D9" s="144" t="s">
        <v>95</v>
      </c>
      <c r="E9" s="144"/>
      <c r="F9" s="144"/>
      <c r="G9" s="144" t="s">
        <v>96</v>
      </c>
      <c r="H9" s="129" t="s">
        <v>16</v>
      </c>
      <c r="I9" s="145" t="s">
        <v>17</v>
      </c>
    </row>
    <row r="10" spans="1:9" ht="34.5" x14ac:dyDescent="0.25">
      <c r="A10" s="30"/>
      <c r="B10" s="91" t="s">
        <v>6</v>
      </c>
      <c r="C10" s="91" t="s">
        <v>7</v>
      </c>
      <c r="D10" s="139"/>
      <c r="E10" s="139"/>
      <c r="F10" s="139"/>
      <c r="G10" s="139"/>
      <c r="H10" s="145"/>
      <c r="I10" s="146"/>
    </row>
    <row r="11" spans="1:9" ht="17.25" customHeight="1" x14ac:dyDescent="0.25">
      <c r="A11" s="30"/>
      <c r="B11" s="133" t="s">
        <v>3</v>
      </c>
      <c r="C11" s="134"/>
      <c r="D11" s="134"/>
      <c r="E11" s="134"/>
      <c r="F11" s="134"/>
      <c r="G11" s="135"/>
      <c r="H11" s="81">
        <f t="shared" ref="H11:H13" si="0">+H12</f>
        <v>8157.7</v>
      </c>
      <c r="I11" s="82">
        <f t="shared" ref="I11:I12" si="1">+I12</f>
        <v>8157.7</v>
      </c>
    </row>
    <row r="12" spans="1:9" ht="17.25" customHeight="1" x14ac:dyDescent="0.25">
      <c r="A12" s="30"/>
      <c r="B12" s="133" t="s">
        <v>97</v>
      </c>
      <c r="C12" s="134"/>
      <c r="D12" s="134"/>
      <c r="E12" s="134"/>
      <c r="F12" s="134"/>
      <c r="G12" s="135"/>
      <c r="H12" s="81">
        <f t="shared" si="0"/>
        <v>8157.7</v>
      </c>
      <c r="I12" s="82">
        <f t="shared" si="1"/>
        <v>8157.7</v>
      </c>
    </row>
    <row r="13" spans="1:9" ht="17.25" customHeight="1" x14ac:dyDescent="0.25">
      <c r="A13" s="30"/>
      <c r="B13" s="83" t="str">
        <f>+'havelvac 2'!E33</f>
        <v xml:space="preserve"> 1040</v>
      </c>
      <c r="C13" s="136" t="str">
        <f>+'havelvac 2'!G33</f>
        <v xml:space="preserve"> Կոշտ թափոնների կառավարում</v>
      </c>
      <c r="D13" s="137"/>
      <c r="E13" s="137"/>
      <c r="F13" s="138"/>
      <c r="G13" s="84"/>
      <c r="H13" s="81">
        <f t="shared" si="0"/>
        <v>8157.7</v>
      </c>
      <c r="I13" s="82">
        <f>+I14</f>
        <v>8157.7</v>
      </c>
    </row>
    <row r="14" spans="1:9" ht="105.75" customHeight="1" x14ac:dyDescent="0.25">
      <c r="A14" s="30"/>
      <c r="B14" s="139"/>
      <c r="C14" s="85">
        <f>+'havelvac 1'!C33</f>
        <v>12003</v>
      </c>
      <c r="D14" s="141" t="str">
        <f>+'havelvac 1'!D34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v>
      </c>
      <c r="E14" s="141"/>
      <c r="F14" s="141"/>
      <c r="G14" s="15" t="str">
        <f>+B12</f>
        <v xml:space="preserve">ՀՀ տարածքային կառավարման և ենթակառուցվածքների նախարարություն </v>
      </c>
      <c r="H14" s="81">
        <f>+H15</f>
        <v>8157.7</v>
      </c>
      <c r="I14" s="86">
        <f>+I15</f>
        <v>8157.7</v>
      </c>
    </row>
    <row r="15" spans="1:9" ht="21" customHeight="1" x14ac:dyDescent="0.3">
      <c r="A15" s="30"/>
      <c r="B15" s="140"/>
      <c r="C15" s="87"/>
      <c r="D15" s="88"/>
      <c r="E15" s="88"/>
      <c r="F15" s="88"/>
      <c r="G15" s="90" t="s">
        <v>102</v>
      </c>
      <c r="H15" s="81">
        <f>+'havelvac 2'!H42</f>
        <v>8157.7</v>
      </c>
      <c r="I15" s="89">
        <f>+'havelvac 2'!I42</f>
        <v>8157.7</v>
      </c>
    </row>
  </sheetData>
  <mergeCells count="11">
    <mergeCell ref="A5:I5"/>
    <mergeCell ref="B11:G11"/>
    <mergeCell ref="C13:F13"/>
    <mergeCell ref="B14:B15"/>
    <mergeCell ref="D14:F14"/>
    <mergeCell ref="B12:G12"/>
    <mergeCell ref="B9:C9"/>
    <mergeCell ref="D9:F10"/>
    <mergeCell ref="G9:G10"/>
    <mergeCell ref="I9:I10"/>
    <mergeCell ref="H9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1"/>
  <sheetViews>
    <sheetView topLeftCell="A13" workbookViewId="0">
      <selection activeCell="D1" sqref="D1:D1048576"/>
    </sheetView>
  </sheetViews>
  <sheetFormatPr defaultRowHeight="15" x14ac:dyDescent="0.25"/>
  <cols>
    <col min="2" max="2" width="25.7109375" customWidth="1"/>
    <col min="3" max="3" width="68.140625" customWidth="1"/>
    <col min="4" max="5" width="21.85546875" customWidth="1"/>
  </cols>
  <sheetData>
    <row r="1" spans="2:5" ht="17.25" x14ac:dyDescent="0.3">
      <c r="B1" s="1"/>
      <c r="C1" s="1"/>
      <c r="D1" s="1"/>
      <c r="E1" s="3" t="s">
        <v>42</v>
      </c>
    </row>
    <row r="2" spans="2:5" ht="17.25" x14ac:dyDescent="0.3">
      <c r="B2" s="1"/>
      <c r="C2" s="1"/>
      <c r="D2" s="157" t="s">
        <v>0</v>
      </c>
      <c r="E2" s="157"/>
    </row>
    <row r="3" spans="2:5" ht="17.25" x14ac:dyDescent="0.3">
      <c r="B3" s="1"/>
      <c r="C3" s="1"/>
      <c r="D3" s="1"/>
      <c r="E3" s="2" t="s">
        <v>1</v>
      </c>
    </row>
    <row r="4" spans="2:5" ht="17.25" x14ac:dyDescent="0.3">
      <c r="B4" s="1"/>
      <c r="C4" s="1"/>
      <c r="D4" s="1"/>
      <c r="E4" s="1"/>
    </row>
    <row r="5" spans="2:5" ht="50.25" customHeight="1" x14ac:dyDescent="0.25">
      <c r="B5" s="158" t="s">
        <v>110</v>
      </c>
      <c r="C5" s="158"/>
      <c r="D5" s="158"/>
      <c r="E5" s="158"/>
    </row>
    <row r="6" spans="2:5" ht="17.25" x14ac:dyDescent="0.3">
      <c r="B6" s="32"/>
      <c r="C6" s="32"/>
      <c r="D6" s="32"/>
      <c r="E6" s="32"/>
    </row>
    <row r="7" spans="2:5" ht="17.25" x14ac:dyDescent="0.3">
      <c r="B7" s="32"/>
      <c r="C7" s="32"/>
      <c r="D7" s="32"/>
      <c r="E7" s="32" t="s">
        <v>108</v>
      </c>
    </row>
    <row r="8" spans="2:5" ht="17.25" x14ac:dyDescent="0.3">
      <c r="B8" s="159" t="s">
        <v>86</v>
      </c>
      <c r="C8" s="159"/>
      <c r="D8" s="159"/>
      <c r="E8" s="159"/>
    </row>
    <row r="9" spans="2:5" ht="17.25" x14ac:dyDescent="0.3">
      <c r="B9" s="32"/>
      <c r="C9" s="32"/>
      <c r="D9" s="32"/>
      <c r="E9" s="32"/>
    </row>
    <row r="10" spans="2:5" ht="17.25" x14ac:dyDescent="0.3">
      <c r="B10" s="33" t="s">
        <v>43</v>
      </c>
      <c r="C10" s="32"/>
      <c r="D10" s="32"/>
      <c r="E10" s="32"/>
    </row>
    <row r="11" spans="2:5" ht="17.25" x14ac:dyDescent="0.3">
      <c r="B11" s="32"/>
      <c r="C11" s="32"/>
      <c r="D11" s="32"/>
      <c r="E11" s="32"/>
    </row>
    <row r="12" spans="2:5" ht="17.25" x14ac:dyDescent="0.3">
      <c r="B12" s="34" t="s">
        <v>44</v>
      </c>
      <c r="C12" s="34" t="s">
        <v>45</v>
      </c>
      <c r="D12" s="32"/>
      <c r="E12" s="32"/>
    </row>
    <row r="13" spans="2:5" ht="17.25" x14ac:dyDescent="0.3">
      <c r="B13" s="65" t="s">
        <v>85</v>
      </c>
      <c r="C13" s="35" t="s">
        <v>73</v>
      </c>
      <c r="D13" s="32"/>
      <c r="E13" s="32"/>
    </row>
    <row r="14" spans="2:5" ht="17.25" x14ac:dyDescent="0.3">
      <c r="B14" s="36"/>
      <c r="C14" s="32"/>
      <c r="D14" s="32"/>
      <c r="E14" s="32"/>
    </row>
    <row r="15" spans="2:5" ht="17.25" x14ac:dyDescent="0.3">
      <c r="B15" s="37" t="s">
        <v>46</v>
      </c>
      <c r="C15" s="32"/>
      <c r="D15" s="32"/>
      <c r="E15" s="32"/>
    </row>
    <row r="16" spans="2:5" ht="17.25" x14ac:dyDescent="0.3">
      <c r="B16" s="36"/>
      <c r="C16" s="32"/>
      <c r="D16" s="32"/>
      <c r="E16" s="32"/>
    </row>
    <row r="17" spans="2:5" ht="63" customHeight="1" x14ac:dyDescent="0.25">
      <c r="B17" s="50" t="s">
        <v>47</v>
      </c>
      <c r="C17" s="63">
        <v>1070</v>
      </c>
      <c r="D17" s="155"/>
      <c r="E17" s="156"/>
    </row>
    <row r="18" spans="2:5" ht="17.25" x14ac:dyDescent="0.25">
      <c r="B18" s="50" t="s">
        <v>48</v>
      </c>
      <c r="C18" s="63">
        <v>12003</v>
      </c>
      <c r="D18" s="38" t="s">
        <v>49</v>
      </c>
      <c r="E18" s="38" t="s">
        <v>50</v>
      </c>
    </row>
    <row r="19" spans="2:5" ht="51.75" x14ac:dyDescent="0.25">
      <c r="B19" s="50" t="s">
        <v>51</v>
      </c>
      <c r="C19" s="63" t="s">
        <v>76</v>
      </c>
      <c r="D19" s="66"/>
      <c r="E19" s="66"/>
    </row>
    <row r="20" spans="2:5" ht="69" x14ac:dyDescent="0.25">
      <c r="B20" s="50" t="s">
        <v>52</v>
      </c>
      <c r="C20" s="63" t="s">
        <v>77</v>
      </c>
      <c r="D20" s="49"/>
      <c r="E20" s="49"/>
    </row>
    <row r="21" spans="2:5" ht="34.5" x14ac:dyDescent="0.25">
      <c r="B21" s="50" t="s">
        <v>54</v>
      </c>
      <c r="C21" s="63" t="s">
        <v>78</v>
      </c>
      <c r="D21" s="49"/>
      <c r="E21" s="49"/>
    </row>
    <row r="22" spans="2:5" ht="51.75" x14ac:dyDescent="0.25">
      <c r="B22" s="64" t="s">
        <v>89</v>
      </c>
      <c r="C22" s="63" t="s">
        <v>90</v>
      </c>
      <c r="D22" s="49"/>
      <c r="E22" s="49"/>
    </row>
    <row r="23" spans="2:5" ht="17.25" x14ac:dyDescent="0.25">
      <c r="B23" s="160" t="s">
        <v>56</v>
      </c>
      <c r="C23" s="150"/>
      <c r="D23" s="34"/>
      <c r="E23" s="34"/>
    </row>
    <row r="24" spans="2:5" ht="17.25" x14ac:dyDescent="0.25">
      <c r="B24" s="42" t="s">
        <v>57</v>
      </c>
      <c r="C24" s="43"/>
      <c r="D24" s="44">
        <f>+'havelvac 2'!H25</f>
        <v>-8157.7</v>
      </c>
      <c r="E24" s="44">
        <f>+'havelvac 2'!I25</f>
        <v>-8157.7</v>
      </c>
    </row>
    <row r="25" spans="2:5" ht="17.25" x14ac:dyDescent="0.3">
      <c r="B25" s="45"/>
      <c r="C25" s="45"/>
      <c r="D25" s="46"/>
      <c r="E25" s="46"/>
    </row>
    <row r="26" spans="2:5" ht="17.25" x14ac:dyDescent="0.3">
      <c r="B26" s="32"/>
      <c r="C26" s="32"/>
      <c r="D26" s="32"/>
      <c r="E26" s="32"/>
    </row>
    <row r="27" spans="2:5" ht="17.25" x14ac:dyDescent="0.3">
      <c r="B27" s="34" t="s">
        <v>58</v>
      </c>
      <c r="C27" s="34" t="s">
        <v>59</v>
      </c>
      <c r="D27" s="32"/>
      <c r="E27" s="32"/>
    </row>
    <row r="28" spans="2:5" ht="17.25" x14ac:dyDescent="0.3">
      <c r="B28" s="47">
        <v>1040</v>
      </c>
      <c r="C28" s="14" t="s">
        <v>68</v>
      </c>
      <c r="D28" s="32"/>
      <c r="E28" s="32"/>
    </row>
    <row r="29" spans="2:5" ht="17.25" x14ac:dyDescent="0.3">
      <c r="B29" s="36"/>
      <c r="C29" s="32"/>
      <c r="D29" s="32"/>
      <c r="E29" s="32"/>
    </row>
    <row r="30" spans="2:5" ht="17.25" x14ac:dyDescent="0.3">
      <c r="B30" s="37" t="s">
        <v>60</v>
      </c>
      <c r="C30" s="32"/>
      <c r="D30" s="32"/>
      <c r="E30" s="32"/>
    </row>
    <row r="31" spans="2:5" ht="17.25" x14ac:dyDescent="0.3">
      <c r="B31" s="36"/>
      <c r="C31" s="32"/>
      <c r="D31" s="32"/>
      <c r="E31" s="32"/>
    </row>
    <row r="32" spans="2:5" ht="52.5" customHeight="1" x14ac:dyDescent="0.25">
      <c r="B32" s="34" t="s">
        <v>61</v>
      </c>
      <c r="C32" s="47" t="s">
        <v>98</v>
      </c>
      <c r="D32" s="149"/>
      <c r="E32" s="150"/>
    </row>
    <row r="33" spans="2:5" ht="34.5" x14ac:dyDescent="0.25">
      <c r="B33" s="34" t="s">
        <v>62</v>
      </c>
      <c r="C33" s="47">
        <v>12003</v>
      </c>
      <c r="D33" s="38" t="s">
        <v>49</v>
      </c>
      <c r="E33" s="38" t="s">
        <v>50</v>
      </c>
    </row>
    <row r="34" spans="2:5" ht="133.5" customHeight="1" x14ac:dyDescent="0.25">
      <c r="B34" s="50" t="s">
        <v>63</v>
      </c>
      <c r="C34" s="31" t="str">
        <f>'havelvac 1'!D34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v>
      </c>
      <c r="D34" s="66"/>
      <c r="E34" s="66"/>
    </row>
    <row r="35" spans="2:5" ht="126.75" customHeight="1" x14ac:dyDescent="0.25">
      <c r="B35" s="50" t="s">
        <v>64</v>
      </c>
      <c r="C35" s="48" t="str">
        <f>'havelvac 1'!D36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ստեղծված «Կոտայքի և Գեղարքունիքի Կոշտ կենցաղային թափոնների կառավարում» ՍՊԸ-ին  ֆինանսական աջակցության տրամադրում՝ հարկերի գծով ծախսերի փոխհատուցման նպատակով </v>
      </c>
      <c r="D35" s="49"/>
      <c r="E35" s="49"/>
    </row>
    <row r="36" spans="2:5" ht="34.5" x14ac:dyDescent="0.25">
      <c r="B36" s="62" t="s">
        <v>69</v>
      </c>
      <c r="C36" s="13" t="s">
        <v>99</v>
      </c>
      <c r="D36" s="49"/>
      <c r="E36" s="49"/>
    </row>
    <row r="37" spans="2:5" ht="51.75" x14ac:dyDescent="0.25">
      <c r="B37" s="39" t="s">
        <v>72</v>
      </c>
      <c r="C37" s="13" t="s">
        <v>100</v>
      </c>
      <c r="D37" s="67"/>
      <c r="E37" s="67"/>
    </row>
    <row r="38" spans="2:5" ht="17.25" x14ac:dyDescent="0.25">
      <c r="B38" s="151" t="s">
        <v>66</v>
      </c>
      <c r="C38" s="152"/>
      <c r="D38" s="49"/>
      <c r="E38" s="49"/>
    </row>
    <row r="39" spans="2:5" ht="21" customHeight="1" x14ac:dyDescent="0.25">
      <c r="B39" s="153" t="s">
        <v>107</v>
      </c>
      <c r="C39" s="154"/>
      <c r="D39" s="93">
        <v>1</v>
      </c>
      <c r="E39" s="51">
        <v>1</v>
      </c>
    </row>
    <row r="40" spans="2:5" ht="38.25" customHeight="1" x14ac:dyDescent="0.25">
      <c r="B40" s="153" t="s">
        <v>106</v>
      </c>
      <c r="C40" s="154"/>
      <c r="D40" s="93">
        <v>17</v>
      </c>
      <c r="E40" s="51">
        <v>17</v>
      </c>
    </row>
    <row r="41" spans="2:5" ht="17.25" x14ac:dyDescent="0.25">
      <c r="B41" s="147" t="s">
        <v>67</v>
      </c>
      <c r="C41" s="148"/>
      <c r="D41" s="44">
        <f>-D24</f>
        <v>8157.7</v>
      </c>
      <c r="E41" s="44">
        <f>-E24</f>
        <v>8157.7</v>
      </c>
    </row>
  </sheetData>
  <mergeCells count="10">
    <mergeCell ref="D17:E17"/>
    <mergeCell ref="D2:E2"/>
    <mergeCell ref="B5:E5"/>
    <mergeCell ref="B8:E8"/>
    <mergeCell ref="B23:C23"/>
    <mergeCell ref="B41:C41"/>
    <mergeCell ref="D32:E32"/>
    <mergeCell ref="B38:C38"/>
    <mergeCell ref="B39:C39"/>
    <mergeCell ref="B40:C4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5"/>
  <sheetViews>
    <sheetView tabSelected="1" topLeftCell="A46" workbookViewId="0">
      <selection activeCell="I9" sqref="I9"/>
    </sheetView>
  </sheetViews>
  <sheetFormatPr defaultRowHeight="15" x14ac:dyDescent="0.25"/>
  <cols>
    <col min="2" max="2" width="5.140625" customWidth="1"/>
    <col min="3" max="3" width="25.5703125" customWidth="1"/>
    <col min="4" max="4" width="68.7109375" customWidth="1"/>
    <col min="5" max="6" width="22.140625" customWidth="1"/>
  </cols>
  <sheetData>
    <row r="1" spans="2:6" ht="17.25" x14ac:dyDescent="0.3">
      <c r="B1" s="32"/>
      <c r="C1" s="32"/>
      <c r="D1" s="32"/>
      <c r="E1" s="58"/>
      <c r="F1" s="58" t="s">
        <v>42</v>
      </c>
    </row>
    <row r="2" spans="2:6" ht="17.25" x14ac:dyDescent="0.3">
      <c r="B2" s="32"/>
      <c r="C2" s="32"/>
      <c r="D2" s="32"/>
      <c r="E2" s="59"/>
      <c r="F2" s="58" t="s">
        <v>0</v>
      </c>
    </row>
    <row r="3" spans="2:6" ht="17.25" x14ac:dyDescent="0.3">
      <c r="B3" s="32"/>
      <c r="C3" s="32"/>
      <c r="D3" s="32"/>
      <c r="E3" s="161" t="s">
        <v>1</v>
      </c>
      <c r="F3" s="161"/>
    </row>
    <row r="4" spans="2:6" ht="17.25" x14ac:dyDescent="0.3">
      <c r="B4" s="32"/>
      <c r="C4" s="32"/>
      <c r="D4" s="32"/>
      <c r="E4" s="32"/>
      <c r="F4" s="32"/>
    </row>
    <row r="5" spans="2:6" ht="62.25" customHeight="1" x14ac:dyDescent="0.25">
      <c r="B5" s="158" t="s">
        <v>111</v>
      </c>
      <c r="C5" s="158"/>
      <c r="D5" s="158"/>
      <c r="E5" s="158"/>
      <c r="F5" s="158"/>
    </row>
    <row r="6" spans="2:6" ht="17.25" x14ac:dyDescent="0.3">
      <c r="B6" s="32"/>
      <c r="C6" s="32"/>
      <c r="D6" s="32"/>
      <c r="E6" s="32"/>
      <c r="F6" s="32" t="s">
        <v>87</v>
      </c>
    </row>
    <row r="7" spans="2:6" ht="17.25" x14ac:dyDescent="0.3">
      <c r="B7" s="32"/>
      <c r="C7" s="159" t="s">
        <v>88</v>
      </c>
      <c r="D7" s="159"/>
      <c r="E7" s="159"/>
      <c r="F7" s="159"/>
    </row>
    <row r="8" spans="2:6" ht="17.25" x14ac:dyDescent="0.3">
      <c r="B8" s="32"/>
      <c r="C8" s="32"/>
      <c r="D8" s="32"/>
      <c r="E8" s="32"/>
      <c r="F8" s="32"/>
    </row>
    <row r="9" spans="2:6" ht="17.25" x14ac:dyDescent="0.3">
      <c r="B9" s="32"/>
      <c r="C9" s="33" t="s">
        <v>70</v>
      </c>
      <c r="D9" s="32"/>
      <c r="E9" s="32"/>
      <c r="F9" s="32"/>
    </row>
    <row r="10" spans="2:6" ht="17.25" x14ac:dyDescent="0.3">
      <c r="B10" s="32"/>
      <c r="C10" s="32"/>
      <c r="D10" s="32"/>
      <c r="E10" s="32"/>
      <c r="F10" s="32"/>
    </row>
    <row r="11" spans="2:6" ht="17.25" x14ac:dyDescent="0.3">
      <c r="B11" s="32"/>
      <c r="C11" s="32"/>
      <c r="D11" s="32"/>
      <c r="E11" s="32"/>
      <c r="F11" s="32"/>
    </row>
    <row r="12" spans="2:6" ht="17.25" x14ac:dyDescent="0.3">
      <c r="B12" s="32"/>
      <c r="C12" s="34" t="s">
        <v>44</v>
      </c>
      <c r="D12" s="34" t="s">
        <v>45</v>
      </c>
      <c r="E12" s="32"/>
      <c r="F12" s="32"/>
    </row>
    <row r="13" spans="2:6" ht="17.25" x14ac:dyDescent="0.3">
      <c r="B13" s="32"/>
      <c r="C13" s="52">
        <v>1070</v>
      </c>
      <c r="D13" s="56" t="s">
        <v>73</v>
      </c>
      <c r="E13" s="32"/>
      <c r="F13" s="32"/>
    </row>
    <row r="14" spans="2:6" ht="17.25" x14ac:dyDescent="0.3">
      <c r="B14" s="32"/>
      <c r="C14" s="36"/>
      <c r="D14" s="32"/>
      <c r="E14" s="32"/>
      <c r="F14" s="32"/>
    </row>
    <row r="15" spans="2:6" ht="17.25" x14ac:dyDescent="0.3">
      <c r="B15" s="32"/>
      <c r="C15" s="37" t="s">
        <v>46</v>
      </c>
      <c r="D15" s="32"/>
      <c r="E15" s="32"/>
      <c r="F15" s="32"/>
    </row>
    <row r="16" spans="2:6" ht="17.25" x14ac:dyDescent="0.3">
      <c r="B16" s="32"/>
      <c r="C16" s="36"/>
      <c r="D16" s="32"/>
      <c r="E16" s="32"/>
      <c r="F16" s="32"/>
    </row>
    <row r="17" spans="2:6" ht="43.5" customHeight="1" x14ac:dyDescent="0.3">
      <c r="B17" s="32"/>
      <c r="C17" s="50" t="s">
        <v>47</v>
      </c>
      <c r="D17" s="68">
        <v>1070</v>
      </c>
      <c r="E17" s="155"/>
      <c r="F17" s="156"/>
    </row>
    <row r="18" spans="2:6" ht="17.25" x14ac:dyDescent="0.3">
      <c r="B18" s="32"/>
      <c r="C18" s="34" t="s">
        <v>48</v>
      </c>
      <c r="D18" s="52">
        <v>12003</v>
      </c>
      <c r="E18" s="38" t="s">
        <v>49</v>
      </c>
      <c r="F18" s="38" t="s">
        <v>50</v>
      </c>
    </row>
    <row r="19" spans="2:6" ht="63" customHeight="1" x14ac:dyDescent="0.3">
      <c r="B19" s="32"/>
      <c r="C19" s="50" t="s">
        <v>51</v>
      </c>
      <c r="D19" s="52" t="s">
        <v>76</v>
      </c>
      <c r="E19" s="66"/>
      <c r="F19" s="66"/>
    </row>
    <row r="20" spans="2:6" ht="69" x14ac:dyDescent="0.3">
      <c r="B20" s="32"/>
      <c r="C20" s="50" t="s">
        <v>52</v>
      </c>
      <c r="D20" s="52" t="s">
        <v>53</v>
      </c>
      <c r="E20" s="49"/>
      <c r="F20" s="49"/>
    </row>
    <row r="21" spans="2:6" ht="34.5" x14ac:dyDescent="0.3">
      <c r="B21" s="32"/>
      <c r="C21" s="50" t="s">
        <v>54</v>
      </c>
      <c r="D21" s="68" t="s">
        <v>78</v>
      </c>
      <c r="E21" s="49"/>
      <c r="F21" s="49"/>
    </row>
    <row r="22" spans="2:6" ht="51.75" x14ac:dyDescent="0.3">
      <c r="B22" s="32"/>
      <c r="C22" s="39" t="s">
        <v>55</v>
      </c>
      <c r="D22" s="68" t="s">
        <v>88</v>
      </c>
      <c r="E22" s="67"/>
      <c r="F22" s="67"/>
    </row>
    <row r="23" spans="2:6" ht="17.25" x14ac:dyDescent="0.3">
      <c r="B23" s="32"/>
      <c r="C23" s="40"/>
      <c r="D23" s="41" t="s">
        <v>56</v>
      </c>
      <c r="E23" s="60"/>
      <c r="F23" s="60"/>
    </row>
    <row r="24" spans="2:6" ht="17.25" x14ac:dyDescent="0.3">
      <c r="B24" s="32"/>
      <c r="C24" s="42" t="s">
        <v>57</v>
      </c>
      <c r="D24" s="43"/>
      <c r="E24" s="44">
        <f>-E45</f>
        <v>-8157.7</v>
      </c>
      <c r="F24" s="44">
        <f>-F45</f>
        <v>-8157.7</v>
      </c>
    </row>
    <row r="25" spans="2:6" ht="17.25" x14ac:dyDescent="0.3">
      <c r="B25" s="32"/>
      <c r="C25" s="45"/>
      <c r="D25" s="45"/>
      <c r="E25" s="61"/>
      <c r="F25" s="61"/>
    </row>
    <row r="26" spans="2:6" ht="17.25" x14ac:dyDescent="0.3">
      <c r="B26" s="32"/>
      <c r="C26" s="53"/>
      <c r="D26" s="53"/>
      <c r="E26" s="53"/>
      <c r="F26" s="32" t="s">
        <v>71</v>
      </c>
    </row>
    <row r="27" spans="2:6" ht="17.25" x14ac:dyDescent="0.3">
      <c r="B27" s="32"/>
      <c r="C27" s="159" t="s">
        <v>38</v>
      </c>
      <c r="D27" s="159"/>
      <c r="E27" s="159"/>
      <c r="F27" s="159"/>
    </row>
    <row r="28" spans="2:6" ht="17.25" x14ac:dyDescent="0.3">
      <c r="B28" s="32"/>
      <c r="C28" s="32"/>
      <c r="D28" s="32"/>
      <c r="E28" s="32"/>
      <c r="F28" s="32"/>
    </row>
    <row r="29" spans="2:6" ht="17.25" x14ac:dyDescent="0.3">
      <c r="B29" s="32"/>
      <c r="C29" s="33" t="s">
        <v>70</v>
      </c>
      <c r="D29" s="32"/>
      <c r="E29" s="32"/>
      <c r="F29" s="32"/>
    </row>
    <row r="30" spans="2:6" ht="17.25" x14ac:dyDescent="0.3">
      <c r="B30" s="32"/>
      <c r="C30" s="32"/>
      <c r="D30" s="32"/>
      <c r="E30" s="32"/>
      <c r="F30" s="32"/>
    </row>
    <row r="31" spans="2:6" ht="17.25" x14ac:dyDescent="0.3">
      <c r="B31" s="32"/>
      <c r="C31" s="34" t="s">
        <v>58</v>
      </c>
      <c r="D31" s="34" t="s">
        <v>59</v>
      </c>
      <c r="E31" s="32"/>
      <c r="F31" s="32"/>
    </row>
    <row r="32" spans="2:6" ht="17.25" x14ac:dyDescent="0.3">
      <c r="B32" s="32"/>
      <c r="C32" s="52">
        <v>1040</v>
      </c>
      <c r="D32" s="56" t="s">
        <v>19</v>
      </c>
      <c r="E32" s="32"/>
      <c r="F32" s="32"/>
    </row>
    <row r="33" spans="2:6" ht="17.25" x14ac:dyDescent="0.3">
      <c r="B33" s="32"/>
      <c r="C33" s="54"/>
      <c r="D33" s="54"/>
      <c r="E33" s="32"/>
      <c r="F33" s="32"/>
    </row>
    <row r="34" spans="2:6" ht="17.25" x14ac:dyDescent="0.3">
      <c r="B34" s="32"/>
      <c r="C34" s="55" t="s">
        <v>60</v>
      </c>
      <c r="D34" s="57"/>
      <c r="E34" s="57"/>
      <c r="F34" s="57"/>
    </row>
    <row r="35" spans="2:6" ht="17.25" x14ac:dyDescent="0.3">
      <c r="B35" s="32"/>
      <c r="C35" s="54"/>
      <c r="D35" s="54"/>
      <c r="E35" s="57"/>
      <c r="F35" s="57"/>
    </row>
    <row r="36" spans="2:6" ht="54" customHeight="1" x14ac:dyDescent="0.3">
      <c r="B36" s="32"/>
      <c r="C36" s="50" t="s">
        <v>61</v>
      </c>
      <c r="D36" s="68" t="s">
        <v>98</v>
      </c>
      <c r="E36" s="164"/>
      <c r="F36" s="165"/>
    </row>
    <row r="37" spans="2:6" ht="34.5" x14ac:dyDescent="0.3">
      <c r="B37" s="32"/>
      <c r="C37" s="34" t="s">
        <v>62</v>
      </c>
      <c r="D37" s="52">
        <v>12003</v>
      </c>
      <c r="E37" s="94" t="s">
        <v>49</v>
      </c>
      <c r="F37" s="94" t="s">
        <v>50</v>
      </c>
    </row>
    <row r="38" spans="2:6" ht="118.5" customHeight="1" x14ac:dyDescent="0.3">
      <c r="B38" s="32"/>
      <c r="C38" s="50" t="s">
        <v>63</v>
      </c>
      <c r="D38" s="52" t="str">
        <f>'havelvac 1'!D34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v>
      </c>
      <c r="E38" s="95"/>
      <c r="F38" s="66"/>
    </row>
    <row r="39" spans="2:6" ht="144" customHeight="1" x14ac:dyDescent="0.3">
      <c r="B39" s="32"/>
      <c r="C39" s="50" t="s">
        <v>64</v>
      </c>
      <c r="D39" s="52" t="str">
        <f>'havelvac 1'!D36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ստեղծված «Կոտայքի և Գեղարքունիքի Կոշտ կենցաղային թափոնների կառավարում» ՍՊԸ-ին  ֆինանսական աջակցության տրամադրում՝ հարկերի գծով ծախսերի փոխհատուցման նպատակով </v>
      </c>
      <c r="E39" s="96"/>
      <c r="F39" s="49"/>
    </row>
    <row r="40" spans="2:6" ht="34.5" x14ac:dyDescent="0.3">
      <c r="B40" s="32"/>
      <c r="C40" s="50" t="s">
        <v>65</v>
      </c>
      <c r="D40" s="52" t="s">
        <v>99</v>
      </c>
      <c r="E40" s="96"/>
      <c r="F40" s="49"/>
    </row>
    <row r="41" spans="2:6" ht="51.75" x14ac:dyDescent="0.3">
      <c r="B41" s="32"/>
      <c r="C41" s="50" t="s">
        <v>72</v>
      </c>
      <c r="D41" s="52" t="s">
        <v>100</v>
      </c>
      <c r="E41" s="97"/>
      <c r="F41" s="67"/>
    </row>
    <row r="42" spans="2:6" ht="17.25" x14ac:dyDescent="0.3">
      <c r="B42" s="32"/>
      <c r="C42" s="162" t="s">
        <v>66</v>
      </c>
      <c r="D42" s="163"/>
      <c r="E42" s="67"/>
      <c r="F42" s="67"/>
    </row>
    <row r="43" spans="2:6" ht="26.25" customHeight="1" x14ac:dyDescent="0.3">
      <c r="B43" s="32"/>
      <c r="C43" s="153" t="s">
        <v>107</v>
      </c>
      <c r="D43" s="154"/>
      <c r="E43" s="98">
        <v>1</v>
      </c>
      <c r="F43" s="51">
        <v>1</v>
      </c>
    </row>
    <row r="44" spans="2:6" ht="36.75" customHeight="1" x14ac:dyDescent="0.3">
      <c r="B44" s="32"/>
      <c r="C44" s="153" t="s">
        <v>106</v>
      </c>
      <c r="D44" s="154"/>
      <c r="E44" s="98">
        <v>17</v>
      </c>
      <c r="F44" s="51">
        <v>17</v>
      </c>
    </row>
    <row r="45" spans="2:6" ht="17.25" x14ac:dyDescent="0.3">
      <c r="B45" s="32"/>
      <c r="C45" s="42" t="s">
        <v>67</v>
      </c>
      <c r="D45" s="43"/>
      <c r="E45" s="44">
        <f>+'havelvac 2'!H38</f>
        <v>8157.7</v>
      </c>
      <c r="F45" s="44">
        <f>+'havelvac 2'!I38</f>
        <v>8157.7</v>
      </c>
    </row>
  </sheetData>
  <mergeCells count="9">
    <mergeCell ref="C43:D43"/>
    <mergeCell ref="C44:D44"/>
    <mergeCell ref="E3:F3"/>
    <mergeCell ref="B5:F5"/>
    <mergeCell ref="C7:F7"/>
    <mergeCell ref="C42:D42"/>
    <mergeCell ref="C27:F27"/>
    <mergeCell ref="E36:F36"/>
    <mergeCell ref="E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https:/mul2-mta.gov.am/tasks/1066593/oneclick/havelvacner.xlsx?token=7d588452d159498b787584fc8d659395</cp:keywords>
  <cp:lastModifiedBy/>
  <dcterms:created xsi:type="dcterms:W3CDTF">2006-09-16T00:00:00Z</dcterms:created>
  <dcterms:modified xsi:type="dcterms:W3CDTF">2022-07-01T13:01:24Z</dcterms:modified>
</cp:coreProperties>
</file>