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18" windowHeight="7658" tabRatio="971" activeTab="6"/>
  </bookViews>
  <sheets>
    <sheet name="Հավելված N 1" sheetId="27" r:id="rId1"/>
    <sheet name="Հավելված N 2" sheetId="32" r:id="rId2"/>
    <sheet name="Հավելված 3" sheetId="55" r:id="rId3"/>
    <sheet name="Հավելված 4" sheetId="56" r:id="rId4"/>
    <sheet name="Հավելված N 5" sheetId="57" r:id="rId5"/>
    <sheet name="Հավելված N 6" sheetId="29" r:id="rId6"/>
    <sheet name="Հավելված N 7" sheetId="59" r:id="rId7"/>
    <sheet name="Հավելված N 8" sheetId="54" r:id="rId8"/>
    <sheet name="Հավելված N 9" sheetId="58" r:id="rId9"/>
  </sheets>
  <definedNames>
    <definedName name="a" localSheetId="4">#REF!</definedName>
    <definedName name="a" localSheetId="6">#REF!</definedName>
    <definedName name="a" localSheetId="8">#REF!</definedName>
    <definedName name="a">#REF!</definedName>
    <definedName name="AgencyCode" localSheetId="2">#REF!</definedName>
    <definedName name="AgencyCode" localSheetId="3">#REF!</definedName>
    <definedName name="AgencyCode" localSheetId="1">#REF!</definedName>
    <definedName name="AgencyCode" localSheetId="4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1">#REF!</definedName>
    <definedName name="AgencyName" localSheetId="6">#REF!</definedName>
    <definedName name="AgencyName" localSheetId="8">#REF!</definedName>
    <definedName name="AgencyName">#REF!</definedName>
    <definedName name="davit" localSheetId="6">#REF!</definedName>
    <definedName name="davit" localSheetId="8">#REF!</definedName>
    <definedName name="davit">#REF!</definedName>
    <definedName name="Functional1" localSheetId="1">#REF!</definedName>
    <definedName name="Functional1" localSheetId="6">#REF!</definedName>
    <definedName name="Functional1" localSheetId="8">#REF!</definedName>
    <definedName name="Functional1">#REF!</definedName>
    <definedName name="ggg" localSheetId="6">#REF!</definedName>
    <definedName name="ggg" localSheetId="8">#REF!</definedName>
    <definedName name="ggg">#REF!</definedName>
    <definedName name="PANature" localSheetId="1">#REF!</definedName>
    <definedName name="PANature" localSheetId="6">#REF!</definedName>
    <definedName name="PANature" localSheetId="8">#REF!</definedName>
    <definedName name="PANature">#REF!</definedName>
    <definedName name="PAType" localSheetId="1">#REF!</definedName>
    <definedName name="PAType" localSheetId="6">#REF!</definedName>
    <definedName name="PAType" localSheetId="8">#REF!</definedName>
    <definedName name="PAType">#REF!</definedName>
    <definedName name="Performance2" localSheetId="1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6">#REF!</definedName>
    <definedName name="PerformanceType" localSheetId="8">#REF!</definedName>
    <definedName name="PerformanceType">#REF!</definedName>
    <definedName name="Հավելված" localSheetId="4">#REF!</definedName>
    <definedName name="Հավելված" localSheetId="6">#REF!</definedName>
    <definedName name="Հավելված" localSheetId="8">#REF!</definedName>
    <definedName name="Հավելված">#REF!</definedName>
    <definedName name="Մաս" localSheetId="6">#REF!</definedName>
    <definedName name="Մաս" localSheetId="8">#REF!</definedName>
    <definedName name="Մաս">#REF!</definedName>
    <definedName name="շախմատիստ" localSheetId="6">#REF!</definedName>
    <definedName name="շախմատիստ" localSheetId="8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E103" i="59"/>
  <c r="D103"/>
  <c r="E94"/>
  <c r="D94"/>
  <c r="E36"/>
  <c r="D36"/>
  <c r="E23"/>
  <c r="D23"/>
  <c r="E72"/>
  <c r="D72"/>
  <c r="E60"/>
  <c r="D60"/>
  <c r="E83" i="29"/>
  <c r="D83"/>
  <c r="E92"/>
  <c r="D92"/>
  <c r="E63"/>
  <c r="D63"/>
  <c r="E50" l="1"/>
  <c r="D50"/>
  <c r="E61" i="27" l="1"/>
  <c r="D61"/>
  <c r="E73"/>
  <c r="D73"/>
  <c r="E67"/>
  <c r="D67"/>
  <c r="E12"/>
  <c r="D12"/>
  <c r="E53"/>
  <c r="D53"/>
  <c r="E46" l="1"/>
  <c r="D46"/>
  <c r="E14"/>
  <c r="D14"/>
  <c r="E21"/>
  <c r="D21"/>
  <c r="H41" i="58"/>
  <c r="G41"/>
  <c r="H43"/>
  <c r="G43"/>
  <c r="H65"/>
  <c r="G65"/>
  <c r="G64" s="1"/>
  <c r="G63" s="1"/>
  <c r="G62" s="1"/>
  <c r="G61" s="1"/>
  <c r="G59" s="1"/>
  <c r="G57" s="1"/>
  <c r="H52"/>
  <c r="H51" s="1"/>
  <c r="H50" s="1"/>
  <c r="H49" s="1"/>
  <c r="H47" s="1"/>
  <c r="H45" s="1"/>
  <c r="H53"/>
  <c r="H54"/>
  <c r="G53"/>
  <c r="G56"/>
  <c r="H32"/>
  <c r="G32"/>
  <c r="G31" s="1"/>
  <c r="G30" s="1"/>
  <c r="G29" s="1"/>
  <c r="G27" s="1"/>
  <c r="G25" s="1"/>
  <c r="G23" s="1"/>
  <c r="G21" s="1"/>
  <c r="G19" s="1"/>
  <c r="G17" s="1"/>
  <c r="G15" s="1"/>
  <c r="G14" s="1"/>
  <c r="H64"/>
  <c r="H63" s="1"/>
  <c r="H62" s="1"/>
  <c r="H61" s="1"/>
  <c r="H59" s="1"/>
  <c r="H57" s="1"/>
  <c r="H55"/>
  <c r="G55"/>
  <c r="G54" s="1"/>
  <c r="H39"/>
  <c r="H37" s="1"/>
  <c r="H35" s="1"/>
  <c r="H34" s="1"/>
  <c r="G39"/>
  <c r="G37" s="1"/>
  <c r="G35" s="1"/>
  <c r="G34" s="1"/>
  <c r="H31"/>
  <c r="H30" s="1"/>
  <c r="H29" s="1"/>
  <c r="H27" s="1"/>
  <c r="H25" s="1"/>
  <c r="H23" s="1"/>
  <c r="H21" s="1"/>
  <c r="H19" s="1"/>
  <c r="H17" s="1"/>
  <c r="H15" s="1"/>
  <c r="H14" s="1"/>
  <c r="G52" l="1"/>
  <c r="G51" s="1"/>
  <c r="G50" s="1"/>
  <c r="G49" s="1"/>
  <c r="G47" s="1"/>
  <c r="G45" s="1"/>
  <c r="G12"/>
  <c r="H12"/>
  <c r="H88" i="32" l="1"/>
  <c r="H90" l="1"/>
  <c r="G90"/>
  <c r="G106"/>
  <c r="G105" s="1"/>
  <c r="G104" s="1"/>
  <c r="G102" s="1"/>
  <c r="G100" s="1"/>
  <c r="H106"/>
  <c r="H105" s="1"/>
  <c r="H104" s="1"/>
  <c r="H102" s="1"/>
  <c r="H100" s="1"/>
  <c r="H79"/>
  <c r="H78" s="1"/>
  <c r="H77" s="1"/>
  <c r="H76" s="1"/>
  <c r="H75" s="1"/>
  <c r="H73" s="1"/>
  <c r="H71" s="1"/>
  <c r="H69" s="1"/>
  <c r="H67" s="1"/>
  <c r="H65" s="1"/>
  <c r="H63" s="1"/>
  <c r="H50"/>
  <c r="H48" s="1"/>
  <c r="H46" s="1"/>
  <c r="H44" s="1"/>
  <c r="H61"/>
  <c r="H60" s="1"/>
  <c r="H59" s="1"/>
  <c r="H58" s="1"/>
  <c r="H56" s="1"/>
  <c r="H54" s="1"/>
  <c r="H52" s="1"/>
  <c r="G61"/>
  <c r="G60" s="1"/>
  <c r="G59" s="1"/>
  <c r="G58" s="1"/>
  <c r="G56" s="1"/>
  <c r="G54" s="1"/>
  <c r="G52" s="1"/>
  <c r="G50" s="1"/>
  <c r="G48" s="1"/>
  <c r="G46" s="1"/>
  <c r="G78"/>
  <c r="G77" s="1"/>
  <c r="G76" s="1"/>
  <c r="G75" s="1"/>
  <c r="G73" s="1"/>
  <c r="G71" s="1"/>
  <c r="G69" s="1"/>
  <c r="G67" s="1"/>
  <c r="G65" s="1"/>
  <c r="G63" s="1"/>
  <c r="G44" l="1"/>
  <c r="G12" i="57" l="1"/>
  <c r="G11" s="1"/>
  <c r="G10" s="1"/>
  <c r="F14" i="56" l="1"/>
  <c r="E14"/>
  <c r="F16"/>
  <c r="E16"/>
  <c r="F17"/>
  <c r="E17"/>
  <c r="F15" i="55"/>
  <c r="G15"/>
  <c r="H15"/>
  <c r="E15"/>
  <c r="G17"/>
  <c r="D18"/>
  <c r="H17"/>
  <c r="F17"/>
  <c r="E17"/>
  <c r="D17" l="1"/>
  <c r="G13" l="1"/>
  <c r="G11" s="1"/>
  <c r="H13"/>
  <c r="H11" s="1"/>
  <c r="F13"/>
  <c r="F11" s="1"/>
  <c r="D15" l="1"/>
  <c r="E13"/>
  <c r="E12" i="56" l="1"/>
  <c r="E10" s="1"/>
  <c r="G43" i="32"/>
  <c r="D13" i="55"/>
  <c r="E11"/>
  <c r="D11" s="1"/>
  <c r="F12" i="56" l="1"/>
  <c r="F10" s="1"/>
  <c r="H43" i="32"/>
  <c r="I17" i="54"/>
  <c r="I16" l="1"/>
  <c r="I13" l="1"/>
  <c r="I15"/>
  <c r="I14" s="1"/>
  <c r="G31" i="32"/>
  <c r="H31" s="1"/>
  <c r="H30" s="1"/>
  <c r="H29" s="1"/>
  <c r="H28" s="1"/>
  <c r="H33"/>
  <c r="H32" s="1"/>
  <c r="G33"/>
  <c r="G32" s="1"/>
  <c r="G42"/>
  <c r="G41" s="1"/>
  <c r="G30" l="1"/>
  <c r="G29" s="1"/>
  <c r="G28" s="1"/>
  <c r="G27" s="1"/>
  <c r="G25" s="1"/>
  <c r="H27"/>
  <c r="H25" s="1"/>
  <c r="H42"/>
  <c r="H41" s="1"/>
  <c r="H40" s="1"/>
  <c r="H39" s="1"/>
  <c r="H37" s="1"/>
  <c r="G40"/>
  <c r="G39" s="1"/>
  <c r="G37" s="1"/>
  <c r="H23" l="1"/>
  <c r="G23"/>
  <c r="G35"/>
  <c r="H35"/>
  <c r="H21" l="1"/>
  <c r="E34" i="27"/>
  <c r="E25" i="29" s="1"/>
  <c r="D34" i="27"/>
  <c r="D25" i="29" s="1"/>
  <c r="G21" i="32"/>
  <c r="D40" i="27"/>
  <c r="E40"/>
  <c r="D37" i="29" l="1"/>
  <c r="D27" i="27"/>
  <c r="E37" i="29"/>
  <c r="E27" i="27"/>
  <c r="G19" i="32" l="1"/>
  <c r="G17" s="1"/>
  <c r="G15" s="1"/>
  <c r="G13" l="1"/>
  <c r="G12" s="1"/>
  <c r="H19" l="1"/>
  <c r="H17" s="1"/>
  <c r="H15" s="1"/>
  <c r="H13" l="1"/>
  <c r="H12" s="1"/>
  <c r="G98" l="1"/>
  <c r="G97" s="1"/>
  <c r="G96" s="1"/>
  <c r="G94" s="1"/>
  <c r="H98" l="1"/>
  <c r="H97" s="1"/>
  <c r="H96" s="1"/>
  <c r="H94" s="1"/>
  <c r="G92"/>
  <c r="H92" l="1"/>
  <c r="G88"/>
  <c r="G86" s="1"/>
  <c r="G84" s="1"/>
  <c r="G82" s="1"/>
  <c r="G81" s="1"/>
  <c r="G10" s="1"/>
  <c r="D59" i="27" l="1"/>
  <c r="D10" s="1"/>
  <c r="H86" i="32"/>
  <c r="H84" s="1"/>
  <c r="H82" s="1"/>
  <c r="H81" s="1"/>
  <c r="H10" s="1"/>
  <c r="E59" i="27" l="1"/>
  <c r="E10" s="1"/>
</calcChain>
</file>

<file path=xl/sharedStrings.xml><?xml version="1.0" encoding="utf-8"?>
<sst xmlns="http://schemas.openxmlformats.org/spreadsheetml/2006/main" count="613" uniqueCount="207">
  <si>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</si>
  <si>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</si>
  <si>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</si>
  <si>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</si>
  <si>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</si>
  <si>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</si>
  <si>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</si>
  <si>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</si>
  <si>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</si>
  <si>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</si>
  <si>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</si>
  <si>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</si>
  <si>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</si>
  <si>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</si>
  <si>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</si>
  <si>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</si>
  <si>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</si>
  <si>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</si>
  <si>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</si>
  <si>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</si>
  <si>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</si>
  <si>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</si>
  <si>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</si>
  <si>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</si>
  <si>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</si>
  <si>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</si>
  <si>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</si>
  <si>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</si>
  <si>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</si>
  <si>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</si>
  <si>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</si>
  <si>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</si>
  <si>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</si>
  <si>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</si>
  <si>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</si>
  <si>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</si>
  <si>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</si>
  <si>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</si>
  <si>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</si>
  <si>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</si>
  <si>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</si>
  <si>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</si>
  <si>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</si>
  <si>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</si>
  <si>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</si>
  <si>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</si>
  <si>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</si>
  <si>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</si>
  <si>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</si>
  <si>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</si>
  <si>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>08</t>
  </si>
  <si>
    <t xml:space="preserve"> ՀԱՆԳԻՍՏ, ՄՇԱԿՈՒՅԹ ԵՎ ԿՐՈՆ</t>
  </si>
  <si>
    <t xml:space="preserve"> Մշակութային ծառայություններ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</si>
  <si>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</si>
  <si>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</si>
  <si>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</si>
  <si>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</si>
  <si>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</si>
  <si>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</si>
  <si>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</si>
  <si>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07</t>
  </si>
  <si>
    <t>Հուշարձանների և մշակութային արժեքների վերականգնում և պահպանում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</si>
  <si>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</si>
  <si>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</si>
  <si>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</si>
  <si>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</si>
  <si>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ՀՀ կառավարության  2022 թվականի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</si>
  <si>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</si>
  <si>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</si>
  <si>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</si>
  <si>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</si>
  <si>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</si>
  <si>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</si>
  <si>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</si>
  <si>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</si>
  <si>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</si>
  <si>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</si>
  <si>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</si>
  <si>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</si>
  <si>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</si>
  <si>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</si>
  <si>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</si>
  <si>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</si>
  <si>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ՀԱՅԱՍՏԱՆԻ ՀԱՆՐԱՊԵՏՈՒԹՅԱՆ ԿԱՌԱՎԱՐՈՒԹՅԱՆ 2021 ԹՎԱԿԱՆԻ ԴԵԿՏԵՄԲԵՐԻ 23-Ի N 2121-Ն ՈՐՈՇՄԱՆ N 9 ՀԱՎԵԼՎԱԾԻ  N 9.13 ԵՎ 9.47 ԱՂՅՈՒՍԱԿՆԵՐՈՒՄ ԿԱՏԱՐՎՈՂ ՓՈՓՈԽՈՒԹՅՈՒՆՆԵՐԸ ԵՎ ԼՐԱՑՈՒՄՆԵՐԸ </t>
  </si>
  <si>
    <t>Աղյուսակ 9․47</t>
  </si>
  <si>
    <t>ՀՀ կառավարություն</t>
  </si>
  <si>
    <t>Ծրագրի դասիչը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</si>
  <si>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</si>
  <si>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</si>
  <si>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</si>
  <si>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 xml:space="preserve"> - Հող</t>
  </si>
  <si>
    <t xml:space="preserve"> ՀՈՂ</t>
  </si>
  <si>
    <t xml:space="preserve"> ՈՉ ՖԻՆԱՆՍԱԿԱՆ ԱԿՏԻՎՆԵՐԻ ԳԾՈՎ ԾԱԽՍԵՐ</t>
  </si>
  <si>
    <t>ՀՀ Կոտայքի մարզպետարան</t>
  </si>
  <si>
    <t xml:space="preserve"> ՉԱՐՏԱԴՐՎԱԾ ԱԿՏԻՎՆԵՐ</t>
  </si>
  <si>
    <t xml:space="preserve"> Ակտիվն օգտագործող կազմակերպությունների անվանում </t>
  </si>
  <si>
    <t xml:space="preserve"> Մասնագիտացված միավոր </t>
  </si>
  <si>
    <t>Ձեռքբերվող հողատարածքի վրա տեղակայաված արձանի (քանդակի) քանակ, հատ</t>
  </si>
  <si>
    <t>Ձեռքբերվող հողատարածքի մակերես, քմ</t>
  </si>
  <si>
    <t>Աղյուսակ 9․1.54</t>
  </si>
  <si>
    <t xml:space="preserve"> Հանրության կողմից անմիջականորեն օգտագործվող ակտիվների հետ կապված միջոցառումներ </t>
  </si>
  <si>
    <t xml:space="preserve"> Հայաստանի Հանրապետությունում տեղակայված և տեղակայվող արձանների և քանդակների հարակից հողատարածքների ձեռքբերում</t>
  </si>
  <si>
    <t xml:space="preserve"> Հայաստանի Հանրապետությունում արդեն տեղակայված և նոր պատրաստվող ու տեղակայվող արձանների և քանդակների հարակից, մասնավոր սեփականությունը հանդիսացող հողատարածքների նկատմամբ հանրության գերակա շահ ճանաչելու արդյունքում գույքային իրավունքների ձեռքբերում</t>
  </si>
  <si>
    <t xml:space="preserve"> - Պարտադիր վճարներ</t>
  </si>
  <si>
    <t xml:space="preserve"> ՀԱՐԿԵՐ, ՊԱՐՏԱԴԻՐ ՎՃԱՐՆԵՐ ԵՎ ՏՈՒՅԺԵՐ, ՈՐՈՆՔ ԿԱՌԱՎԱՐՄԱՆ ՏԱՐԲԵՐ ՄԱԿԱՐԴԱԿՆԵՐԻ ԿՈՂՄԻՑ ԿԻՐԱՌՎՈՒՄ ԵՆ ՄԻՄՅԱՆՑ ՆԿԱՏՄԱՄԲ</t>
  </si>
  <si>
    <t xml:space="preserve"> ԾԱՌԱՅՈՒԹՅՈՒՆՆԵՐԻ ԵՎ ԱՊՐԱՆՔՆԵՐԻ ՁԵՌՔ ԲԵՐՈՒՄ</t>
  </si>
  <si>
    <t xml:space="preserve"> ԱՅԼ ՄԱՍՆԱԳԻՏԱԿԱՆ ԾԱՌԱՅՈՒԹՅՈՒՆՆԵՐԻ ՁԵՌՔ ԲԵՐՈՒՄ</t>
  </si>
  <si>
    <t xml:space="preserve"> - Մասնագիտական ծառայություններ</t>
  </si>
  <si>
    <t xml:space="preserve"> Ծառայությունը մատուցող կազմակերպության անվանումը </t>
  </si>
  <si>
    <t xml:space="preserve"> Մասնագիտացված կազմակերպություններ </t>
  </si>
  <si>
    <t>Գույքային իրավունքների գրանցման համար վճարված պետական տուրքի տեսակ, հատ</t>
  </si>
  <si>
    <t>Հայաստանի Հանրապետությունում տեղակայված և տեղակայվող արձանների և քանդակների հարակից հողատարածքների արժեքի գնահատում և գույքային իրավունքների գրանցում</t>
  </si>
  <si>
    <t xml:space="preserve"> Հայաստանի Հանրապետությունում արդեն տեղակայված և նոր պատրաստվող ու տեղակայվող արձանների և քանդակների հարակից, մասնավոր սեփականությունը հանդիսացող հողատարածքների նկատմամբ հանրության գերակա շահ ճանաչելու արդյունքում այդ հողատարածքների շուկայական արժեքի գնահատման, գույքային իրավունքների գրանցման հետ կապված և այլ հարակից պարտադիր վճարների կատարում</t>
  </si>
  <si>
    <t>Գույքի արժեքի գնահատման համար ձեռքբերված եզրակացությունների քանակ, հատ</t>
  </si>
  <si>
    <t xml:space="preserve">ՀՀ կառավարության  2021 թվականի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</si>
  <si>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</si>
  <si>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</si>
  <si>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</si>
  <si>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</si>
  <si>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</si>
  <si>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</si>
  <si>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</si>
  <si>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ՄԱՍ III. ԾԱՌԱՅՈՒԹՅՈՒՆՆԵՐ</t>
  </si>
  <si>
    <t>դրամ</t>
  </si>
  <si>
    <t>ՄԱ</t>
  </si>
  <si>
    <t xml:space="preserve">ՀԱՅԱՍՏԱՆԻ ՀԱՆՐԱՊԵՏՈՒԹՅԱՆ ԿԱՌԱՎԱՐՈՒԹՅԱՆ 2021 ԹՎԱԿԱՆԻ ԴԵԿՏԵՄԲԵՐԻ 23-Ի N 2121-Ն N 10 ՀԱՎԵԼՎԱԾՈՒՄ ԿԱՏԱՐՎՈՂ ԼՐԱՑՈՒՄԸ
</t>
  </si>
  <si>
    <t>Բաժին N 08</t>
  </si>
  <si>
    <t>Խումբ N 02</t>
  </si>
  <si>
    <t>Դաս N 07</t>
  </si>
  <si>
    <t>1075-11006</t>
  </si>
  <si>
    <t>Ցուցանիշների փոփոխությունը (ավելացումները նշված են դրական նշանով)</t>
  </si>
  <si>
    <t>անշարժ գույքի գնահատման ծառայություններ</t>
  </si>
  <si>
    <t>Հավելված N 6</t>
  </si>
  <si>
    <t>Հավելված N 5</t>
  </si>
  <si>
    <t>«ՀԱՅԱUՏԱՆԻ ՀԱՆՐԱՊԵՏՈՒԹՅԱՆ 2022 ԹՎԱԿԱՆԻ ՊԵՏԱԿԱՆ ԲՅՈՒՋԵԻ ՄԱUԻՆ» ՀԱՅԱUՏԱՆԻ ՀԱՆՐԱՊԵՏՈՒԹՅԱՆ OՐԵՆՔԻ N 1 ՀԱՎԵԼՎԱԾԻ N 3 ԱՂՅՈՒՍԱԿՈՒՄ ԿԱՏԱՐՎՈՂ ԼՐԱՑՈՒՄԸ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</si>
  <si>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</si>
  <si>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</si>
  <si>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</si>
  <si>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</si>
  <si>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</si>
  <si>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</si>
  <si>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</si>
  <si>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</si>
  <si>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</si>
  <si>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</si>
  <si>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ՀԱՅԱՍՏԱՆԻ ՀԱՆՐԱՊԵՏՈՒԹՅԱՆ ԿԱՌԱՎԱՐՈՒԹՅԱՆ 2021 ԹՎԱԿԱՆԻ ԴԵԿՏԵՄԲԵՐԻ 23-Ի N 2121-Ն ՈՐՈՇՄԱՆ N 5 ՀԱՎԵԼՎԱԾԻ N 2 ԱՂՅՈՒՍԱԿՈՒՄ ԿԱՏԱՐՎՈՂ ԼՐԱՑՈՒՄԸ</t>
  </si>
  <si>
    <t>Ինն ամիս</t>
  </si>
  <si>
    <t>Տարի</t>
  </si>
  <si>
    <t>այդ  թվում՝</t>
  </si>
  <si>
    <t>ՀՀ Կոտայքի մարզ</t>
  </si>
  <si>
    <t>«Արձագանք» քանդակի հարակից տարածքի` 0,16 հեկտար 07-051-0315-0003 կադաստրային ծածկագրով հողամաս</t>
  </si>
  <si>
    <t xml:space="preserve"> այդ թվում՝ ըստ ուղղությունների</t>
  </si>
  <si>
    <t>Հավելված N 7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</si>
  <si>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</si>
  <si>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</si>
  <si>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Համընդհանուր ներառական կրթության համակարգի ներդրում</t>
  </si>
  <si>
    <t>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</t>
  </si>
  <si>
    <t xml:space="preserve">Հավելված N 8 </t>
  </si>
  <si>
    <t xml:space="preserve">ՀԱՅԱՍՏԱՆԻ ՀԱՆՐԱՊԵՏՈՒԹՅԱՆ ԿԱՌԱՎԱՐՈՒԹՅԱՆ 2021 ԹՎԱԿԱՆԻ ԴԵԿՏԵՄԲԵՐԻ 23-Ի N 2121-Ն ՈՐՈՇՄԱՆ N 5 ՀԱՎԵԼՎԱԾԻ N 7 ԱՂՅՈՒՍԱԿՈՒՄ ԿԱՏԱՐՎՈՂ ՓՈՓՈԽՈՒԹՅՈՒՆԸ </t>
  </si>
  <si>
    <t>Մրցույթով ընտրված կազմակերպություն</t>
  </si>
  <si>
    <t>09</t>
  </si>
  <si>
    <t xml:space="preserve"> ԿՐԹՈՒԹՅՈՒՆ</t>
  </si>
  <si>
    <t>03</t>
  </si>
  <si>
    <t xml:space="preserve"> Նախնական մասնագիտական (արհեստագործական) և միջին մասնագիտական կրթություն</t>
  </si>
  <si>
    <t>01</t>
  </si>
  <si>
    <t xml:space="preserve"> Նախնական մասնագիտական (արհեստագործական) կրթություն</t>
  </si>
  <si>
    <t xml:space="preserve"> Համընդհանուր ներառական կրթության համակարգի ներդրում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</si>
  <si>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</t>
  </si>
  <si>
    <t>ԸՆԴԱՄԵՆԸ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</si>
  <si>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</si>
  <si>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</si>
  <si>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Նախնական (արհեստագործական) և միջին մասնագիտական կրթություն</t>
  </si>
  <si>
    <t xml:space="preserve"> Նախնական մասնագիտական (արհեստագործական) կրթության գծով ուսանողական նպաստների տրամադրում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</si>
  <si>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</si>
  <si>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</si>
  <si>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</si>
  <si>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Կրթությանը տրամադրվող օժանդակ ծառայություններ</t>
  </si>
  <si>
    <t>06</t>
  </si>
  <si>
    <t xml:space="preserve"> - Այլ ընթացիկ դրամաշնորհներ</t>
  </si>
  <si>
    <t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</si>
  <si>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Ցուցանիշների փոփոխությունը (ավելացումները նշված են դրական նշանով, իսկ նվազեցումները՝ փակագծերում)  </t>
  </si>
  <si>
    <t>Արվեստ</t>
  </si>
  <si>
    <t>Հավելված N 9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</si>
  <si>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</si>
  <si>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</si>
  <si>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</si>
  <si>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Տրանսֆերտների տրամադրում</t>
  </si>
  <si>
    <t xml:space="preserve"> Յուրաքանչյուր երեխայի համար կրթության մատչելիության, հավասար մասնակցության հնարավորության և որակի ապահովում՛ զարգացման առանձնահատկություններին համապատասխան և անհրաժեշտ պայմանների ստեղծման միջոցով</t>
  </si>
  <si>
    <t xml:space="preserve"> Խոցելի խմբերի երեխաների ընդգրկվածության ապահովում հանրակրթական հաստատություններում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</si>
  <si>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</si>
  <si>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</si>
  <si>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Մշակութային ժառանգության ծրագիր </t>
  </si>
  <si>
    <t xml:space="preserve"> Նախնական մասնագիտական (արհեստագործական) կրթության գծով ուսանողական նպաստների տրամադրում </t>
  </si>
  <si>
    <t xml:space="preserve"> Տրանսֆերտների տրամադրում </t>
  </si>
  <si>
    <t xml:space="preserve"> Նախնական մասնագիտական (արհեստագործական) կրթություն ստացող ուսանողներ </t>
  </si>
  <si>
    <t xml:space="preserve"> Շահառուների ընտրության չափորոշիչները՛ </t>
  </si>
  <si>
    <t xml:space="preserve"> Համընդհանուր ներառական կրթության համակարգի ներդրում 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</si>
  <si>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 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</si>
  <si>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</si>
  <si>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</si>
  <si>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</si>
  <si>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Մասնագիտացված կազմակերպություններ,  </t>
  </si>
  <si>
    <t>Աղյուսակ 9․1.14</t>
  </si>
  <si>
    <t>ՀԱՅԱՍՏԱՆԻ ՀԱՆՐԱՊԵՏՈՒԹՅԱՆ ԿԱՌԱՎԱՐՈՒԹՅԱՆ 2021 ԹՎԱԿԱՆԻ ԴԵԿՏԵՄԲԵՐԻ 23-Ի N 2121-Ն ՈՐՈՇՄԱՆ N 9.1 ՀԱՎԵԼՎԱԾԻ  N 9.1.14, 9.1.54 ԵՎ 9․1.59 ԱՂՅՈՒՍԱԿՆԵՐՈՒՄ ԿԱՏԱՐՎՈՂ ՓՈՓՈԽՈՒԹՅՈՒՆՆԵՐԸ ԵՎ ԼՐԱՑՈՒՄՆԵՐԸ</t>
  </si>
  <si>
    <t>Աղյուսակ 9․1.58</t>
  </si>
  <si>
    <t>Հայաստանի Հանրապետությունում արդեն տեղակայված և նոր պատրաստվող ու տեղակայվող արձանների և քանդակների հարակից, մասնավոր սեփականությունը հանդիսացող հողատարածքների նկատմամբ հանրության գերակա շահ ճանաչելու արդյունքում գույքային իրավունքների ձեռքբերում</t>
  </si>
  <si>
    <t>ՀՀ-ում տեղակայված և տեղակայվող արձանների և քանդակների հարակից, մասնավոր սեփականություն հանդիսացող հողամասերի նկատմամբ հանրության գերակա շահ ճանաչելու արդյունքում դրանց արժեքի գնահատման, գույքային իրավունքների գրանցման համար և այլ վճարների կատարում</t>
  </si>
</sst>
</file>

<file path=xl/styles.xml><?xml version="1.0" encoding="utf-8"?>
<styleSheet xmlns="http://schemas.openxmlformats.org/spreadsheetml/2006/main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0.0_);\(0.0\)"/>
    <numFmt numFmtId="176" formatCode="_-* #,##0.00\ _р_._-;\-* #,##0.00\ _р_._-;_-* &quot;-&quot;??\ _р_._-;_-@_-"/>
    <numFmt numFmtId="177" formatCode="0.000%"/>
    <numFmt numFmtId="178" formatCode="#,##0.0000000000_);\(#,##0.0000000000\)"/>
    <numFmt numFmtId="179" formatCode="#,##0.000_);\(#,##0.000\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7" fillId="0" borderId="15" applyNumberFormat="0" applyFill="0" applyAlignment="0" applyProtection="0"/>
    <xf numFmtId="0" fontId="28" fillId="8" borderId="16" applyNumberFormat="0" applyAlignment="0" applyProtection="0"/>
    <xf numFmtId="0" fontId="29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7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0" applyNumberFormat="0" applyFill="0" applyAlignment="0" applyProtection="0"/>
    <xf numFmtId="0" fontId="34" fillId="25" borderId="0" applyNumberFormat="0" applyBorder="0" applyAlignment="0" applyProtection="0"/>
    <xf numFmtId="0" fontId="42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5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3" applyNumberFormat="0" applyAlignment="0" applyProtection="0"/>
    <xf numFmtId="0" fontId="39" fillId="3" borderId="0" applyNumberFormat="0" applyBorder="0" applyAlignment="0" applyProtection="0"/>
    <xf numFmtId="0" fontId="46" fillId="7" borderId="14" applyNumberFormat="0" applyAlignment="0" applyProtection="0"/>
    <xf numFmtId="0" fontId="43" fillId="6" borderId="13" applyNumberFormat="0" applyAlignment="0" applyProtection="0"/>
    <xf numFmtId="0" fontId="41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6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8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9" applyNumberFormat="0" applyAlignment="0" applyProtection="0"/>
    <xf numFmtId="0" fontId="56" fillId="53" borderId="20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9" applyNumberFormat="0" applyAlignment="0" applyProtection="0"/>
    <xf numFmtId="0" fontId="63" fillId="0" borderId="24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7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2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3">
      <protection locked="0"/>
    </xf>
    <xf numFmtId="173" fontId="82" fillId="56" borderId="33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0" fillId="0" borderId="0"/>
    <xf numFmtId="43" fontId="90" fillId="0" borderId="0" applyFont="0" applyFill="0" applyBorder="0" applyAlignment="0" applyProtection="0"/>
    <xf numFmtId="176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375">
    <xf numFmtId="0" fontId="0" fillId="0" borderId="0" xfId="0"/>
    <xf numFmtId="0" fontId="73" fillId="2" borderId="0" xfId="0" applyFont="1" applyFill="1"/>
    <xf numFmtId="169" fontId="16" fillId="2" borderId="28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72" fillId="2" borderId="8" xfId="0" applyFont="1" applyFill="1" applyBorder="1" applyAlignment="1">
      <alignment horizontal="center" vertical="center" wrapText="1"/>
    </xf>
    <xf numFmtId="165" fontId="16" fillId="2" borderId="28" xfId="0" applyNumberFormat="1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top" wrapText="1"/>
    </xf>
    <xf numFmtId="166" fontId="72" fillId="2" borderId="28" xfId="7" applyNumberFormat="1" applyFont="1" applyFill="1" applyBorder="1" applyAlignment="1">
      <alignment horizontal="center" vertical="center" wrapText="1"/>
    </xf>
    <xf numFmtId="169" fontId="72" fillId="2" borderId="28" xfId="7" applyNumberFormat="1" applyFont="1" applyFill="1" applyBorder="1" applyAlignment="1">
      <alignment horizontal="center" vertical="center" wrapText="1"/>
    </xf>
    <xf numFmtId="166" fontId="85" fillId="2" borderId="28" xfId="7" applyNumberFormat="1" applyFont="1" applyFill="1" applyBorder="1" applyAlignment="1">
      <alignment horizontal="center" vertical="center" wrapText="1"/>
    </xf>
    <xf numFmtId="166" fontId="72" fillId="2" borderId="28" xfId="7" applyNumberFormat="1" applyFont="1" applyFill="1" applyBorder="1" applyAlignment="1">
      <alignment vertical="center" wrapText="1"/>
    </xf>
    <xf numFmtId="166" fontId="72" fillId="2" borderId="28" xfId="7" applyNumberFormat="1" applyFont="1" applyFill="1" applyBorder="1" applyAlignment="1">
      <alignment horizontal="right" vertical="center" wrapText="1"/>
    </xf>
    <xf numFmtId="0" fontId="13" fillId="2" borderId="29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6" fontId="85" fillId="2" borderId="28" xfId="7" applyNumberFormat="1" applyFont="1" applyFill="1" applyBorder="1" applyAlignment="1">
      <alignment horizontal="right" vertical="center" wrapText="1"/>
    </xf>
    <xf numFmtId="169" fontId="16" fillId="2" borderId="28" xfId="7" applyNumberFormat="1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8" xfId="7" applyNumberFormat="1" applyFont="1" applyFill="1" applyBorder="1" applyAlignment="1">
      <alignment horizontal="center" vertical="center" wrapText="1"/>
    </xf>
    <xf numFmtId="169" fontId="16" fillId="2" borderId="28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8" xfId="0" applyFont="1" applyFill="1" applyBorder="1" applyAlignment="1">
      <alignment horizontal="center" vertical="top" wrapText="1"/>
    </xf>
    <xf numFmtId="0" fontId="85" fillId="2" borderId="28" xfId="165" applyFont="1" applyFill="1" applyBorder="1">
      <alignment horizontal="left" vertical="top" wrapText="1"/>
    </xf>
    <xf numFmtId="0" fontId="72" fillId="2" borderId="28" xfId="0" applyFont="1" applyFill="1" applyBorder="1" applyAlignment="1"/>
    <xf numFmtId="0" fontId="73" fillId="2" borderId="0" xfId="0" applyFont="1" applyFill="1" applyBorder="1"/>
    <xf numFmtId="165" fontId="16" fillId="2" borderId="41" xfId="6" applyNumberFormat="1" applyFont="1" applyFill="1" applyBorder="1" applyAlignment="1">
      <alignment horizontal="right" vertical="center"/>
    </xf>
    <xf numFmtId="0" fontId="72" fillId="2" borderId="41" xfId="0" applyFont="1" applyFill="1" applyBorder="1" applyAlignment="1">
      <alignment vertical="top" wrapText="1"/>
    </xf>
    <xf numFmtId="0" fontId="16" fillId="2" borderId="41" xfId="0" applyFont="1" applyFill="1" applyBorder="1" applyAlignment="1">
      <alignment horizontal="left" vertical="top" wrapText="1"/>
    </xf>
    <xf numFmtId="0" fontId="72" fillId="2" borderId="41" xfId="0" applyFont="1" applyFill="1" applyBorder="1" applyAlignment="1">
      <alignment horizontal="left" vertical="top" wrapText="1"/>
    </xf>
    <xf numFmtId="0" fontId="72" fillId="2" borderId="41" xfId="0" applyFont="1" applyFill="1" applyBorder="1" applyAlignment="1">
      <alignment horizontal="left" vertical="center" wrapText="1"/>
    </xf>
    <xf numFmtId="0" fontId="16" fillId="2" borderId="41" xfId="0" applyFont="1" applyFill="1" applyBorder="1" applyAlignment="1">
      <alignment horizontal="center"/>
    </xf>
    <xf numFmtId="0" fontId="85" fillId="2" borderId="41" xfId="165" applyFont="1" applyFill="1" applyBorder="1" applyAlignment="1">
      <alignment horizontal="left" vertical="top" wrapText="1"/>
    </xf>
    <xf numFmtId="0" fontId="72" fillId="2" borderId="41" xfId="0" applyFont="1" applyFill="1" applyBorder="1" applyAlignment="1">
      <alignment horizontal="center" vertical="top" wrapText="1"/>
    </xf>
    <xf numFmtId="0" fontId="72" fillId="0" borderId="41" xfId="0" applyFont="1" applyBorder="1" applyAlignment="1">
      <alignment horizontal="left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169" fontId="16" fillId="2" borderId="41" xfId="7" applyNumberFormat="1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left" vertical="center" wrapText="1"/>
    </xf>
    <xf numFmtId="169" fontId="16" fillId="2" borderId="41" xfId="7" applyNumberFormat="1" applyFont="1" applyFill="1" applyBorder="1" applyAlignment="1">
      <alignment horizontal="center" vertical="center" wrapText="1"/>
    </xf>
    <xf numFmtId="169" fontId="72" fillId="2" borderId="41" xfId="7" applyNumberFormat="1" applyFont="1" applyFill="1" applyBorder="1" applyAlignment="1">
      <alignment horizontal="center" vertical="center" wrapText="1"/>
    </xf>
    <xf numFmtId="165" fontId="72" fillId="2" borderId="41" xfId="8" applyNumberFormat="1" applyFont="1" applyFill="1" applyBorder="1" applyAlignment="1">
      <alignment horizontal="center" vertical="center" wrapText="1"/>
    </xf>
    <xf numFmtId="169" fontId="72" fillId="2" borderId="41" xfId="7" applyNumberFormat="1" applyFont="1" applyFill="1" applyBorder="1" applyAlignment="1">
      <alignment horizontal="right" vertical="center" wrapText="1"/>
    </xf>
    <xf numFmtId="165" fontId="72" fillId="2" borderId="41" xfId="6" applyNumberFormat="1" applyFont="1" applyFill="1" applyBorder="1" applyAlignment="1">
      <alignment horizontal="right" vertical="center"/>
    </xf>
    <xf numFmtId="168" fontId="16" fillId="2" borderId="41" xfId="0" applyNumberFormat="1" applyFont="1" applyFill="1" applyBorder="1" applyAlignment="1">
      <alignment horizontal="center" vertical="center"/>
    </xf>
    <xf numFmtId="0" fontId="16" fillId="2" borderId="41" xfId="0" applyFont="1" applyFill="1" applyBorder="1" applyAlignment="1">
      <alignment wrapText="1"/>
    </xf>
    <xf numFmtId="165" fontId="72" fillId="2" borderId="41" xfId="6" applyNumberFormat="1" applyFont="1" applyFill="1" applyBorder="1" applyAlignment="1">
      <alignment horizontal="center" vertical="center"/>
    </xf>
    <xf numFmtId="168" fontId="72" fillId="2" borderId="41" xfId="0" applyNumberFormat="1" applyFont="1" applyFill="1" applyBorder="1" applyAlignment="1">
      <alignment horizontal="right" vertical="center"/>
    </xf>
    <xf numFmtId="0" fontId="85" fillId="2" borderId="41" xfId="0" applyFont="1" applyFill="1" applyBorder="1" applyAlignment="1">
      <alignment horizontal="left" vertical="top" wrapText="1"/>
    </xf>
    <xf numFmtId="165" fontId="85" fillId="2" borderId="41" xfId="6" applyNumberFormat="1" applyFont="1" applyFill="1" applyBorder="1" applyAlignment="1">
      <alignment horizontal="right" vertical="center"/>
    </xf>
    <xf numFmtId="0" fontId="16" fillId="2" borderId="9" xfId="0" applyFont="1" applyFill="1" applyBorder="1" applyAlignment="1">
      <alignment horizontal="center" vertical="top" wrapText="1"/>
    </xf>
    <xf numFmtId="0" fontId="72" fillId="2" borderId="41" xfId="8" applyFont="1" applyFill="1" applyBorder="1" applyAlignment="1">
      <alignment horizontal="left" vertical="top" wrapText="1"/>
    </xf>
    <xf numFmtId="0" fontId="16" fillId="2" borderId="42" xfId="0" applyFont="1" applyFill="1" applyBorder="1" applyAlignment="1">
      <alignment vertical="top" wrapText="1"/>
    </xf>
    <xf numFmtId="0" fontId="16" fillId="2" borderId="43" xfId="0" applyFont="1" applyFill="1" applyBorder="1" applyAlignment="1">
      <alignment vertical="top" wrapText="1"/>
    </xf>
    <xf numFmtId="169" fontId="16" fillId="2" borderId="41" xfId="0" applyNumberFormat="1" applyFont="1" applyFill="1" applyBorder="1" applyAlignment="1">
      <alignment horizontal="center" vertical="top"/>
    </xf>
    <xf numFmtId="0" fontId="85" fillId="2" borderId="3" xfId="0" applyFont="1" applyFill="1" applyBorder="1" applyAlignment="1">
      <alignment horizontal="left" vertical="top" wrapText="1"/>
    </xf>
    <xf numFmtId="168" fontId="72" fillId="2" borderId="41" xfId="0" applyNumberFormat="1" applyFont="1" applyFill="1" applyBorder="1" applyAlignment="1">
      <alignment vertical="center"/>
    </xf>
    <xf numFmtId="0" fontId="72" fillId="2" borderId="29" xfId="8" applyFont="1" applyFill="1" applyBorder="1" applyAlignment="1">
      <alignment horizontal="left" vertical="top" wrapText="1"/>
    </xf>
    <xf numFmtId="0" fontId="72" fillId="2" borderId="41" xfId="0" applyFont="1" applyFill="1" applyBorder="1"/>
    <xf numFmtId="0" fontId="16" fillId="2" borderId="41" xfId="8" applyFont="1" applyFill="1" applyBorder="1" applyAlignment="1">
      <alignment horizontal="left" vertical="center" wrapText="1"/>
    </xf>
    <xf numFmtId="169" fontId="16" fillId="2" borderId="41" xfId="0" applyNumberFormat="1" applyFont="1" applyFill="1" applyBorder="1" applyAlignment="1">
      <alignment vertical="center"/>
    </xf>
    <xf numFmtId="169" fontId="72" fillId="2" borderId="41" xfId="0" applyNumberFormat="1" applyFont="1" applyFill="1" applyBorder="1" applyAlignment="1">
      <alignment vertical="center"/>
    </xf>
    <xf numFmtId="0" fontId="13" fillId="2" borderId="41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/>
    <xf numFmtId="0" fontId="16" fillId="2" borderId="43" xfId="0" applyFont="1" applyFill="1" applyBorder="1" applyAlignment="1"/>
    <xf numFmtId="0" fontId="16" fillId="2" borderId="44" xfId="0" applyFont="1" applyFill="1" applyBorder="1" applyAlignment="1"/>
    <xf numFmtId="0" fontId="73" fillId="2" borderId="41" xfId="0" applyFont="1" applyFill="1" applyBorder="1"/>
    <xf numFmtId="0" fontId="16" fillId="2" borderId="41" xfId="0" applyFont="1" applyFill="1" applyBorder="1" applyAlignment="1">
      <alignment vertical="top" wrapText="1"/>
    </xf>
    <xf numFmtId="0" fontId="72" fillId="2" borderId="42" xfId="0" applyFont="1" applyFill="1" applyBorder="1" applyAlignment="1">
      <alignment horizontal="left" vertical="top" wrapText="1"/>
    </xf>
    <xf numFmtId="0" fontId="73" fillId="2" borderId="41" xfId="0" applyFont="1" applyFill="1" applyBorder="1" applyAlignment="1">
      <alignment vertical="top" wrapText="1"/>
    </xf>
    <xf numFmtId="0" fontId="13" fillId="2" borderId="41" xfId="0" applyFont="1" applyFill="1" applyBorder="1" applyAlignment="1">
      <alignment vertical="top" wrapText="1"/>
    </xf>
    <xf numFmtId="0" fontId="72" fillId="2" borderId="41" xfId="0" applyFont="1" applyFill="1" applyBorder="1" applyAlignment="1">
      <alignment vertical="center" wrapText="1"/>
    </xf>
    <xf numFmtId="0" fontId="85" fillId="2" borderId="41" xfId="0" applyFont="1" applyFill="1" applyBorder="1" applyAlignment="1">
      <alignment horizontal="left" vertical="center" wrapText="1"/>
    </xf>
    <xf numFmtId="0" fontId="87" fillId="2" borderId="41" xfId="0" applyFont="1" applyFill="1" applyBorder="1" applyAlignment="1">
      <alignment horizontal="left" vertical="top" wrapText="1"/>
    </xf>
    <xf numFmtId="0" fontId="72" fillId="2" borderId="42" xfId="0" applyFont="1" applyFill="1" applyBorder="1" applyAlignment="1">
      <alignment vertical="top" wrapText="1"/>
    </xf>
    <xf numFmtId="0" fontId="72" fillId="2" borderId="44" xfId="0" applyFont="1" applyFill="1" applyBorder="1" applyAlignment="1">
      <alignment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85" fillId="2" borderId="1" xfId="0" applyFont="1" applyFill="1" applyBorder="1" applyAlignment="1">
      <alignment horizontal="left" vertical="top" wrapText="1"/>
    </xf>
    <xf numFmtId="0" fontId="87" fillId="2" borderId="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171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2" fillId="2" borderId="41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72" fillId="2" borderId="28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wrapText="1"/>
    </xf>
    <xf numFmtId="0" fontId="72" fillId="2" borderId="0" xfId="0" applyFont="1" applyFill="1" applyAlignment="1">
      <alignment horizontal="right" vertical="top"/>
    </xf>
    <xf numFmtId="0" fontId="16" fillId="2" borderId="43" xfId="0" applyFont="1" applyFill="1" applyBorder="1" applyAlignment="1">
      <alignment horizontal="center" vertical="top" wrapText="1"/>
    </xf>
    <xf numFmtId="0" fontId="72" fillId="2" borderId="41" xfId="0" applyFont="1" applyFill="1" applyBorder="1" applyAlignment="1">
      <alignment horizontal="center" vertical="top" wrapText="1"/>
    </xf>
    <xf numFmtId="0" fontId="72" fillId="2" borderId="41" xfId="165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41" xfId="0" applyFont="1" applyFill="1" applyBorder="1" applyAlignment="1">
      <alignment horizontal="center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13" fillId="2" borderId="0" xfId="1734" applyFont="1" applyFill="1" applyBorder="1" applyAlignment="1">
      <alignment horizontal="center" vertical="center" wrapText="1"/>
    </xf>
    <xf numFmtId="0" fontId="73" fillId="2" borderId="41" xfId="1735" applyFont="1" applyFill="1" applyBorder="1" applyAlignment="1">
      <alignment horizontal="center" vertical="center" wrapText="1"/>
    </xf>
    <xf numFmtId="0" fontId="73" fillId="2" borderId="41" xfId="1736" applyFont="1" applyFill="1" applyBorder="1" applyAlignment="1">
      <alignment horizontal="center" vertical="center"/>
    </xf>
    <xf numFmtId="0" fontId="73" fillId="2" borderId="41" xfId="1735" applyFont="1" applyFill="1" applyBorder="1" applyAlignment="1">
      <alignment horizontal="center"/>
    </xf>
    <xf numFmtId="174" fontId="73" fillId="2" borderId="0" xfId="299" applyNumberFormat="1" applyFont="1" applyFill="1"/>
    <xf numFmtId="175" fontId="13" fillId="2" borderId="41" xfId="1735" applyNumberFormat="1" applyFont="1" applyFill="1" applyBorder="1" applyAlignment="1">
      <alignment vertical="center" wrapText="1"/>
    </xf>
    <xf numFmtId="175" fontId="73" fillId="2" borderId="41" xfId="1735" applyNumberFormat="1" applyFont="1" applyFill="1" applyBorder="1" applyAlignment="1">
      <alignment horizontal="center" vertical="center" wrapText="1"/>
    </xf>
    <xf numFmtId="0" fontId="73" fillId="2" borderId="41" xfId="299" applyFont="1" applyFill="1" applyBorder="1" applyAlignment="1">
      <alignment vertical="top"/>
    </xf>
    <xf numFmtId="175" fontId="73" fillId="2" borderId="41" xfId="1735" applyNumberFormat="1" applyFont="1" applyFill="1" applyBorder="1" applyAlignment="1">
      <alignment horizontal="right" vertical="top" wrapText="1"/>
    </xf>
    <xf numFmtId="0" fontId="72" fillId="2" borderId="42" xfId="1737" applyFont="1" applyFill="1" applyBorder="1" applyAlignment="1">
      <alignment vertical="center"/>
    </xf>
    <xf numFmtId="0" fontId="72" fillId="2" borderId="43" xfId="1737" applyFont="1" applyFill="1" applyBorder="1" applyAlignment="1">
      <alignment vertical="center"/>
    </xf>
    <xf numFmtId="0" fontId="72" fillId="2" borderId="43" xfId="1737" applyFont="1" applyFill="1" applyBorder="1" applyAlignment="1">
      <alignment horizontal="center" vertical="center"/>
    </xf>
    <xf numFmtId="166" fontId="72" fillId="2" borderId="44" xfId="1737" applyNumberFormat="1" applyFont="1" applyFill="1" applyBorder="1" applyAlignment="1">
      <alignment vertical="center"/>
    </xf>
    <xf numFmtId="0" fontId="72" fillId="2" borderId="0" xfId="299" applyFont="1" applyFill="1"/>
    <xf numFmtId="0" fontId="72" fillId="2" borderId="41" xfId="299" applyFont="1" applyFill="1" applyBorder="1" applyAlignment="1">
      <alignment horizontal="left" vertical="center" wrapText="1"/>
    </xf>
    <xf numFmtId="0" fontId="72" fillId="2" borderId="41" xfId="299" applyFont="1" applyFill="1" applyBorder="1" applyAlignment="1">
      <alignment horizontal="center" vertical="center" wrapText="1"/>
    </xf>
    <xf numFmtId="171" fontId="72" fillId="2" borderId="41" xfId="6" applyNumberFormat="1" applyFont="1" applyFill="1" applyBorder="1" applyAlignment="1">
      <alignment horizontal="center" vertical="center"/>
    </xf>
    <xf numFmtId="169" fontId="72" fillId="2" borderId="41" xfId="299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horizontal="left" vertical="center" wrapText="1"/>
    </xf>
    <xf numFmtId="176" fontId="72" fillId="2" borderId="0" xfId="2027" applyFont="1" applyFill="1" applyAlignment="1">
      <alignment horizontal="left" vertical="center" wrapText="1"/>
    </xf>
    <xf numFmtId="176" fontId="72" fillId="2" borderId="0" xfId="2027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73" fillId="2" borderId="41" xfId="1735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7" fontId="72" fillId="2" borderId="28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8" xfId="0" applyFont="1" applyFill="1" applyBorder="1" applyAlignment="1">
      <alignment vertical="top" wrapText="1"/>
    </xf>
    <xf numFmtId="0" fontId="85" fillId="2" borderId="28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center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28" xfId="165" applyFont="1" applyFill="1" applyBorder="1" applyAlignment="1">
      <alignment horizontal="left" vertical="top" wrapText="1"/>
    </xf>
    <xf numFmtId="0" fontId="72" fillId="2" borderId="28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72" fillId="2" borderId="41" xfId="0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center" wrapText="1"/>
    </xf>
    <xf numFmtId="0" fontId="16" fillId="2" borderId="28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72" fillId="2" borderId="41" xfId="0" applyFont="1" applyFill="1" applyBorder="1" applyAlignment="1">
      <alignment wrapText="1"/>
    </xf>
    <xf numFmtId="0" fontId="72" fillId="2" borderId="41" xfId="0" applyFont="1" applyFill="1" applyBorder="1" applyAlignment="1">
      <alignment horizontal="left" vertical="center"/>
    </xf>
    <xf numFmtId="0" fontId="72" fillId="2" borderId="41" xfId="8" applyFont="1" applyFill="1" applyBorder="1" applyAlignment="1">
      <alignment horizontal="center" vertical="center" wrapText="1"/>
    </xf>
    <xf numFmtId="0" fontId="73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3" fillId="2" borderId="0" xfId="2028" applyFont="1" applyFill="1"/>
    <xf numFmtId="176" fontId="73" fillId="2" borderId="0" xfId="2027" applyFont="1" applyFill="1"/>
    <xf numFmtId="49" fontId="16" fillId="2" borderId="41" xfId="96" applyNumberFormat="1" applyFont="1" applyFill="1" applyBorder="1" applyAlignment="1">
      <alignment horizontal="center" vertical="center" textRotation="90" wrapText="1"/>
    </xf>
    <xf numFmtId="168" fontId="16" fillId="2" borderId="41" xfId="96" applyNumberFormat="1" applyFont="1" applyFill="1" applyBorder="1" applyAlignment="1">
      <alignment horizontal="center" vertical="center" wrapText="1"/>
    </xf>
    <xf numFmtId="0" fontId="16" fillId="2" borderId="41" xfId="96" applyNumberFormat="1" applyFont="1" applyFill="1" applyBorder="1" applyAlignment="1">
      <alignment horizontal="center" vertical="center" wrapText="1"/>
    </xf>
    <xf numFmtId="165" fontId="16" fillId="2" borderId="41" xfId="6" applyNumberFormat="1" applyFont="1" applyFill="1" applyBorder="1" applyAlignment="1">
      <alignment horizontal="center" vertical="center"/>
    </xf>
    <xf numFmtId="169" fontId="16" fillId="2" borderId="41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43" fontId="73" fillId="2" borderId="0" xfId="299" applyNumberFormat="1" applyFont="1" applyFill="1"/>
    <xf numFmtId="0" fontId="72" fillId="2" borderId="41" xfId="96" applyFont="1" applyFill="1" applyBorder="1" applyAlignment="1">
      <alignment horizontal="center" vertical="center" wrapText="1"/>
    </xf>
    <xf numFmtId="0" fontId="91" fillId="2" borderId="41" xfId="96" applyFont="1" applyFill="1" applyBorder="1" applyAlignment="1">
      <alignment horizontal="center" vertical="center" wrapText="1"/>
    </xf>
    <xf numFmtId="168" fontId="72" fillId="2" borderId="41" xfId="96" applyNumberFormat="1" applyFont="1" applyFill="1" applyBorder="1" applyAlignment="1">
      <alignment horizontal="center" vertical="center" wrapText="1"/>
    </xf>
    <xf numFmtId="0" fontId="16" fillId="2" borderId="41" xfId="96" applyFont="1" applyFill="1" applyBorder="1" applyAlignment="1">
      <alignment horizontal="center" vertical="center" wrapText="1"/>
    </xf>
    <xf numFmtId="0" fontId="16" fillId="2" borderId="41" xfId="96" applyFont="1" applyFill="1" applyBorder="1" applyAlignment="1">
      <alignment vertical="center" wrapText="1"/>
    </xf>
    <xf numFmtId="0" fontId="73" fillId="2" borderId="41" xfId="299" applyFont="1" applyFill="1" applyBorder="1" applyAlignment="1">
      <alignment horizontal="center"/>
    </xf>
    <xf numFmtId="177" fontId="73" fillId="2" borderId="41" xfId="2029" applyNumberFormat="1" applyFont="1" applyFill="1" applyBorder="1"/>
    <xf numFmtId="0" fontId="92" fillId="2" borderId="44" xfId="96" applyFont="1" applyFill="1" applyBorder="1" applyAlignment="1">
      <alignment horizontal="left" vertical="center" wrapText="1"/>
    </xf>
    <xf numFmtId="166" fontId="92" fillId="2" borderId="41" xfId="223" applyNumberFormat="1" applyFont="1" applyFill="1" applyBorder="1"/>
    <xf numFmtId="166" fontId="85" fillId="2" borderId="41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168" fontId="95" fillId="2" borderId="29" xfId="96" applyNumberFormat="1" applyFont="1" applyFill="1" applyBorder="1" applyAlignment="1">
      <alignment horizontal="center" vertical="center" wrapText="1"/>
    </xf>
    <xf numFmtId="0" fontId="91" fillId="2" borderId="41" xfId="253" applyFont="1" applyFill="1" applyBorder="1" applyAlignment="1">
      <alignment horizontal="center" vertical="center" wrapText="1"/>
    </xf>
    <xf numFmtId="168" fontId="95" fillId="2" borderId="41" xfId="96" applyNumberFormat="1" applyFont="1" applyFill="1" applyBorder="1" applyAlignment="1">
      <alignment horizontal="center" vertical="center" wrapText="1"/>
    </xf>
    <xf numFmtId="0" fontId="85" fillId="2" borderId="41" xfId="253" applyFont="1" applyFill="1" applyBorder="1" applyAlignment="1">
      <alignment horizontal="center" vertical="center" wrapText="1"/>
    </xf>
    <xf numFmtId="0" fontId="16" fillId="2" borderId="29" xfId="96" applyFont="1" applyFill="1" applyBorder="1" applyAlignment="1">
      <alignment horizontal="center" vertical="center" wrapText="1"/>
    </xf>
    <xf numFmtId="168" fontId="72" fillId="2" borderId="41" xfId="96" applyNumberFormat="1" applyFont="1" applyFill="1" applyBorder="1" applyAlignment="1">
      <alignment vertical="center" wrapText="1"/>
    </xf>
    <xf numFmtId="0" fontId="92" fillId="2" borderId="44" xfId="96" applyFont="1" applyFill="1" applyBorder="1" applyAlignment="1">
      <alignment horizontal="center" vertical="center" wrapText="1"/>
    </xf>
    <xf numFmtId="165" fontId="92" fillId="2" borderId="41" xfId="6" applyNumberFormat="1" applyFont="1" applyFill="1" applyBorder="1" applyAlignment="1">
      <alignment horizontal="center" vertical="center"/>
    </xf>
    <xf numFmtId="0" fontId="73" fillId="2" borderId="41" xfId="0" applyFont="1" applyFill="1" applyBorder="1" applyAlignment="1">
      <alignment horizontal="center"/>
    </xf>
    <xf numFmtId="166" fontId="73" fillId="2" borderId="41" xfId="0" applyNumberFormat="1" applyFont="1" applyFill="1" applyBorder="1"/>
    <xf numFmtId="166" fontId="93" fillId="2" borderId="0" xfId="0" applyNumberFormat="1" applyFont="1" applyFill="1"/>
    <xf numFmtId="0" fontId="93" fillId="2" borderId="0" xfId="0" applyFont="1" applyFill="1"/>
    <xf numFmtId="0" fontId="85" fillId="2" borderId="44" xfId="0" applyFont="1" applyFill="1" applyBorder="1" applyAlignment="1">
      <alignment vertical="center" wrapText="1"/>
    </xf>
    <xf numFmtId="0" fontId="94" fillId="2" borderId="0" xfId="0" applyFont="1" applyFill="1"/>
    <xf numFmtId="0" fontId="73" fillId="2" borderId="41" xfId="253" applyFont="1" applyFill="1" applyBorder="1"/>
    <xf numFmtId="0" fontId="92" fillId="2" borderId="41" xfId="96" applyFont="1" applyFill="1" applyBorder="1" applyAlignment="1">
      <alignment horizontal="left" vertical="center" wrapText="1"/>
    </xf>
    <xf numFmtId="0" fontId="85" fillId="2" borderId="41" xfId="0" applyFont="1" applyFill="1" applyBorder="1" applyAlignment="1">
      <alignment vertical="center" wrapText="1"/>
    </xf>
    <xf numFmtId="43" fontId="73" fillId="2" borderId="41" xfId="7" applyFont="1" applyFill="1" applyBorder="1" applyAlignment="1">
      <alignment vertical="center"/>
    </xf>
    <xf numFmtId="43" fontId="13" fillId="2" borderId="41" xfId="253" applyNumberFormat="1" applyFont="1" applyFill="1" applyBorder="1"/>
    <xf numFmtId="43" fontId="73" fillId="2" borderId="0" xfId="7" applyFont="1" applyFill="1"/>
    <xf numFmtId="0" fontId="73" fillId="2" borderId="0" xfId="0" applyFont="1" applyFill="1" applyAlignment="1"/>
    <xf numFmtId="0" fontId="73" fillId="2" borderId="0" xfId="0" applyFont="1" applyFill="1" applyAlignment="1">
      <alignment horizontal="right"/>
    </xf>
    <xf numFmtId="43" fontId="73" fillId="2" borderId="0" xfId="7" applyFont="1" applyFill="1" applyAlignment="1">
      <alignment horizontal="right"/>
    </xf>
    <xf numFmtId="43" fontId="13" fillId="2" borderId="0" xfId="7" applyFont="1" applyFill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73" fillId="0" borderId="0" xfId="0" applyFont="1" applyAlignment="1">
      <alignment horizontal="center"/>
    </xf>
    <xf numFmtId="43" fontId="72" fillId="2" borderId="0" xfId="7" applyFont="1" applyFill="1" applyAlignment="1">
      <alignment horizontal="left" vertical="top" wrapText="1"/>
    </xf>
    <xf numFmtId="0" fontId="72" fillId="2" borderId="0" xfId="8" applyFont="1" applyFill="1">
      <alignment horizontal="left" vertical="top" wrapText="1"/>
    </xf>
    <xf numFmtId="0" fontId="16" fillId="2" borderId="41" xfId="0" applyFont="1" applyFill="1" applyBorder="1" applyAlignment="1">
      <alignment horizontal="center" vertical="center"/>
    </xf>
    <xf numFmtId="0" fontId="16" fillId="2" borderId="44" xfId="0" applyFont="1" applyFill="1" applyBorder="1" applyAlignment="1">
      <alignment vertical="center"/>
    </xf>
    <xf numFmtId="165" fontId="16" fillId="2" borderId="44" xfId="0" applyNumberFormat="1" applyFont="1" applyFill="1" applyBorder="1" applyAlignment="1">
      <alignment vertical="center" wrapText="1"/>
    </xf>
    <xf numFmtId="0" fontId="72" fillId="2" borderId="41" xfId="8" applyFont="1" applyFill="1" applyBorder="1">
      <alignment horizontal="left" vertical="top" wrapText="1"/>
    </xf>
    <xf numFmtId="4" fontId="16" fillId="2" borderId="44" xfId="8" applyNumberFormat="1" applyFont="1" applyFill="1" applyBorder="1" applyAlignment="1">
      <alignment horizontal="center" vertical="center" wrapText="1"/>
    </xf>
    <xf numFmtId="0" fontId="85" fillId="2" borderId="41" xfId="8" applyFont="1" applyFill="1" applyBorder="1">
      <alignment horizontal="left" vertical="top" wrapText="1"/>
    </xf>
    <xf numFmtId="0" fontId="85" fillId="2" borderId="41" xfId="0" applyFont="1" applyFill="1" applyBorder="1" applyAlignment="1">
      <alignment horizontal="center" vertical="center"/>
    </xf>
    <xf numFmtId="0" fontId="85" fillId="2" borderId="44" xfId="0" applyFont="1" applyFill="1" applyBorder="1" applyAlignment="1">
      <alignment horizontal="center" vertical="center"/>
    </xf>
    <xf numFmtId="0" fontId="96" fillId="2" borderId="41" xfId="0" applyFont="1" applyFill="1" applyBorder="1" applyAlignment="1">
      <alignment vertical="center" wrapText="1"/>
    </xf>
    <xf numFmtId="165" fontId="85" fillId="2" borderId="41" xfId="6" applyNumberFormat="1" applyFont="1" applyFill="1" applyBorder="1" applyAlignment="1">
      <alignment horizontal="center" vertical="center"/>
    </xf>
    <xf numFmtId="43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96" fillId="2" borderId="44" xfId="0" applyFont="1" applyFill="1" applyBorder="1" applyAlignment="1">
      <alignment vertical="center" wrapText="1"/>
    </xf>
    <xf numFmtId="0" fontId="72" fillId="2" borderId="0" xfId="8" applyFont="1" applyFill="1" applyAlignment="1">
      <alignment horizontal="left" vertical="top" wrapText="1"/>
    </xf>
    <xf numFmtId="166" fontId="16" fillId="2" borderId="41" xfId="7" applyNumberFormat="1" applyFont="1" applyFill="1" applyBorder="1" applyAlignment="1">
      <alignment horizontal="center" vertical="center" wrapText="1"/>
    </xf>
    <xf numFmtId="0" fontId="16" fillId="2" borderId="41" xfId="0" applyFont="1" applyFill="1" applyBorder="1" applyAlignment="1"/>
    <xf numFmtId="166" fontId="72" fillId="2" borderId="41" xfId="7" applyNumberFormat="1" applyFont="1" applyFill="1" applyBorder="1" applyAlignment="1">
      <alignment horizontal="center" vertical="center" wrapText="1"/>
    </xf>
    <xf numFmtId="166" fontId="16" fillId="2" borderId="41" xfId="7" applyNumberFormat="1" applyFont="1" applyFill="1" applyBorder="1" applyAlignment="1">
      <alignment horizontal="right" vertical="center" wrapText="1"/>
    </xf>
    <xf numFmtId="0" fontId="72" fillId="2" borderId="0" xfId="0" applyFont="1" applyFill="1" applyBorder="1" applyAlignment="1">
      <alignment horizontal="left" vertical="center" wrapText="1"/>
    </xf>
    <xf numFmtId="0" fontId="72" fillId="2" borderId="0" xfId="0" applyFont="1" applyFill="1" applyAlignment="1">
      <alignment horizontal="left" vertical="center" wrapText="1"/>
    </xf>
    <xf numFmtId="166" fontId="85" fillId="2" borderId="41" xfId="7" applyNumberFormat="1" applyFont="1" applyFill="1" applyBorder="1" applyAlignment="1">
      <alignment horizontal="center" vertical="center" wrapText="1"/>
    </xf>
    <xf numFmtId="166" fontId="72" fillId="2" borderId="41" xfId="7" applyNumberFormat="1" applyFont="1" applyFill="1" applyBorder="1" applyAlignment="1">
      <alignment horizontal="right" vertical="center" wrapText="1"/>
    </xf>
    <xf numFmtId="43" fontId="72" fillId="2" borderId="41" xfId="7" applyNumberFormat="1" applyFont="1" applyFill="1" applyBorder="1" applyAlignment="1">
      <alignment horizontal="center" vertical="center" wrapText="1"/>
    </xf>
    <xf numFmtId="0" fontId="72" fillId="2" borderId="41" xfId="0" applyFont="1" applyFill="1" applyBorder="1" applyAlignment="1">
      <alignment horizontal="center" vertical="center" wrapText="1"/>
    </xf>
    <xf numFmtId="169" fontId="72" fillId="2" borderId="0" xfId="0" applyNumberFormat="1" applyFont="1" applyFill="1" applyAlignment="1">
      <alignment horizontal="left" vertical="top" wrapText="1"/>
    </xf>
    <xf numFmtId="178" fontId="72" fillId="2" borderId="0" xfId="0" applyNumberFormat="1" applyFont="1" applyFill="1"/>
    <xf numFmtId="179" fontId="72" fillId="2" borderId="0" xfId="0" applyNumberFormat="1" applyFont="1" applyFill="1" applyAlignment="1">
      <alignment horizontal="left" vertical="top" wrapText="1"/>
    </xf>
    <xf numFmtId="0" fontId="72" fillId="2" borderId="29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16" fillId="2" borderId="44" xfId="0" applyFont="1" applyFill="1" applyBorder="1" applyAlignment="1">
      <alignment horizontal="left" vertical="top" wrapText="1"/>
    </xf>
    <xf numFmtId="0" fontId="16" fillId="2" borderId="49" xfId="0" applyFont="1" applyFill="1" applyBorder="1" applyAlignment="1">
      <alignment horizontal="left" vertical="top" wrapText="1"/>
    </xf>
    <xf numFmtId="0" fontId="72" fillId="2" borderId="3" xfId="0" applyFont="1" applyFill="1" applyBorder="1" applyAlignment="1">
      <alignment vertical="top" wrapText="1"/>
    </xf>
    <xf numFmtId="0" fontId="72" fillId="2" borderId="0" xfId="0" applyFont="1" applyFill="1" applyAlignment="1">
      <alignment horizontal="right" vertical="top"/>
    </xf>
    <xf numFmtId="0" fontId="16" fillId="2" borderId="41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left" vertical="top" wrapText="1"/>
    </xf>
    <xf numFmtId="0" fontId="72" fillId="2" borderId="28" xfId="0" applyFont="1" applyFill="1" applyBorder="1" applyAlignment="1">
      <alignment wrapText="1"/>
    </xf>
    <xf numFmtId="0" fontId="72" fillId="2" borderId="38" xfId="0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16" fillId="2" borderId="41" xfId="0" applyFont="1" applyFill="1" applyBorder="1" applyAlignment="1">
      <alignment horizontal="center" vertical="top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41" xfId="0" applyFont="1" applyFill="1" applyBorder="1" applyAlignment="1">
      <alignment horizontal="center" vertical="top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41" xfId="8" applyFont="1" applyFill="1" applyBorder="1" applyAlignment="1">
      <alignment horizontal="center" vertical="top" wrapText="1"/>
    </xf>
    <xf numFmtId="49" fontId="16" fillId="2" borderId="41" xfId="0" applyNumberFormat="1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left" wrapText="1"/>
    </xf>
    <xf numFmtId="0" fontId="72" fillId="2" borderId="41" xfId="8" applyFont="1" applyFill="1" applyBorder="1" applyAlignment="1">
      <alignment horizontal="center" vertical="top" wrapText="1"/>
    </xf>
    <xf numFmtId="0" fontId="72" fillId="2" borderId="41" xfId="0" applyNumberFormat="1" applyFont="1" applyFill="1" applyBorder="1" applyAlignment="1">
      <alignment horizontal="center" vertical="top" wrapText="1"/>
    </xf>
    <xf numFmtId="0" fontId="72" fillId="2" borderId="44" xfId="0" applyFont="1" applyFill="1" applyBorder="1" applyAlignment="1">
      <alignment horizontal="center" vertical="top" wrapText="1"/>
    </xf>
    <xf numFmtId="0" fontId="72" fillId="2" borderId="29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49" fontId="16" fillId="2" borderId="41" xfId="0" applyNumberFormat="1" applyFont="1" applyFill="1" applyBorder="1" applyAlignment="1">
      <alignment horizontal="left" vertical="top" wrapText="1"/>
    </xf>
    <xf numFmtId="0" fontId="72" fillId="2" borderId="41" xfId="0" applyFont="1" applyFill="1" applyBorder="1" applyAlignment="1">
      <alignment wrapText="1"/>
    </xf>
    <xf numFmtId="0" fontId="72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29" xfId="8" applyFont="1" applyFill="1" applyBorder="1" applyAlignment="1">
      <alignment horizontal="center" vertical="top" wrapText="1"/>
    </xf>
    <xf numFmtId="0" fontId="16" fillId="2" borderId="2" xfId="8" applyFont="1" applyFill="1" applyBorder="1" applyAlignment="1">
      <alignment horizontal="center" vertical="top" wrapText="1"/>
    </xf>
    <xf numFmtId="0" fontId="16" fillId="2" borderId="3" xfId="8" applyFont="1" applyFill="1" applyBorder="1" applyAlignment="1">
      <alignment horizontal="center" vertical="top" wrapText="1"/>
    </xf>
    <xf numFmtId="0" fontId="16" fillId="2" borderId="44" xfId="8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3" fillId="2" borderId="0" xfId="1660" applyFont="1" applyFill="1" applyBorder="1" applyAlignment="1">
      <alignment vertical="center" wrapText="1"/>
    </xf>
    <xf numFmtId="0" fontId="73" fillId="2" borderId="0" xfId="2028" applyFont="1" applyFill="1" applyAlignment="1">
      <alignment horizontal="center"/>
    </xf>
    <xf numFmtId="49" fontId="16" fillId="2" borderId="42" xfId="96" applyNumberFormat="1" applyFont="1" applyFill="1" applyBorder="1" applyAlignment="1">
      <alignment horizontal="center" vertical="center" wrapText="1"/>
    </xf>
    <xf numFmtId="49" fontId="16" fillId="2" borderId="44" xfId="96" applyNumberFormat="1" applyFont="1" applyFill="1" applyBorder="1" applyAlignment="1">
      <alignment horizontal="center" vertical="center" wrapText="1"/>
    </xf>
    <xf numFmtId="0" fontId="16" fillId="2" borderId="29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9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42" xfId="96" applyNumberFormat="1" applyFont="1" applyFill="1" applyBorder="1" applyAlignment="1">
      <alignment horizontal="center" vertical="center" wrapText="1"/>
    </xf>
    <xf numFmtId="168" fontId="72" fillId="2" borderId="43" xfId="96" applyNumberFormat="1" applyFont="1" applyFill="1" applyBorder="1" applyAlignment="1">
      <alignment horizontal="center" vertical="center" wrapText="1"/>
    </xf>
    <xf numFmtId="168" fontId="72" fillId="2" borderId="44" xfId="96" applyNumberFormat="1" applyFont="1" applyFill="1" applyBorder="1" applyAlignment="1">
      <alignment horizontal="center" vertical="center" wrapText="1"/>
    </xf>
    <xf numFmtId="49" fontId="16" fillId="2" borderId="29" xfId="96" applyNumberFormat="1" applyFont="1" applyFill="1" applyBorder="1" applyAlignment="1">
      <alignment horizontal="center" vertical="center" textRotation="90" wrapText="1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49" fontId="16" fillId="2" borderId="3" xfId="96" applyNumberFormat="1" applyFont="1" applyFill="1" applyBorder="1" applyAlignment="1">
      <alignment horizontal="center" vertical="center" textRotation="90" wrapText="1"/>
    </xf>
    <xf numFmtId="0" fontId="73" fillId="2" borderId="0" xfId="253" applyFont="1" applyFill="1" applyAlignment="1">
      <alignment horizontal="right" vertical="top" wrapText="1"/>
    </xf>
    <xf numFmtId="0" fontId="73" fillId="2" borderId="0" xfId="253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168" fontId="95" fillId="2" borderId="42" xfId="96" applyNumberFormat="1" applyFont="1" applyFill="1" applyBorder="1" applyAlignment="1">
      <alignment horizontal="center" vertical="center" wrapText="1"/>
    </xf>
    <xf numFmtId="168" fontId="95" fillId="2" borderId="44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6" fillId="2" borderId="42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left" vertical="center" wrapText="1"/>
    </xf>
    <xf numFmtId="0" fontId="16" fillId="2" borderId="43" xfId="0" applyFont="1" applyFill="1" applyBorder="1" applyAlignment="1">
      <alignment horizontal="left" vertical="center" wrapText="1"/>
    </xf>
    <xf numFmtId="0" fontId="16" fillId="2" borderId="44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wrapText="1"/>
    </xf>
    <xf numFmtId="0" fontId="72" fillId="2" borderId="41" xfId="8" applyFont="1" applyFill="1" applyBorder="1" applyAlignment="1">
      <alignment horizontal="center" vertical="center" wrapText="1"/>
    </xf>
    <xf numFmtId="0" fontId="72" fillId="2" borderId="45" xfId="8" applyFont="1" applyFill="1" applyBorder="1" applyAlignment="1">
      <alignment horizontal="center" vertical="center" wrapText="1"/>
    </xf>
    <xf numFmtId="0" fontId="72" fillId="2" borderId="46" xfId="8" applyFont="1" applyFill="1" applyBorder="1" applyAlignment="1">
      <alignment horizontal="center" vertical="center" wrapText="1"/>
    </xf>
    <xf numFmtId="0" fontId="72" fillId="2" borderId="47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48" xfId="8" applyFont="1" applyFill="1" applyBorder="1" applyAlignment="1">
      <alignment horizontal="center" vertical="center" wrapText="1"/>
    </xf>
    <xf numFmtId="0" fontId="72" fillId="2" borderId="4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0" fontId="16" fillId="2" borderId="44" xfId="0" applyFont="1" applyFill="1" applyBorder="1" applyAlignment="1">
      <alignment horizontal="center" vertical="top" wrapText="1"/>
    </xf>
    <xf numFmtId="0" fontId="72" fillId="2" borderId="41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85" fillId="2" borderId="42" xfId="0" applyFont="1" applyFill="1" applyBorder="1" applyAlignment="1">
      <alignment horizontal="left" vertical="top" wrapText="1"/>
    </xf>
    <xf numFmtId="0" fontId="86" fillId="2" borderId="44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top" wrapText="1"/>
    </xf>
    <xf numFmtId="0" fontId="89" fillId="2" borderId="0" xfId="0" applyFont="1" applyFill="1" applyBorder="1" applyAlignment="1">
      <alignment horizontal="right" vertical="top" wrapText="1"/>
    </xf>
    <xf numFmtId="0" fontId="72" fillId="2" borderId="43" xfId="0" applyFont="1" applyFill="1" applyBorder="1" applyAlignment="1">
      <alignment horizontal="center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left" vertical="top" wrapText="1"/>
    </xf>
    <xf numFmtId="0" fontId="97" fillId="2" borderId="43" xfId="0" applyFont="1" applyFill="1" applyBorder="1" applyAlignment="1">
      <alignment wrapText="1"/>
    </xf>
    <xf numFmtId="0" fontId="97" fillId="2" borderId="44" xfId="0" applyFont="1" applyFill="1" applyBorder="1" applyAlignment="1">
      <alignment wrapText="1"/>
    </xf>
    <xf numFmtId="0" fontId="72" fillId="2" borderId="39" xfId="0" applyFont="1" applyFill="1" applyBorder="1" applyAlignment="1">
      <alignment horizontal="center" vertical="center" wrapText="1"/>
    </xf>
    <xf numFmtId="0" fontId="72" fillId="2" borderId="40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16" fillId="2" borderId="35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3" fillId="2" borderId="41" xfId="0" applyFont="1" applyFill="1" applyBorder="1" applyAlignment="1">
      <alignment horizontal="center" vertical="center" wrapText="1"/>
    </xf>
    <xf numFmtId="0" fontId="84" fillId="2" borderId="44" xfId="0" applyFont="1" applyFill="1" applyBorder="1" applyAlignment="1">
      <alignment vertical="center" wrapText="1"/>
    </xf>
    <xf numFmtId="0" fontId="72" fillId="2" borderId="42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left" vertical="top" wrapText="1"/>
    </xf>
    <xf numFmtId="0" fontId="16" fillId="2" borderId="44" xfId="0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center"/>
    </xf>
    <xf numFmtId="0" fontId="13" fillId="2" borderId="41" xfId="1734" applyFont="1" applyFill="1" applyBorder="1" applyAlignment="1">
      <alignment horizontal="center" vertical="center" wrapText="1"/>
    </xf>
    <xf numFmtId="0" fontId="73" fillId="2" borderId="41" xfId="1735" applyFont="1" applyFill="1" applyBorder="1" applyAlignment="1">
      <alignment horizontal="center" vertical="center" wrapText="1"/>
    </xf>
    <xf numFmtId="0" fontId="72" fillId="2" borderId="42" xfId="299" applyFont="1" applyFill="1" applyBorder="1" applyAlignment="1">
      <alignment horizontal="center" vertical="top" wrapText="1"/>
    </xf>
    <xf numFmtId="0" fontId="72" fillId="2" borderId="43" xfId="299" applyFont="1" applyFill="1" applyBorder="1" applyAlignment="1">
      <alignment horizontal="center" vertical="top" wrapText="1"/>
    </xf>
    <xf numFmtId="0" fontId="72" fillId="2" borderId="44" xfId="299" applyFont="1" applyFill="1" applyBorder="1" applyAlignment="1">
      <alignment horizontal="center" vertical="top" wrapText="1"/>
    </xf>
    <xf numFmtId="0" fontId="72" fillId="2" borderId="41" xfId="299" applyFont="1" applyFill="1" applyBorder="1" applyAlignment="1">
      <alignment horizontal="left" vertical="center" wrapText="1"/>
    </xf>
    <xf numFmtId="0" fontId="73" fillId="2" borderId="42" xfId="1735" applyFont="1" applyFill="1" applyBorder="1" applyAlignment="1">
      <alignment horizontal="center" wrapText="1"/>
    </xf>
    <xf numFmtId="0" fontId="73" fillId="2" borderId="43" xfId="1735" applyFont="1" applyFill="1" applyBorder="1" applyAlignment="1">
      <alignment horizontal="center" wrapText="1"/>
    </xf>
    <xf numFmtId="0" fontId="73" fillId="2" borderId="44" xfId="1735" applyFont="1" applyFill="1" applyBorder="1" applyAlignment="1">
      <alignment horizontal="center" wrapText="1"/>
    </xf>
    <xf numFmtId="0" fontId="13" fillId="2" borderId="41" xfId="1735" applyFont="1" applyFill="1" applyBorder="1" applyAlignment="1">
      <alignment horizontal="left" wrapText="1"/>
    </xf>
    <xf numFmtId="0" fontId="73" fillId="2" borderId="42" xfId="1735" applyFont="1" applyFill="1" applyBorder="1" applyAlignment="1">
      <alignment horizontal="left" vertical="center" wrapText="1"/>
    </xf>
    <xf numFmtId="0" fontId="73" fillId="2" borderId="43" xfId="1735" applyFont="1" applyFill="1" applyBorder="1" applyAlignment="1">
      <alignment horizontal="left" vertical="center" wrapText="1"/>
    </xf>
    <xf numFmtId="0" fontId="73" fillId="2" borderId="42" xfId="299" applyFont="1" applyFill="1" applyBorder="1" applyAlignment="1">
      <alignment horizontal="left" vertical="top" wrapText="1"/>
    </xf>
    <xf numFmtId="0" fontId="73" fillId="2" borderId="43" xfId="299" applyFont="1" applyFill="1" applyBorder="1" applyAlignment="1">
      <alignment horizontal="left" vertical="top" wrapText="1"/>
    </xf>
    <xf numFmtId="0" fontId="73" fillId="2" borderId="44" xfId="299" applyFont="1" applyFill="1" applyBorder="1" applyAlignment="1">
      <alignment horizontal="left" vertical="top" wrapText="1"/>
    </xf>
    <xf numFmtId="0" fontId="72" fillId="2" borderId="41" xfId="0" applyFont="1" applyFill="1" applyBorder="1" applyAlignment="1">
      <alignment horizontal="center" vertical="center" wrapText="1"/>
    </xf>
    <xf numFmtId="0" fontId="72" fillId="2" borderId="44" xfId="0" applyNumberFormat="1" applyFont="1" applyFill="1" applyBorder="1" applyAlignment="1">
      <alignment horizontal="center" vertical="top" wrapText="1"/>
    </xf>
    <xf numFmtId="0" fontId="72" fillId="2" borderId="50" xfId="0" applyFont="1" applyFill="1" applyBorder="1" applyAlignment="1">
      <alignment horizontal="center" vertical="top" wrapText="1"/>
    </xf>
    <xf numFmtId="0" fontId="72" fillId="2" borderId="49" xfId="0" applyFont="1" applyFill="1" applyBorder="1" applyAlignment="1">
      <alignment horizontal="center" vertical="top" wrapText="1"/>
    </xf>
    <xf numFmtId="0" fontId="16" fillId="2" borderId="50" xfId="0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7"/>
  <sheetViews>
    <sheetView topLeftCell="A34" zoomScale="76" zoomScaleNormal="76" zoomScaleSheetLayoutView="100" workbookViewId="0">
      <selection activeCell="C44" sqref="C44"/>
    </sheetView>
  </sheetViews>
  <sheetFormatPr defaultColWidth="9.09765625" defaultRowHeight="18"/>
  <cols>
    <col min="1" max="1" width="9.69921875" style="3" customWidth="1"/>
    <col min="2" max="2" width="24.69921875" style="3" customWidth="1"/>
    <col min="3" max="3" width="64.3984375" style="3" customWidth="1"/>
    <col min="4" max="5" width="19.796875" style="3" customWidth="1"/>
    <col min="6" max="6" width="15.8984375" style="3" customWidth="1"/>
    <col min="7" max="7" width="15.69921875" style="3" customWidth="1"/>
    <col min="8" max="8" width="13.8984375" style="3" customWidth="1"/>
    <col min="9" max="10" width="12.296875" style="3" customWidth="1"/>
    <col min="11" max="16384" width="9.09765625" style="3"/>
  </cols>
  <sheetData>
    <row r="1" spans="1:6" ht="37.5" customHeight="1">
      <c r="D1" s="244" t="s">
        <v>44</v>
      </c>
      <c r="E1" s="244"/>
    </row>
    <row r="2" spans="1:6" ht="17.350000000000001" customHeight="1">
      <c r="D2" s="254" t="s">
        <v>65</v>
      </c>
      <c r="E2" s="254"/>
    </row>
    <row r="3" spans="1:6" ht="17.350000000000001" customHeight="1">
      <c r="D3" s="254" t="s">
        <v>8</v>
      </c>
      <c r="E3" s="254"/>
    </row>
    <row r="5" spans="1:6" ht="75.849999999999994" customHeight="1">
      <c r="A5" s="245" t="s">
        <v>190</v>
      </c>
      <c r="B5" s="245"/>
      <c r="C5" s="245"/>
      <c r="D5" s="245"/>
      <c r="E5" s="245"/>
    </row>
    <row r="7" spans="1:6">
      <c r="E7" s="101" t="s">
        <v>24</v>
      </c>
    </row>
    <row r="8" spans="1:6" s="22" customFormat="1" ht="76.099999999999994" customHeight="1">
      <c r="A8" s="246" t="s">
        <v>13</v>
      </c>
      <c r="B8" s="247"/>
      <c r="C8" s="248" t="s">
        <v>14</v>
      </c>
      <c r="D8" s="252" t="s">
        <v>59</v>
      </c>
      <c r="E8" s="253"/>
    </row>
    <row r="9" spans="1:6" s="22" customFormat="1" ht="44.35" customHeight="1">
      <c r="A9" s="132" t="s">
        <v>40</v>
      </c>
      <c r="B9" s="133" t="s">
        <v>18</v>
      </c>
      <c r="C9" s="249"/>
      <c r="D9" s="4" t="s">
        <v>15</v>
      </c>
      <c r="E9" s="4" t="s">
        <v>16</v>
      </c>
    </row>
    <row r="10" spans="1:6" s="22" customFormat="1" ht="34.950000000000003" customHeight="1">
      <c r="A10" s="134" t="s">
        <v>39</v>
      </c>
      <c r="B10" s="135"/>
      <c r="C10" s="136" t="s">
        <v>23</v>
      </c>
      <c r="D10" s="20">
        <f>+D12+D59</f>
        <v>0</v>
      </c>
      <c r="E10" s="20">
        <f>+E12+E59</f>
        <v>0</v>
      </c>
    </row>
    <row r="11" spans="1:6" s="22" customFormat="1" ht="18" customHeight="1">
      <c r="A11" s="134"/>
      <c r="B11" s="135"/>
      <c r="C11" s="88" t="s">
        <v>35</v>
      </c>
      <c r="D11" s="137"/>
      <c r="E11" s="137"/>
    </row>
    <row r="12" spans="1:6" s="22" customFormat="1" ht="33.85">
      <c r="A12" s="138"/>
      <c r="B12" s="139"/>
      <c r="C12" s="6" t="s">
        <v>43</v>
      </c>
      <c r="D12" s="2">
        <f>+D14+D27+D46</f>
        <v>0</v>
      </c>
      <c r="E12" s="2">
        <f>+E14+E27+E46</f>
        <v>0</v>
      </c>
    </row>
    <row r="13" spans="1:6" s="22" customFormat="1">
      <c r="A13" s="255">
        <v>1045</v>
      </c>
      <c r="B13" s="250"/>
      <c r="C13" s="140" t="s">
        <v>28</v>
      </c>
      <c r="D13" s="5"/>
      <c r="E13" s="5"/>
    </row>
    <row r="14" spans="1:6" s="22" customFormat="1" ht="33.85">
      <c r="A14" s="255"/>
      <c r="B14" s="251"/>
      <c r="C14" s="141" t="s">
        <v>171</v>
      </c>
      <c r="D14" s="2">
        <f>+D21</f>
        <v>-8698</v>
      </c>
      <c r="E14" s="2">
        <f>+E21</f>
        <v>0</v>
      </c>
      <c r="F14" s="142"/>
    </row>
    <row r="15" spans="1:6" s="22" customFormat="1">
      <c r="A15" s="255"/>
      <c r="B15" s="251"/>
      <c r="C15" s="30" t="s">
        <v>29</v>
      </c>
      <c r="D15" s="25"/>
      <c r="E15" s="25"/>
    </row>
    <row r="16" spans="1:6" s="22" customFormat="1" ht="90">
      <c r="A16" s="255"/>
      <c r="B16" s="251"/>
      <c r="C16" s="143" t="s">
        <v>184</v>
      </c>
      <c r="D16" s="25"/>
      <c r="E16" s="25"/>
    </row>
    <row r="17" spans="1:6" s="22" customFormat="1">
      <c r="A17" s="255"/>
      <c r="B17" s="251"/>
      <c r="C17" s="30" t="s">
        <v>30</v>
      </c>
      <c r="D17" s="25"/>
      <c r="E17" s="25"/>
    </row>
    <row r="18" spans="1:6" s="22" customFormat="1" ht="72">
      <c r="A18" s="255"/>
      <c r="B18" s="251"/>
      <c r="C18" s="143" t="s">
        <v>185</v>
      </c>
      <c r="D18" s="25"/>
      <c r="E18" s="25"/>
    </row>
    <row r="19" spans="1:6" s="22" customFormat="1" ht="24" customHeight="1">
      <c r="A19" s="255"/>
      <c r="B19" s="31"/>
      <c r="C19" s="144" t="s">
        <v>38</v>
      </c>
      <c r="D19" s="25"/>
      <c r="E19" s="25"/>
    </row>
    <row r="20" spans="1:6" s="22" customFormat="1">
      <c r="A20" s="255"/>
      <c r="B20" s="256">
        <v>12003</v>
      </c>
      <c r="C20" s="30" t="s">
        <v>31</v>
      </c>
      <c r="D20" s="25"/>
      <c r="E20" s="25"/>
    </row>
    <row r="21" spans="1:6" s="22" customFormat="1" ht="50.75">
      <c r="A21" s="255"/>
      <c r="B21" s="256"/>
      <c r="C21" s="148" t="s">
        <v>172</v>
      </c>
      <c r="D21" s="25">
        <f>+'Հավելված N 2'!G54</f>
        <v>-8698</v>
      </c>
      <c r="E21" s="25">
        <f>+'Հավելված N 2'!H54</f>
        <v>0</v>
      </c>
      <c r="F21" s="145"/>
    </row>
    <row r="22" spans="1:6" s="22" customFormat="1">
      <c r="A22" s="255"/>
      <c r="B22" s="256"/>
      <c r="C22" s="30" t="s">
        <v>32</v>
      </c>
      <c r="D22" s="31"/>
      <c r="E22" s="31"/>
    </row>
    <row r="23" spans="1:6" s="22" customFormat="1" ht="36">
      <c r="A23" s="255"/>
      <c r="B23" s="256"/>
      <c r="C23" s="143" t="s">
        <v>172</v>
      </c>
      <c r="D23" s="31"/>
      <c r="E23" s="31"/>
    </row>
    <row r="24" spans="1:6" s="22" customFormat="1">
      <c r="A24" s="255"/>
      <c r="B24" s="256"/>
      <c r="C24" s="30" t="s">
        <v>33</v>
      </c>
      <c r="D24" s="31"/>
      <c r="E24" s="31"/>
    </row>
    <row r="25" spans="1:6" s="22" customFormat="1">
      <c r="A25" s="255"/>
      <c r="B25" s="256"/>
      <c r="C25" s="100" t="s">
        <v>186</v>
      </c>
      <c r="D25" s="31"/>
      <c r="E25" s="31"/>
    </row>
    <row r="26" spans="1:6" s="22" customFormat="1">
      <c r="A26" s="255">
        <v>1075</v>
      </c>
      <c r="B26" s="250"/>
      <c r="C26" s="140" t="s">
        <v>28</v>
      </c>
      <c r="D26" s="5"/>
      <c r="E26" s="5"/>
    </row>
    <row r="27" spans="1:6" s="22" customFormat="1" ht="19.95" customHeight="1">
      <c r="A27" s="255"/>
      <c r="B27" s="251"/>
      <c r="C27" s="141" t="s">
        <v>53</v>
      </c>
      <c r="D27" s="2">
        <f>+D34+D40</f>
        <v>8698</v>
      </c>
      <c r="E27" s="2">
        <f>+E34+E40</f>
        <v>8698</v>
      </c>
      <c r="F27" s="142"/>
    </row>
    <row r="28" spans="1:6" s="22" customFormat="1">
      <c r="A28" s="255"/>
      <c r="B28" s="251"/>
      <c r="C28" s="30" t="s">
        <v>29</v>
      </c>
      <c r="D28" s="25"/>
      <c r="E28" s="25"/>
    </row>
    <row r="29" spans="1:6" s="22" customFormat="1" ht="36">
      <c r="A29" s="255"/>
      <c r="B29" s="251"/>
      <c r="C29" s="143" t="s">
        <v>54</v>
      </c>
      <c r="D29" s="25"/>
      <c r="E29" s="25"/>
    </row>
    <row r="30" spans="1:6" s="22" customFormat="1">
      <c r="A30" s="255"/>
      <c r="B30" s="251"/>
      <c r="C30" s="30" t="s">
        <v>30</v>
      </c>
      <c r="D30" s="25"/>
      <c r="E30" s="25"/>
    </row>
    <row r="31" spans="1:6" s="22" customFormat="1" ht="36">
      <c r="A31" s="255"/>
      <c r="B31" s="251"/>
      <c r="C31" s="143" t="s">
        <v>55</v>
      </c>
      <c r="D31" s="25"/>
      <c r="E31" s="25"/>
    </row>
    <row r="32" spans="1:6" s="22" customFormat="1" ht="24" customHeight="1">
      <c r="A32" s="255"/>
      <c r="B32" s="31"/>
      <c r="C32" s="144" t="s">
        <v>38</v>
      </c>
      <c r="D32" s="25"/>
      <c r="E32" s="25"/>
    </row>
    <row r="33" spans="1:6" s="22" customFormat="1">
      <c r="A33" s="255"/>
      <c r="B33" s="256">
        <v>11006</v>
      </c>
      <c r="C33" s="30" t="s">
        <v>31</v>
      </c>
      <c r="D33" s="25"/>
      <c r="E33" s="25"/>
    </row>
    <row r="34" spans="1:6" s="22" customFormat="1" ht="67.650000000000006">
      <c r="A34" s="255"/>
      <c r="B34" s="256"/>
      <c r="C34" s="6" t="s">
        <v>111</v>
      </c>
      <c r="D34" s="25">
        <f>+'Հավելված N 2'!G23</f>
        <v>73</v>
      </c>
      <c r="E34" s="25">
        <f>+'Հավելված N 2'!H23</f>
        <v>73</v>
      </c>
      <c r="F34" s="145"/>
    </row>
    <row r="35" spans="1:6" s="22" customFormat="1">
      <c r="A35" s="255"/>
      <c r="B35" s="256"/>
      <c r="C35" s="30" t="s">
        <v>32</v>
      </c>
      <c r="D35" s="31"/>
      <c r="E35" s="31"/>
    </row>
    <row r="36" spans="1:6" s="22" customFormat="1" ht="144">
      <c r="A36" s="255"/>
      <c r="B36" s="256"/>
      <c r="C36" s="143" t="s">
        <v>112</v>
      </c>
      <c r="D36" s="31"/>
      <c r="E36" s="31"/>
    </row>
    <row r="37" spans="1:6" s="22" customFormat="1">
      <c r="A37" s="255"/>
      <c r="B37" s="256"/>
      <c r="C37" s="30" t="s">
        <v>33</v>
      </c>
      <c r="D37" s="31"/>
      <c r="E37" s="31"/>
    </row>
    <row r="38" spans="1:6" s="22" customFormat="1">
      <c r="A38" s="255"/>
      <c r="B38" s="256"/>
      <c r="C38" s="100" t="s">
        <v>34</v>
      </c>
      <c r="D38" s="31"/>
      <c r="E38" s="31"/>
    </row>
    <row r="39" spans="1:6" s="22" customFormat="1">
      <c r="A39" s="255"/>
      <c r="B39" s="256">
        <v>21005</v>
      </c>
      <c r="C39" s="30" t="s">
        <v>31</v>
      </c>
      <c r="D39" s="25"/>
      <c r="E39" s="25"/>
    </row>
    <row r="40" spans="1:6" s="22" customFormat="1" ht="50.75">
      <c r="A40" s="255"/>
      <c r="B40" s="256"/>
      <c r="C40" s="6" t="s">
        <v>101</v>
      </c>
      <c r="D40" s="25">
        <f>+'Հավելված N 2'!G35</f>
        <v>8625</v>
      </c>
      <c r="E40" s="25">
        <f>+'Հավելված N 2'!H35</f>
        <v>8625</v>
      </c>
      <c r="F40" s="145"/>
    </row>
    <row r="41" spans="1:6" s="22" customFormat="1">
      <c r="A41" s="255"/>
      <c r="B41" s="256"/>
      <c r="C41" s="30" t="s">
        <v>32</v>
      </c>
      <c r="D41" s="31"/>
      <c r="E41" s="31"/>
    </row>
    <row r="42" spans="1:6" s="22" customFormat="1" ht="108">
      <c r="A42" s="255"/>
      <c r="B42" s="256"/>
      <c r="C42" s="143" t="s">
        <v>102</v>
      </c>
      <c r="D42" s="31"/>
      <c r="E42" s="31"/>
    </row>
    <row r="43" spans="1:6" s="22" customFormat="1">
      <c r="A43" s="255"/>
      <c r="B43" s="256"/>
      <c r="C43" s="30" t="s">
        <v>33</v>
      </c>
      <c r="D43" s="31"/>
      <c r="E43" s="31"/>
    </row>
    <row r="44" spans="1:6" s="22" customFormat="1" ht="36">
      <c r="A44" s="255"/>
      <c r="B44" s="256"/>
      <c r="C44" s="100" t="s">
        <v>100</v>
      </c>
      <c r="D44" s="31"/>
      <c r="E44" s="31"/>
    </row>
    <row r="45" spans="1:6" s="22" customFormat="1">
      <c r="A45" s="255">
        <v>1193</v>
      </c>
      <c r="B45" s="250"/>
      <c r="C45" s="140" t="s">
        <v>28</v>
      </c>
      <c r="D45" s="5"/>
      <c r="E45" s="5"/>
    </row>
    <row r="46" spans="1:6" s="22" customFormat="1" ht="19.95" customHeight="1">
      <c r="A46" s="255"/>
      <c r="B46" s="251"/>
      <c r="C46" s="141" t="s">
        <v>166</v>
      </c>
      <c r="D46" s="2">
        <f>+D53</f>
        <v>0</v>
      </c>
      <c r="E46" s="2">
        <f>+E53</f>
        <v>-8698</v>
      </c>
      <c r="F46" s="142"/>
    </row>
    <row r="47" spans="1:6" s="22" customFormat="1">
      <c r="A47" s="255"/>
      <c r="B47" s="251"/>
      <c r="C47" s="30" t="s">
        <v>29</v>
      </c>
      <c r="D47" s="25"/>
      <c r="E47" s="25"/>
    </row>
    <row r="48" spans="1:6" s="22" customFormat="1" ht="90">
      <c r="A48" s="255"/>
      <c r="B48" s="251"/>
      <c r="C48" s="143" t="s">
        <v>187</v>
      </c>
      <c r="D48" s="25"/>
      <c r="E48" s="25"/>
    </row>
    <row r="49" spans="1:6" s="22" customFormat="1">
      <c r="A49" s="255"/>
      <c r="B49" s="251"/>
      <c r="C49" s="30" t="s">
        <v>30</v>
      </c>
      <c r="D49" s="25"/>
      <c r="E49" s="25"/>
    </row>
    <row r="50" spans="1:6" s="22" customFormat="1" ht="36">
      <c r="A50" s="255"/>
      <c r="B50" s="251"/>
      <c r="C50" s="143" t="s">
        <v>188</v>
      </c>
      <c r="D50" s="25"/>
      <c r="E50" s="25"/>
    </row>
    <row r="51" spans="1:6" s="22" customFormat="1" ht="24" customHeight="1">
      <c r="A51" s="255"/>
      <c r="B51" s="31"/>
      <c r="C51" s="144" t="s">
        <v>38</v>
      </c>
      <c r="D51" s="25"/>
      <c r="E51" s="25"/>
    </row>
    <row r="52" spans="1:6" s="22" customFormat="1">
      <c r="A52" s="255"/>
      <c r="B52" s="256">
        <v>11001</v>
      </c>
      <c r="C52" s="30" t="s">
        <v>31</v>
      </c>
      <c r="D52" s="25"/>
      <c r="E52" s="25"/>
    </row>
    <row r="53" spans="1:6" s="22" customFormat="1" ht="67.650000000000006">
      <c r="A53" s="255"/>
      <c r="B53" s="256"/>
      <c r="C53" s="148" t="s">
        <v>167</v>
      </c>
      <c r="D53" s="25">
        <f>+'Հավելված N 2'!G71</f>
        <v>0</v>
      </c>
      <c r="E53" s="25">
        <f>+'Հավելված N 2'!H71</f>
        <v>-8698</v>
      </c>
      <c r="F53" s="145"/>
    </row>
    <row r="54" spans="1:6" s="22" customFormat="1">
      <c r="A54" s="255"/>
      <c r="B54" s="256"/>
      <c r="C54" s="30" t="s">
        <v>32</v>
      </c>
      <c r="D54" s="31"/>
      <c r="E54" s="31"/>
    </row>
    <row r="55" spans="1:6" s="22" customFormat="1" ht="108">
      <c r="A55" s="255"/>
      <c r="B55" s="256"/>
      <c r="C55" s="143" t="s">
        <v>189</v>
      </c>
      <c r="D55" s="31"/>
      <c r="E55" s="31"/>
    </row>
    <row r="56" spans="1:6" s="22" customFormat="1">
      <c r="A56" s="255"/>
      <c r="B56" s="256"/>
      <c r="C56" s="30" t="s">
        <v>33</v>
      </c>
      <c r="D56" s="31"/>
      <c r="E56" s="31"/>
    </row>
    <row r="57" spans="1:6" s="22" customFormat="1">
      <c r="A57" s="255"/>
      <c r="B57" s="256"/>
      <c r="C57" s="100" t="s">
        <v>34</v>
      </c>
      <c r="D57" s="31"/>
      <c r="E57" s="31"/>
    </row>
    <row r="58" spans="1:6" ht="9.4499999999999993" customHeight="1">
      <c r="A58" s="56"/>
      <c r="B58" s="98"/>
      <c r="C58" s="57"/>
      <c r="D58" s="36"/>
      <c r="E58" s="36"/>
    </row>
    <row r="59" spans="1:6" s="22" customFormat="1" ht="34.950000000000003" customHeight="1">
      <c r="A59" s="58"/>
      <c r="B59" s="59"/>
      <c r="C59" s="35" t="s">
        <v>67</v>
      </c>
      <c r="D59" s="60">
        <f t="shared" ref="D59:E59" si="0">+D61</f>
        <v>0</v>
      </c>
      <c r="E59" s="60">
        <f t="shared" si="0"/>
        <v>0</v>
      </c>
    </row>
    <row r="60" spans="1:6">
      <c r="A60" s="257">
        <v>1139</v>
      </c>
      <c r="B60" s="260"/>
      <c r="C60" s="61" t="s">
        <v>28</v>
      </c>
      <c r="D60" s="60"/>
      <c r="E60" s="60"/>
    </row>
    <row r="61" spans="1:6" ht="19.399999999999999" customHeight="1">
      <c r="A61" s="258"/>
      <c r="B61" s="260"/>
      <c r="C61" s="35" t="s">
        <v>72</v>
      </c>
      <c r="D61" s="60">
        <f>+D67+D73</f>
        <v>0</v>
      </c>
      <c r="E61" s="60">
        <f>+E67+E73</f>
        <v>0</v>
      </c>
    </row>
    <row r="62" spans="1:6">
      <c r="A62" s="258"/>
      <c r="B62" s="260"/>
      <c r="C62" s="54" t="s">
        <v>29</v>
      </c>
      <c r="D62" s="62"/>
      <c r="E62" s="62"/>
    </row>
    <row r="63" spans="1:6" ht="54">
      <c r="A63" s="258"/>
      <c r="B63" s="260"/>
      <c r="C63" s="57" t="s">
        <v>79</v>
      </c>
      <c r="D63" s="62"/>
      <c r="E63" s="62"/>
    </row>
    <row r="64" spans="1:6">
      <c r="A64" s="258"/>
      <c r="B64" s="260"/>
      <c r="C64" s="54" t="s">
        <v>30</v>
      </c>
      <c r="D64" s="62"/>
      <c r="E64" s="62"/>
    </row>
    <row r="65" spans="1:5" ht="36">
      <c r="A65" s="258"/>
      <c r="B65" s="260"/>
      <c r="C65" s="63" t="s">
        <v>80</v>
      </c>
      <c r="D65" s="62"/>
      <c r="E65" s="62"/>
    </row>
    <row r="66" spans="1:5" ht="18" customHeight="1">
      <c r="A66" s="258"/>
      <c r="B66" s="255" t="s">
        <v>81</v>
      </c>
      <c r="C66" s="54" t="s">
        <v>31</v>
      </c>
      <c r="D66" s="64"/>
      <c r="E66" s="64"/>
    </row>
    <row r="67" spans="1:5" ht="19.399999999999999" customHeight="1">
      <c r="A67" s="258"/>
      <c r="B67" s="255"/>
      <c r="C67" s="65" t="s">
        <v>72</v>
      </c>
      <c r="D67" s="66">
        <f>+'Հավելված N 2'!G92</f>
        <v>8698</v>
      </c>
      <c r="E67" s="66">
        <f>+'Հավելված N 2'!H92</f>
        <v>8698</v>
      </c>
    </row>
    <row r="68" spans="1:5">
      <c r="A68" s="258"/>
      <c r="B68" s="255"/>
      <c r="C68" s="54" t="s">
        <v>32</v>
      </c>
      <c r="D68" s="67"/>
      <c r="E68" s="67"/>
    </row>
    <row r="69" spans="1:5" ht="72">
      <c r="A69" s="258"/>
      <c r="B69" s="255"/>
      <c r="C69" s="57" t="s">
        <v>82</v>
      </c>
      <c r="D69" s="67"/>
      <c r="E69" s="67"/>
    </row>
    <row r="70" spans="1:5">
      <c r="A70" s="258"/>
      <c r="B70" s="255"/>
      <c r="C70" s="54" t="s">
        <v>33</v>
      </c>
      <c r="D70" s="67"/>
      <c r="E70" s="67"/>
    </row>
    <row r="71" spans="1:5">
      <c r="A71" s="258"/>
      <c r="B71" s="255"/>
      <c r="C71" s="57" t="s">
        <v>34</v>
      </c>
      <c r="D71" s="67"/>
      <c r="E71" s="67"/>
    </row>
    <row r="72" spans="1:5" ht="18" customHeight="1">
      <c r="A72" s="258"/>
      <c r="B72" s="255" t="s">
        <v>81</v>
      </c>
      <c r="C72" s="54" t="s">
        <v>31</v>
      </c>
      <c r="D72" s="64"/>
      <c r="E72" s="64"/>
    </row>
    <row r="73" spans="1:5" ht="19.399999999999999" customHeight="1">
      <c r="A73" s="258"/>
      <c r="B73" s="255"/>
      <c r="C73" s="65" t="s">
        <v>72</v>
      </c>
      <c r="D73" s="66">
        <f>+'Հավելված N 2'!G100</f>
        <v>-8698</v>
      </c>
      <c r="E73" s="66">
        <f>+'Հավելված N 2'!H100</f>
        <v>-8698</v>
      </c>
    </row>
    <row r="74" spans="1:5">
      <c r="A74" s="258"/>
      <c r="B74" s="255"/>
      <c r="C74" s="54" t="s">
        <v>32</v>
      </c>
      <c r="D74" s="67"/>
      <c r="E74" s="67"/>
    </row>
    <row r="75" spans="1:5" ht="72">
      <c r="A75" s="258"/>
      <c r="B75" s="255"/>
      <c r="C75" s="57" t="s">
        <v>82</v>
      </c>
      <c r="D75" s="67"/>
      <c r="E75" s="67"/>
    </row>
    <row r="76" spans="1:5">
      <c r="A76" s="258"/>
      <c r="B76" s="255"/>
      <c r="C76" s="54" t="s">
        <v>33</v>
      </c>
      <c r="D76" s="67"/>
      <c r="E76" s="67"/>
    </row>
    <row r="77" spans="1:5">
      <c r="A77" s="259"/>
      <c r="B77" s="255"/>
      <c r="C77" s="57" t="s">
        <v>34</v>
      </c>
      <c r="D77" s="67"/>
      <c r="E77" s="67"/>
    </row>
  </sheetData>
  <mergeCells count="21">
    <mergeCell ref="A45:A57"/>
    <mergeCell ref="B45:B50"/>
    <mergeCell ref="B52:B57"/>
    <mergeCell ref="B72:B77"/>
    <mergeCell ref="A60:A77"/>
    <mergeCell ref="B60:B65"/>
    <mergeCell ref="B66:B71"/>
    <mergeCell ref="D1:E1"/>
    <mergeCell ref="A5:E5"/>
    <mergeCell ref="A8:B8"/>
    <mergeCell ref="C8:C9"/>
    <mergeCell ref="B26:B31"/>
    <mergeCell ref="D8:E8"/>
    <mergeCell ref="D3:E3"/>
    <mergeCell ref="D2:E2"/>
    <mergeCell ref="A26:A44"/>
    <mergeCell ref="B39:B44"/>
    <mergeCell ref="B33:B38"/>
    <mergeCell ref="B13:B18"/>
    <mergeCell ref="B20:B25"/>
    <mergeCell ref="A13:A25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07"/>
  <sheetViews>
    <sheetView topLeftCell="A34" zoomScale="74" zoomScaleNormal="74" zoomScaleSheetLayoutView="100" workbookViewId="0">
      <selection activeCell="F35" sqref="F35"/>
    </sheetView>
  </sheetViews>
  <sheetFormatPr defaultColWidth="9.09765625" defaultRowHeight="18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8" width="19.69921875" style="3" customWidth="1"/>
    <col min="9" max="11" width="15" style="3" customWidth="1"/>
    <col min="12" max="16384" width="9.09765625" style="3"/>
  </cols>
  <sheetData>
    <row r="1" spans="1:8" s="97" customFormat="1" ht="37.5" customHeight="1">
      <c r="F1" s="244" t="s">
        <v>45</v>
      </c>
      <c r="G1" s="244"/>
      <c r="H1" s="244"/>
    </row>
    <row r="2" spans="1:8" s="94" customFormat="1" ht="17.350000000000001" customHeight="1">
      <c r="F2" s="254" t="s">
        <v>65</v>
      </c>
      <c r="G2" s="254"/>
      <c r="H2" s="254"/>
    </row>
    <row r="3" spans="1:8" s="94" customFormat="1" ht="17.350000000000001" customHeight="1">
      <c r="F3" s="254" t="s">
        <v>8</v>
      </c>
      <c r="G3" s="254"/>
      <c r="H3" s="254"/>
    </row>
    <row r="4" spans="1:8" ht="13.5" customHeight="1"/>
    <row r="5" spans="1:8" ht="52.5" customHeight="1">
      <c r="A5" s="245" t="s">
        <v>183</v>
      </c>
      <c r="B5" s="245"/>
      <c r="C5" s="245"/>
      <c r="D5" s="245"/>
      <c r="E5" s="245"/>
      <c r="F5" s="245"/>
      <c r="G5" s="245"/>
      <c r="H5" s="245"/>
    </row>
    <row r="7" spans="1:8">
      <c r="H7" s="94" t="s">
        <v>24</v>
      </c>
    </row>
    <row r="8" spans="1:8" s="22" customFormat="1" ht="84.55" customHeight="1">
      <c r="A8" s="275" t="s">
        <v>25</v>
      </c>
      <c r="B8" s="275"/>
      <c r="C8" s="275"/>
      <c r="D8" s="275" t="s">
        <v>13</v>
      </c>
      <c r="E8" s="275"/>
      <c r="F8" s="275" t="s">
        <v>19</v>
      </c>
      <c r="G8" s="252" t="s">
        <v>59</v>
      </c>
      <c r="H8" s="253"/>
    </row>
    <row r="9" spans="1:8" s="22" customFormat="1">
      <c r="A9" s="95" t="s">
        <v>57</v>
      </c>
      <c r="B9" s="95" t="s">
        <v>58</v>
      </c>
      <c r="C9" s="95" t="s">
        <v>26</v>
      </c>
      <c r="D9" s="95" t="s">
        <v>17</v>
      </c>
      <c r="E9" s="95" t="s">
        <v>41</v>
      </c>
      <c r="F9" s="275"/>
      <c r="G9" s="95" t="s">
        <v>15</v>
      </c>
      <c r="H9" s="95" t="s">
        <v>16</v>
      </c>
    </row>
    <row r="10" spans="1:8" s="22" customFormat="1" ht="34.950000000000003" customHeight="1">
      <c r="A10" s="21"/>
      <c r="B10" s="21"/>
      <c r="C10" s="21"/>
      <c r="D10" s="95"/>
      <c r="E10" s="95"/>
      <c r="F10" s="29" t="s">
        <v>23</v>
      </c>
      <c r="G10" s="20">
        <f>+G12+G81</f>
        <v>0</v>
      </c>
      <c r="H10" s="20">
        <f>+H12+H81</f>
        <v>0</v>
      </c>
    </row>
    <row r="11" spans="1:8" s="22" customFormat="1">
      <c r="A11" s="21"/>
      <c r="B11" s="21"/>
      <c r="C11" s="21"/>
      <c r="D11" s="95"/>
      <c r="E11" s="95"/>
      <c r="F11" s="21" t="s">
        <v>35</v>
      </c>
      <c r="G11" s="2"/>
      <c r="H11" s="2"/>
    </row>
    <row r="12" spans="1:8" s="22" customFormat="1" ht="33.85">
      <c r="A12" s="21"/>
      <c r="B12" s="21"/>
      <c r="C12" s="21"/>
      <c r="D12" s="95"/>
      <c r="E12" s="95"/>
      <c r="F12" s="6" t="s">
        <v>43</v>
      </c>
      <c r="G12" s="2">
        <f>+G13+G44</f>
        <v>0</v>
      </c>
      <c r="H12" s="2">
        <f>+H13+H44</f>
        <v>0</v>
      </c>
    </row>
    <row r="13" spans="1:8" s="22" customFormat="1" ht="17.350000000000001" customHeight="1">
      <c r="A13" s="265" t="s">
        <v>50</v>
      </c>
      <c r="B13" s="268"/>
      <c r="C13" s="260"/>
      <c r="D13" s="261"/>
      <c r="E13" s="270"/>
      <c r="F13" s="35" t="s">
        <v>51</v>
      </c>
      <c r="G13" s="2">
        <f t="shared" ref="G13:H13" si="0">+G15</f>
        <v>8698</v>
      </c>
      <c r="H13" s="2">
        <f t="shared" si="0"/>
        <v>8698</v>
      </c>
    </row>
    <row r="14" spans="1:8" s="22" customFormat="1" ht="16.8" customHeight="1">
      <c r="A14" s="265"/>
      <c r="B14" s="268"/>
      <c r="C14" s="260"/>
      <c r="D14" s="262"/>
      <c r="E14" s="271"/>
      <c r="F14" s="36" t="s">
        <v>20</v>
      </c>
      <c r="G14" s="7"/>
      <c r="H14" s="7"/>
    </row>
    <row r="15" spans="1:8" s="22" customFormat="1">
      <c r="A15" s="265"/>
      <c r="B15" s="265" t="s">
        <v>27</v>
      </c>
      <c r="C15" s="260"/>
      <c r="D15" s="262"/>
      <c r="E15" s="271"/>
      <c r="F15" s="35" t="s">
        <v>52</v>
      </c>
      <c r="G15" s="8">
        <f>+G17</f>
        <v>8698</v>
      </c>
      <c r="H15" s="8">
        <f>+H17</f>
        <v>8698</v>
      </c>
    </row>
    <row r="16" spans="1:8" s="22" customFormat="1" ht="16.8" customHeight="1">
      <c r="A16" s="265"/>
      <c r="B16" s="265"/>
      <c r="C16" s="260"/>
      <c r="D16" s="262"/>
      <c r="E16" s="271"/>
      <c r="F16" s="36" t="s">
        <v>20</v>
      </c>
      <c r="G16" s="8"/>
      <c r="H16" s="7"/>
    </row>
    <row r="17" spans="1:16" s="22" customFormat="1" ht="33.85">
      <c r="A17" s="265"/>
      <c r="B17" s="265"/>
      <c r="C17" s="265" t="s">
        <v>60</v>
      </c>
      <c r="D17" s="262"/>
      <c r="E17" s="271"/>
      <c r="F17" s="35" t="s">
        <v>61</v>
      </c>
      <c r="G17" s="8">
        <f t="shared" ref="G17:H17" si="1">+G19</f>
        <v>8698</v>
      </c>
      <c r="H17" s="8">
        <f t="shared" si="1"/>
        <v>8698</v>
      </c>
      <c r="I17" s="23"/>
      <c r="J17" s="23"/>
      <c r="K17" s="23"/>
      <c r="L17" s="23"/>
      <c r="M17" s="23"/>
      <c r="N17" s="23"/>
      <c r="O17" s="23"/>
      <c r="P17" s="23"/>
    </row>
    <row r="18" spans="1:16" s="22" customFormat="1" ht="16.8" customHeight="1">
      <c r="A18" s="265"/>
      <c r="B18" s="265"/>
      <c r="C18" s="265"/>
      <c r="D18" s="262"/>
      <c r="E18" s="271"/>
      <c r="F18" s="36" t="s">
        <v>20</v>
      </c>
      <c r="G18" s="8"/>
      <c r="H18" s="24"/>
      <c r="I18" s="23"/>
      <c r="J18" s="23"/>
      <c r="K18" s="23"/>
      <c r="L18" s="23"/>
      <c r="M18" s="23"/>
      <c r="N18" s="23"/>
      <c r="O18" s="23"/>
      <c r="P18" s="23"/>
    </row>
    <row r="19" spans="1:16" s="22" customFormat="1" ht="36">
      <c r="A19" s="265"/>
      <c r="B19" s="265"/>
      <c r="C19" s="265"/>
      <c r="D19" s="262"/>
      <c r="E19" s="271"/>
      <c r="F19" s="37" t="s">
        <v>36</v>
      </c>
      <c r="G19" s="8">
        <f t="shared" ref="G19:H19" si="2">+G21</f>
        <v>8698</v>
      </c>
      <c r="H19" s="24">
        <f t="shared" si="2"/>
        <v>8698</v>
      </c>
      <c r="I19" s="23"/>
      <c r="J19" s="23"/>
      <c r="K19" s="23"/>
      <c r="L19" s="23"/>
      <c r="M19" s="23"/>
      <c r="N19" s="23"/>
      <c r="O19" s="23"/>
      <c r="P19" s="23"/>
    </row>
    <row r="20" spans="1:16" s="22" customFormat="1" ht="16.8" customHeight="1">
      <c r="A20" s="265"/>
      <c r="B20" s="265"/>
      <c r="C20" s="265"/>
      <c r="D20" s="263"/>
      <c r="E20" s="272"/>
      <c r="F20" s="36" t="s">
        <v>20</v>
      </c>
      <c r="G20" s="8"/>
      <c r="H20" s="24"/>
      <c r="I20" s="23"/>
      <c r="J20" s="23"/>
      <c r="K20" s="23"/>
      <c r="L20" s="23"/>
      <c r="M20" s="23"/>
      <c r="N20" s="23"/>
      <c r="O20" s="23"/>
      <c r="P20" s="23"/>
    </row>
    <row r="21" spans="1:16" s="22" customFormat="1">
      <c r="A21" s="265"/>
      <c r="B21" s="265"/>
      <c r="C21" s="265"/>
      <c r="D21" s="255">
        <v>1075</v>
      </c>
      <c r="E21" s="273" t="s">
        <v>53</v>
      </c>
      <c r="F21" s="274"/>
      <c r="G21" s="2">
        <f>+G23+G35</f>
        <v>8698</v>
      </c>
      <c r="H21" s="2">
        <f>+H23+H35</f>
        <v>8698</v>
      </c>
      <c r="I21" s="23"/>
      <c r="J21" s="23"/>
      <c r="K21" s="23"/>
      <c r="L21" s="23"/>
      <c r="M21" s="23"/>
      <c r="N21" s="23"/>
      <c r="O21" s="23"/>
      <c r="P21" s="23"/>
    </row>
    <row r="22" spans="1:16" s="22" customFormat="1" ht="16.8" customHeight="1">
      <c r="A22" s="265"/>
      <c r="B22" s="265"/>
      <c r="C22" s="265"/>
      <c r="D22" s="255"/>
      <c r="E22" s="38"/>
      <c r="F22" s="36" t="s">
        <v>20</v>
      </c>
      <c r="G22" s="2"/>
      <c r="H22" s="2"/>
      <c r="I22" s="23"/>
      <c r="J22" s="23"/>
      <c r="K22" s="23"/>
      <c r="L22" s="23"/>
      <c r="M22" s="23"/>
      <c r="N22" s="23"/>
      <c r="O22" s="23"/>
      <c r="P22" s="23"/>
    </row>
    <row r="23" spans="1:16" s="22" customFormat="1" ht="67.650000000000006">
      <c r="A23" s="265"/>
      <c r="B23" s="265"/>
      <c r="C23" s="265"/>
      <c r="D23" s="255"/>
      <c r="E23" s="102">
        <v>11006</v>
      </c>
      <c r="F23" s="35" t="s">
        <v>111</v>
      </c>
      <c r="G23" s="25">
        <f t="shared" ref="G23:H23" si="3">+G25</f>
        <v>73</v>
      </c>
      <c r="H23" s="25">
        <f t="shared" si="3"/>
        <v>73</v>
      </c>
      <c r="I23" s="23"/>
      <c r="J23" s="23"/>
      <c r="K23" s="23"/>
      <c r="L23" s="23"/>
      <c r="M23" s="23"/>
      <c r="N23" s="23"/>
      <c r="O23" s="23"/>
      <c r="P23" s="23"/>
    </row>
    <row r="24" spans="1:16" s="22" customFormat="1">
      <c r="A24" s="265"/>
      <c r="B24" s="265"/>
      <c r="C24" s="265"/>
      <c r="D24" s="255"/>
      <c r="E24" s="245"/>
      <c r="F24" s="36" t="s">
        <v>42</v>
      </c>
      <c r="G24" s="8"/>
      <c r="H24" s="7"/>
    </row>
    <row r="25" spans="1:16" s="26" customFormat="1">
      <c r="A25" s="265"/>
      <c r="B25" s="265"/>
      <c r="C25" s="265"/>
      <c r="D25" s="255"/>
      <c r="E25" s="245"/>
      <c r="F25" s="39" t="s">
        <v>93</v>
      </c>
      <c r="G25" s="19">
        <f t="shared" ref="G25:H25" si="4">+G27</f>
        <v>73</v>
      </c>
      <c r="H25" s="9">
        <f t="shared" si="4"/>
        <v>73</v>
      </c>
    </row>
    <row r="26" spans="1:16" s="22" customFormat="1" ht="54">
      <c r="A26" s="265"/>
      <c r="B26" s="265"/>
      <c r="C26" s="265"/>
      <c r="D26" s="255"/>
      <c r="E26" s="245"/>
      <c r="F26" s="36" t="s">
        <v>37</v>
      </c>
      <c r="G26" s="11"/>
      <c r="H26" s="7"/>
    </row>
    <row r="27" spans="1:16" s="22" customFormat="1" ht="16.8" customHeight="1">
      <c r="A27" s="265"/>
      <c r="B27" s="265"/>
      <c r="C27" s="265"/>
      <c r="D27" s="255"/>
      <c r="E27" s="245"/>
      <c r="F27" s="99" t="s">
        <v>21</v>
      </c>
      <c r="G27" s="11">
        <f t="shared" ref="G27:H33" si="5">+G28</f>
        <v>73</v>
      </c>
      <c r="H27" s="10">
        <f t="shared" si="5"/>
        <v>73</v>
      </c>
    </row>
    <row r="28" spans="1:16" s="22" customFormat="1" ht="16.8" customHeight="1">
      <c r="A28" s="265"/>
      <c r="B28" s="265"/>
      <c r="C28" s="265"/>
      <c r="D28" s="255"/>
      <c r="E28" s="245"/>
      <c r="F28" s="41" t="s">
        <v>22</v>
      </c>
      <c r="G28" s="11">
        <f>+G29+G32</f>
        <v>73</v>
      </c>
      <c r="H28" s="11">
        <f>+H29+H32</f>
        <v>73</v>
      </c>
    </row>
    <row r="29" spans="1:16" s="22" customFormat="1" ht="36">
      <c r="A29" s="265"/>
      <c r="B29" s="265"/>
      <c r="C29" s="265"/>
      <c r="D29" s="255"/>
      <c r="E29" s="245"/>
      <c r="F29" s="41" t="s">
        <v>105</v>
      </c>
      <c r="G29" s="11">
        <f>+G30</f>
        <v>70</v>
      </c>
      <c r="H29" s="11">
        <f>+H30</f>
        <v>70</v>
      </c>
    </row>
    <row r="30" spans="1:16" s="22" customFormat="1" ht="36">
      <c r="A30" s="265"/>
      <c r="B30" s="265"/>
      <c r="C30" s="265"/>
      <c r="D30" s="255"/>
      <c r="E30" s="245"/>
      <c r="F30" s="41" t="s">
        <v>106</v>
      </c>
      <c r="G30" s="11">
        <f t="shared" si="5"/>
        <v>70</v>
      </c>
      <c r="H30" s="11">
        <f t="shared" si="5"/>
        <v>70</v>
      </c>
      <c r="I30" s="27"/>
    </row>
    <row r="31" spans="1:16" s="22" customFormat="1">
      <c r="A31" s="265"/>
      <c r="B31" s="265"/>
      <c r="C31" s="265"/>
      <c r="D31" s="255"/>
      <c r="E31" s="245"/>
      <c r="F31" s="41" t="s">
        <v>107</v>
      </c>
      <c r="G31" s="11">
        <f>+'Հավելված N 8'!I16</f>
        <v>70</v>
      </c>
      <c r="H31" s="11">
        <f>+G31</f>
        <v>70</v>
      </c>
      <c r="I31" s="28"/>
    </row>
    <row r="32" spans="1:16" s="22" customFormat="1" ht="16.8" customHeight="1">
      <c r="A32" s="265"/>
      <c r="B32" s="265"/>
      <c r="C32" s="265"/>
      <c r="D32" s="255"/>
      <c r="E32" s="245"/>
      <c r="F32" s="41" t="s">
        <v>77</v>
      </c>
      <c r="G32" s="11">
        <f>+G33</f>
        <v>3</v>
      </c>
      <c r="H32" s="11">
        <f>+H33</f>
        <v>3</v>
      </c>
    </row>
    <row r="33" spans="1:16" s="22" customFormat="1" ht="54">
      <c r="A33" s="265"/>
      <c r="B33" s="265"/>
      <c r="C33" s="265"/>
      <c r="D33" s="255"/>
      <c r="E33" s="245"/>
      <c r="F33" s="41" t="s">
        <v>104</v>
      </c>
      <c r="G33" s="11">
        <f t="shared" si="5"/>
        <v>3</v>
      </c>
      <c r="H33" s="11">
        <f t="shared" si="5"/>
        <v>3</v>
      </c>
      <c r="I33" s="27"/>
    </row>
    <row r="34" spans="1:16" s="22" customFormat="1">
      <c r="A34" s="265"/>
      <c r="B34" s="265"/>
      <c r="C34" s="265"/>
      <c r="D34" s="255"/>
      <c r="E34" s="245"/>
      <c r="F34" s="41" t="s">
        <v>103</v>
      </c>
      <c r="G34" s="11">
        <v>3</v>
      </c>
      <c r="H34" s="11">
        <v>3</v>
      </c>
      <c r="I34" s="28"/>
    </row>
    <row r="35" spans="1:16" s="22" customFormat="1" ht="50.75">
      <c r="A35" s="265"/>
      <c r="B35" s="265"/>
      <c r="C35" s="265"/>
      <c r="D35" s="255"/>
      <c r="E35" s="102">
        <v>21005</v>
      </c>
      <c r="F35" s="35" t="s">
        <v>101</v>
      </c>
      <c r="G35" s="25">
        <f t="shared" ref="G35:H35" si="6">+G37</f>
        <v>8625</v>
      </c>
      <c r="H35" s="25">
        <f t="shared" si="6"/>
        <v>8625</v>
      </c>
      <c r="I35" s="23"/>
      <c r="J35" s="23"/>
      <c r="K35" s="23"/>
      <c r="L35" s="23"/>
      <c r="M35" s="23"/>
      <c r="N35" s="23"/>
      <c r="O35" s="23"/>
      <c r="P35" s="23"/>
    </row>
    <row r="36" spans="1:16" s="22" customFormat="1">
      <c r="A36" s="265"/>
      <c r="B36" s="265"/>
      <c r="C36" s="265"/>
      <c r="D36" s="255"/>
      <c r="E36" s="245"/>
      <c r="F36" s="36" t="s">
        <v>42</v>
      </c>
      <c r="G36" s="8"/>
      <c r="H36" s="7"/>
    </row>
    <row r="37" spans="1:16" s="26" customFormat="1">
      <c r="A37" s="265"/>
      <c r="B37" s="265"/>
      <c r="C37" s="265"/>
      <c r="D37" s="255"/>
      <c r="E37" s="245"/>
      <c r="F37" s="39" t="s">
        <v>93</v>
      </c>
      <c r="G37" s="19">
        <f t="shared" ref="G37:H37" si="7">+G39</f>
        <v>8625</v>
      </c>
      <c r="H37" s="9">
        <f t="shared" si="7"/>
        <v>8625</v>
      </c>
    </row>
    <row r="38" spans="1:16" s="22" customFormat="1" ht="54">
      <c r="A38" s="265"/>
      <c r="B38" s="265"/>
      <c r="C38" s="265"/>
      <c r="D38" s="255"/>
      <c r="E38" s="245"/>
      <c r="F38" s="36" t="s">
        <v>37</v>
      </c>
      <c r="G38" s="11"/>
      <c r="H38" s="7"/>
    </row>
    <row r="39" spans="1:16" s="22" customFormat="1" ht="16.8" customHeight="1">
      <c r="A39" s="265"/>
      <c r="B39" s="265"/>
      <c r="C39" s="265"/>
      <c r="D39" s="255"/>
      <c r="E39" s="245"/>
      <c r="F39" s="93" t="s">
        <v>21</v>
      </c>
      <c r="G39" s="11">
        <f t="shared" ref="G39:H42" si="8">+G40</f>
        <v>8625</v>
      </c>
      <c r="H39" s="10">
        <f t="shared" si="8"/>
        <v>8625</v>
      </c>
    </row>
    <row r="40" spans="1:16" s="22" customFormat="1" ht="16.8" customHeight="1">
      <c r="A40" s="265"/>
      <c r="B40" s="265"/>
      <c r="C40" s="265"/>
      <c r="D40" s="255"/>
      <c r="E40" s="245"/>
      <c r="F40" s="41" t="s">
        <v>92</v>
      </c>
      <c r="G40" s="11">
        <f t="shared" si="8"/>
        <v>8625</v>
      </c>
      <c r="H40" s="11">
        <f t="shared" si="8"/>
        <v>8625</v>
      </c>
    </row>
    <row r="41" spans="1:16" s="22" customFormat="1" ht="16.8" customHeight="1">
      <c r="A41" s="265"/>
      <c r="B41" s="265"/>
      <c r="C41" s="265"/>
      <c r="D41" s="255"/>
      <c r="E41" s="245"/>
      <c r="F41" s="41" t="s">
        <v>94</v>
      </c>
      <c r="G41" s="11">
        <f>+G42</f>
        <v>8625</v>
      </c>
      <c r="H41" s="11">
        <f>+H42</f>
        <v>8625</v>
      </c>
    </row>
    <row r="42" spans="1:16" s="22" customFormat="1" ht="16.8" customHeight="1">
      <c r="A42" s="265"/>
      <c r="B42" s="265"/>
      <c r="C42" s="265"/>
      <c r="D42" s="255"/>
      <c r="E42" s="245"/>
      <c r="F42" s="41" t="s">
        <v>91</v>
      </c>
      <c r="G42" s="11">
        <f t="shared" si="8"/>
        <v>8625</v>
      </c>
      <c r="H42" s="11">
        <f t="shared" si="8"/>
        <v>8625</v>
      </c>
      <c r="I42" s="27"/>
    </row>
    <row r="43" spans="1:16" s="22" customFormat="1">
      <c r="A43" s="265"/>
      <c r="B43" s="265"/>
      <c r="C43" s="265"/>
      <c r="D43" s="255"/>
      <c r="E43" s="245"/>
      <c r="F43" s="41" t="s">
        <v>90</v>
      </c>
      <c r="G43" s="11">
        <f>+'Հավելված 4'!E14</f>
        <v>8625</v>
      </c>
      <c r="H43" s="11">
        <f>+'Հավելված 4'!F14</f>
        <v>8625</v>
      </c>
      <c r="I43" s="28"/>
    </row>
    <row r="44" spans="1:16" s="22" customFormat="1" ht="17.350000000000001" customHeight="1">
      <c r="A44" s="265" t="s">
        <v>160</v>
      </c>
      <c r="B44" s="268"/>
      <c r="C44" s="260"/>
      <c r="D44" s="261"/>
      <c r="E44" s="270"/>
      <c r="F44" s="35" t="s">
        <v>161</v>
      </c>
      <c r="G44" s="2">
        <f>+G46+G63</f>
        <v>-8698</v>
      </c>
      <c r="H44" s="2">
        <f>+H46+H63</f>
        <v>-8698</v>
      </c>
    </row>
    <row r="45" spans="1:16" s="22" customFormat="1" ht="16.8" customHeight="1">
      <c r="A45" s="265"/>
      <c r="B45" s="268"/>
      <c r="C45" s="260"/>
      <c r="D45" s="262"/>
      <c r="E45" s="271"/>
      <c r="F45" s="36" t="s">
        <v>20</v>
      </c>
      <c r="G45" s="7"/>
      <c r="H45" s="7"/>
    </row>
    <row r="46" spans="1:16" s="22" customFormat="1" ht="33.85">
      <c r="A46" s="265"/>
      <c r="B46" s="265" t="s">
        <v>162</v>
      </c>
      <c r="C46" s="269"/>
      <c r="D46" s="262"/>
      <c r="E46" s="271"/>
      <c r="F46" s="35" t="s">
        <v>163</v>
      </c>
      <c r="G46" s="8">
        <f>+G48</f>
        <v>-8698</v>
      </c>
      <c r="H46" s="8">
        <f>+H48</f>
        <v>0</v>
      </c>
    </row>
    <row r="47" spans="1:16" s="22" customFormat="1" ht="16.8" customHeight="1">
      <c r="A47" s="265"/>
      <c r="B47" s="265"/>
      <c r="C47" s="269"/>
      <c r="D47" s="262"/>
      <c r="E47" s="271"/>
      <c r="F47" s="36" t="s">
        <v>20</v>
      </c>
      <c r="G47" s="8"/>
      <c r="H47" s="8"/>
    </row>
    <row r="48" spans="1:16" s="22" customFormat="1" ht="33.85">
      <c r="A48" s="265"/>
      <c r="B48" s="265"/>
      <c r="C48" s="265" t="s">
        <v>164</v>
      </c>
      <c r="D48" s="262"/>
      <c r="E48" s="271"/>
      <c r="F48" s="35" t="s">
        <v>165</v>
      </c>
      <c r="G48" s="8">
        <f>+G50</f>
        <v>-8698</v>
      </c>
      <c r="H48" s="8">
        <f>+H50</f>
        <v>0</v>
      </c>
      <c r="I48" s="23"/>
      <c r="J48" s="23"/>
      <c r="K48" s="23"/>
      <c r="L48" s="23"/>
      <c r="M48" s="23"/>
      <c r="N48" s="23"/>
      <c r="O48" s="23"/>
      <c r="P48" s="23"/>
    </row>
    <row r="49" spans="1:16" s="22" customFormat="1" ht="16.8" customHeight="1">
      <c r="A49" s="265"/>
      <c r="B49" s="265"/>
      <c r="C49" s="265"/>
      <c r="D49" s="262"/>
      <c r="E49" s="271"/>
      <c r="F49" s="36" t="s">
        <v>20</v>
      </c>
      <c r="G49" s="8"/>
      <c r="H49" s="8"/>
      <c r="I49" s="23"/>
      <c r="J49" s="23"/>
      <c r="K49" s="23"/>
      <c r="L49" s="23"/>
      <c r="M49" s="23"/>
      <c r="N49" s="23"/>
      <c r="O49" s="23"/>
      <c r="P49" s="23"/>
    </row>
    <row r="50" spans="1:16" s="22" customFormat="1" ht="36">
      <c r="A50" s="265"/>
      <c r="B50" s="265"/>
      <c r="C50" s="265"/>
      <c r="D50" s="262"/>
      <c r="E50" s="271"/>
      <c r="F50" s="37" t="s">
        <v>36</v>
      </c>
      <c r="G50" s="8">
        <f>+G52</f>
        <v>-8698</v>
      </c>
      <c r="H50" s="8">
        <f>+H52</f>
        <v>0</v>
      </c>
      <c r="I50" s="23"/>
      <c r="J50" s="23"/>
      <c r="K50" s="23"/>
      <c r="L50" s="23"/>
      <c r="M50" s="23"/>
      <c r="N50" s="23"/>
      <c r="O50" s="23"/>
      <c r="P50" s="23"/>
    </row>
    <row r="51" spans="1:16" s="22" customFormat="1" ht="16.8" customHeight="1">
      <c r="A51" s="265"/>
      <c r="B51" s="265"/>
      <c r="C51" s="265"/>
      <c r="D51" s="263"/>
      <c r="E51" s="272"/>
      <c r="F51" s="36" t="s">
        <v>20</v>
      </c>
      <c r="G51" s="8"/>
      <c r="H51" s="24"/>
      <c r="I51" s="23"/>
      <c r="J51" s="23"/>
      <c r="K51" s="23"/>
      <c r="L51" s="23"/>
      <c r="M51" s="23"/>
      <c r="N51" s="23"/>
      <c r="O51" s="23"/>
      <c r="P51" s="23"/>
    </row>
    <row r="52" spans="1:16" s="22" customFormat="1" ht="36.549999999999997" customHeight="1">
      <c r="A52" s="265"/>
      <c r="B52" s="265"/>
      <c r="C52" s="265"/>
      <c r="D52" s="255">
        <v>1045</v>
      </c>
      <c r="E52" s="273" t="s">
        <v>171</v>
      </c>
      <c r="F52" s="274"/>
      <c r="G52" s="226">
        <f>+G54</f>
        <v>-8698</v>
      </c>
      <c r="H52" s="226">
        <f>+H54</f>
        <v>0</v>
      </c>
      <c r="I52" s="23"/>
      <c r="J52" s="23"/>
      <c r="K52" s="23"/>
      <c r="L52" s="23"/>
      <c r="M52" s="23"/>
      <c r="N52" s="23"/>
      <c r="O52" s="23"/>
      <c r="P52" s="23"/>
    </row>
    <row r="53" spans="1:16" s="22" customFormat="1" ht="16.8" customHeight="1">
      <c r="A53" s="265"/>
      <c r="B53" s="265"/>
      <c r="C53" s="265"/>
      <c r="D53" s="255"/>
      <c r="E53" s="227"/>
      <c r="F53" s="36" t="s">
        <v>20</v>
      </c>
      <c r="G53" s="228"/>
      <c r="H53" s="228"/>
      <c r="I53" s="23"/>
      <c r="J53" s="23"/>
      <c r="K53" s="23"/>
      <c r="L53" s="23"/>
      <c r="M53" s="23"/>
      <c r="N53" s="23"/>
      <c r="O53" s="23"/>
      <c r="P53" s="23"/>
    </row>
    <row r="54" spans="1:16" s="231" customFormat="1" ht="38.200000000000003" customHeight="1">
      <c r="A54" s="265"/>
      <c r="B54" s="265"/>
      <c r="C54" s="265"/>
      <c r="D54" s="255"/>
      <c r="E54" s="212">
        <v>12003</v>
      </c>
      <c r="F54" s="35" t="s">
        <v>172</v>
      </c>
      <c r="G54" s="229">
        <f t="shared" ref="G54:H54" si="9">+G56</f>
        <v>-8698</v>
      </c>
      <c r="H54" s="229">
        <f t="shared" si="9"/>
        <v>0</v>
      </c>
      <c r="I54" s="230"/>
      <c r="J54" s="230"/>
      <c r="K54" s="230"/>
      <c r="L54" s="230"/>
      <c r="M54" s="230"/>
      <c r="N54" s="230"/>
      <c r="O54" s="230"/>
      <c r="P54" s="230"/>
    </row>
    <row r="55" spans="1:16" s="22" customFormat="1">
      <c r="A55" s="265"/>
      <c r="B55" s="265"/>
      <c r="C55" s="265"/>
      <c r="D55" s="255"/>
      <c r="E55" s="245"/>
      <c r="F55" s="36" t="s">
        <v>42</v>
      </c>
      <c r="G55" s="228"/>
      <c r="H55" s="228"/>
    </row>
    <row r="56" spans="1:16" s="26" customFormat="1" ht="36">
      <c r="A56" s="265"/>
      <c r="B56" s="265"/>
      <c r="C56" s="265"/>
      <c r="D56" s="255"/>
      <c r="E56" s="245"/>
      <c r="F56" s="39" t="s">
        <v>36</v>
      </c>
      <c r="G56" s="232">
        <f t="shared" ref="G56:H56" si="10">G58</f>
        <v>-8698</v>
      </c>
      <c r="H56" s="232">
        <f t="shared" si="10"/>
        <v>0</v>
      </c>
    </row>
    <row r="57" spans="1:16" s="22" customFormat="1" ht="54">
      <c r="A57" s="265"/>
      <c r="B57" s="265"/>
      <c r="C57" s="265"/>
      <c r="D57" s="255"/>
      <c r="E57" s="245"/>
      <c r="F57" s="36" t="s">
        <v>37</v>
      </c>
      <c r="G57" s="228"/>
      <c r="H57" s="228"/>
    </row>
    <row r="58" spans="1:16" s="22" customFormat="1" ht="16.8" customHeight="1">
      <c r="A58" s="265"/>
      <c r="B58" s="265"/>
      <c r="C58" s="265"/>
      <c r="D58" s="255"/>
      <c r="E58" s="245"/>
      <c r="F58" s="146" t="s">
        <v>168</v>
      </c>
      <c r="G58" s="228">
        <f t="shared" ref="G58:H59" si="11">G59</f>
        <v>-8698</v>
      </c>
      <c r="H58" s="228">
        <f t="shared" si="11"/>
        <v>0</v>
      </c>
    </row>
    <row r="59" spans="1:16" s="22" customFormat="1" ht="16.8" customHeight="1">
      <c r="A59" s="265"/>
      <c r="B59" s="265"/>
      <c r="C59" s="265"/>
      <c r="D59" s="255"/>
      <c r="E59" s="245"/>
      <c r="F59" s="36" t="s">
        <v>22</v>
      </c>
      <c r="G59" s="233">
        <f t="shared" si="11"/>
        <v>-8698</v>
      </c>
      <c r="H59" s="233">
        <f t="shared" si="11"/>
        <v>0</v>
      </c>
    </row>
    <row r="60" spans="1:16" s="22" customFormat="1" ht="16.8" customHeight="1">
      <c r="A60" s="265"/>
      <c r="B60" s="265"/>
      <c r="C60" s="265"/>
      <c r="D60" s="255"/>
      <c r="E60" s="245"/>
      <c r="F60" s="36" t="s">
        <v>173</v>
      </c>
      <c r="G60" s="233">
        <f t="shared" ref="G60:H60" si="12">+G61</f>
        <v>-8698</v>
      </c>
      <c r="H60" s="233">
        <f t="shared" si="12"/>
        <v>0</v>
      </c>
    </row>
    <row r="61" spans="1:16" s="22" customFormat="1" ht="36">
      <c r="A61" s="265"/>
      <c r="B61" s="265"/>
      <c r="C61" s="265"/>
      <c r="D61" s="255"/>
      <c r="E61" s="245"/>
      <c r="F61" s="36" t="s">
        <v>174</v>
      </c>
      <c r="G61" s="233">
        <f>+G62</f>
        <v>-8698</v>
      </c>
      <c r="H61" s="233">
        <f>+H62</f>
        <v>0</v>
      </c>
      <c r="I61" s="27"/>
    </row>
    <row r="62" spans="1:16" s="22" customFormat="1">
      <c r="A62" s="265"/>
      <c r="B62" s="265"/>
      <c r="C62" s="265"/>
      <c r="D62" s="255"/>
      <c r="E62" s="245"/>
      <c r="F62" s="36" t="s">
        <v>175</v>
      </c>
      <c r="G62" s="233">
        <v>-8698</v>
      </c>
      <c r="H62" s="233">
        <v>0</v>
      </c>
      <c r="I62" s="27"/>
    </row>
    <row r="63" spans="1:16" s="22" customFormat="1" ht="16.95" customHeight="1">
      <c r="A63" s="265"/>
      <c r="B63" s="265" t="s">
        <v>177</v>
      </c>
      <c r="C63" s="42"/>
      <c r="D63" s="257"/>
      <c r="E63" s="276"/>
      <c r="F63" s="35" t="s">
        <v>176</v>
      </c>
      <c r="G63" s="8">
        <f>+G65</f>
        <v>0</v>
      </c>
      <c r="H63" s="8">
        <f>+H65</f>
        <v>-8698</v>
      </c>
    </row>
    <row r="64" spans="1:16" s="22" customFormat="1" ht="16.8" customHeight="1">
      <c r="A64" s="265"/>
      <c r="B64" s="265"/>
      <c r="C64" s="42"/>
      <c r="D64" s="258"/>
      <c r="E64" s="277"/>
      <c r="F64" s="36" t="s">
        <v>20</v>
      </c>
      <c r="G64" s="8"/>
      <c r="H64" s="8"/>
    </row>
    <row r="65" spans="1:16" s="22" customFormat="1" ht="16.95" customHeight="1">
      <c r="A65" s="265"/>
      <c r="B65" s="265"/>
      <c r="C65" s="265" t="s">
        <v>164</v>
      </c>
      <c r="D65" s="258"/>
      <c r="E65" s="277"/>
      <c r="F65" s="35" t="s">
        <v>176</v>
      </c>
      <c r="G65" s="8">
        <f>+G67</f>
        <v>0</v>
      </c>
      <c r="H65" s="8">
        <f>+H67</f>
        <v>-8698</v>
      </c>
      <c r="I65" s="23"/>
      <c r="J65" s="23"/>
      <c r="K65" s="23"/>
      <c r="L65" s="23"/>
      <c r="M65" s="23"/>
      <c r="N65" s="23"/>
      <c r="O65" s="23"/>
      <c r="P65" s="23"/>
    </row>
    <row r="66" spans="1:16" s="22" customFormat="1" ht="16.8" customHeight="1">
      <c r="A66" s="265"/>
      <c r="B66" s="265"/>
      <c r="C66" s="265"/>
      <c r="D66" s="258"/>
      <c r="E66" s="277"/>
      <c r="F66" s="36" t="s">
        <v>20</v>
      </c>
      <c r="G66" s="8"/>
      <c r="H66" s="8"/>
      <c r="I66" s="23"/>
      <c r="J66" s="23"/>
      <c r="K66" s="23"/>
      <c r="L66" s="23"/>
      <c r="M66" s="23"/>
      <c r="N66" s="23"/>
      <c r="O66" s="23"/>
      <c r="P66" s="23"/>
    </row>
    <row r="67" spans="1:16" s="22" customFormat="1" ht="36">
      <c r="A67" s="265"/>
      <c r="B67" s="265"/>
      <c r="C67" s="265"/>
      <c r="D67" s="258"/>
      <c r="E67" s="277"/>
      <c r="F67" s="37" t="s">
        <v>36</v>
      </c>
      <c r="G67" s="8">
        <f>+G69</f>
        <v>0</v>
      </c>
      <c r="H67" s="8">
        <f>+H69</f>
        <v>-8698</v>
      </c>
      <c r="I67" s="23"/>
      <c r="J67" s="23"/>
      <c r="K67" s="23"/>
      <c r="L67" s="23"/>
      <c r="M67" s="23"/>
      <c r="N67" s="23"/>
      <c r="O67" s="23"/>
      <c r="P67" s="23"/>
    </row>
    <row r="68" spans="1:16" s="22" customFormat="1" ht="16.8" customHeight="1">
      <c r="A68" s="265"/>
      <c r="B68" s="265"/>
      <c r="C68" s="265"/>
      <c r="D68" s="259"/>
      <c r="E68" s="278"/>
      <c r="F68" s="36" t="s">
        <v>20</v>
      </c>
      <c r="G68" s="8"/>
      <c r="H68" s="24"/>
      <c r="I68" s="23"/>
      <c r="J68" s="23"/>
      <c r="K68" s="23"/>
      <c r="L68" s="23"/>
      <c r="M68" s="23"/>
      <c r="N68" s="23"/>
      <c r="O68" s="23"/>
      <c r="P68" s="23"/>
    </row>
    <row r="69" spans="1:16" s="22" customFormat="1">
      <c r="A69" s="265"/>
      <c r="B69" s="265"/>
      <c r="C69" s="265"/>
      <c r="D69" s="255">
        <v>1193</v>
      </c>
      <c r="E69" s="273" t="s">
        <v>166</v>
      </c>
      <c r="F69" s="274"/>
      <c r="G69" s="226">
        <f>+G71</f>
        <v>0</v>
      </c>
      <c r="H69" s="226">
        <f>+H71</f>
        <v>-8698</v>
      </c>
      <c r="I69" s="23"/>
      <c r="J69" s="23"/>
      <c r="K69" s="23"/>
      <c r="L69" s="23"/>
      <c r="M69" s="23"/>
      <c r="N69" s="23"/>
      <c r="O69" s="23"/>
      <c r="P69" s="23"/>
    </row>
    <row r="70" spans="1:16" s="22" customFormat="1" ht="16.8" customHeight="1">
      <c r="A70" s="265"/>
      <c r="B70" s="265"/>
      <c r="C70" s="265"/>
      <c r="D70" s="255"/>
      <c r="E70" s="227"/>
      <c r="F70" s="36" t="s">
        <v>20</v>
      </c>
      <c r="G70" s="228"/>
      <c r="H70" s="228"/>
      <c r="I70" s="23"/>
      <c r="J70" s="23"/>
      <c r="K70" s="23"/>
      <c r="L70" s="23"/>
      <c r="M70" s="23"/>
      <c r="N70" s="23"/>
      <c r="O70" s="23"/>
      <c r="P70" s="23"/>
    </row>
    <row r="71" spans="1:16" s="231" customFormat="1" ht="67.650000000000006">
      <c r="A71" s="265"/>
      <c r="B71" s="265"/>
      <c r="C71" s="265"/>
      <c r="D71" s="255"/>
      <c r="E71" s="212">
        <v>11001</v>
      </c>
      <c r="F71" s="35" t="s">
        <v>167</v>
      </c>
      <c r="G71" s="229">
        <f t="shared" ref="G71:H71" si="13">+G73</f>
        <v>0</v>
      </c>
      <c r="H71" s="229">
        <f t="shared" si="13"/>
        <v>-8698</v>
      </c>
      <c r="I71" s="230"/>
      <c r="J71" s="230"/>
      <c r="K71" s="230"/>
      <c r="L71" s="230"/>
      <c r="M71" s="230"/>
      <c r="N71" s="230"/>
      <c r="O71" s="230"/>
      <c r="P71" s="230"/>
    </row>
    <row r="72" spans="1:16" s="22" customFormat="1">
      <c r="A72" s="265"/>
      <c r="B72" s="265"/>
      <c r="C72" s="265"/>
      <c r="D72" s="255"/>
      <c r="E72" s="245"/>
      <c r="F72" s="36" t="s">
        <v>42</v>
      </c>
      <c r="G72" s="228"/>
      <c r="H72" s="228"/>
    </row>
    <row r="73" spans="1:16" s="26" customFormat="1" ht="36">
      <c r="A73" s="265"/>
      <c r="B73" s="265"/>
      <c r="C73" s="265"/>
      <c r="D73" s="255"/>
      <c r="E73" s="245"/>
      <c r="F73" s="39" t="s">
        <v>36</v>
      </c>
      <c r="G73" s="232">
        <f t="shared" ref="G73:H73" si="14">G75</f>
        <v>0</v>
      </c>
      <c r="H73" s="232">
        <f t="shared" si="14"/>
        <v>-8698</v>
      </c>
    </row>
    <row r="74" spans="1:16" s="22" customFormat="1" ht="54">
      <c r="A74" s="265"/>
      <c r="B74" s="265"/>
      <c r="C74" s="265"/>
      <c r="D74" s="255"/>
      <c r="E74" s="245"/>
      <c r="F74" s="36" t="s">
        <v>37</v>
      </c>
      <c r="G74" s="228"/>
      <c r="H74" s="228"/>
    </row>
    <row r="75" spans="1:16" s="22" customFormat="1" ht="16.8" customHeight="1">
      <c r="A75" s="265"/>
      <c r="B75" s="265"/>
      <c r="C75" s="265"/>
      <c r="D75" s="255"/>
      <c r="E75" s="245"/>
      <c r="F75" s="146" t="s">
        <v>168</v>
      </c>
      <c r="G75" s="228">
        <f t="shared" ref="G75:H76" si="15">G76</f>
        <v>0</v>
      </c>
      <c r="H75" s="228">
        <f t="shared" si="15"/>
        <v>-8698</v>
      </c>
    </row>
    <row r="76" spans="1:16" s="22" customFormat="1" ht="16.8" customHeight="1">
      <c r="A76" s="265"/>
      <c r="B76" s="265"/>
      <c r="C76" s="265"/>
      <c r="D76" s="255"/>
      <c r="E76" s="245"/>
      <c r="F76" s="36" t="s">
        <v>22</v>
      </c>
      <c r="G76" s="233">
        <f t="shared" si="15"/>
        <v>0</v>
      </c>
      <c r="H76" s="233">
        <f t="shared" si="15"/>
        <v>-8698</v>
      </c>
    </row>
    <row r="77" spans="1:16" s="22" customFormat="1" ht="16.8" customHeight="1">
      <c r="A77" s="265"/>
      <c r="B77" s="265"/>
      <c r="C77" s="265"/>
      <c r="D77" s="255"/>
      <c r="E77" s="245"/>
      <c r="F77" s="36" t="s">
        <v>169</v>
      </c>
      <c r="G77" s="233">
        <f t="shared" ref="G77:H77" si="16">+G78</f>
        <v>0</v>
      </c>
      <c r="H77" s="233">
        <f t="shared" si="16"/>
        <v>-8698</v>
      </c>
    </row>
    <row r="78" spans="1:16" s="22" customFormat="1" ht="36">
      <c r="A78" s="265"/>
      <c r="B78" s="265"/>
      <c r="C78" s="265"/>
      <c r="D78" s="255"/>
      <c r="E78" s="245"/>
      <c r="F78" s="36" t="s">
        <v>170</v>
      </c>
      <c r="G78" s="233">
        <f>+G79</f>
        <v>0</v>
      </c>
      <c r="H78" s="233">
        <f>+H79</f>
        <v>-8698</v>
      </c>
      <c r="I78" s="27"/>
    </row>
    <row r="79" spans="1:16" s="22" customFormat="1">
      <c r="A79" s="265"/>
      <c r="B79" s="265"/>
      <c r="C79" s="265"/>
      <c r="D79" s="255"/>
      <c r="E79" s="245"/>
      <c r="F79" s="36" t="s">
        <v>178</v>
      </c>
      <c r="G79" s="233">
        <v>0</v>
      </c>
      <c r="H79" s="233">
        <f>+'Հավելված N 5'!G12</f>
        <v>-8698</v>
      </c>
      <c r="I79" s="27"/>
    </row>
    <row r="80" spans="1:16" ht="9.4499999999999993" customHeight="1">
      <c r="A80" s="56"/>
      <c r="B80" s="98"/>
      <c r="C80" s="57"/>
      <c r="D80" s="36"/>
      <c r="E80" s="36"/>
    </row>
    <row r="81" spans="1:8" s="22" customFormat="1" ht="34.950000000000003" customHeight="1">
      <c r="A81" s="36"/>
      <c r="B81" s="36"/>
      <c r="C81" s="36"/>
      <c r="D81" s="93"/>
      <c r="E81" s="93"/>
      <c r="F81" s="35" t="s">
        <v>67</v>
      </c>
      <c r="G81" s="43">
        <f t="shared" ref="G81:H81" si="17">+G82</f>
        <v>0</v>
      </c>
      <c r="H81" s="43">
        <f t="shared" si="17"/>
        <v>0</v>
      </c>
    </row>
    <row r="82" spans="1:8" ht="33.85">
      <c r="A82" s="264" t="s">
        <v>68</v>
      </c>
      <c r="B82" s="282"/>
      <c r="C82" s="264"/>
      <c r="D82" s="264"/>
      <c r="E82" s="264"/>
      <c r="F82" s="44" t="s">
        <v>69</v>
      </c>
      <c r="G82" s="45">
        <f t="shared" ref="G82:H82" si="18">+G84</f>
        <v>0</v>
      </c>
      <c r="H82" s="45">
        <f t="shared" si="18"/>
        <v>0</v>
      </c>
    </row>
    <row r="83" spans="1:8">
      <c r="A83" s="264"/>
      <c r="B83" s="282"/>
      <c r="C83" s="264"/>
      <c r="D83" s="264"/>
      <c r="E83" s="264"/>
      <c r="F83" s="36" t="s">
        <v>20</v>
      </c>
      <c r="G83" s="45"/>
      <c r="H83" s="45"/>
    </row>
    <row r="84" spans="1:8" ht="33.85">
      <c r="A84" s="264"/>
      <c r="B84" s="264" t="s">
        <v>70</v>
      </c>
      <c r="C84" s="282"/>
      <c r="D84" s="264"/>
      <c r="E84" s="264"/>
      <c r="F84" s="44" t="s">
        <v>71</v>
      </c>
      <c r="G84" s="46">
        <f t="shared" ref="G84:H84" si="19">+G86</f>
        <v>0</v>
      </c>
      <c r="H84" s="46">
        <f t="shared" si="19"/>
        <v>0</v>
      </c>
    </row>
    <row r="85" spans="1:8">
      <c r="A85" s="264"/>
      <c r="B85" s="264"/>
      <c r="C85" s="282"/>
      <c r="D85" s="264"/>
      <c r="E85" s="264"/>
      <c r="F85" s="36" t="s">
        <v>20</v>
      </c>
      <c r="G85" s="46"/>
      <c r="H85" s="47"/>
    </row>
    <row r="86" spans="1:8">
      <c r="A86" s="264"/>
      <c r="B86" s="264"/>
      <c r="C86" s="264" t="s">
        <v>70</v>
      </c>
      <c r="D86" s="282"/>
      <c r="E86" s="264"/>
      <c r="F86" s="35" t="s">
        <v>72</v>
      </c>
      <c r="G86" s="46">
        <f>+G88</f>
        <v>0</v>
      </c>
      <c r="H86" s="46">
        <f>+H88</f>
        <v>0</v>
      </c>
    </row>
    <row r="87" spans="1:8">
      <c r="A87" s="264"/>
      <c r="B87" s="264"/>
      <c r="C87" s="264"/>
      <c r="D87" s="282"/>
      <c r="E87" s="264"/>
      <c r="F87" s="36" t="s">
        <v>20</v>
      </c>
      <c r="G87" s="47"/>
      <c r="H87" s="47"/>
    </row>
    <row r="88" spans="1:8">
      <c r="A88" s="264"/>
      <c r="B88" s="264"/>
      <c r="C88" s="264"/>
      <c r="D88" s="282"/>
      <c r="E88" s="264"/>
      <c r="F88" s="36" t="s">
        <v>73</v>
      </c>
      <c r="G88" s="48">
        <f t="shared" ref="G88:H88" si="20">+G90</f>
        <v>0</v>
      </c>
      <c r="H88" s="48">
        <f t="shared" si="20"/>
        <v>0</v>
      </c>
    </row>
    <row r="89" spans="1:8">
      <c r="A89" s="264"/>
      <c r="B89" s="264"/>
      <c r="C89" s="264"/>
      <c r="D89" s="282"/>
      <c r="E89" s="264"/>
      <c r="F89" s="36" t="s">
        <v>20</v>
      </c>
      <c r="G89" s="50"/>
      <c r="H89" s="50"/>
    </row>
    <row r="90" spans="1:8">
      <c r="A90" s="264"/>
      <c r="B90" s="264"/>
      <c r="C90" s="264"/>
      <c r="D90" s="279" t="s">
        <v>74</v>
      </c>
      <c r="E90" s="266" t="s">
        <v>75</v>
      </c>
      <c r="F90" s="266" t="s">
        <v>72</v>
      </c>
      <c r="G90" s="45">
        <f>+G92+G100</f>
        <v>0</v>
      </c>
      <c r="H90" s="45">
        <f>+H92+H100</f>
        <v>0</v>
      </c>
    </row>
    <row r="91" spans="1:8">
      <c r="A91" s="264"/>
      <c r="B91" s="264"/>
      <c r="C91" s="264"/>
      <c r="D91" s="280"/>
      <c r="E91" s="51"/>
      <c r="F91" s="36" t="s">
        <v>20</v>
      </c>
      <c r="G91" s="52"/>
      <c r="H91" s="52"/>
    </row>
    <row r="92" spans="1:8">
      <c r="A92" s="264"/>
      <c r="B92" s="264"/>
      <c r="C92" s="264"/>
      <c r="D92" s="280"/>
      <c r="E92" s="96">
        <v>11001</v>
      </c>
      <c r="F92" s="35" t="s">
        <v>72</v>
      </c>
      <c r="G92" s="33">
        <f t="shared" ref="G92:H92" si="21">+G94</f>
        <v>8698</v>
      </c>
      <c r="H92" s="33">
        <f t="shared" si="21"/>
        <v>8698</v>
      </c>
    </row>
    <row r="93" spans="1:8">
      <c r="A93" s="264"/>
      <c r="B93" s="264"/>
      <c r="C93" s="264"/>
      <c r="D93" s="280"/>
      <c r="E93" s="267"/>
      <c r="F93" s="36" t="s">
        <v>42</v>
      </c>
      <c r="G93" s="53"/>
      <c r="H93" s="53"/>
    </row>
    <row r="94" spans="1:8">
      <c r="A94" s="264"/>
      <c r="B94" s="264"/>
      <c r="C94" s="264"/>
      <c r="D94" s="280"/>
      <c r="E94" s="267"/>
      <c r="F94" s="54" t="s">
        <v>73</v>
      </c>
      <c r="G94" s="55">
        <f t="shared" ref="G94:H94" si="22">+G96</f>
        <v>8698</v>
      </c>
      <c r="H94" s="55">
        <f t="shared" si="22"/>
        <v>8698</v>
      </c>
    </row>
    <row r="95" spans="1:8" ht="50.9" customHeight="1">
      <c r="A95" s="264"/>
      <c r="B95" s="264"/>
      <c r="C95" s="264"/>
      <c r="D95" s="280"/>
      <c r="E95" s="267"/>
      <c r="F95" s="36" t="s">
        <v>76</v>
      </c>
      <c r="G95" s="53"/>
      <c r="H95" s="53"/>
    </row>
    <row r="96" spans="1:8">
      <c r="A96" s="264"/>
      <c r="B96" s="264"/>
      <c r="C96" s="264"/>
      <c r="D96" s="280"/>
      <c r="E96" s="267"/>
      <c r="F96" s="93" t="s">
        <v>21</v>
      </c>
      <c r="G96" s="52">
        <f t="shared" ref="G96:H98" si="23">+G97</f>
        <v>8698</v>
      </c>
      <c r="H96" s="52">
        <f t="shared" si="23"/>
        <v>8698</v>
      </c>
    </row>
    <row r="97" spans="1:8">
      <c r="A97" s="264"/>
      <c r="B97" s="264"/>
      <c r="C97" s="264"/>
      <c r="D97" s="280"/>
      <c r="E97" s="267"/>
      <c r="F97" s="36" t="s">
        <v>22</v>
      </c>
      <c r="G97" s="49">
        <f t="shared" si="23"/>
        <v>8698</v>
      </c>
      <c r="H97" s="49">
        <f t="shared" si="23"/>
        <v>8698</v>
      </c>
    </row>
    <row r="98" spans="1:8">
      <c r="A98" s="264"/>
      <c r="B98" s="264"/>
      <c r="C98" s="264"/>
      <c r="D98" s="280"/>
      <c r="E98" s="267"/>
      <c r="F98" s="36" t="s">
        <v>77</v>
      </c>
      <c r="G98" s="49">
        <f t="shared" si="23"/>
        <v>8698</v>
      </c>
      <c r="H98" s="49">
        <f t="shared" si="23"/>
        <v>8698</v>
      </c>
    </row>
    <row r="99" spans="1:8">
      <c r="A99" s="264"/>
      <c r="B99" s="264"/>
      <c r="C99" s="264"/>
      <c r="D99" s="280"/>
      <c r="E99" s="267"/>
      <c r="F99" s="36" t="s">
        <v>78</v>
      </c>
      <c r="G99" s="49">
        <v>8698</v>
      </c>
      <c r="H99" s="49">
        <v>8698</v>
      </c>
    </row>
    <row r="100" spans="1:8">
      <c r="A100" s="264"/>
      <c r="B100" s="264"/>
      <c r="C100" s="264"/>
      <c r="D100" s="280"/>
      <c r="E100" s="147">
        <v>11001</v>
      </c>
      <c r="F100" s="35" t="s">
        <v>72</v>
      </c>
      <c r="G100" s="33">
        <f t="shared" ref="G100:H100" si="24">+G102</f>
        <v>-8698</v>
      </c>
      <c r="H100" s="33">
        <f t="shared" si="24"/>
        <v>-8698</v>
      </c>
    </row>
    <row r="101" spans="1:8">
      <c r="A101" s="264"/>
      <c r="B101" s="264"/>
      <c r="C101" s="264"/>
      <c r="D101" s="280"/>
      <c r="E101" s="267"/>
      <c r="F101" s="36" t="s">
        <v>42</v>
      </c>
      <c r="G101" s="53"/>
      <c r="H101" s="53"/>
    </row>
    <row r="102" spans="1:8">
      <c r="A102" s="264"/>
      <c r="B102" s="264"/>
      <c r="C102" s="264"/>
      <c r="D102" s="280"/>
      <c r="E102" s="267"/>
      <c r="F102" s="54" t="s">
        <v>73</v>
      </c>
      <c r="G102" s="55">
        <f t="shared" ref="G102:H102" si="25">+G104</f>
        <v>-8698</v>
      </c>
      <c r="H102" s="55">
        <f t="shared" si="25"/>
        <v>-8698</v>
      </c>
    </row>
    <row r="103" spans="1:8" ht="50.9" customHeight="1">
      <c r="A103" s="264"/>
      <c r="B103" s="264"/>
      <c r="C103" s="264"/>
      <c r="D103" s="280"/>
      <c r="E103" s="267"/>
      <c r="F103" s="36" t="s">
        <v>76</v>
      </c>
      <c r="G103" s="53"/>
      <c r="H103" s="53"/>
    </row>
    <row r="104" spans="1:8">
      <c r="A104" s="264"/>
      <c r="B104" s="264"/>
      <c r="C104" s="264"/>
      <c r="D104" s="280"/>
      <c r="E104" s="267"/>
      <c r="F104" s="146" t="s">
        <v>21</v>
      </c>
      <c r="G104" s="52">
        <f t="shared" ref="G104:H106" si="26">+G105</f>
        <v>-8698</v>
      </c>
      <c r="H104" s="52">
        <f t="shared" si="26"/>
        <v>-8698</v>
      </c>
    </row>
    <row r="105" spans="1:8">
      <c r="A105" s="264"/>
      <c r="B105" s="264"/>
      <c r="C105" s="264"/>
      <c r="D105" s="280"/>
      <c r="E105" s="267"/>
      <c r="F105" s="36" t="s">
        <v>22</v>
      </c>
      <c r="G105" s="49">
        <f t="shared" si="26"/>
        <v>-8698</v>
      </c>
      <c r="H105" s="49">
        <f t="shared" si="26"/>
        <v>-8698</v>
      </c>
    </row>
    <row r="106" spans="1:8">
      <c r="A106" s="264"/>
      <c r="B106" s="264"/>
      <c r="C106" s="264"/>
      <c r="D106" s="280"/>
      <c r="E106" s="267"/>
      <c r="F106" s="36" t="s">
        <v>77</v>
      </c>
      <c r="G106" s="49">
        <f t="shared" si="26"/>
        <v>-8698</v>
      </c>
      <c r="H106" s="49">
        <f t="shared" si="26"/>
        <v>-8698</v>
      </c>
    </row>
    <row r="107" spans="1:8">
      <c r="A107" s="264"/>
      <c r="B107" s="264"/>
      <c r="C107" s="264"/>
      <c r="D107" s="281"/>
      <c r="E107" s="267"/>
      <c r="F107" s="36" t="s">
        <v>78</v>
      </c>
      <c r="G107" s="49">
        <v>-8698</v>
      </c>
      <c r="H107" s="49">
        <v>-8698</v>
      </c>
    </row>
  </sheetData>
  <mergeCells count="47">
    <mergeCell ref="E101:E107"/>
    <mergeCell ref="A82:A107"/>
    <mergeCell ref="B84:B107"/>
    <mergeCell ref="C86:C107"/>
    <mergeCell ref="D90:D107"/>
    <mergeCell ref="B82:B83"/>
    <mergeCell ref="C82:C85"/>
    <mergeCell ref="D82:D89"/>
    <mergeCell ref="A44:A79"/>
    <mergeCell ref="E63:E68"/>
    <mergeCell ref="D63:D68"/>
    <mergeCell ref="E55:E62"/>
    <mergeCell ref="B63:B79"/>
    <mergeCell ref="C65:C79"/>
    <mergeCell ref="B46:B62"/>
    <mergeCell ref="C48:C62"/>
    <mergeCell ref="F2:H2"/>
    <mergeCell ref="F1:H1"/>
    <mergeCell ref="C13:C16"/>
    <mergeCell ref="E21:F21"/>
    <mergeCell ref="C17:C43"/>
    <mergeCell ref="E13:E20"/>
    <mergeCell ref="F3:H3"/>
    <mergeCell ref="A5:H5"/>
    <mergeCell ref="A8:C8"/>
    <mergeCell ref="G8:H8"/>
    <mergeCell ref="A13:A43"/>
    <mergeCell ref="B13:B14"/>
    <mergeCell ref="D21:D43"/>
    <mergeCell ref="D8:E8"/>
    <mergeCell ref="F8:F9"/>
    <mergeCell ref="E36:E43"/>
    <mergeCell ref="D13:D20"/>
    <mergeCell ref="E82:E89"/>
    <mergeCell ref="B15:B43"/>
    <mergeCell ref="E90:F90"/>
    <mergeCell ref="E93:E99"/>
    <mergeCell ref="E24:E34"/>
    <mergeCell ref="B44:B45"/>
    <mergeCell ref="C44:C47"/>
    <mergeCell ref="D44:D51"/>
    <mergeCell ref="E44:E51"/>
    <mergeCell ref="D69:D79"/>
    <mergeCell ref="E69:F69"/>
    <mergeCell ref="E72:E79"/>
    <mergeCell ref="D52:D62"/>
    <mergeCell ref="E52:F5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8"/>
  <sheetViews>
    <sheetView topLeftCell="A7" zoomScale="85" zoomScaleNormal="85" workbookViewId="0">
      <selection activeCell="D15" sqref="D15"/>
    </sheetView>
  </sheetViews>
  <sheetFormatPr defaultColWidth="9.09765625" defaultRowHeight="18"/>
  <cols>
    <col min="1" max="1" width="9.09765625" style="106"/>
    <col min="2" max="2" width="9.09765625" style="106" customWidth="1"/>
    <col min="3" max="3" width="54.296875" style="106" customWidth="1"/>
    <col min="4" max="4" width="16.5" style="106" customWidth="1"/>
    <col min="5" max="8" width="20.3984375" style="106" customWidth="1"/>
    <col min="9" max="9" width="15.5" style="106" bestFit="1" customWidth="1"/>
    <col min="10" max="10" width="13.796875" style="106" bestFit="1" customWidth="1"/>
    <col min="11" max="16384" width="9.09765625" style="106"/>
  </cols>
  <sheetData>
    <row r="1" spans="1:10" s="155" customFormat="1" ht="26.35" customHeight="1">
      <c r="A1" s="153"/>
      <c r="B1" s="154"/>
      <c r="C1" s="154"/>
      <c r="D1" s="154"/>
      <c r="E1" s="153"/>
      <c r="F1" s="285" t="s">
        <v>47</v>
      </c>
      <c r="G1" s="285"/>
      <c r="H1" s="285"/>
    </row>
    <row r="2" spans="1:10">
      <c r="A2" s="156"/>
      <c r="B2" s="156"/>
      <c r="C2" s="156"/>
      <c r="D2" s="156"/>
      <c r="E2" s="157"/>
      <c r="F2" s="286" t="s">
        <v>66</v>
      </c>
      <c r="G2" s="286"/>
      <c r="H2" s="286"/>
    </row>
    <row r="3" spans="1:10">
      <c r="A3" s="156"/>
      <c r="B3" s="156"/>
      <c r="C3" s="156"/>
      <c r="D3" s="156"/>
      <c r="E3" s="157"/>
      <c r="F3" s="286" t="s">
        <v>46</v>
      </c>
      <c r="G3" s="286"/>
      <c r="H3" s="286"/>
    </row>
    <row r="4" spans="1:10">
      <c r="A4" s="158"/>
      <c r="B4" s="158"/>
      <c r="C4" s="159"/>
      <c r="D4" s="157"/>
      <c r="E4" s="157"/>
      <c r="F4" s="157"/>
      <c r="G4" s="157"/>
      <c r="H4" s="157"/>
    </row>
    <row r="5" spans="1:10" ht="37.5" customHeight="1">
      <c r="A5" s="287" t="s">
        <v>134</v>
      </c>
      <c r="B5" s="288"/>
      <c r="C5" s="288"/>
      <c r="D5" s="288"/>
      <c r="E5" s="288"/>
      <c r="F5" s="288"/>
      <c r="G5" s="288"/>
      <c r="H5" s="288"/>
    </row>
    <row r="6" spans="1:10" ht="37.5" customHeight="1">
      <c r="A6" s="288"/>
      <c r="B6" s="288"/>
      <c r="C6" s="288"/>
      <c r="D6" s="288"/>
      <c r="E6" s="288"/>
      <c r="F6" s="288"/>
      <c r="G6" s="288"/>
      <c r="H6" s="288"/>
    </row>
    <row r="7" spans="1:10">
      <c r="E7" s="157"/>
      <c r="F7" s="157"/>
      <c r="G7" s="157"/>
    </row>
    <row r="8" spans="1:10">
      <c r="A8" s="160"/>
      <c r="B8" s="160"/>
      <c r="C8" s="160"/>
      <c r="D8" s="161"/>
      <c r="E8" s="157"/>
      <c r="F8" s="157"/>
      <c r="G8" s="289" t="s">
        <v>24</v>
      </c>
      <c r="H8" s="289"/>
    </row>
    <row r="9" spans="1:10" ht="45" customHeight="1">
      <c r="A9" s="290" t="s">
        <v>135</v>
      </c>
      <c r="B9" s="291"/>
      <c r="C9" s="292" t="s">
        <v>136</v>
      </c>
      <c r="D9" s="294" t="s">
        <v>137</v>
      </c>
      <c r="E9" s="296" t="s">
        <v>49</v>
      </c>
      <c r="F9" s="297"/>
      <c r="G9" s="297"/>
      <c r="H9" s="298"/>
    </row>
    <row r="10" spans="1:10" ht="101.45">
      <c r="A10" s="162" t="s">
        <v>40</v>
      </c>
      <c r="B10" s="162" t="s">
        <v>41</v>
      </c>
      <c r="C10" s="293"/>
      <c r="D10" s="295"/>
      <c r="E10" s="163" t="s">
        <v>138</v>
      </c>
      <c r="F10" s="163" t="s">
        <v>139</v>
      </c>
      <c r="G10" s="163" t="s">
        <v>140</v>
      </c>
      <c r="H10" s="163" t="s">
        <v>141</v>
      </c>
    </row>
    <row r="11" spans="1:10">
      <c r="A11" s="162"/>
      <c r="B11" s="162"/>
      <c r="C11" s="164" t="s">
        <v>142</v>
      </c>
      <c r="D11" s="165">
        <f>SUM(E11:H11)</f>
        <v>8625</v>
      </c>
      <c r="E11" s="166">
        <f>+E13</f>
        <v>0</v>
      </c>
      <c r="F11" s="166">
        <f>+F13</f>
        <v>0</v>
      </c>
      <c r="G11" s="166">
        <f>+G13</f>
        <v>0</v>
      </c>
      <c r="H11" s="166">
        <f>+H13</f>
        <v>8625</v>
      </c>
      <c r="I11" s="112"/>
      <c r="J11" s="112"/>
    </row>
    <row r="12" spans="1:10">
      <c r="A12" s="162"/>
      <c r="B12" s="162"/>
      <c r="C12" s="164" t="s">
        <v>143</v>
      </c>
      <c r="D12" s="167"/>
      <c r="E12" s="166"/>
      <c r="F12" s="166"/>
      <c r="G12" s="166"/>
      <c r="H12" s="166"/>
      <c r="I12" s="112"/>
      <c r="J12" s="168"/>
    </row>
    <row r="13" spans="1:10" ht="33.85">
      <c r="A13" s="169"/>
      <c r="B13" s="170"/>
      <c r="C13" s="170" t="s">
        <v>43</v>
      </c>
      <c r="D13" s="165">
        <f>SUM(E13:H13)</f>
        <v>8625</v>
      </c>
      <c r="E13" s="166">
        <f>+E15</f>
        <v>0</v>
      </c>
      <c r="F13" s="166">
        <f t="shared" ref="F13:H13" si="0">+F15</f>
        <v>0</v>
      </c>
      <c r="G13" s="166">
        <f t="shared" si="0"/>
        <v>0</v>
      </c>
      <c r="H13" s="166">
        <f t="shared" si="0"/>
        <v>8625</v>
      </c>
      <c r="I13" s="112"/>
    </row>
    <row r="14" spans="1:10">
      <c r="A14" s="169"/>
      <c r="B14" s="169"/>
      <c r="C14" s="169" t="s">
        <v>144</v>
      </c>
      <c r="D14" s="171"/>
      <c r="E14" s="171"/>
      <c r="F14" s="171"/>
      <c r="G14" s="171"/>
      <c r="H14" s="171"/>
    </row>
    <row r="15" spans="1:10" ht="67.650000000000006">
      <c r="A15" s="172">
        <v>1075</v>
      </c>
      <c r="B15" s="102">
        <v>21005</v>
      </c>
      <c r="C15" s="35" t="s">
        <v>101</v>
      </c>
      <c r="D15" s="165">
        <f>SUM(E15:H15)</f>
        <v>8625</v>
      </c>
      <c r="E15" s="165">
        <f>+E17</f>
        <v>0</v>
      </c>
      <c r="F15" s="165">
        <f t="shared" ref="F15:H15" si="1">+F17</f>
        <v>0</v>
      </c>
      <c r="G15" s="165">
        <f t="shared" si="1"/>
        <v>0</v>
      </c>
      <c r="H15" s="165">
        <f t="shared" si="1"/>
        <v>8625</v>
      </c>
    </row>
    <row r="16" spans="1:10" s="1" customFormat="1">
      <c r="A16" s="173"/>
      <c r="B16" s="173"/>
      <c r="C16" s="192" t="s">
        <v>20</v>
      </c>
      <c r="D16" s="72"/>
      <c r="E16" s="175"/>
      <c r="F16" s="193"/>
      <c r="G16" s="72"/>
      <c r="H16" s="72"/>
    </row>
    <row r="17" spans="1:9" s="195" customFormat="1" ht="16.95">
      <c r="A17" s="283"/>
      <c r="B17" s="283"/>
      <c r="C17" s="176" t="s">
        <v>149</v>
      </c>
      <c r="D17" s="177">
        <f>SUM(E17:H17)</f>
        <v>8625</v>
      </c>
      <c r="E17" s="177">
        <f>+E18</f>
        <v>0</v>
      </c>
      <c r="F17" s="177">
        <f t="shared" ref="F17:H17" si="2">+F18</f>
        <v>0</v>
      </c>
      <c r="G17" s="177">
        <f t="shared" si="2"/>
        <v>0</v>
      </c>
      <c r="H17" s="177">
        <f t="shared" si="2"/>
        <v>8625</v>
      </c>
      <c r="I17" s="194"/>
    </row>
    <row r="18" spans="1:9" s="197" customFormat="1" ht="54">
      <c r="A18" s="284"/>
      <c r="B18" s="284"/>
      <c r="C18" s="196" t="s">
        <v>150</v>
      </c>
      <c r="D18" s="178">
        <f t="shared" ref="D18" si="3">+E18+F18+G18+H18</f>
        <v>8625</v>
      </c>
      <c r="E18" s="178"/>
      <c r="F18" s="178"/>
      <c r="G18" s="178"/>
      <c r="H18" s="178">
        <v>8625</v>
      </c>
    </row>
  </sheetData>
  <mergeCells count="11">
    <mergeCell ref="A17:A18"/>
    <mergeCell ref="B17:B18"/>
    <mergeCell ref="F1:H1"/>
    <mergeCell ref="F2:H2"/>
    <mergeCell ref="F3:H3"/>
    <mergeCell ref="A5:H6"/>
    <mergeCell ref="G8:H8"/>
    <mergeCell ref="A9:B9"/>
    <mergeCell ref="C9:C10"/>
    <mergeCell ref="D9:D10"/>
    <mergeCell ref="E9:H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G17"/>
  <sheetViews>
    <sheetView topLeftCell="A4" zoomScale="70" zoomScaleNormal="70" workbookViewId="0">
      <selection activeCell="D12" sqref="D12"/>
    </sheetView>
  </sheetViews>
  <sheetFormatPr defaultColWidth="9.09765625" defaultRowHeight="18"/>
  <cols>
    <col min="1" max="3" width="9.09765625" style="180"/>
    <col min="4" max="4" width="54.296875" style="180" customWidth="1"/>
    <col min="5" max="6" width="23.3984375" style="180" customWidth="1"/>
    <col min="7" max="7" width="33.69921875" style="180" customWidth="1"/>
    <col min="8" max="9" width="9.09765625" style="180"/>
    <col min="10" max="10" width="12.296875" style="180" customWidth="1"/>
    <col min="11" max="16384" width="9.09765625" style="180"/>
  </cols>
  <sheetData>
    <row r="1" spans="2:7" s="179" customFormat="1" ht="25.5" customHeight="1">
      <c r="E1" s="302" t="s">
        <v>48</v>
      </c>
      <c r="F1" s="302"/>
    </row>
    <row r="2" spans="2:7">
      <c r="D2" s="181"/>
      <c r="E2" s="303" t="s">
        <v>66</v>
      </c>
      <c r="F2" s="303"/>
    </row>
    <row r="3" spans="2:7">
      <c r="D3" s="181"/>
      <c r="E3" s="303" t="s">
        <v>46</v>
      </c>
      <c r="F3" s="303"/>
    </row>
    <row r="4" spans="2:7" ht="13.5" customHeight="1">
      <c r="D4" s="181"/>
      <c r="E4" s="181"/>
      <c r="F4" s="181"/>
    </row>
    <row r="5" spans="2:7" ht="85.5" customHeight="1">
      <c r="B5" s="304" t="s">
        <v>145</v>
      </c>
      <c r="C5" s="304"/>
      <c r="D5" s="304"/>
      <c r="E5" s="304"/>
      <c r="F5" s="304"/>
      <c r="G5" s="182"/>
    </row>
    <row r="7" spans="2:7">
      <c r="E7" s="183"/>
      <c r="F7" s="183" t="s">
        <v>24</v>
      </c>
    </row>
    <row r="8" spans="2:7" ht="67.099999999999994" customHeight="1">
      <c r="B8" s="290" t="s">
        <v>135</v>
      </c>
      <c r="C8" s="291"/>
      <c r="D8" s="292" t="s">
        <v>136</v>
      </c>
      <c r="E8" s="305" t="s">
        <v>49</v>
      </c>
      <c r="F8" s="306"/>
    </row>
    <row r="9" spans="2:7" ht="88.5" customHeight="1">
      <c r="B9" s="162" t="s">
        <v>40</v>
      </c>
      <c r="C9" s="162" t="s">
        <v>41</v>
      </c>
      <c r="D9" s="293"/>
      <c r="E9" s="184" t="s">
        <v>146</v>
      </c>
      <c r="F9" s="184" t="s">
        <v>147</v>
      </c>
    </row>
    <row r="10" spans="2:7" ht="33.85">
      <c r="B10" s="162"/>
      <c r="C10" s="162"/>
      <c r="D10" s="185" t="s">
        <v>43</v>
      </c>
      <c r="E10" s="186">
        <f>+E12</f>
        <v>8625</v>
      </c>
      <c r="F10" s="186">
        <f>+F12</f>
        <v>8625</v>
      </c>
    </row>
    <row r="11" spans="2:7">
      <c r="B11" s="162"/>
      <c r="C11" s="162"/>
      <c r="D11" s="187" t="s">
        <v>148</v>
      </c>
      <c r="E11" s="186"/>
      <c r="F11" s="186"/>
    </row>
    <row r="12" spans="2:7" ht="67.650000000000006">
      <c r="B12" s="172">
        <v>1075</v>
      </c>
      <c r="C12" s="102">
        <v>21005</v>
      </c>
      <c r="D12" s="35" t="s">
        <v>101</v>
      </c>
      <c r="E12" s="165">
        <f t="shared" ref="E12:F12" si="0">+E14</f>
        <v>8625</v>
      </c>
      <c r="F12" s="165">
        <f t="shared" si="0"/>
        <v>8625</v>
      </c>
    </row>
    <row r="13" spans="2:7">
      <c r="B13" s="188"/>
      <c r="C13" s="188"/>
      <c r="D13" s="174" t="s">
        <v>42</v>
      </c>
      <c r="E13" s="189"/>
      <c r="F13" s="171"/>
    </row>
    <row r="14" spans="2:7">
      <c r="B14" s="299"/>
      <c r="C14" s="299"/>
      <c r="D14" s="190" t="s">
        <v>93</v>
      </c>
      <c r="E14" s="191">
        <f>+E16</f>
        <v>8625</v>
      </c>
      <c r="F14" s="191">
        <f>+F16</f>
        <v>8625</v>
      </c>
    </row>
    <row r="15" spans="2:7">
      <c r="B15" s="300"/>
      <c r="C15" s="300"/>
      <c r="D15" s="192" t="s">
        <v>151</v>
      </c>
      <c r="E15" s="198"/>
      <c r="F15" s="198"/>
    </row>
    <row r="16" spans="2:7">
      <c r="B16" s="300"/>
      <c r="C16" s="300"/>
      <c r="D16" s="199" t="s">
        <v>149</v>
      </c>
      <c r="E16" s="202">
        <f>+E17</f>
        <v>8625</v>
      </c>
      <c r="F16" s="202">
        <f>+F17</f>
        <v>8625</v>
      </c>
    </row>
    <row r="17" spans="2:6" ht="54">
      <c r="B17" s="301"/>
      <c r="C17" s="301"/>
      <c r="D17" s="200" t="s">
        <v>150</v>
      </c>
      <c r="E17" s="201">
        <f>+'Հավելված 3'!D18</f>
        <v>8625</v>
      </c>
      <c r="F17" s="201">
        <f>+E17</f>
        <v>8625</v>
      </c>
    </row>
  </sheetData>
  <mergeCells count="9">
    <mergeCell ref="B14:B17"/>
    <mergeCell ref="C14:C17"/>
    <mergeCell ref="E1:F1"/>
    <mergeCell ref="E2:F2"/>
    <mergeCell ref="E3:F3"/>
    <mergeCell ref="B5:F5"/>
    <mergeCell ref="B8:C8"/>
    <mergeCell ref="D8:D9"/>
    <mergeCell ref="E8:F8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3"/>
  <sheetViews>
    <sheetView topLeftCell="A7" zoomScale="85" zoomScaleNormal="85" zoomScaleSheetLayoutView="100" workbookViewId="0">
      <selection activeCell="G14" sqref="G14"/>
    </sheetView>
  </sheetViews>
  <sheetFormatPr defaultColWidth="9.09765625" defaultRowHeight="18"/>
  <cols>
    <col min="1" max="1" width="10.09765625" style="211" customWidth="1"/>
    <col min="2" max="2" width="15.5" style="211" customWidth="1"/>
    <col min="3" max="3" width="8" style="211" customWidth="1"/>
    <col min="4" max="4" width="7.796875" style="225" customWidth="1"/>
    <col min="5" max="5" width="25.09765625" style="225" customWidth="1"/>
    <col min="6" max="6" width="62.3984375" style="225" customWidth="1"/>
    <col min="7" max="7" width="26.796875" style="211" customWidth="1"/>
    <col min="8" max="8" width="23.19921875" style="210" customWidth="1"/>
    <col min="9" max="9" width="24" style="210" bestFit="1" customWidth="1"/>
    <col min="10" max="10" width="9.09765625" style="211"/>
    <col min="11" max="11" width="12.09765625" style="211" customWidth="1"/>
    <col min="12" max="16384" width="9.09765625" style="211"/>
  </cols>
  <sheetData>
    <row r="1" spans="1:43" s="1" customFormat="1" ht="36.700000000000003" customHeight="1">
      <c r="F1" s="307" t="s">
        <v>133</v>
      </c>
      <c r="G1" s="307"/>
      <c r="H1" s="203"/>
      <c r="I1" s="203"/>
      <c r="AB1" s="308"/>
      <c r="AC1" s="308"/>
      <c r="AD1" s="308"/>
    </row>
    <row r="2" spans="1:43" s="1" customFormat="1" ht="17.350000000000001" customHeight="1">
      <c r="A2" s="204"/>
      <c r="B2" s="204"/>
      <c r="C2" s="204"/>
      <c r="D2" s="204"/>
      <c r="E2" s="204"/>
      <c r="F2" s="308" t="s">
        <v>114</v>
      </c>
      <c r="G2" s="308"/>
      <c r="H2" s="203"/>
      <c r="I2" s="203"/>
      <c r="Y2" s="204"/>
      <c r="Z2" s="204"/>
      <c r="AA2" s="308"/>
      <c r="AB2" s="308"/>
      <c r="AC2" s="308"/>
      <c r="AD2" s="308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1:43" s="1" customFormat="1" ht="17.350000000000001" customHeight="1">
      <c r="A3" s="204"/>
      <c r="B3" s="204"/>
      <c r="C3" s="204"/>
      <c r="D3" s="204"/>
      <c r="E3" s="204"/>
      <c r="F3" s="308" t="s">
        <v>8</v>
      </c>
      <c r="G3" s="308"/>
      <c r="H3" s="203"/>
      <c r="I3" s="203"/>
      <c r="Y3" s="308"/>
      <c r="Z3" s="308"/>
      <c r="AA3" s="308"/>
      <c r="AB3" s="308"/>
      <c r="AC3" s="308"/>
      <c r="AD3" s="308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</row>
    <row r="4" spans="1:43" s="1" customFormat="1">
      <c r="F4" s="205"/>
      <c r="G4" s="205"/>
      <c r="H4" s="206"/>
      <c r="I4" s="203"/>
    </row>
    <row r="5" spans="1:43" s="1" customFormat="1" ht="15.85" customHeight="1">
      <c r="F5" s="205"/>
      <c r="G5" s="205"/>
      <c r="H5" s="206"/>
      <c r="I5" s="203"/>
    </row>
    <row r="6" spans="1:43" s="1" customFormat="1" ht="67.5" customHeight="1">
      <c r="A6" s="315" t="s">
        <v>158</v>
      </c>
      <c r="B6" s="315"/>
      <c r="C6" s="315"/>
      <c r="D6" s="315"/>
      <c r="E6" s="315"/>
      <c r="F6" s="315"/>
      <c r="G6" s="315"/>
      <c r="H6" s="207"/>
      <c r="I6" s="203"/>
    </row>
    <row r="7" spans="1:43" s="1" customFormat="1" ht="40.5" customHeight="1">
      <c r="B7" s="208"/>
      <c r="C7" s="208"/>
      <c r="D7" s="208"/>
      <c r="E7" s="208"/>
      <c r="F7" s="208"/>
      <c r="G7" s="209" t="s">
        <v>24</v>
      </c>
      <c r="H7" s="207"/>
      <c r="I7" s="203"/>
    </row>
    <row r="8" spans="1:43" ht="72">
      <c r="A8" s="316" t="s">
        <v>13</v>
      </c>
      <c r="B8" s="316"/>
      <c r="C8" s="317" t="s">
        <v>153</v>
      </c>
      <c r="D8" s="318"/>
      <c r="E8" s="319"/>
      <c r="F8" s="323" t="s">
        <v>154</v>
      </c>
      <c r="G8" s="152" t="s">
        <v>62</v>
      </c>
    </row>
    <row r="9" spans="1:43" ht="37.5" customHeight="1">
      <c r="A9" s="152" t="s">
        <v>40</v>
      </c>
      <c r="B9" s="152" t="s">
        <v>18</v>
      </c>
      <c r="C9" s="320"/>
      <c r="D9" s="321"/>
      <c r="E9" s="322"/>
      <c r="F9" s="324"/>
      <c r="G9" s="152" t="s">
        <v>16</v>
      </c>
    </row>
    <row r="10" spans="1:43" ht="24" customHeight="1">
      <c r="A10" s="325" t="s">
        <v>36</v>
      </c>
      <c r="B10" s="326"/>
      <c r="C10" s="326"/>
      <c r="D10" s="326"/>
      <c r="E10" s="326"/>
      <c r="F10" s="327"/>
      <c r="G10" s="165">
        <f>+G11</f>
        <v>-8698</v>
      </c>
    </row>
    <row r="11" spans="1:43" ht="35.450000000000003" customHeight="1">
      <c r="A11" s="212">
        <v>1193</v>
      </c>
      <c r="B11" s="309" t="s">
        <v>155</v>
      </c>
      <c r="C11" s="310"/>
      <c r="D11" s="310"/>
      <c r="E11" s="311"/>
      <c r="F11" s="213"/>
      <c r="G11" s="214">
        <f>+G12</f>
        <v>-8698</v>
      </c>
    </row>
    <row r="12" spans="1:43" ht="124.95" customHeight="1">
      <c r="A12" s="215"/>
      <c r="B12" s="212">
        <v>11001</v>
      </c>
      <c r="C12" s="312" t="s">
        <v>156</v>
      </c>
      <c r="D12" s="313"/>
      <c r="E12" s="314"/>
      <c r="F12" s="216" t="s">
        <v>36</v>
      </c>
      <c r="G12" s="165">
        <f>SUM(G13:G13)</f>
        <v>-8698</v>
      </c>
    </row>
    <row r="13" spans="1:43" s="223" customFormat="1">
      <c r="A13" s="217"/>
      <c r="B13" s="218"/>
      <c r="C13" s="219"/>
      <c r="D13" s="220"/>
      <c r="E13" s="220"/>
      <c r="F13" s="224" t="s">
        <v>159</v>
      </c>
      <c r="G13" s="221">
        <v>-8698</v>
      </c>
      <c r="H13" s="222"/>
      <c r="I13" s="222"/>
    </row>
  </sheetData>
  <mergeCells count="13">
    <mergeCell ref="B11:E11"/>
    <mergeCell ref="C12:E12"/>
    <mergeCell ref="A6:G6"/>
    <mergeCell ref="A8:B8"/>
    <mergeCell ref="C8:E9"/>
    <mergeCell ref="F8:F9"/>
    <mergeCell ref="A10:F10"/>
    <mergeCell ref="F1:G1"/>
    <mergeCell ref="AB1:AD1"/>
    <mergeCell ref="F2:G2"/>
    <mergeCell ref="AA2:AD2"/>
    <mergeCell ref="F3:G3"/>
    <mergeCell ref="Y3:AD3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F92"/>
  <sheetViews>
    <sheetView topLeftCell="A14" zoomScale="85" zoomScaleNormal="85" zoomScaleSheetLayoutView="100" workbookViewId="0">
      <selection activeCell="C19" sqref="C19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5" width="19.6992187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285" t="s">
        <v>132</v>
      </c>
      <c r="D1" s="285"/>
      <c r="E1" s="285"/>
    </row>
    <row r="2" spans="1:5" ht="17.350000000000001" customHeight="1">
      <c r="C2" s="286" t="s">
        <v>66</v>
      </c>
      <c r="D2" s="286"/>
      <c r="E2" s="286"/>
    </row>
    <row r="3" spans="1:5" ht="17.350000000000001" customHeight="1">
      <c r="C3" s="286" t="s">
        <v>46</v>
      </c>
      <c r="D3" s="286"/>
      <c r="E3" s="286"/>
    </row>
    <row r="5" spans="1:5" ht="59.35" customHeight="1">
      <c r="A5" s="82"/>
      <c r="B5" s="347" t="s">
        <v>83</v>
      </c>
      <c r="C5" s="347"/>
      <c r="D5" s="347"/>
      <c r="E5" s="347"/>
    </row>
    <row r="6" spans="1:5" ht="23.35" customHeight="1"/>
    <row r="7" spans="1:5" ht="21.85" customHeight="1">
      <c r="A7" s="346" t="s">
        <v>64</v>
      </c>
      <c r="B7" s="346"/>
      <c r="C7" s="346"/>
      <c r="D7" s="346"/>
      <c r="E7" s="346"/>
    </row>
    <row r="8" spans="1:5" ht="38.75" customHeight="1">
      <c r="C8" s="12" t="s">
        <v>56</v>
      </c>
      <c r="E8" s="13"/>
    </row>
    <row r="9" spans="1:5">
      <c r="B9" s="343" t="s">
        <v>10</v>
      </c>
      <c r="C9" s="344"/>
      <c r="D9" s="344"/>
      <c r="E9" s="345"/>
    </row>
    <row r="10" spans="1:5" s="32" customFormat="1">
      <c r="B10" s="83"/>
      <c r="C10" s="83"/>
      <c r="D10" s="84"/>
      <c r="E10" s="84"/>
    </row>
    <row r="11" spans="1:5" s="32" customFormat="1">
      <c r="B11" s="83"/>
      <c r="C11" s="83"/>
    </row>
    <row r="12" spans="1:5" s="3" customFormat="1">
      <c r="B12" s="73" t="s">
        <v>86</v>
      </c>
      <c r="C12" s="73" t="s">
        <v>1</v>
      </c>
      <c r="D12" s="64"/>
      <c r="E12" s="64"/>
    </row>
    <row r="13" spans="1:5" s="3" customFormat="1">
      <c r="B13" s="74">
        <v>1075</v>
      </c>
      <c r="C13" s="34" t="s">
        <v>191</v>
      </c>
      <c r="D13" s="73"/>
      <c r="E13" s="73"/>
    </row>
    <row r="14" spans="1:5" s="3" customFormat="1"/>
    <row r="15" spans="1:5" s="3" customFormat="1">
      <c r="B15" s="329" t="s">
        <v>2</v>
      </c>
      <c r="C15" s="330"/>
      <c r="D15" s="85"/>
      <c r="E15" s="85"/>
    </row>
    <row r="16" spans="1:5" s="3" customFormat="1" ht="58.4" customHeight="1">
      <c r="B16" s="14" t="s">
        <v>3</v>
      </c>
      <c r="C16" s="86">
        <v>1075</v>
      </c>
      <c r="D16" s="341" t="s">
        <v>49</v>
      </c>
      <c r="E16" s="342"/>
    </row>
    <row r="17" spans="2:6" s="3" customFormat="1">
      <c r="B17" s="14" t="s">
        <v>4</v>
      </c>
      <c r="C17" s="86">
        <v>11006</v>
      </c>
      <c r="D17" s="15" t="s">
        <v>11</v>
      </c>
      <c r="E17" s="15" t="s">
        <v>12</v>
      </c>
    </row>
    <row r="18" spans="2:6" s="3" customFormat="1" ht="72">
      <c r="B18" s="14" t="s">
        <v>5</v>
      </c>
      <c r="C18" s="87" t="s">
        <v>111</v>
      </c>
      <c r="D18" s="270"/>
      <c r="E18" s="270"/>
    </row>
    <row r="19" spans="2:6" s="3" customFormat="1" ht="108.55" customHeight="1">
      <c r="B19" s="14" t="s">
        <v>9</v>
      </c>
      <c r="C19" s="87" t="s">
        <v>206</v>
      </c>
      <c r="D19" s="271"/>
      <c r="E19" s="271"/>
    </row>
    <row r="20" spans="2:6" s="3" customFormat="1">
      <c r="B20" s="17" t="s">
        <v>6</v>
      </c>
      <c r="C20" s="87" t="s">
        <v>34</v>
      </c>
      <c r="D20" s="271"/>
      <c r="E20" s="271"/>
    </row>
    <row r="21" spans="2:6" s="3" customFormat="1" ht="72">
      <c r="B21" s="88" t="s">
        <v>108</v>
      </c>
      <c r="C21" s="87" t="s">
        <v>109</v>
      </c>
      <c r="D21" s="271"/>
      <c r="E21" s="271"/>
    </row>
    <row r="22" spans="2:6" s="3" customFormat="1">
      <c r="B22" s="333" t="s">
        <v>0</v>
      </c>
      <c r="C22" s="334"/>
      <c r="D22" s="272"/>
      <c r="E22" s="272"/>
    </row>
    <row r="23" spans="2:6" s="3" customFormat="1" ht="36.549999999999997" customHeight="1">
      <c r="B23" s="331" t="s">
        <v>110</v>
      </c>
      <c r="C23" s="332"/>
      <c r="D23" s="16">
        <v>1</v>
      </c>
      <c r="E23" s="16">
        <v>1</v>
      </c>
    </row>
    <row r="24" spans="2:6" s="3" customFormat="1">
      <c r="B24" s="331" t="s">
        <v>113</v>
      </c>
      <c r="C24" s="332"/>
      <c r="D24" s="16">
        <v>1</v>
      </c>
      <c r="E24" s="89">
        <v>1</v>
      </c>
    </row>
    <row r="25" spans="2:6" s="90" customFormat="1">
      <c r="B25" s="18" t="s">
        <v>7</v>
      </c>
      <c r="C25" s="18"/>
      <c r="D25" s="91">
        <f>+'Հավելված N 1'!D34</f>
        <v>73</v>
      </c>
      <c r="E25" s="91">
        <f>+'Հավելված N 1'!E34</f>
        <v>73</v>
      </c>
      <c r="F25" s="92"/>
    </row>
    <row r="26" spans="2:6" s="32" customFormat="1" ht="8.1999999999999993" customHeight="1">
      <c r="B26" s="83"/>
      <c r="C26" s="83"/>
    </row>
    <row r="27" spans="2:6" s="3" customFormat="1">
      <c r="B27" s="329" t="s">
        <v>2</v>
      </c>
      <c r="C27" s="330"/>
      <c r="D27" s="85"/>
      <c r="E27" s="85"/>
    </row>
    <row r="28" spans="2:6" s="3" customFormat="1" ht="58.4" customHeight="1">
      <c r="B28" s="14" t="s">
        <v>3</v>
      </c>
      <c r="C28" s="86">
        <v>1075</v>
      </c>
      <c r="D28" s="341" t="s">
        <v>49</v>
      </c>
      <c r="E28" s="342"/>
    </row>
    <row r="29" spans="2:6" s="3" customFormat="1">
      <c r="B29" s="14" t="s">
        <v>4</v>
      </c>
      <c r="C29" s="86">
        <v>21005</v>
      </c>
      <c r="D29" s="15" t="s">
        <v>11</v>
      </c>
      <c r="E29" s="15" t="s">
        <v>12</v>
      </c>
    </row>
    <row r="30" spans="2:6" s="3" customFormat="1" ht="54">
      <c r="B30" s="14" t="s">
        <v>5</v>
      </c>
      <c r="C30" s="87" t="s">
        <v>101</v>
      </c>
      <c r="D30" s="270"/>
      <c r="E30" s="270"/>
    </row>
    <row r="31" spans="2:6" s="3" customFormat="1" ht="110.75" customHeight="1">
      <c r="B31" s="14" t="s">
        <v>9</v>
      </c>
      <c r="C31" s="87" t="s">
        <v>205</v>
      </c>
      <c r="D31" s="271"/>
      <c r="E31" s="271"/>
    </row>
    <row r="32" spans="2:6" s="3" customFormat="1" ht="36">
      <c r="B32" s="17" t="s">
        <v>6</v>
      </c>
      <c r="C32" s="87" t="s">
        <v>100</v>
      </c>
      <c r="D32" s="271"/>
      <c r="E32" s="271"/>
    </row>
    <row r="33" spans="2:6" s="3" customFormat="1" ht="54">
      <c r="B33" s="88" t="s">
        <v>95</v>
      </c>
      <c r="C33" s="87" t="s">
        <v>96</v>
      </c>
      <c r="D33" s="271"/>
      <c r="E33" s="271"/>
    </row>
    <row r="34" spans="2:6" s="3" customFormat="1">
      <c r="B34" s="333" t="s">
        <v>0</v>
      </c>
      <c r="C34" s="334"/>
      <c r="D34" s="272"/>
      <c r="E34" s="272"/>
    </row>
    <row r="35" spans="2:6" s="3" customFormat="1">
      <c r="B35" s="331" t="s">
        <v>98</v>
      </c>
      <c r="C35" s="332"/>
      <c r="D35" s="16">
        <v>1600</v>
      </c>
      <c r="E35" s="16">
        <v>1600</v>
      </c>
    </row>
    <row r="36" spans="2:6" s="3" customFormat="1">
      <c r="B36" s="331" t="s">
        <v>97</v>
      </c>
      <c r="C36" s="332"/>
      <c r="D36" s="16">
        <v>1</v>
      </c>
      <c r="E36" s="89">
        <v>1</v>
      </c>
    </row>
    <row r="37" spans="2:6" s="90" customFormat="1">
      <c r="B37" s="18" t="s">
        <v>7</v>
      </c>
      <c r="C37" s="18"/>
      <c r="D37" s="91">
        <f>+'Հավելված N 1'!D40</f>
        <v>8625</v>
      </c>
      <c r="E37" s="91">
        <f>+'Հավելված N 1'!E40</f>
        <v>8625</v>
      </c>
      <c r="F37" s="92"/>
    </row>
    <row r="39" spans="2:6" s="3" customFormat="1">
      <c r="B39" s="73" t="s">
        <v>86</v>
      </c>
      <c r="C39" s="73" t="s">
        <v>1</v>
      </c>
      <c r="D39" s="64"/>
      <c r="E39" s="64"/>
    </row>
    <row r="40" spans="2:6" s="3" customFormat="1" ht="36">
      <c r="B40" s="74">
        <v>1045</v>
      </c>
      <c r="C40" s="34" t="s">
        <v>171</v>
      </c>
      <c r="D40" s="73"/>
      <c r="E40" s="73"/>
    </row>
    <row r="41" spans="2:6" s="3" customFormat="1"/>
    <row r="42" spans="2:6" s="3" customFormat="1">
      <c r="B42" s="329" t="s">
        <v>2</v>
      </c>
      <c r="C42" s="330"/>
      <c r="D42" s="85"/>
      <c r="E42" s="85"/>
    </row>
    <row r="43" spans="2:6" s="3" customFormat="1" ht="58.4" customHeight="1">
      <c r="B43" s="14" t="s">
        <v>3</v>
      </c>
      <c r="C43" s="86">
        <v>1045</v>
      </c>
      <c r="D43" s="336" t="s">
        <v>62</v>
      </c>
      <c r="E43" s="337"/>
    </row>
    <row r="44" spans="2:6" s="3" customFormat="1">
      <c r="B44" s="14" t="s">
        <v>4</v>
      </c>
      <c r="C44" s="86">
        <v>12003</v>
      </c>
      <c r="D44" s="15" t="s">
        <v>11</v>
      </c>
      <c r="E44" s="15" t="s">
        <v>12</v>
      </c>
    </row>
    <row r="45" spans="2:6" s="3" customFormat="1" ht="36">
      <c r="B45" s="14" t="s">
        <v>5</v>
      </c>
      <c r="C45" s="87" t="s">
        <v>192</v>
      </c>
      <c r="D45" s="270"/>
      <c r="E45" s="270"/>
    </row>
    <row r="46" spans="2:6" s="3" customFormat="1" ht="36">
      <c r="B46" s="14" t="s">
        <v>9</v>
      </c>
      <c r="C46" s="87" t="s">
        <v>192</v>
      </c>
      <c r="D46" s="271"/>
      <c r="E46" s="271"/>
    </row>
    <row r="47" spans="2:6" s="3" customFormat="1">
      <c r="B47" s="17" t="s">
        <v>6</v>
      </c>
      <c r="C47" s="87" t="s">
        <v>193</v>
      </c>
      <c r="D47" s="271"/>
      <c r="E47" s="271"/>
    </row>
    <row r="48" spans="2:6" s="3" customFormat="1" ht="54">
      <c r="B48" s="88" t="s">
        <v>195</v>
      </c>
      <c r="C48" s="87" t="s">
        <v>194</v>
      </c>
      <c r="D48" s="271"/>
      <c r="E48" s="271"/>
    </row>
    <row r="49" spans="2:6" s="3" customFormat="1">
      <c r="B49" s="333" t="s">
        <v>0</v>
      </c>
      <c r="C49" s="334"/>
      <c r="D49" s="272"/>
      <c r="E49" s="272"/>
    </row>
    <row r="50" spans="2:6" s="90" customFormat="1">
      <c r="B50" s="18" t="s">
        <v>7</v>
      </c>
      <c r="C50" s="18"/>
      <c r="D50" s="91">
        <f>+'Հավելված N 1'!D21</f>
        <v>-8698</v>
      </c>
      <c r="E50" s="91">
        <f>+'Հավելված N 1'!E21</f>
        <v>0</v>
      </c>
      <c r="F50" s="92"/>
    </row>
    <row r="52" spans="2:6" s="3" customFormat="1">
      <c r="B52" s="76" t="s">
        <v>86</v>
      </c>
      <c r="C52" s="338" t="s">
        <v>1</v>
      </c>
      <c r="D52" s="339"/>
      <c r="E52" s="340"/>
    </row>
    <row r="53" spans="2:6" s="3" customFormat="1">
      <c r="B53" s="74">
        <v>1193</v>
      </c>
      <c r="C53" s="75" t="s">
        <v>196</v>
      </c>
      <c r="D53" s="76"/>
      <c r="E53" s="76"/>
    </row>
    <row r="54" spans="2:6" s="3" customFormat="1">
      <c r="B54" s="1"/>
      <c r="C54" s="1"/>
      <c r="D54" s="1"/>
      <c r="E54" s="1"/>
    </row>
    <row r="55" spans="2:6" s="3" customFormat="1" ht="18" customHeight="1">
      <c r="B55" s="312" t="s">
        <v>2</v>
      </c>
      <c r="C55" s="348"/>
      <c r="D55" s="73"/>
      <c r="E55" s="73"/>
    </row>
    <row r="56" spans="2:6" s="3" customFormat="1" ht="58.4" customHeight="1">
      <c r="B56" s="34" t="s">
        <v>3</v>
      </c>
      <c r="C56" s="54">
        <v>1193</v>
      </c>
      <c r="D56" s="349" t="s">
        <v>62</v>
      </c>
      <c r="E56" s="337"/>
    </row>
    <row r="57" spans="2:6" s="3" customFormat="1">
      <c r="B57" s="34" t="s">
        <v>4</v>
      </c>
      <c r="C57" s="54">
        <v>11001</v>
      </c>
      <c r="D57" s="146" t="s">
        <v>11</v>
      </c>
      <c r="E57" s="146" t="s">
        <v>12</v>
      </c>
    </row>
    <row r="58" spans="2:6" s="3" customFormat="1" ht="72">
      <c r="B58" s="150" t="s">
        <v>5</v>
      </c>
      <c r="C58" s="79" t="s">
        <v>197</v>
      </c>
      <c r="D58" s="270"/>
      <c r="E58" s="270"/>
    </row>
    <row r="59" spans="2:6" s="3" customFormat="1" ht="90">
      <c r="B59" s="34" t="s">
        <v>9</v>
      </c>
      <c r="C59" s="79" t="s">
        <v>198</v>
      </c>
      <c r="D59" s="271"/>
      <c r="E59" s="271"/>
    </row>
    <row r="60" spans="2:6" s="3" customFormat="1">
      <c r="B60" s="77" t="s">
        <v>6</v>
      </c>
      <c r="C60" s="79" t="s">
        <v>199</v>
      </c>
      <c r="D60" s="271"/>
      <c r="E60" s="271"/>
    </row>
    <row r="61" spans="2:6" s="3" customFormat="1" ht="72">
      <c r="B61" s="36" t="s">
        <v>200</v>
      </c>
      <c r="C61" s="79" t="s">
        <v>201</v>
      </c>
      <c r="D61" s="271"/>
      <c r="E61" s="271"/>
    </row>
    <row r="62" spans="2:6" s="3" customFormat="1" ht="18" customHeight="1">
      <c r="B62" s="350" t="s">
        <v>0</v>
      </c>
      <c r="C62" s="269"/>
      <c r="D62" s="272"/>
      <c r="E62" s="272"/>
    </row>
    <row r="63" spans="2:6" s="90" customFormat="1">
      <c r="B63" s="151" t="s">
        <v>7</v>
      </c>
      <c r="C63" s="151"/>
      <c r="D63" s="49">
        <f>+'Հավելված N 1'!D53</f>
        <v>0</v>
      </c>
      <c r="E63" s="49">
        <f>+'Հավելված N 1'!E53</f>
        <v>-8698</v>
      </c>
      <c r="F63" s="92"/>
    </row>
    <row r="67" spans="1:5">
      <c r="A67" s="335" t="s">
        <v>84</v>
      </c>
      <c r="B67" s="335"/>
      <c r="C67" s="335"/>
      <c r="D67" s="335"/>
      <c r="E67" s="335"/>
    </row>
    <row r="68" spans="1:5">
      <c r="C68" s="68" t="s">
        <v>85</v>
      </c>
      <c r="E68" s="13"/>
    </row>
    <row r="69" spans="1:5">
      <c r="B69" s="69" t="s">
        <v>10</v>
      </c>
      <c r="C69" s="70"/>
      <c r="D69" s="70"/>
      <c r="E69" s="71"/>
    </row>
    <row r="70" spans="1:5" s="32" customFormat="1">
      <c r="B70" s="83"/>
      <c r="C70" s="83"/>
      <c r="D70" s="84"/>
      <c r="E70" s="84"/>
    </row>
    <row r="71" spans="1:5" s="32" customFormat="1">
      <c r="B71" s="83"/>
      <c r="C71" s="83"/>
    </row>
    <row r="72" spans="1:5">
      <c r="B72" s="73" t="s">
        <v>86</v>
      </c>
      <c r="C72" s="73" t="s">
        <v>1</v>
      </c>
      <c r="D72" s="72"/>
      <c r="E72" s="72"/>
    </row>
    <row r="73" spans="1:5">
      <c r="B73" s="74">
        <v>1139</v>
      </c>
      <c r="C73" s="75" t="s">
        <v>75</v>
      </c>
      <c r="D73" s="76"/>
      <c r="E73" s="76"/>
    </row>
    <row r="74" spans="1:5" s="3" customFormat="1">
      <c r="B74" s="1"/>
      <c r="C74" s="1"/>
      <c r="D74" s="1"/>
      <c r="E74" s="1"/>
    </row>
    <row r="75" spans="1:5">
      <c r="B75" s="351" t="s">
        <v>2</v>
      </c>
      <c r="C75" s="352"/>
      <c r="D75" s="72"/>
      <c r="E75" s="72"/>
    </row>
    <row r="76" spans="1:5" s="3" customFormat="1" ht="58.4" customHeight="1">
      <c r="B76" s="34" t="s">
        <v>3</v>
      </c>
      <c r="C76" s="54">
        <v>1139</v>
      </c>
      <c r="D76" s="341" t="s">
        <v>49</v>
      </c>
      <c r="E76" s="342"/>
    </row>
    <row r="77" spans="1:5">
      <c r="B77" s="77" t="s">
        <v>4</v>
      </c>
      <c r="C77" s="78">
        <v>11001</v>
      </c>
      <c r="D77" s="146" t="s">
        <v>11</v>
      </c>
      <c r="E77" s="146" t="s">
        <v>12</v>
      </c>
    </row>
    <row r="78" spans="1:5" ht="36">
      <c r="B78" s="77" t="s">
        <v>5</v>
      </c>
      <c r="C78" s="79" t="s">
        <v>75</v>
      </c>
      <c r="D78" s="270"/>
      <c r="E78" s="270"/>
    </row>
    <row r="79" spans="1:5" ht="72">
      <c r="B79" s="77" t="s">
        <v>9</v>
      </c>
      <c r="C79" s="79" t="s">
        <v>87</v>
      </c>
      <c r="D79" s="271"/>
      <c r="E79" s="271"/>
    </row>
    <row r="80" spans="1:5">
      <c r="B80" s="77" t="s">
        <v>6</v>
      </c>
      <c r="C80" s="79" t="s">
        <v>88</v>
      </c>
      <c r="D80" s="271"/>
      <c r="E80" s="271"/>
    </row>
    <row r="81" spans="2:5" ht="54">
      <c r="B81" s="37" t="s">
        <v>89</v>
      </c>
      <c r="C81" s="79" t="s">
        <v>85</v>
      </c>
      <c r="D81" s="271"/>
      <c r="E81" s="271"/>
    </row>
    <row r="82" spans="2:5">
      <c r="B82" s="80"/>
      <c r="C82" s="81" t="s">
        <v>0</v>
      </c>
      <c r="D82" s="272"/>
      <c r="E82" s="272"/>
    </row>
    <row r="83" spans="2:5">
      <c r="B83" s="328" t="s">
        <v>7</v>
      </c>
      <c r="C83" s="328"/>
      <c r="D83" s="52">
        <f>+'Հավելված N 1'!D67</f>
        <v>8698</v>
      </c>
      <c r="E83" s="52">
        <f>+'Հավելված N 1'!E67</f>
        <v>8698</v>
      </c>
    </row>
    <row r="84" spans="2:5" s="32" customFormat="1" ht="8.1999999999999993" customHeight="1">
      <c r="B84" s="83"/>
      <c r="C84" s="83"/>
    </row>
    <row r="85" spans="2:5" s="3" customFormat="1" ht="58.4" customHeight="1">
      <c r="B85" s="34" t="s">
        <v>3</v>
      </c>
      <c r="C85" s="54">
        <v>1139</v>
      </c>
      <c r="D85" s="336" t="s">
        <v>62</v>
      </c>
      <c r="E85" s="337"/>
    </row>
    <row r="86" spans="2:5">
      <c r="B86" s="77" t="s">
        <v>4</v>
      </c>
      <c r="C86" s="78">
        <v>11001</v>
      </c>
      <c r="D86" s="40" t="s">
        <v>11</v>
      </c>
      <c r="E86" s="40" t="s">
        <v>12</v>
      </c>
    </row>
    <row r="87" spans="2:5" ht="36">
      <c r="B87" s="77" t="s">
        <v>5</v>
      </c>
      <c r="C87" s="79" t="s">
        <v>75</v>
      </c>
      <c r="D87" s="270"/>
      <c r="E87" s="270"/>
    </row>
    <row r="88" spans="2:5" ht="72">
      <c r="B88" s="77" t="s">
        <v>9</v>
      </c>
      <c r="C88" s="79" t="s">
        <v>87</v>
      </c>
      <c r="D88" s="271"/>
      <c r="E88" s="271"/>
    </row>
    <row r="89" spans="2:5">
      <c r="B89" s="77" t="s">
        <v>6</v>
      </c>
      <c r="C89" s="79" t="s">
        <v>88</v>
      </c>
      <c r="D89" s="271"/>
      <c r="E89" s="271"/>
    </row>
    <row r="90" spans="2:5" ht="54">
      <c r="B90" s="37" t="s">
        <v>89</v>
      </c>
      <c r="C90" s="79" t="s">
        <v>85</v>
      </c>
      <c r="D90" s="271"/>
      <c r="E90" s="271"/>
    </row>
    <row r="91" spans="2:5">
      <c r="B91" s="80"/>
      <c r="C91" s="81" t="s">
        <v>0</v>
      </c>
      <c r="D91" s="272"/>
      <c r="E91" s="272"/>
    </row>
    <row r="92" spans="2:5">
      <c r="B92" s="328" t="s">
        <v>7</v>
      </c>
      <c r="C92" s="328"/>
      <c r="D92" s="52">
        <f>+'Հավելված N 1'!D73</f>
        <v>-8698</v>
      </c>
      <c r="E92" s="52">
        <f>+'Հավելված N 1'!E73</f>
        <v>-8698</v>
      </c>
    </row>
  </sheetData>
  <mergeCells count="41">
    <mergeCell ref="B75:C75"/>
    <mergeCell ref="D76:E76"/>
    <mergeCell ref="D78:D82"/>
    <mergeCell ref="E78:E82"/>
    <mergeCell ref="B83:C83"/>
    <mergeCell ref="B55:C55"/>
    <mergeCell ref="D56:E56"/>
    <mergeCell ref="D58:D62"/>
    <mergeCell ref="E58:E62"/>
    <mergeCell ref="B62:C62"/>
    <mergeCell ref="C52:E52"/>
    <mergeCell ref="C1:E1"/>
    <mergeCell ref="C2:E2"/>
    <mergeCell ref="C3:E3"/>
    <mergeCell ref="D28:E28"/>
    <mergeCell ref="B9:E9"/>
    <mergeCell ref="A7:E7"/>
    <mergeCell ref="B5:E5"/>
    <mergeCell ref="B15:C15"/>
    <mergeCell ref="D16:E16"/>
    <mergeCell ref="D18:D22"/>
    <mergeCell ref="E18:E22"/>
    <mergeCell ref="B22:C22"/>
    <mergeCell ref="B23:C23"/>
    <mergeCell ref="B24:C24"/>
    <mergeCell ref="D87:D91"/>
    <mergeCell ref="E87:E91"/>
    <mergeCell ref="B92:C92"/>
    <mergeCell ref="B27:C27"/>
    <mergeCell ref="B36:C36"/>
    <mergeCell ref="B34:C34"/>
    <mergeCell ref="E30:E34"/>
    <mergeCell ref="D30:D34"/>
    <mergeCell ref="A67:E67"/>
    <mergeCell ref="D85:E85"/>
    <mergeCell ref="B35:C35"/>
    <mergeCell ref="B42:C42"/>
    <mergeCell ref="D43:E43"/>
    <mergeCell ref="D45:D49"/>
    <mergeCell ref="E45:E49"/>
    <mergeCell ref="B49:C4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03"/>
  <sheetViews>
    <sheetView tabSelected="1" topLeftCell="A52" zoomScale="85" zoomScaleNormal="85" zoomScaleSheetLayoutView="100" workbookViewId="0">
      <selection activeCell="C54" sqref="C54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5" width="19.6992187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285" t="s">
        <v>152</v>
      </c>
      <c r="D1" s="285"/>
      <c r="E1" s="285"/>
    </row>
    <row r="2" spans="1:5" ht="17.350000000000001" customHeight="1">
      <c r="C2" s="286" t="s">
        <v>66</v>
      </c>
      <c r="D2" s="286"/>
      <c r="E2" s="286"/>
    </row>
    <row r="3" spans="1:5" ht="17.350000000000001" customHeight="1">
      <c r="C3" s="286" t="s">
        <v>46</v>
      </c>
      <c r="D3" s="286"/>
      <c r="E3" s="286"/>
    </row>
    <row r="5" spans="1:5" ht="59.35" customHeight="1">
      <c r="A5" s="82"/>
      <c r="B5" s="347" t="s">
        <v>203</v>
      </c>
      <c r="C5" s="347"/>
      <c r="D5" s="347"/>
      <c r="E5" s="347"/>
    </row>
    <row r="6" spans="1:5" ht="23.35" customHeight="1"/>
    <row r="7" spans="1:5" ht="21.85" customHeight="1">
      <c r="A7" s="346" t="s">
        <v>202</v>
      </c>
      <c r="B7" s="346"/>
      <c r="C7" s="346"/>
      <c r="D7" s="346"/>
      <c r="E7" s="346"/>
    </row>
    <row r="8" spans="1:5" ht="38.75" customHeight="1">
      <c r="C8" s="12" t="s">
        <v>56</v>
      </c>
      <c r="E8" s="13"/>
    </row>
    <row r="9" spans="1:5">
      <c r="B9" s="343" t="s">
        <v>63</v>
      </c>
      <c r="C9" s="344"/>
      <c r="D9" s="344"/>
      <c r="E9" s="345"/>
    </row>
    <row r="10" spans="1:5" s="32" customFormat="1">
      <c r="B10" s="83"/>
      <c r="C10" s="83"/>
      <c r="D10" s="84"/>
      <c r="E10" s="84"/>
    </row>
    <row r="11" spans="1:5" s="32" customFormat="1">
      <c r="B11" s="83"/>
      <c r="C11" s="83"/>
    </row>
    <row r="12" spans="1:5" s="3" customFormat="1">
      <c r="B12" s="73" t="s">
        <v>86</v>
      </c>
      <c r="C12" s="73" t="s">
        <v>1</v>
      </c>
      <c r="D12" s="64"/>
      <c r="E12" s="64"/>
    </row>
    <row r="13" spans="1:5" s="3" customFormat="1" ht="36">
      <c r="B13" s="74">
        <v>1045</v>
      </c>
      <c r="C13" s="34" t="s">
        <v>171</v>
      </c>
      <c r="D13" s="73"/>
      <c r="E13" s="73"/>
    </row>
    <row r="14" spans="1:5" s="3" customFormat="1"/>
    <row r="15" spans="1:5" s="3" customFormat="1">
      <c r="B15" s="329" t="s">
        <v>2</v>
      </c>
      <c r="C15" s="330"/>
      <c r="D15" s="85"/>
      <c r="E15" s="85"/>
    </row>
    <row r="16" spans="1:5" s="3" customFormat="1" ht="58.4" customHeight="1">
      <c r="B16" s="14" t="s">
        <v>3</v>
      </c>
      <c r="C16" s="86">
        <v>1045</v>
      </c>
      <c r="D16" s="336" t="s">
        <v>62</v>
      </c>
      <c r="E16" s="337"/>
    </row>
    <row r="17" spans="2:6" s="3" customFormat="1">
      <c r="B17" s="14" t="s">
        <v>4</v>
      </c>
      <c r="C17" s="86">
        <v>12003</v>
      </c>
      <c r="D17" s="15" t="s">
        <v>11</v>
      </c>
      <c r="E17" s="15" t="s">
        <v>12</v>
      </c>
    </row>
    <row r="18" spans="2:6" s="3" customFormat="1" ht="36">
      <c r="B18" s="14" t="s">
        <v>5</v>
      </c>
      <c r="C18" s="87" t="s">
        <v>192</v>
      </c>
      <c r="D18" s="270"/>
      <c r="E18" s="270"/>
    </row>
    <row r="19" spans="2:6" s="3" customFormat="1" ht="36">
      <c r="B19" s="14" t="s">
        <v>9</v>
      </c>
      <c r="C19" s="87" t="s">
        <v>192</v>
      </c>
      <c r="D19" s="271"/>
      <c r="E19" s="271"/>
    </row>
    <row r="20" spans="2:6" s="3" customFormat="1">
      <c r="B20" s="17" t="s">
        <v>6</v>
      </c>
      <c r="C20" s="87" t="s">
        <v>193</v>
      </c>
      <c r="D20" s="271"/>
      <c r="E20" s="271"/>
    </row>
    <row r="21" spans="2:6" s="3" customFormat="1" ht="54">
      <c r="B21" s="88" t="s">
        <v>195</v>
      </c>
      <c r="C21" s="87" t="s">
        <v>194</v>
      </c>
      <c r="D21" s="271"/>
      <c r="E21" s="271"/>
    </row>
    <row r="22" spans="2:6" s="3" customFormat="1">
      <c r="B22" s="333" t="s">
        <v>0</v>
      </c>
      <c r="C22" s="334"/>
      <c r="D22" s="272"/>
      <c r="E22" s="272"/>
    </row>
    <row r="23" spans="2:6" s="90" customFormat="1">
      <c r="B23" s="18" t="s">
        <v>7</v>
      </c>
      <c r="C23" s="18"/>
      <c r="D23" s="91">
        <f>+'Հավելված N 2'!G56</f>
        <v>-8698</v>
      </c>
      <c r="E23" s="91">
        <f>+'Հավելված N 2'!H56</f>
        <v>0</v>
      </c>
      <c r="F23" s="92"/>
    </row>
    <row r="25" spans="2:6" s="3" customFormat="1">
      <c r="B25" s="76" t="s">
        <v>86</v>
      </c>
      <c r="C25" s="338" t="s">
        <v>1</v>
      </c>
      <c r="D25" s="339"/>
      <c r="E25" s="340"/>
    </row>
    <row r="26" spans="2:6" s="3" customFormat="1">
      <c r="B26" s="74">
        <v>1193</v>
      </c>
      <c r="C26" s="75" t="s">
        <v>196</v>
      </c>
      <c r="D26" s="76"/>
      <c r="E26" s="76"/>
    </row>
    <row r="27" spans="2:6" s="3" customFormat="1">
      <c r="B27" s="1"/>
      <c r="C27" s="1"/>
      <c r="D27" s="1"/>
      <c r="E27" s="1"/>
    </row>
    <row r="28" spans="2:6" s="3" customFormat="1" ht="18" customHeight="1">
      <c r="B28" s="312" t="s">
        <v>2</v>
      </c>
      <c r="C28" s="348"/>
      <c r="D28" s="73"/>
      <c r="E28" s="73"/>
    </row>
    <row r="29" spans="2:6" s="3" customFormat="1" ht="58.4" customHeight="1">
      <c r="B29" s="34" t="s">
        <v>3</v>
      </c>
      <c r="C29" s="54">
        <v>1193</v>
      </c>
      <c r="D29" s="349" t="s">
        <v>62</v>
      </c>
      <c r="E29" s="337"/>
    </row>
    <row r="30" spans="2:6" s="3" customFormat="1">
      <c r="B30" s="34" t="s">
        <v>4</v>
      </c>
      <c r="C30" s="54">
        <v>11001</v>
      </c>
      <c r="D30" s="146" t="s">
        <v>11</v>
      </c>
      <c r="E30" s="146" t="s">
        <v>12</v>
      </c>
    </row>
    <row r="31" spans="2:6" s="3" customFormat="1" ht="72">
      <c r="B31" s="150" t="s">
        <v>5</v>
      </c>
      <c r="C31" s="79" t="s">
        <v>197</v>
      </c>
      <c r="D31" s="270"/>
      <c r="E31" s="270"/>
    </row>
    <row r="32" spans="2:6" s="3" customFormat="1" ht="90">
      <c r="B32" s="34" t="s">
        <v>9</v>
      </c>
      <c r="C32" s="79" t="s">
        <v>198</v>
      </c>
      <c r="D32" s="271"/>
      <c r="E32" s="271"/>
    </row>
    <row r="33" spans="1:6" s="3" customFormat="1">
      <c r="B33" s="77" t="s">
        <v>6</v>
      </c>
      <c r="C33" s="79" t="s">
        <v>199</v>
      </c>
      <c r="D33" s="271"/>
      <c r="E33" s="271"/>
    </row>
    <row r="34" spans="1:6" s="3" customFormat="1" ht="72">
      <c r="B34" s="36" t="s">
        <v>200</v>
      </c>
      <c r="C34" s="79" t="s">
        <v>201</v>
      </c>
      <c r="D34" s="271"/>
      <c r="E34" s="271"/>
    </row>
    <row r="35" spans="1:6" s="3" customFormat="1" ht="18" customHeight="1">
      <c r="B35" s="350" t="s">
        <v>0</v>
      </c>
      <c r="C35" s="269"/>
      <c r="D35" s="272"/>
      <c r="E35" s="272"/>
    </row>
    <row r="36" spans="1:6" s="90" customFormat="1">
      <c r="B36" s="151" t="s">
        <v>7</v>
      </c>
      <c r="C36" s="151"/>
      <c r="D36" s="49">
        <f>+'Հավելված N 2'!G73</f>
        <v>0</v>
      </c>
      <c r="E36" s="49">
        <f>+'Հավելված N 2'!H73</f>
        <v>-8698</v>
      </c>
      <c r="F36" s="92"/>
    </row>
    <row r="37" spans="1:6" s="32" customFormat="1">
      <c r="B37" s="83"/>
      <c r="C37" s="83"/>
      <c r="D37" s="84"/>
      <c r="E37" s="84"/>
    </row>
    <row r="38" spans="1:6" s="32" customFormat="1">
      <c r="B38" s="83"/>
      <c r="C38" s="83"/>
    </row>
    <row r="42" spans="1:6" ht="21.85" customHeight="1">
      <c r="A42" s="346" t="s">
        <v>99</v>
      </c>
      <c r="B42" s="346"/>
      <c r="C42" s="346"/>
      <c r="D42" s="346"/>
      <c r="E42" s="346"/>
    </row>
    <row r="43" spans="1:6" ht="38.75" customHeight="1">
      <c r="C43" s="12" t="s">
        <v>93</v>
      </c>
      <c r="E43" s="13"/>
    </row>
    <row r="44" spans="1:6">
      <c r="B44" s="343" t="s">
        <v>63</v>
      </c>
      <c r="C44" s="344"/>
      <c r="D44" s="344"/>
      <c r="E44" s="345"/>
    </row>
    <row r="45" spans="1:6" s="3" customFormat="1"/>
    <row r="46" spans="1:6" s="3" customFormat="1"/>
    <row r="47" spans="1:6" s="3" customFormat="1">
      <c r="B47" s="73" t="s">
        <v>86</v>
      </c>
      <c r="C47" s="73" t="s">
        <v>1</v>
      </c>
      <c r="D47" s="64"/>
      <c r="E47" s="64"/>
    </row>
    <row r="48" spans="1:6" s="3" customFormat="1">
      <c r="B48" s="74">
        <v>1075</v>
      </c>
      <c r="C48" s="34" t="s">
        <v>191</v>
      </c>
      <c r="D48" s="73"/>
      <c r="E48" s="73"/>
    </row>
    <row r="49" spans="2:6" s="3" customFormat="1"/>
    <row r="50" spans="2:6" s="3" customFormat="1">
      <c r="B50" s="329" t="s">
        <v>2</v>
      </c>
      <c r="C50" s="330"/>
      <c r="D50" s="85"/>
      <c r="E50" s="85"/>
    </row>
    <row r="51" spans="2:6" s="3" customFormat="1" ht="58.4" customHeight="1">
      <c r="B51" s="14" t="s">
        <v>3</v>
      </c>
      <c r="C51" s="86">
        <v>1075</v>
      </c>
      <c r="D51" s="341" t="s">
        <v>49</v>
      </c>
      <c r="E51" s="342"/>
    </row>
    <row r="52" spans="2:6" s="3" customFormat="1">
      <c r="B52" s="14" t="s">
        <v>4</v>
      </c>
      <c r="C52" s="86">
        <v>11006</v>
      </c>
      <c r="D52" s="15" t="s">
        <v>11</v>
      </c>
      <c r="E52" s="15" t="s">
        <v>12</v>
      </c>
    </row>
    <row r="53" spans="2:6" s="3" customFormat="1" ht="72">
      <c r="B53" s="14" t="s">
        <v>5</v>
      </c>
      <c r="C53" s="87" t="s">
        <v>111</v>
      </c>
      <c r="D53" s="270"/>
      <c r="E53" s="270"/>
    </row>
    <row r="54" spans="2:6" s="3" customFormat="1" ht="110.75" customHeight="1">
      <c r="B54" s="14" t="s">
        <v>9</v>
      </c>
      <c r="C54" s="87" t="s">
        <v>206</v>
      </c>
      <c r="D54" s="271"/>
      <c r="E54" s="271"/>
    </row>
    <row r="55" spans="2:6" s="3" customFormat="1">
      <c r="B55" s="17" t="s">
        <v>6</v>
      </c>
      <c r="C55" s="87" t="s">
        <v>34</v>
      </c>
      <c r="D55" s="271"/>
      <c r="E55" s="271"/>
    </row>
    <row r="56" spans="2:6" s="3" customFormat="1" ht="72">
      <c r="B56" s="88" t="s">
        <v>108</v>
      </c>
      <c r="C56" s="87" t="s">
        <v>109</v>
      </c>
      <c r="D56" s="271"/>
      <c r="E56" s="271"/>
    </row>
    <row r="57" spans="2:6" s="3" customFormat="1">
      <c r="B57" s="333" t="s">
        <v>0</v>
      </c>
      <c r="C57" s="334"/>
      <c r="D57" s="272"/>
      <c r="E57" s="272"/>
    </row>
    <row r="58" spans="2:6" s="3" customFormat="1" ht="36.549999999999997" customHeight="1">
      <c r="B58" s="331" t="s">
        <v>110</v>
      </c>
      <c r="C58" s="332"/>
      <c r="D58" s="16">
        <v>1</v>
      </c>
      <c r="E58" s="16">
        <v>1</v>
      </c>
    </row>
    <row r="59" spans="2:6" s="3" customFormat="1">
      <c r="B59" s="331" t="s">
        <v>113</v>
      </c>
      <c r="C59" s="332"/>
      <c r="D59" s="16">
        <v>1</v>
      </c>
      <c r="E59" s="89">
        <v>1</v>
      </c>
    </row>
    <row r="60" spans="2:6" s="90" customFormat="1">
      <c r="B60" s="18" t="s">
        <v>7</v>
      </c>
      <c r="C60" s="18"/>
      <c r="D60" s="91">
        <f>+'Հավելված N 2'!G25</f>
        <v>73</v>
      </c>
      <c r="E60" s="91">
        <f>+'Հավելված N 2'!H25</f>
        <v>73</v>
      </c>
      <c r="F60" s="92"/>
    </row>
    <row r="61" spans="2:6" s="32" customFormat="1" ht="8.1999999999999993" customHeight="1">
      <c r="B61" s="83"/>
      <c r="C61" s="83"/>
    </row>
    <row r="62" spans="2:6" s="3" customFormat="1">
      <c r="B62" s="329" t="s">
        <v>2</v>
      </c>
      <c r="C62" s="330"/>
      <c r="D62" s="85"/>
      <c r="E62" s="85"/>
    </row>
    <row r="63" spans="2:6" s="3" customFormat="1" ht="58.4" customHeight="1">
      <c r="B63" s="14" t="s">
        <v>3</v>
      </c>
      <c r="C63" s="86">
        <v>1075</v>
      </c>
      <c r="D63" s="341" t="s">
        <v>49</v>
      </c>
      <c r="E63" s="342"/>
    </row>
    <row r="64" spans="2:6" s="3" customFormat="1">
      <c r="B64" s="14" t="s">
        <v>4</v>
      </c>
      <c r="C64" s="86">
        <v>21005</v>
      </c>
      <c r="D64" s="15" t="s">
        <v>11</v>
      </c>
      <c r="E64" s="15" t="s">
        <v>12</v>
      </c>
    </row>
    <row r="65" spans="1:6" s="3" customFormat="1" ht="54">
      <c r="B65" s="14" t="s">
        <v>5</v>
      </c>
      <c r="C65" s="87" t="s">
        <v>101</v>
      </c>
      <c r="D65" s="270"/>
      <c r="E65" s="270"/>
    </row>
    <row r="66" spans="1:6" s="3" customFormat="1" ht="110.75" customHeight="1">
      <c r="B66" s="14" t="s">
        <v>9</v>
      </c>
      <c r="C66" s="87" t="s">
        <v>205</v>
      </c>
      <c r="D66" s="271"/>
      <c r="E66" s="271"/>
    </row>
    <row r="67" spans="1:6" s="3" customFormat="1" ht="36">
      <c r="B67" s="17" t="s">
        <v>6</v>
      </c>
      <c r="C67" s="87" t="s">
        <v>100</v>
      </c>
      <c r="D67" s="271"/>
      <c r="E67" s="271"/>
    </row>
    <row r="68" spans="1:6" s="3" customFormat="1" ht="54">
      <c r="B68" s="88" t="s">
        <v>95</v>
      </c>
      <c r="C68" s="87" t="s">
        <v>96</v>
      </c>
      <c r="D68" s="271"/>
      <c r="E68" s="271"/>
    </row>
    <row r="69" spans="1:6" s="3" customFormat="1">
      <c r="B69" s="333" t="s">
        <v>0</v>
      </c>
      <c r="C69" s="334"/>
      <c r="D69" s="272"/>
      <c r="E69" s="272"/>
    </row>
    <row r="70" spans="1:6" s="3" customFormat="1">
      <c r="B70" s="331" t="s">
        <v>98</v>
      </c>
      <c r="C70" s="332"/>
      <c r="D70" s="16">
        <v>1600</v>
      </c>
      <c r="E70" s="16">
        <v>1600</v>
      </c>
    </row>
    <row r="71" spans="1:6" s="3" customFormat="1">
      <c r="B71" s="331" t="s">
        <v>97</v>
      </c>
      <c r="C71" s="332"/>
      <c r="D71" s="16">
        <v>1</v>
      </c>
      <c r="E71" s="89">
        <v>1</v>
      </c>
    </row>
    <row r="72" spans="1:6" s="90" customFormat="1">
      <c r="B72" s="18" t="s">
        <v>7</v>
      </c>
      <c r="C72" s="18"/>
      <c r="D72" s="91">
        <f>+'Հավելված N 2'!G37</f>
        <v>8625</v>
      </c>
      <c r="E72" s="91">
        <f>+'Հավելված N 2'!H37</f>
        <v>8625</v>
      </c>
      <c r="F72" s="92"/>
    </row>
    <row r="73" spans="1:6" s="32" customFormat="1">
      <c r="B73" s="83"/>
      <c r="C73" s="83"/>
      <c r="D73" s="84"/>
      <c r="E73" s="84"/>
    </row>
    <row r="74" spans="1:6" s="32" customFormat="1">
      <c r="B74" s="83"/>
      <c r="C74" s="83"/>
    </row>
    <row r="78" spans="1:6">
      <c r="A78" s="335" t="s">
        <v>204</v>
      </c>
      <c r="B78" s="335"/>
      <c r="C78" s="335"/>
      <c r="D78" s="335"/>
      <c r="E78" s="335"/>
    </row>
    <row r="79" spans="1:6">
      <c r="C79" s="68" t="s">
        <v>85</v>
      </c>
      <c r="E79" s="13"/>
    </row>
    <row r="80" spans="1:6">
      <c r="B80" s="69" t="s">
        <v>63</v>
      </c>
      <c r="C80" s="70"/>
      <c r="D80" s="70"/>
      <c r="E80" s="71"/>
    </row>
    <row r="81" spans="2:5" s="32" customFormat="1">
      <c r="B81" s="83"/>
      <c r="C81" s="83"/>
      <c r="D81" s="84"/>
      <c r="E81" s="84"/>
    </row>
    <row r="82" spans="2:5" s="32" customFormat="1">
      <c r="B82" s="83"/>
      <c r="C82" s="83"/>
    </row>
    <row r="83" spans="2:5">
      <c r="B83" s="73" t="s">
        <v>86</v>
      </c>
      <c r="C83" s="73" t="s">
        <v>1</v>
      </c>
      <c r="D83" s="72"/>
      <c r="E83" s="72"/>
    </row>
    <row r="84" spans="2:5">
      <c r="B84" s="74">
        <v>1139</v>
      </c>
      <c r="C84" s="75" t="s">
        <v>75</v>
      </c>
      <c r="D84" s="76"/>
      <c r="E84" s="76"/>
    </row>
    <row r="85" spans="2:5" s="3" customFormat="1">
      <c r="B85" s="1"/>
      <c r="C85" s="1"/>
      <c r="D85" s="1"/>
      <c r="E85" s="1"/>
    </row>
    <row r="86" spans="2:5">
      <c r="B86" s="351" t="s">
        <v>2</v>
      </c>
      <c r="C86" s="352"/>
      <c r="D86" s="72"/>
      <c r="E86" s="72"/>
    </row>
    <row r="87" spans="2:5" s="3" customFormat="1" ht="58.4" customHeight="1">
      <c r="B87" s="34" t="s">
        <v>3</v>
      </c>
      <c r="C87" s="54">
        <v>1139</v>
      </c>
      <c r="D87" s="341" t="s">
        <v>49</v>
      </c>
      <c r="E87" s="342"/>
    </row>
    <row r="88" spans="2:5">
      <c r="B88" s="77" t="s">
        <v>4</v>
      </c>
      <c r="C88" s="78">
        <v>11001</v>
      </c>
      <c r="D88" s="146" t="s">
        <v>11</v>
      </c>
      <c r="E88" s="146" t="s">
        <v>12</v>
      </c>
    </row>
    <row r="89" spans="2:5" ht="36">
      <c r="B89" s="77" t="s">
        <v>5</v>
      </c>
      <c r="C89" s="79" t="s">
        <v>75</v>
      </c>
      <c r="D89" s="270"/>
      <c r="E89" s="270"/>
    </row>
    <row r="90" spans="2:5" ht="72">
      <c r="B90" s="77" t="s">
        <v>9</v>
      </c>
      <c r="C90" s="79" t="s">
        <v>87</v>
      </c>
      <c r="D90" s="271"/>
      <c r="E90" s="271"/>
    </row>
    <row r="91" spans="2:5">
      <c r="B91" s="77" t="s">
        <v>6</v>
      </c>
      <c r="C91" s="79" t="s">
        <v>88</v>
      </c>
      <c r="D91" s="271"/>
      <c r="E91" s="271"/>
    </row>
    <row r="92" spans="2:5" ht="54">
      <c r="B92" s="37" t="s">
        <v>89</v>
      </c>
      <c r="C92" s="79" t="s">
        <v>85</v>
      </c>
      <c r="D92" s="271"/>
      <c r="E92" s="271"/>
    </row>
    <row r="93" spans="2:5">
      <c r="B93" s="80"/>
      <c r="C93" s="81" t="s">
        <v>0</v>
      </c>
      <c r="D93" s="272"/>
      <c r="E93" s="272"/>
    </row>
    <row r="94" spans="2:5">
      <c r="B94" s="328" t="s">
        <v>7</v>
      </c>
      <c r="C94" s="328"/>
      <c r="D94" s="52">
        <f>+'Հավելված N 2'!G94</f>
        <v>8698</v>
      </c>
      <c r="E94" s="52">
        <f>+'Հավելված N 2'!H94</f>
        <v>8698</v>
      </c>
    </row>
    <row r="95" spans="2:5" s="32" customFormat="1" ht="8.1999999999999993" customHeight="1">
      <c r="B95" s="83"/>
      <c r="C95" s="83"/>
    </row>
    <row r="96" spans="2:5" s="3" customFormat="1" ht="58.4" customHeight="1">
      <c r="B96" s="34" t="s">
        <v>3</v>
      </c>
      <c r="C96" s="54">
        <v>1139</v>
      </c>
      <c r="D96" s="336" t="s">
        <v>62</v>
      </c>
      <c r="E96" s="337"/>
    </row>
    <row r="97" spans="2:5">
      <c r="B97" s="77" t="s">
        <v>4</v>
      </c>
      <c r="C97" s="78">
        <v>11001</v>
      </c>
      <c r="D97" s="146" t="s">
        <v>11</v>
      </c>
      <c r="E97" s="146" t="s">
        <v>12</v>
      </c>
    </row>
    <row r="98" spans="2:5" ht="36">
      <c r="B98" s="77" t="s">
        <v>5</v>
      </c>
      <c r="C98" s="79" t="s">
        <v>75</v>
      </c>
      <c r="D98" s="270"/>
      <c r="E98" s="270"/>
    </row>
    <row r="99" spans="2:5" ht="72">
      <c r="B99" s="77" t="s">
        <v>9</v>
      </c>
      <c r="C99" s="79" t="s">
        <v>87</v>
      </c>
      <c r="D99" s="271"/>
      <c r="E99" s="271"/>
    </row>
    <row r="100" spans="2:5">
      <c r="B100" s="77" t="s">
        <v>6</v>
      </c>
      <c r="C100" s="79" t="s">
        <v>88</v>
      </c>
      <c r="D100" s="271"/>
      <c r="E100" s="271"/>
    </row>
    <row r="101" spans="2:5" ht="54">
      <c r="B101" s="37" t="s">
        <v>89</v>
      </c>
      <c r="C101" s="79" t="s">
        <v>85</v>
      </c>
      <c r="D101" s="271"/>
      <c r="E101" s="271"/>
    </row>
    <row r="102" spans="2:5">
      <c r="B102" s="80"/>
      <c r="C102" s="81" t="s">
        <v>0</v>
      </c>
      <c r="D102" s="272"/>
      <c r="E102" s="272"/>
    </row>
    <row r="103" spans="2:5">
      <c r="B103" s="328" t="s">
        <v>7</v>
      </c>
      <c r="C103" s="328"/>
      <c r="D103" s="52">
        <f>+'Հավելված N 2'!G102</f>
        <v>-8698</v>
      </c>
      <c r="E103" s="52">
        <f>+'Հավելված N 2'!H102</f>
        <v>-8698</v>
      </c>
    </row>
  </sheetData>
  <mergeCells count="43">
    <mergeCell ref="D96:E96"/>
    <mergeCell ref="D98:D102"/>
    <mergeCell ref="E98:E102"/>
    <mergeCell ref="B103:C103"/>
    <mergeCell ref="A42:E42"/>
    <mergeCell ref="B44:E44"/>
    <mergeCell ref="A78:E78"/>
    <mergeCell ref="B86:C86"/>
    <mergeCell ref="D87:E87"/>
    <mergeCell ref="D89:D93"/>
    <mergeCell ref="E89:E93"/>
    <mergeCell ref="B94:C94"/>
    <mergeCell ref="B70:C70"/>
    <mergeCell ref="B71:C71"/>
    <mergeCell ref="B59:C59"/>
    <mergeCell ref="B62:C62"/>
    <mergeCell ref="C25:E25"/>
    <mergeCell ref="B28:C28"/>
    <mergeCell ref="D29:E29"/>
    <mergeCell ref="D31:D35"/>
    <mergeCell ref="E31:E35"/>
    <mergeCell ref="B35:C35"/>
    <mergeCell ref="B15:C15"/>
    <mergeCell ref="D16:E16"/>
    <mergeCell ref="D18:D22"/>
    <mergeCell ref="E18:E22"/>
    <mergeCell ref="B22:C22"/>
    <mergeCell ref="D63:E63"/>
    <mergeCell ref="D65:D69"/>
    <mergeCell ref="E65:E69"/>
    <mergeCell ref="B69:C69"/>
    <mergeCell ref="B50:C50"/>
    <mergeCell ref="D51:E51"/>
    <mergeCell ref="D53:D57"/>
    <mergeCell ref="E53:E57"/>
    <mergeCell ref="B57:C57"/>
    <mergeCell ref="B58:C58"/>
    <mergeCell ref="B9:E9"/>
    <mergeCell ref="C1:E1"/>
    <mergeCell ref="C2:E2"/>
    <mergeCell ref="C3:E3"/>
    <mergeCell ref="B5:E5"/>
    <mergeCell ref="A7:E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7"/>
  <sheetViews>
    <sheetView topLeftCell="A4" zoomScale="85" zoomScaleNormal="85" workbookViewId="0">
      <selection activeCell="J14" sqref="J14"/>
    </sheetView>
  </sheetViews>
  <sheetFormatPr defaultColWidth="9.09765625" defaultRowHeight="18"/>
  <cols>
    <col min="1" max="4" width="18.296875" style="106" customWidth="1"/>
    <col min="5" max="6" width="14.3984375" style="129" customWidth="1"/>
    <col min="7" max="7" width="17.796875" style="130" customWidth="1"/>
    <col min="8" max="8" width="14.3984375" style="130" customWidth="1"/>
    <col min="9" max="9" width="30.296875" style="129" customWidth="1"/>
    <col min="10" max="10" width="18" style="106" customWidth="1"/>
    <col min="11" max="11" width="37.09765625" style="106" customWidth="1"/>
    <col min="12" max="12" width="20.296875" style="106" customWidth="1"/>
    <col min="13" max="13" width="14" style="106" bestFit="1" customWidth="1"/>
    <col min="14" max="16384" width="9.09765625" style="106"/>
  </cols>
  <sheetData>
    <row r="1" spans="1:10" ht="33.299999999999997" customHeight="1">
      <c r="A1" s="103"/>
      <c r="B1" s="103"/>
      <c r="C1" s="103"/>
      <c r="D1" s="103"/>
      <c r="E1" s="104"/>
      <c r="F1" s="104"/>
      <c r="G1" s="105"/>
      <c r="H1" s="353" t="s">
        <v>157</v>
      </c>
      <c r="I1" s="353"/>
    </row>
    <row r="2" spans="1:10">
      <c r="A2" s="103"/>
      <c r="B2" s="103"/>
      <c r="C2" s="103"/>
      <c r="D2" s="103"/>
      <c r="E2" s="104"/>
      <c r="F2" s="104"/>
      <c r="G2" s="105"/>
      <c r="H2" s="353" t="s">
        <v>114</v>
      </c>
      <c r="I2" s="353"/>
    </row>
    <row r="3" spans="1:10">
      <c r="A3" s="103"/>
      <c r="B3" s="103"/>
      <c r="C3" s="103"/>
      <c r="D3" s="103"/>
      <c r="E3" s="104"/>
      <c r="F3" s="104"/>
      <c r="G3" s="105"/>
      <c r="H3" s="353" t="s">
        <v>8</v>
      </c>
      <c r="I3" s="353"/>
    </row>
    <row r="4" spans="1:10">
      <c r="A4" s="103"/>
      <c r="B4" s="103"/>
      <c r="C4" s="103"/>
      <c r="D4" s="103"/>
      <c r="E4" s="104"/>
      <c r="F4" s="104"/>
      <c r="G4" s="105"/>
      <c r="H4" s="105"/>
      <c r="I4" s="107"/>
    </row>
    <row r="5" spans="1:10">
      <c r="A5" s="103"/>
      <c r="B5" s="103"/>
      <c r="C5" s="103"/>
      <c r="D5" s="103"/>
      <c r="E5" s="104"/>
      <c r="F5" s="104"/>
      <c r="G5" s="105"/>
      <c r="H5" s="105"/>
      <c r="I5" s="107"/>
    </row>
    <row r="6" spans="1:10" ht="21.85" customHeight="1">
      <c r="A6" s="354" t="s">
        <v>125</v>
      </c>
      <c r="B6" s="354"/>
      <c r="C6" s="354"/>
      <c r="D6" s="354"/>
      <c r="E6" s="354"/>
      <c r="F6" s="354"/>
      <c r="G6" s="354"/>
      <c r="H6" s="354"/>
      <c r="I6" s="354"/>
    </row>
    <row r="7" spans="1:10" ht="21" customHeight="1">
      <c r="A7" s="354"/>
      <c r="B7" s="354"/>
      <c r="C7" s="354"/>
      <c r="D7" s="354"/>
      <c r="E7" s="354"/>
      <c r="F7" s="354"/>
      <c r="G7" s="354"/>
      <c r="H7" s="354"/>
      <c r="I7" s="354"/>
    </row>
    <row r="8" spans="1:10" ht="21" customHeight="1">
      <c r="A8" s="108"/>
      <c r="B8" s="108"/>
      <c r="C8" s="108"/>
      <c r="D8" s="108"/>
      <c r="E8" s="108"/>
      <c r="F8" s="108"/>
      <c r="G8" s="108"/>
      <c r="H8" s="108"/>
      <c r="I8" s="108"/>
    </row>
    <row r="9" spans="1:10" ht="21" customHeight="1">
      <c r="A9" s="108"/>
      <c r="B9" s="108"/>
      <c r="C9" s="108"/>
      <c r="D9" s="108"/>
      <c r="E9" s="108"/>
      <c r="F9" s="108"/>
      <c r="G9" s="108"/>
      <c r="H9" s="108"/>
      <c r="I9" s="108"/>
    </row>
    <row r="10" spans="1:10" ht="54.55" customHeight="1">
      <c r="A10" s="355" t="s">
        <v>115</v>
      </c>
      <c r="B10" s="355" t="s">
        <v>116</v>
      </c>
      <c r="C10" s="355"/>
      <c r="D10" s="355"/>
      <c r="E10" s="355" t="s">
        <v>117</v>
      </c>
      <c r="F10" s="355" t="s">
        <v>118</v>
      </c>
      <c r="G10" s="355" t="s">
        <v>119</v>
      </c>
      <c r="H10" s="316" t="s">
        <v>130</v>
      </c>
      <c r="I10" s="316"/>
    </row>
    <row r="11" spans="1:10" ht="21" customHeight="1">
      <c r="A11" s="355"/>
      <c r="B11" s="355"/>
      <c r="C11" s="355"/>
      <c r="D11" s="355"/>
      <c r="E11" s="355"/>
      <c r="F11" s="355"/>
      <c r="G11" s="355"/>
      <c r="H11" s="109" t="s">
        <v>120</v>
      </c>
      <c r="I11" s="110" t="s">
        <v>121</v>
      </c>
    </row>
    <row r="12" spans="1:10">
      <c r="A12" s="111">
        <v>1</v>
      </c>
      <c r="B12" s="360">
        <v>2</v>
      </c>
      <c r="C12" s="361"/>
      <c r="D12" s="362"/>
      <c r="E12" s="109">
        <v>3</v>
      </c>
      <c r="F12" s="109">
        <v>4</v>
      </c>
      <c r="G12" s="109">
        <v>5</v>
      </c>
      <c r="H12" s="109">
        <v>6</v>
      </c>
      <c r="I12" s="109">
        <v>7</v>
      </c>
      <c r="J12" s="112"/>
    </row>
    <row r="13" spans="1:10" ht="16.5" customHeight="1">
      <c r="A13" s="363" t="s">
        <v>93</v>
      </c>
      <c r="B13" s="363"/>
      <c r="C13" s="363"/>
      <c r="D13" s="363"/>
      <c r="E13" s="363"/>
      <c r="F13" s="363"/>
      <c r="G13" s="363"/>
      <c r="H13" s="363"/>
      <c r="I13" s="113">
        <f>+I14</f>
        <v>70</v>
      </c>
    </row>
    <row r="14" spans="1:10" s="129" customFormat="1" ht="34.950000000000003" customHeight="1">
      <c r="A14" s="131" t="s">
        <v>126</v>
      </c>
      <c r="B14" s="131" t="s">
        <v>127</v>
      </c>
      <c r="C14" s="131" t="s">
        <v>128</v>
      </c>
      <c r="D14" s="364" t="s">
        <v>61</v>
      </c>
      <c r="E14" s="365"/>
      <c r="F14" s="365"/>
      <c r="G14" s="365"/>
      <c r="H14" s="365"/>
      <c r="I14" s="114">
        <f>+I15</f>
        <v>70</v>
      </c>
    </row>
    <row r="15" spans="1:10" ht="54.85" customHeight="1">
      <c r="A15" s="115" t="s">
        <v>129</v>
      </c>
      <c r="B15" s="366" t="s">
        <v>111</v>
      </c>
      <c r="C15" s="367"/>
      <c r="D15" s="367"/>
      <c r="E15" s="367"/>
      <c r="F15" s="367"/>
      <c r="G15" s="367"/>
      <c r="H15" s="368"/>
      <c r="I15" s="116">
        <f>+I16</f>
        <v>70</v>
      </c>
    </row>
    <row r="16" spans="1:10" s="121" customFormat="1" ht="16.5" customHeight="1">
      <c r="A16" s="117"/>
      <c r="B16" s="356" t="s">
        <v>122</v>
      </c>
      <c r="C16" s="357"/>
      <c r="D16" s="358"/>
      <c r="E16" s="118"/>
      <c r="F16" s="118"/>
      <c r="G16" s="119"/>
      <c r="H16" s="119"/>
      <c r="I16" s="120">
        <f>SUM(I17:I17)</f>
        <v>70</v>
      </c>
      <c r="J16" s="128"/>
    </row>
    <row r="17" spans="1:10" s="126" customFormat="1">
      <c r="A17" s="122">
        <v>70331800</v>
      </c>
      <c r="B17" s="359" t="s">
        <v>131</v>
      </c>
      <c r="C17" s="359"/>
      <c r="D17" s="359"/>
      <c r="E17" s="123" t="s">
        <v>124</v>
      </c>
      <c r="F17" s="123" t="s">
        <v>123</v>
      </c>
      <c r="G17" s="52">
        <v>70000</v>
      </c>
      <c r="H17" s="124">
        <v>1</v>
      </c>
      <c r="I17" s="125">
        <f>+G17*H17/1000</f>
        <v>70</v>
      </c>
      <c r="J17" s="127"/>
    </row>
  </sheetData>
  <mergeCells count="16">
    <mergeCell ref="B16:D16"/>
    <mergeCell ref="B17:D17"/>
    <mergeCell ref="B12:D12"/>
    <mergeCell ref="A13:H13"/>
    <mergeCell ref="D14:H14"/>
    <mergeCell ref="B15:H15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65"/>
  <sheetViews>
    <sheetView topLeftCell="A20" zoomScale="70" zoomScaleNormal="70" zoomScaleSheetLayoutView="100" workbookViewId="0">
      <selection activeCell="G41" sqref="G41:H41"/>
    </sheetView>
  </sheetViews>
  <sheetFormatPr defaultColWidth="9.09765625" defaultRowHeight="18"/>
  <cols>
    <col min="1" max="3" width="8.8984375" style="1" customWidth="1"/>
    <col min="4" max="4" width="10.296875" style="1" customWidth="1"/>
    <col min="5" max="5" width="14.59765625" style="1" customWidth="1"/>
    <col min="6" max="6" width="62.09765625" style="1" customWidth="1"/>
    <col min="7" max="8" width="21" style="1" customWidth="1"/>
    <col min="9" max="9" width="40.09765625" style="1" customWidth="1"/>
    <col min="10" max="10" width="49.8984375" style="1" customWidth="1"/>
    <col min="11" max="11" width="14.296875" style="1" customWidth="1"/>
    <col min="12" max="16384" width="9.09765625" style="1"/>
  </cols>
  <sheetData>
    <row r="1" spans="1:9" ht="37.950000000000003" customHeight="1">
      <c r="G1" s="307" t="s">
        <v>182</v>
      </c>
      <c r="H1" s="307"/>
    </row>
    <row r="2" spans="1:9" ht="17.45" customHeight="1">
      <c r="G2" s="205"/>
      <c r="H2" s="205" t="s">
        <v>65</v>
      </c>
    </row>
    <row r="3" spans="1:9" ht="17.45" customHeight="1">
      <c r="G3" s="205"/>
      <c r="H3" s="205" t="s">
        <v>8</v>
      </c>
    </row>
    <row r="6" spans="1:9" ht="52.5" customHeight="1">
      <c r="A6" s="315" t="s">
        <v>179</v>
      </c>
      <c r="B6" s="315"/>
      <c r="C6" s="315"/>
      <c r="D6" s="315"/>
      <c r="E6" s="315"/>
      <c r="F6" s="315"/>
      <c r="G6" s="315"/>
      <c r="H6" s="315"/>
    </row>
    <row r="8" spans="1:9">
      <c r="G8" s="3"/>
      <c r="H8" s="3"/>
    </row>
    <row r="9" spans="1:9" s="3" customFormat="1">
      <c r="H9" s="149" t="s">
        <v>24</v>
      </c>
    </row>
    <row r="10" spans="1:9" s="22" customFormat="1" ht="76.95" customHeight="1">
      <c r="A10" s="369" t="s">
        <v>25</v>
      </c>
      <c r="B10" s="369"/>
      <c r="C10" s="369"/>
      <c r="D10" s="369" t="s">
        <v>13</v>
      </c>
      <c r="E10" s="369"/>
      <c r="F10" s="369" t="s">
        <v>19</v>
      </c>
      <c r="G10" s="349" t="s">
        <v>180</v>
      </c>
      <c r="H10" s="337"/>
    </row>
    <row r="11" spans="1:9" s="22" customFormat="1">
      <c r="A11" s="235" t="s">
        <v>57</v>
      </c>
      <c r="B11" s="235" t="s">
        <v>58</v>
      </c>
      <c r="C11" s="235" t="s">
        <v>26</v>
      </c>
      <c r="D11" s="235" t="s">
        <v>17</v>
      </c>
      <c r="E11" s="235" t="s">
        <v>41</v>
      </c>
      <c r="F11" s="369"/>
      <c r="G11" s="235" t="s">
        <v>15</v>
      </c>
      <c r="H11" s="235" t="s">
        <v>16</v>
      </c>
    </row>
    <row r="12" spans="1:9" s="22" customFormat="1" ht="34.950000000000003" customHeight="1">
      <c r="A12" s="36"/>
      <c r="B12" s="36"/>
      <c r="C12" s="36"/>
      <c r="D12" s="235"/>
      <c r="E12" s="235"/>
      <c r="F12" s="35" t="s">
        <v>23</v>
      </c>
      <c r="G12" s="45">
        <f>+G34+G14</f>
        <v>0</v>
      </c>
      <c r="H12" s="45">
        <f>+H34+H14</f>
        <v>0</v>
      </c>
      <c r="I12" s="236"/>
    </row>
    <row r="13" spans="1:9" s="22" customFormat="1">
      <c r="A13" s="36"/>
      <c r="B13" s="36"/>
      <c r="C13" s="36"/>
      <c r="D13" s="235"/>
      <c r="E13" s="235"/>
      <c r="F13" s="36" t="s">
        <v>35</v>
      </c>
      <c r="G13" s="45"/>
      <c r="H13" s="45"/>
    </row>
    <row r="14" spans="1:9" s="22" customFormat="1" ht="34.950000000000003" customHeight="1">
      <c r="A14" s="36"/>
      <c r="B14" s="36"/>
      <c r="C14" s="36"/>
      <c r="D14" s="146"/>
      <c r="E14" s="146"/>
      <c r="F14" s="35" t="s">
        <v>67</v>
      </c>
      <c r="G14" s="43">
        <f t="shared" ref="G14:H14" si="0">+G15</f>
        <v>-8698</v>
      </c>
      <c r="H14" s="43">
        <f t="shared" si="0"/>
        <v>-8698</v>
      </c>
    </row>
    <row r="15" spans="1:9" s="3" customFormat="1" ht="33.85">
      <c r="A15" s="264" t="s">
        <v>68</v>
      </c>
      <c r="B15" s="264"/>
      <c r="C15" s="264"/>
      <c r="D15" s="264"/>
      <c r="E15" s="264"/>
      <c r="F15" s="44" t="s">
        <v>69</v>
      </c>
      <c r="G15" s="45">
        <f t="shared" ref="G15:H15" si="1">+G17</f>
        <v>-8698</v>
      </c>
      <c r="H15" s="45">
        <f t="shared" si="1"/>
        <v>-8698</v>
      </c>
    </row>
    <row r="16" spans="1:9" s="3" customFormat="1">
      <c r="A16" s="264"/>
      <c r="B16" s="264"/>
      <c r="C16" s="264"/>
      <c r="D16" s="264"/>
      <c r="E16" s="264"/>
      <c r="F16" s="36" t="s">
        <v>20</v>
      </c>
      <c r="G16" s="45"/>
      <c r="H16" s="45"/>
    </row>
    <row r="17" spans="1:9" s="3" customFormat="1" ht="33.85">
      <c r="A17" s="264"/>
      <c r="B17" s="264" t="s">
        <v>70</v>
      </c>
      <c r="C17" s="264"/>
      <c r="D17" s="264"/>
      <c r="E17" s="264"/>
      <c r="F17" s="44" t="s">
        <v>71</v>
      </c>
      <c r="G17" s="46">
        <f t="shared" ref="G17:H17" si="2">+G19</f>
        <v>-8698</v>
      </c>
      <c r="H17" s="46">
        <f t="shared" si="2"/>
        <v>-8698</v>
      </c>
    </row>
    <row r="18" spans="1:9" s="3" customFormat="1">
      <c r="A18" s="264"/>
      <c r="B18" s="264"/>
      <c r="C18" s="264"/>
      <c r="D18" s="264"/>
      <c r="E18" s="264"/>
      <c r="F18" s="36" t="s">
        <v>20</v>
      </c>
      <c r="G18" s="46"/>
      <c r="H18" s="47"/>
    </row>
    <row r="19" spans="1:9" s="3" customFormat="1">
      <c r="A19" s="264"/>
      <c r="B19" s="264"/>
      <c r="C19" s="264" t="s">
        <v>70</v>
      </c>
      <c r="D19" s="264"/>
      <c r="E19" s="264"/>
      <c r="F19" s="35" t="s">
        <v>72</v>
      </c>
      <c r="G19" s="46">
        <f>+G21</f>
        <v>-8698</v>
      </c>
      <c r="H19" s="46">
        <f>+H21</f>
        <v>-8698</v>
      </c>
    </row>
    <row r="20" spans="1:9" s="3" customFormat="1">
      <c r="A20" s="264"/>
      <c r="B20" s="264"/>
      <c r="C20" s="264"/>
      <c r="D20" s="264"/>
      <c r="E20" s="264"/>
      <c r="F20" s="36" t="s">
        <v>20</v>
      </c>
      <c r="G20" s="47"/>
      <c r="H20" s="47"/>
    </row>
    <row r="21" spans="1:9" s="3" customFormat="1">
      <c r="A21" s="264"/>
      <c r="B21" s="264"/>
      <c r="C21" s="264"/>
      <c r="D21" s="264"/>
      <c r="E21" s="264"/>
      <c r="F21" s="36" t="s">
        <v>73</v>
      </c>
      <c r="G21" s="48">
        <f t="shared" ref="G21:H21" si="3">+G23</f>
        <v>-8698</v>
      </c>
      <c r="H21" s="49">
        <f t="shared" si="3"/>
        <v>-8698</v>
      </c>
    </row>
    <row r="22" spans="1:9" s="3" customFormat="1">
      <c r="A22" s="264"/>
      <c r="B22" s="264"/>
      <c r="C22" s="264"/>
      <c r="D22" s="264"/>
      <c r="E22" s="264"/>
      <c r="F22" s="36" t="s">
        <v>20</v>
      </c>
      <c r="G22" s="50"/>
      <c r="H22" s="50"/>
    </row>
    <row r="23" spans="1:9" s="3" customFormat="1">
      <c r="A23" s="264"/>
      <c r="B23" s="264"/>
      <c r="C23" s="264"/>
      <c r="D23" s="264" t="s">
        <v>74</v>
      </c>
      <c r="E23" s="266" t="s">
        <v>75</v>
      </c>
      <c r="F23" s="266" t="s">
        <v>72</v>
      </c>
      <c r="G23" s="45">
        <f>+G25</f>
        <v>-8698</v>
      </c>
      <c r="H23" s="45">
        <f>+H25</f>
        <v>-8698</v>
      </c>
    </row>
    <row r="24" spans="1:9" s="3" customFormat="1">
      <c r="A24" s="264"/>
      <c r="B24" s="264"/>
      <c r="C24" s="264"/>
      <c r="D24" s="264"/>
      <c r="E24" s="51"/>
      <c r="F24" s="36" t="s">
        <v>20</v>
      </c>
      <c r="G24" s="52"/>
      <c r="H24" s="52"/>
    </row>
    <row r="25" spans="1:9" s="3" customFormat="1">
      <c r="A25" s="264"/>
      <c r="B25" s="264"/>
      <c r="C25" s="264"/>
      <c r="D25" s="264"/>
      <c r="E25" s="147">
        <v>11001</v>
      </c>
      <c r="F25" s="35" t="s">
        <v>72</v>
      </c>
      <c r="G25" s="33">
        <f t="shared" ref="G25:H25" si="4">+G27</f>
        <v>-8698</v>
      </c>
      <c r="H25" s="33">
        <f t="shared" si="4"/>
        <v>-8698</v>
      </c>
    </row>
    <row r="26" spans="1:9" s="3" customFormat="1">
      <c r="A26" s="264"/>
      <c r="B26" s="264"/>
      <c r="C26" s="264"/>
      <c r="D26" s="264"/>
      <c r="E26" s="267"/>
      <c r="F26" s="36" t="s">
        <v>42</v>
      </c>
      <c r="G26" s="53"/>
      <c r="H26" s="53"/>
    </row>
    <row r="27" spans="1:9" s="3" customFormat="1">
      <c r="A27" s="264"/>
      <c r="B27" s="264"/>
      <c r="C27" s="264"/>
      <c r="D27" s="264"/>
      <c r="E27" s="267"/>
      <c r="F27" s="54" t="s">
        <v>73</v>
      </c>
      <c r="G27" s="55">
        <f t="shared" ref="G27:H27" si="5">+G29</f>
        <v>-8698</v>
      </c>
      <c r="H27" s="55">
        <f t="shared" si="5"/>
        <v>-8698</v>
      </c>
    </row>
    <row r="28" spans="1:9" s="3" customFormat="1" ht="50.9" customHeight="1">
      <c r="A28" s="264"/>
      <c r="B28" s="264"/>
      <c r="C28" s="264"/>
      <c r="D28" s="264"/>
      <c r="E28" s="267"/>
      <c r="F28" s="36" t="s">
        <v>76</v>
      </c>
      <c r="G28" s="53"/>
      <c r="H28" s="53"/>
    </row>
    <row r="29" spans="1:9" s="3" customFormat="1">
      <c r="A29" s="264"/>
      <c r="B29" s="264"/>
      <c r="C29" s="264"/>
      <c r="D29" s="264"/>
      <c r="E29" s="267"/>
      <c r="F29" s="146" t="s">
        <v>21</v>
      </c>
      <c r="G29" s="52">
        <f t="shared" ref="G29:H31" si="6">+G30</f>
        <v>-8698</v>
      </c>
      <c r="H29" s="52">
        <f t="shared" si="6"/>
        <v>-8698</v>
      </c>
    </row>
    <row r="30" spans="1:9" s="3" customFormat="1">
      <c r="A30" s="264"/>
      <c r="B30" s="264"/>
      <c r="C30" s="264"/>
      <c r="D30" s="264"/>
      <c r="E30" s="267"/>
      <c r="F30" s="36" t="s">
        <v>22</v>
      </c>
      <c r="G30" s="49">
        <f t="shared" si="6"/>
        <v>-8698</v>
      </c>
      <c r="H30" s="49">
        <f t="shared" si="6"/>
        <v>-8698</v>
      </c>
    </row>
    <row r="31" spans="1:9" s="3" customFormat="1">
      <c r="A31" s="264"/>
      <c r="B31" s="264"/>
      <c r="C31" s="264"/>
      <c r="D31" s="264"/>
      <c r="E31" s="267"/>
      <c r="F31" s="36" t="s">
        <v>77</v>
      </c>
      <c r="G31" s="49">
        <f t="shared" si="6"/>
        <v>-8698</v>
      </c>
      <c r="H31" s="49">
        <f t="shared" si="6"/>
        <v>-8698</v>
      </c>
    </row>
    <row r="32" spans="1:9" s="3" customFormat="1">
      <c r="A32" s="264"/>
      <c r="B32" s="264"/>
      <c r="C32" s="264"/>
      <c r="D32" s="264"/>
      <c r="E32" s="267"/>
      <c r="F32" s="36" t="s">
        <v>78</v>
      </c>
      <c r="G32" s="49">
        <f>+'Հավելված N 2'!G107</f>
        <v>-8698</v>
      </c>
      <c r="H32" s="49">
        <f>+'Հավելված N 2'!H107</f>
        <v>-8698</v>
      </c>
      <c r="I32" s="237"/>
    </row>
    <row r="34" spans="1:16" s="22" customFormat="1" ht="33.85">
      <c r="A34" s="36"/>
      <c r="B34" s="36"/>
      <c r="C34" s="36"/>
      <c r="D34" s="235"/>
      <c r="E34" s="235"/>
      <c r="F34" s="35" t="s">
        <v>43</v>
      </c>
      <c r="G34" s="45">
        <f>+G35</f>
        <v>8698</v>
      </c>
      <c r="H34" s="45">
        <f>+H35</f>
        <v>8698</v>
      </c>
      <c r="I34" s="238"/>
      <c r="J34" s="236"/>
    </row>
    <row r="35" spans="1:16" s="22" customFormat="1" ht="17.45" customHeight="1">
      <c r="A35" s="265" t="s">
        <v>50</v>
      </c>
      <c r="B35" s="370"/>
      <c r="C35" s="270"/>
      <c r="D35" s="261"/>
      <c r="E35" s="239"/>
      <c r="F35" s="35" t="s">
        <v>51</v>
      </c>
      <c r="G35" s="45">
        <f>+G37</f>
        <v>8698</v>
      </c>
      <c r="H35" s="45">
        <f>+H37</f>
        <v>8698</v>
      </c>
      <c r="I35" s="236"/>
    </row>
    <row r="36" spans="1:16" s="22" customFormat="1" ht="16.95" customHeight="1">
      <c r="A36" s="265"/>
      <c r="B36" s="370"/>
      <c r="C36" s="271"/>
      <c r="D36" s="262"/>
      <c r="E36" s="240"/>
      <c r="F36" s="36" t="s">
        <v>20</v>
      </c>
      <c r="G36" s="228"/>
      <c r="H36" s="228"/>
    </row>
    <row r="37" spans="1:16" s="22" customFormat="1">
      <c r="A37" s="265"/>
      <c r="B37" s="265" t="s">
        <v>27</v>
      </c>
      <c r="C37" s="371"/>
      <c r="D37" s="262"/>
      <c r="E37" s="240"/>
      <c r="F37" s="241" t="s">
        <v>52</v>
      </c>
      <c r="G37" s="46">
        <f>+G39</f>
        <v>8698</v>
      </c>
      <c r="H37" s="46">
        <f>+H39</f>
        <v>8698</v>
      </c>
    </row>
    <row r="38" spans="1:16" s="22" customFormat="1" ht="16.95" customHeight="1">
      <c r="A38" s="265"/>
      <c r="B38" s="265"/>
      <c r="C38" s="372"/>
      <c r="D38" s="262"/>
      <c r="E38" s="240"/>
      <c r="F38" s="36" t="s">
        <v>20</v>
      </c>
      <c r="G38" s="46"/>
      <c r="H38" s="228"/>
    </row>
    <row r="39" spans="1:16" s="22" customFormat="1">
      <c r="A39" s="265"/>
      <c r="B39" s="265"/>
      <c r="C39" s="265" t="s">
        <v>60</v>
      </c>
      <c r="D39" s="373"/>
      <c r="E39" s="240"/>
      <c r="F39" s="242" t="s">
        <v>181</v>
      </c>
      <c r="G39" s="46">
        <f t="shared" ref="G39:H39" si="7">+G41</f>
        <v>8698</v>
      </c>
      <c r="H39" s="46">
        <f t="shared" si="7"/>
        <v>8698</v>
      </c>
      <c r="I39" s="23"/>
      <c r="J39" s="23"/>
      <c r="K39" s="23"/>
      <c r="L39" s="23"/>
      <c r="M39" s="23"/>
      <c r="N39" s="23"/>
      <c r="O39" s="23"/>
      <c r="P39" s="23"/>
    </row>
    <row r="40" spans="1:16" s="22" customFormat="1" ht="16.95" customHeight="1">
      <c r="A40" s="265"/>
      <c r="B40" s="265"/>
      <c r="C40" s="265"/>
      <c r="D40" s="373"/>
      <c r="E40" s="240"/>
      <c r="F40" s="36" t="s">
        <v>20</v>
      </c>
      <c r="G40" s="46"/>
      <c r="H40" s="234"/>
      <c r="I40" s="23"/>
      <c r="J40" s="23"/>
      <c r="K40" s="23"/>
      <c r="L40" s="23"/>
      <c r="M40" s="23"/>
      <c r="N40" s="23"/>
      <c r="O40" s="23"/>
      <c r="P40" s="23"/>
    </row>
    <row r="41" spans="1:16" s="22" customFormat="1" ht="36">
      <c r="A41" s="265"/>
      <c r="B41" s="265"/>
      <c r="C41" s="265"/>
      <c r="D41" s="373"/>
      <c r="E41" s="240"/>
      <c r="F41" s="37" t="s">
        <v>36</v>
      </c>
      <c r="G41" s="46">
        <f>+G43</f>
        <v>8698</v>
      </c>
      <c r="H41" s="46">
        <f>+H43</f>
        <v>8698</v>
      </c>
      <c r="I41" s="23"/>
      <c r="J41" s="23"/>
      <c r="K41" s="23"/>
      <c r="L41" s="23"/>
      <c r="M41" s="23"/>
      <c r="N41" s="23"/>
      <c r="O41" s="23"/>
      <c r="P41" s="23"/>
    </row>
    <row r="42" spans="1:16" s="22" customFormat="1" ht="16.95" customHeight="1">
      <c r="A42" s="265"/>
      <c r="B42" s="265"/>
      <c r="C42" s="265"/>
      <c r="D42" s="374"/>
      <c r="E42" s="243"/>
      <c r="F42" s="36" t="s">
        <v>20</v>
      </c>
      <c r="G42" s="46"/>
      <c r="H42" s="234"/>
      <c r="I42" s="23"/>
      <c r="J42" s="23"/>
      <c r="K42" s="23"/>
      <c r="L42" s="23"/>
      <c r="M42" s="23"/>
      <c r="N42" s="23"/>
      <c r="O42" s="23"/>
      <c r="P42" s="23"/>
    </row>
    <row r="43" spans="1:16" s="22" customFormat="1">
      <c r="A43" s="265"/>
      <c r="B43" s="265"/>
      <c r="C43" s="265"/>
      <c r="D43" s="255">
        <v>1075</v>
      </c>
      <c r="E43" s="273" t="s">
        <v>53</v>
      </c>
      <c r="F43" s="274"/>
      <c r="G43" s="2">
        <f>+G45+G57</f>
        <v>8698</v>
      </c>
      <c r="H43" s="2">
        <f>+H45+H57</f>
        <v>8698</v>
      </c>
      <c r="I43" s="23"/>
      <c r="J43" s="23"/>
      <c r="K43" s="23"/>
      <c r="L43" s="23"/>
      <c r="M43" s="23"/>
      <c r="N43" s="23"/>
      <c r="O43" s="23"/>
      <c r="P43" s="23"/>
    </row>
    <row r="44" spans="1:16" s="22" customFormat="1" ht="16.8" customHeight="1">
      <c r="A44" s="265"/>
      <c r="B44" s="265"/>
      <c r="C44" s="265"/>
      <c r="D44" s="255"/>
      <c r="E44" s="38"/>
      <c r="F44" s="36" t="s">
        <v>20</v>
      </c>
      <c r="G44" s="2"/>
      <c r="H44" s="2"/>
      <c r="I44" s="23"/>
      <c r="J44" s="23"/>
      <c r="K44" s="23"/>
      <c r="L44" s="23"/>
      <c r="M44" s="23"/>
      <c r="N44" s="23"/>
      <c r="O44" s="23"/>
      <c r="P44" s="23"/>
    </row>
    <row r="45" spans="1:16" s="22" customFormat="1" ht="67.650000000000006">
      <c r="A45" s="265"/>
      <c r="B45" s="265"/>
      <c r="C45" s="265"/>
      <c r="D45" s="255"/>
      <c r="E45" s="102">
        <v>11006</v>
      </c>
      <c r="F45" s="35" t="s">
        <v>111</v>
      </c>
      <c r="G45" s="25">
        <f t="shared" ref="G45:H45" si="8">+G47</f>
        <v>73</v>
      </c>
      <c r="H45" s="25">
        <f t="shared" si="8"/>
        <v>73</v>
      </c>
      <c r="I45" s="23"/>
      <c r="J45" s="23"/>
      <c r="K45" s="23"/>
      <c r="L45" s="23"/>
      <c r="M45" s="23"/>
      <c r="N45" s="23"/>
      <c r="O45" s="23"/>
      <c r="P45" s="23"/>
    </row>
    <row r="46" spans="1:16" s="22" customFormat="1">
      <c r="A46" s="265"/>
      <c r="B46" s="265"/>
      <c r="C46" s="265"/>
      <c r="D46" s="255"/>
      <c r="E46" s="245"/>
      <c r="F46" s="36" t="s">
        <v>42</v>
      </c>
      <c r="G46" s="8"/>
      <c r="H46" s="7"/>
    </row>
    <row r="47" spans="1:16" s="26" customFormat="1">
      <c r="A47" s="265"/>
      <c r="B47" s="265"/>
      <c r="C47" s="265"/>
      <c r="D47" s="255"/>
      <c r="E47" s="245"/>
      <c r="F47" s="39" t="s">
        <v>93</v>
      </c>
      <c r="G47" s="19">
        <f t="shared" ref="G47:H47" si="9">+G49</f>
        <v>73</v>
      </c>
      <c r="H47" s="9">
        <f t="shared" si="9"/>
        <v>73</v>
      </c>
    </row>
    <row r="48" spans="1:16" s="22" customFormat="1" ht="54">
      <c r="A48" s="265"/>
      <c r="B48" s="265"/>
      <c r="C48" s="265"/>
      <c r="D48" s="255"/>
      <c r="E48" s="245"/>
      <c r="F48" s="36" t="s">
        <v>37</v>
      </c>
      <c r="G48" s="11"/>
      <c r="H48" s="7"/>
    </row>
    <row r="49" spans="1:16" s="22" customFormat="1" ht="16.8" customHeight="1">
      <c r="A49" s="265"/>
      <c r="B49" s="265"/>
      <c r="C49" s="265"/>
      <c r="D49" s="255"/>
      <c r="E49" s="245"/>
      <c r="F49" s="146" t="s">
        <v>21</v>
      </c>
      <c r="G49" s="11">
        <f t="shared" ref="G49:H55" si="10">+G50</f>
        <v>73</v>
      </c>
      <c r="H49" s="11">
        <f t="shared" si="10"/>
        <v>73</v>
      </c>
    </row>
    <row r="50" spans="1:16" s="22" customFormat="1" ht="16.8" customHeight="1">
      <c r="A50" s="265"/>
      <c r="B50" s="265"/>
      <c r="C50" s="265"/>
      <c r="D50" s="255"/>
      <c r="E50" s="245"/>
      <c r="F50" s="41" t="s">
        <v>22</v>
      </c>
      <c r="G50" s="11">
        <f>+G51+G54</f>
        <v>73</v>
      </c>
      <c r="H50" s="11">
        <f>+H51+H54</f>
        <v>73</v>
      </c>
    </row>
    <row r="51" spans="1:16" s="22" customFormat="1" ht="36">
      <c r="A51" s="265"/>
      <c r="B51" s="265"/>
      <c r="C51" s="265"/>
      <c r="D51" s="255"/>
      <c r="E51" s="245"/>
      <c r="F51" s="41" t="s">
        <v>105</v>
      </c>
      <c r="G51" s="11">
        <f>+G52</f>
        <v>70</v>
      </c>
      <c r="H51" s="11">
        <f>+H52</f>
        <v>70</v>
      </c>
    </row>
    <row r="52" spans="1:16" s="22" customFormat="1" ht="36">
      <c r="A52" s="265"/>
      <c r="B52" s="265"/>
      <c r="C52" s="265"/>
      <c r="D52" s="255"/>
      <c r="E52" s="245"/>
      <c r="F52" s="41" t="s">
        <v>106</v>
      </c>
      <c r="G52" s="11">
        <f t="shared" si="10"/>
        <v>70</v>
      </c>
      <c r="H52" s="11">
        <f t="shared" si="10"/>
        <v>70</v>
      </c>
      <c r="I52" s="27"/>
    </row>
    <row r="53" spans="1:16" s="22" customFormat="1">
      <c r="A53" s="265"/>
      <c r="B53" s="265"/>
      <c r="C53" s="265"/>
      <c r="D53" s="255"/>
      <c r="E53" s="245"/>
      <c r="F53" s="41" t="s">
        <v>107</v>
      </c>
      <c r="G53" s="11">
        <f>+'Հավելված N 2'!G31</f>
        <v>70</v>
      </c>
      <c r="H53" s="11">
        <f>+'Հավելված N 2'!H31</f>
        <v>70</v>
      </c>
      <c r="I53" s="28"/>
    </row>
    <row r="54" spans="1:16" s="22" customFormat="1" ht="16.8" customHeight="1">
      <c r="A54" s="265"/>
      <c r="B54" s="265"/>
      <c r="C54" s="265"/>
      <c r="D54" s="255"/>
      <c r="E54" s="245"/>
      <c r="F54" s="41" t="s">
        <v>77</v>
      </c>
      <c r="G54" s="11">
        <f>+G55</f>
        <v>3</v>
      </c>
      <c r="H54" s="11">
        <f>+H55</f>
        <v>3</v>
      </c>
    </row>
    <row r="55" spans="1:16" s="22" customFormat="1" ht="54">
      <c r="A55" s="265"/>
      <c r="B55" s="265"/>
      <c r="C55" s="265"/>
      <c r="D55" s="255"/>
      <c r="E55" s="245"/>
      <c r="F55" s="41" t="s">
        <v>104</v>
      </c>
      <c r="G55" s="11">
        <f t="shared" si="10"/>
        <v>3</v>
      </c>
      <c r="H55" s="11">
        <f t="shared" si="10"/>
        <v>3</v>
      </c>
      <c r="I55" s="27"/>
    </row>
    <row r="56" spans="1:16" s="22" customFormat="1">
      <c r="A56" s="265"/>
      <c r="B56" s="265"/>
      <c r="C56" s="265"/>
      <c r="D56" s="255"/>
      <c r="E56" s="245"/>
      <c r="F56" s="41" t="s">
        <v>103</v>
      </c>
      <c r="G56" s="11">
        <f>+'Հավելված N 2'!G34</f>
        <v>3</v>
      </c>
      <c r="H56" s="11">
        <v>3</v>
      </c>
      <c r="I56" s="28"/>
    </row>
    <row r="57" spans="1:16" s="22" customFormat="1" ht="50.75">
      <c r="A57" s="265"/>
      <c r="B57" s="265"/>
      <c r="C57" s="265"/>
      <c r="D57" s="255"/>
      <c r="E57" s="102">
        <v>21005</v>
      </c>
      <c r="F57" s="35" t="s">
        <v>101</v>
      </c>
      <c r="G57" s="25">
        <f t="shared" ref="G57:H57" si="11">+G59</f>
        <v>8625</v>
      </c>
      <c r="H57" s="25">
        <f t="shared" si="11"/>
        <v>8625</v>
      </c>
      <c r="I57" s="23"/>
      <c r="J57" s="23"/>
      <c r="K57" s="23"/>
      <c r="L57" s="23"/>
      <c r="M57" s="23"/>
      <c r="N57" s="23"/>
      <c r="O57" s="23"/>
      <c r="P57" s="23"/>
    </row>
    <row r="58" spans="1:16" s="22" customFormat="1">
      <c r="A58" s="265"/>
      <c r="B58" s="265"/>
      <c r="C58" s="265"/>
      <c r="D58" s="255"/>
      <c r="E58" s="245"/>
      <c r="F58" s="36" t="s">
        <v>42</v>
      </c>
      <c r="G58" s="8"/>
      <c r="H58" s="7"/>
    </row>
    <row r="59" spans="1:16" s="26" customFormat="1">
      <c r="A59" s="265"/>
      <c r="B59" s="265"/>
      <c r="C59" s="265"/>
      <c r="D59" s="255"/>
      <c r="E59" s="245"/>
      <c r="F59" s="39" t="s">
        <v>93</v>
      </c>
      <c r="G59" s="19">
        <f t="shared" ref="G59:H59" si="12">+G61</f>
        <v>8625</v>
      </c>
      <c r="H59" s="9">
        <f t="shared" si="12"/>
        <v>8625</v>
      </c>
    </row>
    <row r="60" spans="1:16" s="22" customFormat="1" ht="54">
      <c r="A60" s="265"/>
      <c r="B60" s="265"/>
      <c r="C60" s="265"/>
      <c r="D60" s="255"/>
      <c r="E60" s="245"/>
      <c r="F60" s="36" t="s">
        <v>37</v>
      </c>
      <c r="G60" s="11"/>
      <c r="H60" s="7"/>
    </row>
    <row r="61" spans="1:16" s="22" customFormat="1" ht="16.8" customHeight="1">
      <c r="A61" s="265"/>
      <c r="B61" s="265"/>
      <c r="C61" s="265"/>
      <c r="D61" s="255"/>
      <c r="E61" s="245"/>
      <c r="F61" s="146" t="s">
        <v>21</v>
      </c>
      <c r="G61" s="11">
        <f t="shared" ref="G61:H64" si="13">+G62</f>
        <v>8625</v>
      </c>
      <c r="H61" s="10">
        <f t="shared" si="13"/>
        <v>8625</v>
      </c>
    </row>
    <row r="62" spans="1:16" s="22" customFormat="1" ht="16.8" customHeight="1">
      <c r="A62" s="265"/>
      <c r="B62" s="265"/>
      <c r="C62" s="265"/>
      <c r="D62" s="255"/>
      <c r="E62" s="245"/>
      <c r="F62" s="41" t="s">
        <v>92</v>
      </c>
      <c r="G62" s="11">
        <f t="shared" si="13"/>
        <v>8625</v>
      </c>
      <c r="H62" s="11">
        <f t="shared" si="13"/>
        <v>8625</v>
      </c>
    </row>
    <row r="63" spans="1:16" s="22" customFormat="1" ht="16.8" customHeight="1">
      <c r="A63" s="265"/>
      <c r="B63" s="265"/>
      <c r="C63" s="265"/>
      <c r="D63" s="255"/>
      <c r="E63" s="245"/>
      <c r="F63" s="41" t="s">
        <v>94</v>
      </c>
      <c r="G63" s="11">
        <f>+G64</f>
        <v>8625</v>
      </c>
      <c r="H63" s="11">
        <f>+H64</f>
        <v>8625</v>
      </c>
    </row>
    <row r="64" spans="1:16" s="22" customFormat="1" ht="16.8" customHeight="1">
      <c r="A64" s="265"/>
      <c r="B64" s="265"/>
      <c r="C64" s="265"/>
      <c r="D64" s="255"/>
      <c r="E64" s="245"/>
      <c r="F64" s="41" t="s">
        <v>91</v>
      </c>
      <c r="G64" s="11">
        <f t="shared" si="13"/>
        <v>8625</v>
      </c>
      <c r="H64" s="11">
        <f t="shared" si="13"/>
        <v>8625</v>
      </c>
      <c r="I64" s="27"/>
    </row>
    <row r="65" spans="1:9" s="22" customFormat="1">
      <c r="A65" s="265"/>
      <c r="B65" s="265"/>
      <c r="C65" s="265"/>
      <c r="D65" s="255"/>
      <c r="E65" s="245"/>
      <c r="F65" s="41" t="s">
        <v>90</v>
      </c>
      <c r="G65" s="11">
        <f>+'Հավելված N 2'!G43</f>
        <v>8625</v>
      </c>
      <c r="H65" s="11">
        <f>+'Հավելված N 2'!H43</f>
        <v>8625</v>
      </c>
      <c r="I65" s="28"/>
    </row>
  </sheetData>
  <mergeCells count="26">
    <mergeCell ref="D43:D65"/>
    <mergeCell ref="E43:F43"/>
    <mergeCell ref="E46:E56"/>
    <mergeCell ref="E58:E65"/>
    <mergeCell ref="A35:A65"/>
    <mergeCell ref="B35:B36"/>
    <mergeCell ref="C35:C38"/>
    <mergeCell ref="D35:D42"/>
    <mergeCell ref="B37:B65"/>
    <mergeCell ref="C39:C65"/>
    <mergeCell ref="A15:A32"/>
    <mergeCell ref="B15:B16"/>
    <mergeCell ref="C15:C18"/>
    <mergeCell ref="D15:D22"/>
    <mergeCell ref="E15:E22"/>
    <mergeCell ref="B17:B32"/>
    <mergeCell ref="C19:C32"/>
    <mergeCell ref="D23:D32"/>
    <mergeCell ref="E23:F23"/>
    <mergeCell ref="E26:E32"/>
    <mergeCell ref="G1:H1"/>
    <mergeCell ref="A6:H6"/>
    <mergeCell ref="A10:C10"/>
    <mergeCell ref="D10:E10"/>
    <mergeCell ref="F10:F11"/>
    <mergeCell ref="G10:H10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3</vt:lpstr>
      <vt:lpstr>Հավելված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2022-02-24T08:25:43Z</cp:lastPrinted>
  <dcterms:created xsi:type="dcterms:W3CDTF">2022-01-04T07:12:58Z</dcterms:created>
  <dcterms:modified xsi:type="dcterms:W3CDTF">2022-08-31T08:01:26Z</dcterms:modified>
</cp:coreProperties>
</file>