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VC\verab\2022\verab-karav-voroshum-14-09-2022varchapeti ashx\"/>
    </mc:Choice>
  </mc:AlternateContent>
  <bookViews>
    <workbookView xWindow="0" yWindow="0" windowWidth="24000" windowHeight="9735"/>
  </bookViews>
  <sheets>
    <sheet name="HAV 1" sheetId="10" r:id="rId1"/>
    <sheet name="HAV 2" sheetId="11" r:id="rId2"/>
    <sheet name="HAV 3" sheetId="9" r:id="rId3"/>
    <sheet name="HAV 4" sheetId="6" r:id="rId4"/>
    <sheet name="HAV5" sheetId="12" r:id="rId5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Area" localSheetId="0">'HAV 1'!$A$1:$D$24</definedName>
    <definedName name="_xlnm.Print_Area" localSheetId="1">'HAV 2'!$A$1:$G$28</definedName>
    <definedName name="_xlnm.Print_Area" localSheetId="3">'HAV 4'!$A$1:$C$20</definedName>
    <definedName name="program">#REF!,#REF!,#REF!,#REF!,#REF!,#REF!,#REF!,#REF!,#REF!,#REF!,#REF!,#REF!,#REF!,#REF!,#REF!,#REF!,#REF!,#REF!,#REF!,#REF!</definedName>
  </definedNames>
  <calcPr calcId="152511"/>
</workbook>
</file>

<file path=xl/calcChain.xml><?xml version="1.0" encoding="utf-8"?>
<calcChain xmlns="http://schemas.openxmlformats.org/spreadsheetml/2006/main">
  <c r="I13" i="12" l="1"/>
  <c r="I12" i="12"/>
  <c r="I11" i="12"/>
  <c r="I10" i="12"/>
  <c r="I9" i="12"/>
  <c r="G28" i="11"/>
  <c r="G31" i="11"/>
  <c r="G30" i="11"/>
  <c r="G29" i="11"/>
  <c r="G25" i="11" s="1"/>
  <c r="G48" i="11"/>
  <c r="D19" i="10"/>
  <c r="D33" i="10"/>
  <c r="D26" i="10"/>
  <c r="D25" i="10"/>
  <c r="C37" i="9"/>
  <c r="G27" i="11"/>
  <c r="D12" i="10"/>
  <c r="D11" i="10" s="1"/>
  <c r="G47" i="11"/>
  <c r="G46" i="11"/>
  <c r="G45" i="11"/>
  <c r="G43" i="11"/>
  <c r="G41" i="11" s="1"/>
  <c r="G39" i="11" s="1"/>
  <c r="G36" i="11" s="1"/>
  <c r="G34" i="11" s="1"/>
  <c r="G32" i="11" s="1"/>
  <c r="G26" i="11"/>
  <c r="C35" i="6" l="1"/>
  <c r="C21" i="9"/>
  <c r="G24" i="11"/>
  <c r="G22" i="11" s="1"/>
  <c r="G20" i="11" s="1"/>
  <c r="D10" i="10"/>
  <c r="C20" i="6" l="1"/>
  <c r="G18" i="11"/>
  <c r="G17" i="11" s="1"/>
  <c r="G15" i="11" s="1"/>
  <c r="G13" i="11" s="1"/>
  <c r="G11" i="11" s="1"/>
  <c r="G9" i="11" s="1"/>
</calcChain>
</file>

<file path=xl/sharedStrings.xml><?xml version="1.0" encoding="utf-8"?>
<sst xmlns="http://schemas.openxmlformats.org/spreadsheetml/2006/main" count="221" uniqueCount="117">
  <si>
    <t>Հավելված N 1</t>
  </si>
  <si>
    <t>Տարի</t>
  </si>
  <si>
    <t>ՀՀ կառավարության պահուստային ֆոնդ</t>
  </si>
  <si>
    <t>Ծրագրային դասիչը</t>
  </si>
  <si>
    <t>Վերջնական արդյունքի նկարագրությունը</t>
  </si>
  <si>
    <t>Գործառական դասիչը</t>
  </si>
  <si>
    <t>Ծրագիրը</t>
  </si>
  <si>
    <t>Միջոցառումը</t>
  </si>
  <si>
    <t>ՀՀ վարչապետին ՀՀ Սահմանադրությամբ և օրենքներով վերապահված վերահսկողական լիազորությունների իրականացման ապահովում</t>
  </si>
  <si>
    <t>ՀՀ պետական վերահսկողական ծառայություն</t>
  </si>
  <si>
    <t>ԸՆԴԱՄԵՆԸ</t>
  </si>
  <si>
    <t xml:space="preserve">ՀՀ կառավարություն </t>
  </si>
  <si>
    <t>Ծրագրի անվանումը</t>
  </si>
  <si>
    <t xml:space="preserve"> ՀՀ կառավարության պահուստային ֆոնդ</t>
  </si>
  <si>
    <t>Ծրագրի նպատակը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</si>
  <si>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</si>
  <si>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>Ծրագրի միջոցառումներ</t>
  </si>
  <si>
    <t xml:space="preserve"> Միջոցառման անվանումը</t>
  </si>
  <si>
    <t>Միջոցառման նկարագրությունը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</si>
  <si>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</si>
  <si>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Միջոցառման տեսակը</t>
  </si>
  <si>
    <t xml:space="preserve"> Ծառայությունների մատուցում</t>
  </si>
  <si>
    <t>Պետական վերահսկողական ծառայություններ</t>
  </si>
  <si>
    <t>Ծրագրի անվանումը`</t>
  </si>
  <si>
    <t>Ծրագրի նպատակը`</t>
  </si>
  <si>
    <t>Վերջնական արդյունքի նկարագրությունը`</t>
  </si>
  <si>
    <t xml:space="preserve"> Միջոցառման անվանումը`</t>
  </si>
  <si>
    <t>Միջոցառման նկարագրությունը`</t>
  </si>
  <si>
    <t>Միջոցառման տեսակը`</t>
  </si>
  <si>
    <t>Բյուջետային գլխավոր կարգադրիչների, ծրագրերի և միջոցառումների անվանումները</t>
  </si>
  <si>
    <t>ՀՀ պետական միջոցների կառավարման, ձևավորման և օգտագործման արդյունավետության և օրինականության գնահատում</t>
  </si>
  <si>
    <t>,-ի   N    -Ն որոշման</t>
  </si>
  <si>
    <t>Բաժինը</t>
  </si>
  <si>
    <t>Խումբը</t>
  </si>
  <si>
    <t>Դասը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</si>
  <si>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</si>
  <si>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ԸՆԴԱՄԵՆԸ ԾԱԽՍԵՐ</t>
  </si>
  <si>
    <t xml:space="preserve"> այդ թվում`</t>
  </si>
  <si>
    <t xml:space="preserve"> ԸՆԴՀԱՆՈՒՐ ԲՆՈՒՅԹԻ ՀԱՆՐԱՅԻՆ ԾԱՌԱՅՈՒԹՅՈՒՆՆԵՐ</t>
  </si>
  <si>
    <t xml:space="preserve"> Օրենսդիր և  գործադիր մարմիններ, պետական կառավարում</t>
  </si>
  <si>
    <t>այդ թվում՝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</si>
  <si>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</si>
  <si>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</si>
  <si>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ՀՀ կառավարություն</t>
  </si>
  <si>
    <t>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</si>
  <si>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</si>
  <si>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</si>
  <si>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</si>
  <si>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Պահուստային միջոցներ</t>
  </si>
  <si>
    <t xml:space="preserve"> այդ թվում` բյուջետային ծախսերի տնտեսագիտական դասակարգման հոդվածների</t>
  </si>
  <si>
    <t xml:space="preserve"> ԸՆԹԱՑԻԿ ԾԱԽՍԵՐ</t>
  </si>
  <si>
    <t xml:space="preserve"> ԱՅԼ  ԾԱԽՍԵՐ</t>
  </si>
  <si>
    <t>Հավելված N 4</t>
  </si>
  <si>
    <t>ՄԱՍ 2: ՊԵՏԱԿԱՆ ՄԱՐՄՆԻ ԳԾՈՎ ԱՐԴՅՈՒՆՔԱՅԻՆ (ԿԱՏԱՐՈՂԱԿԱՆ) ՑՈՒՑԱՆԻՇՆԵՐԸ</t>
  </si>
  <si>
    <t>Ծրագրի դասիչը</t>
  </si>
  <si>
    <t xml:space="preserve"> ՀՀ կառավարության պահուստային ֆոնդ </t>
  </si>
  <si>
    <t>Ծրագրի միջոցառումները</t>
  </si>
  <si>
    <t>Միջոցառման դասիչը</t>
  </si>
  <si>
    <t>Միջոցառման անվանումը</t>
  </si>
  <si>
    <t>Նկարագրությունը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</si>
  <si>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</si>
  <si>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</si>
  <si>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</si>
  <si>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</si>
  <si>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>Արդյունքի չափորոշիչներ</t>
  </si>
  <si>
    <t>Միջոցառման վրա կատարվող ծախսը (հազ. դրամ)</t>
  </si>
  <si>
    <t xml:space="preserve"> ՄԱՍ 1. ՊԵՏԱԿԱՆ ՄԱՐՄՆԻ ԳԾՈՎ ԱՐԴՅՈՒՆՔԱՅԻՆ (ԿԱՏԱՐՈՂԱԿԱՆ) ՑՈՒՑԱՆԻՇՆԵՐԸ </t>
  </si>
  <si>
    <t>Միջոցառումն իրականացնողի անվանումը</t>
  </si>
  <si>
    <t>Միջոցառման վրա կատարվող ծախսը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</si>
  <si>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</si>
  <si>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>Ծառայությունների մատուցում</t>
  </si>
  <si>
    <t xml:space="preserve"> Պետական վերահսկողական ծառայություններ </t>
  </si>
  <si>
    <t xml:space="preserve"> ՀՀ վարչապետին ՀՀ Սահմանադրությամբ և օրենքներով վերապահված վերահսկողական լիազորությունների իրականացման ապահովում </t>
  </si>
  <si>
    <t xml:space="preserve"> Պետական միջոցների հաշվին ֆինանսավորվող մարմինների և/կամ կազմակերպությունների նկատմամբ համապատասխանության, օրինականության, արդյունավետության արժանահավատության ուսումնասիրություններ՛ վերահսկողության նպատակով </t>
  </si>
  <si>
    <t xml:space="preserve"> ՀՀ պետական վերահսկողական ծառայություն </t>
  </si>
  <si>
    <t xml:space="preserve">ԱՇԽԱՏԱՆՔԻ  ՎԱՐՁԱՏՐՈՒԹՅՈՒՆ  </t>
  </si>
  <si>
    <t>Օրենսդիր և գործադիր  մարմիններ, պետական կառավարում, ֆինանսական և հարկաբյուջետային հարաբերություններ, արտաքին հարաբերություններ</t>
  </si>
  <si>
    <t>ՀՀ կառավարության 2022 թվականի</t>
  </si>
  <si>
    <t>«ՀԱՅԱՍՏԱՆԻ ՀԱՆՐԱՊԵՏՈՒԹՅԱՆ 2022 ԹՎԱԿԱՆԻ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2021 ԹՎԱԿԱՆԻ ԴԵԿՏԵՄԲԵՐԻ 23-Ի 
N 2121-Ն ՈՐՈՇՄԱՆ N 5 ՀԱՎԵԼՎԱԾԻ N 1 ԱՂՅՈՒՍԱԿՈՒՄ ԿԱՏԱՐՎՈՂ ՓՈՓՈԽՈՒԹՅՈՒՆՆԵՐԸ</t>
  </si>
  <si>
    <t xml:space="preserve"> - Աշխատողների աշխատավարձեր և հավելավճարներ</t>
  </si>
  <si>
    <t xml:space="preserve"> Դրամով վճարվող աշխատավարձեր և հավելավճարներ</t>
  </si>
  <si>
    <t>Հավելված N 2</t>
  </si>
  <si>
    <t>Հավելված N 3</t>
  </si>
  <si>
    <t xml:space="preserve"> Տարի </t>
  </si>
  <si>
    <t xml:space="preserve"> Պետական միջոցների հաշվին ֆինանսավորվող մարմինների և/կամ կազմակերպությունների նկատմամբ համապատասխանության, օրինականության, արդյունավետության արժանահավատության ուսումնասիրություններ՝ վերահսկողության նպատակով </t>
  </si>
  <si>
    <t xml:space="preserve"> Վերահսկվող օբյեկտի գործունեության, ինչպես նաև պետական միջոցների կառավարման և ձևավորման արդյունավետության ու օրինականության նկատմամբ պետական վերահսողության ապահովում</t>
  </si>
  <si>
    <t xml:space="preserve"> Պետական միջոցների հաշվին ֆինանսավորվող մարմինների և/կամ կազմակերպությունների նկատմամբ համապատասխանության, օրինականության, արդյունավետության արժանահավատության ուսումնասիրություններ՛ վերահսկողության նպատակով</t>
  </si>
  <si>
    <t xml:space="preserve">ՀԱՅԱՍՏԱՆԻ  ՀԱՆՐԱՊԵՏՈՒԹՅԱՆ ԿԱՌԱՎԱՐՈՒԹՅԱՆ 2021 ԹՎԱԿԱՆԻ ԴԵԿՏԵՄԲԵՐԻ 23-Ի N 2121-Ն ՈՐՈՇՄԱՆ
 NN 3 ԵՎ 4 ՀԱՎԵԼՎԱԾՆԵՐՈՒՄ ԿԱՏԱՐՎՈՂ ՓՈՓՈԽՈՒԹՅՈՒՆՆԵՐԸ </t>
  </si>
  <si>
    <t xml:space="preserve">ՀԱՅԱՍՏԱՆԻ ՀԱՆՐԱՊԵՏՈՒԹՅԱՆ ԿԱՌԱՎԱՐՈՒԹՅԱՆ 2021 ԹՎԱԿԱՆԻ ԴԵԿՏԵՄԲԵՐԻ 23-Ի N 2121-Ն ՈՐՈՇՄԱՆ
 N 9 ՀԱՎԵԼՎԱԾԻ NN 9.35 ԵՎ 9.47 ԱՂՅՈՒՍԱԿՆԵՐՈՒՄ ԿԱՏԱՐՎՈՂ ՓՈՓՈԽՈՒԹՅՈՒՆՆԵՐԸ </t>
  </si>
  <si>
    <t>(հազ. դրամ)</t>
  </si>
  <si>
    <t xml:space="preserve"> Պահուստային ֆոնդի կառավարման արդյունավետության և թափանցիկության ապահովում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</si>
  <si>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</si>
  <si>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</si>
  <si>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Կենցաղային և հանրային սննդի ծառայություններ</t>
  </si>
  <si>
    <t xml:space="preserve"> դրամ</t>
  </si>
  <si>
    <t xml:space="preserve"> </t>
  </si>
  <si>
    <t xml:space="preserve"> ՄԱՍ III. ԾԱՌԱՅՈՒԹՅՈՒՆՆԵՐ</t>
  </si>
  <si>
    <t xml:space="preserve"> Դաս N 01</t>
  </si>
  <si>
    <t xml:space="preserve"> Խումբ N 01</t>
  </si>
  <si>
    <t xml:space="preserve"> Բաժին N 01</t>
  </si>
  <si>
    <t>Գումարը (հազար դրամ)</t>
  </si>
  <si>
    <t>Քանակը</t>
  </si>
  <si>
    <t>Ցուցանիշների փոփոխությունները     
      (ավելացումները նշված են դրական նշանով)</t>
  </si>
  <si>
    <t xml:space="preserve">Միավորի գինը                 </t>
  </si>
  <si>
    <t>Չափի միավորը</t>
  </si>
  <si>
    <t xml:space="preserve">Գնման ձևը </t>
  </si>
  <si>
    <t>անվանումը</t>
  </si>
  <si>
    <t>կոդը</t>
  </si>
  <si>
    <t>Հավելված N 5</t>
  </si>
  <si>
    <t xml:space="preserve"> 1203  11001</t>
  </si>
  <si>
    <t>90911110/1</t>
  </si>
  <si>
    <t>շենքերի մաքրման ծառայություններ</t>
  </si>
  <si>
    <t>ԷԱՃ</t>
  </si>
  <si>
    <t xml:space="preserve">ՀԱՅԱՍՏԱՆԻ ՀԱՆՐԱՊԵՏՈՒԹՅԱՆ ԿԱՌԱՎԱՐՈՒԹՅԱՆ 2021 ԹՎԱԿԱՆԻ ԴԵԿՏԵՄԲԵՐԻ 23-Ի N 2121-Ն ՈՐՈՇՄԱՆ
N 10 ՀԱՎԵԼՎԱԾՈՒՄ ԿԱՏԱՐՎՈՂ ՓՈՓՈԽՈՒԹՅՈՒՆՆԵՐԸ </t>
  </si>
  <si>
    <t xml:space="preserve">ՀԱՅԱՍՏԱՆԻ ՀԱՆՐԱՊԵՏՈՒԹՅԱՆ ԿԱՌԱՎԱՐՈՒԹՅԱՆ 2021 ԹՎԱԿԱՆԻ ԴԵԿՏԵՄԲԵՐԻ 23-Ի 
N 2121-Ն ՈՐՈՇՄԱՆ N 9.1 ՀԱՎԵԼՎԱԾԻ NN 9.1.47 և 9.1.59  ԱՂՅՈՒՍԱԿՆԵՐՈՒՄ  ԿԱՏԱՐՎՈՂ ՓՈՓՈԽՈՒԹՅՈՒՆՆԵՐԸ </t>
  </si>
  <si>
    <t>Ցուցանիշների փոփոխությունները     
      (ավելացումները նշված են դրական նշանով, իսկ նվազեցումները` փակագծերում)</t>
  </si>
  <si>
    <t>Ցուցանիշների փոփոխությունները       (ավելացումները նշված են դրական նշանով, իսկ նվազեցումները`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</si>
</sst>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₽_-;\-* #,##0.00\ _₽_-;_-* &quot;-&quot;??\ _₽_-;_-@_-"/>
    <numFmt numFmtId="164" formatCode="_(* #,##0.00_);_(* \(#,##0.00\);_(* &quot;-&quot;??_);_(@_)"/>
    <numFmt numFmtId="165" formatCode="_(* #,##0.0_);_(* \(#,##0.0\);_(* &quot;-&quot;??_);_(@_)"/>
    <numFmt numFmtId="166" formatCode="#,##0.0_);\(#,##0.0\)"/>
    <numFmt numFmtId="167" formatCode="##,##0.0;\(##,##0.0\);\-"/>
    <numFmt numFmtId="168" formatCode="_-* #,##0.0\ _₽_-;\-* #,##0.0\ _₽_-;_-* &quot;-&quot;??\ _₽_-;_-@_-"/>
    <numFmt numFmtId="169" formatCode="_-* #,##0.00&quot;р.&quot;_-;\-* #,##0.00&quot;р.&quot;_-;_-* &quot;-&quot;??&quot;р.&quot;_-;_-@_-"/>
  </numFmts>
  <fonts count="20" x14ac:knownFonts="1">
    <font>
      <sz val="10"/>
      <name val="Arial Armenian"/>
    </font>
    <font>
      <sz val="10"/>
      <name val="Arial Armenian"/>
      <family val="2"/>
    </font>
    <font>
      <sz val="8"/>
      <name val="GHEA Grapalat"/>
      <family val="2"/>
    </font>
    <font>
      <sz val="11"/>
      <name val="GHEA Grapalat"/>
      <family val="3"/>
    </font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b/>
      <sz val="11"/>
      <name val="GHEA Grapalat"/>
      <family val="3"/>
    </font>
    <font>
      <b/>
      <sz val="10"/>
      <name val="GHEA Grapalat"/>
      <family val="3"/>
    </font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1"/>
      <color rgb="FF000000"/>
      <name val="GHEA Grapalat"/>
      <family val="3"/>
    </font>
    <font>
      <i/>
      <sz val="11"/>
      <color theme="1"/>
      <name val="Calibri"/>
      <family val="2"/>
      <scheme val="minor"/>
    </font>
    <font>
      <b/>
      <sz val="11"/>
      <color rgb="FF000000"/>
      <name val="GHEA Grapalat"/>
      <family val="3"/>
    </font>
    <font>
      <i/>
      <sz val="11"/>
      <color rgb="FF000000"/>
      <name val="GHEA Grapalat"/>
      <family val="3"/>
    </font>
    <font>
      <sz val="12"/>
      <color theme="1"/>
      <name val="GHEA Grapalat"/>
      <family val="3"/>
    </font>
    <font>
      <b/>
      <sz val="11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9" fillId="0" borderId="0"/>
    <xf numFmtId="0" fontId="4" fillId="0" borderId="0"/>
    <xf numFmtId="0" fontId="6" fillId="0" borderId="0"/>
    <xf numFmtId="0" fontId="1" fillId="0" borderId="0"/>
    <xf numFmtId="167" fontId="2" fillId="0" borderId="0" applyFill="0" applyBorder="0" applyProtection="0">
      <alignment horizontal="right" vertical="top"/>
    </xf>
  </cellStyleXfs>
  <cellXfs count="164">
    <xf numFmtId="0" fontId="0" fillId="0" borderId="0" xfId="0"/>
    <xf numFmtId="0" fontId="10" fillId="0" borderId="0" xfId="5" applyFont="1"/>
    <xf numFmtId="0" fontId="11" fillId="0" borderId="0" xfId="5" applyFont="1" applyAlignment="1">
      <alignment vertical="center"/>
    </xf>
    <xf numFmtId="0" fontId="9" fillId="0" borderId="0" xfId="5"/>
    <xf numFmtId="0" fontId="12" fillId="0" borderId="0" xfId="5" applyFont="1" applyAlignment="1">
      <alignment vertical="center" wrapText="1"/>
    </xf>
    <xf numFmtId="0" fontId="12" fillId="0" borderId="0" xfId="5" applyFont="1" applyAlignment="1">
      <alignment horizontal="center" vertical="center"/>
    </xf>
    <xf numFmtId="0" fontId="13" fillId="0" borderId="0" xfId="5" applyFont="1" applyAlignment="1">
      <alignment horizontal="center" vertical="center"/>
    </xf>
    <xf numFmtId="0" fontId="14" fillId="0" borderId="1" xfId="5" applyFont="1" applyBorder="1" applyAlignment="1">
      <alignment vertical="center" wrapText="1"/>
    </xf>
    <xf numFmtId="166" fontId="9" fillId="0" borderId="0" xfId="5" applyNumberFormat="1" applyAlignment="1">
      <alignment horizontal="center"/>
    </xf>
    <xf numFmtId="166" fontId="14" fillId="2" borderId="1" xfId="5" applyNumberFormat="1" applyFont="1" applyFill="1" applyBorder="1" applyAlignment="1">
      <alignment horizontal="center" vertical="center" wrapText="1"/>
    </xf>
    <xf numFmtId="0" fontId="10" fillId="0" borderId="0" xfId="5" applyFont="1" applyFill="1"/>
    <xf numFmtId="0" fontId="13" fillId="0" borderId="0" xfId="5" applyFont="1" applyFill="1" applyAlignment="1">
      <alignment vertical="center"/>
    </xf>
    <xf numFmtId="0" fontId="13" fillId="0" borderId="0" xfId="5" applyFont="1" applyBorder="1" applyAlignment="1">
      <alignment horizontal="center" vertical="center" wrapText="1"/>
    </xf>
    <xf numFmtId="0" fontId="11" fillId="0" borderId="0" xfId="5" applyFont="1" applyAlignment="1">
      <alignment horizontal="right" vertical="center"/>
    </xf>
    <xf numFmtId="0" fontId="9" fillId="0" borderId="0" xfId="5" applyFill="1"/>
    <xf numFmtId="0" fontId="15" fillId="0" borderId="0" xfId="5" applyFont="1" applyFill="1"/>
    <xf numFmtId="0" fontId="16" fillId="0" borderId="1" xfId="5" applyFont="1" applyBorder="1" applyAlignment="1">
      <alignment vertical="center" wrapText="1"/>
    </xf>
    <xf numFmtId="0" fontId="12" fillId="0" borderId="0" xfId="5" applyFont="1" applyBorder="1" applyAlignment="1">
      <alignment vertical="center" wrapText="1"/>
    </xf>
    <xf numFmtId="166" fontId="10" fillId="0" borderId="0" xfId="5" applyNumberFormat="1" applyFont="1" applyAlignment="1">
      <alignment horizontal="center"/>
    </xf>
    <xf numFmtId="0" fontId="3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5" applyFont="1" applyFill="1" applyBorder="1" applyAlignment="1">
      <alignment vertical="center" wrapText="1"/>
    </xf>
    <xf numFmtId="0" fontId="17" fillId="0" borderId="1" xfId="5" applyFont="1" applyFill="1" applyBorder="1" applyAlignment="1">
      <alignment vertical="center" wrapText="1"/>
    </xf>
    <xf numFmtId="0" fontId="17" fillId="0" borderId="1" xfId="5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66" fontId="14" fillId="0" borderId="1" xfId="5" applyNumberFormat="1" applyFont="1" applyFill="1" applyBorder="1" applyAlignment="1">
      <alignment horizontal="center" vertical="center" wrapText="1"/>
    </xf>
    <xf numFmtId="0" fontId="14" fillId="0" borderId="1" xfId="5" applyFont="1" applyBorder="1" applyAlignment="1">
      <alignment horizontal="left" vertical="center" wrapText="1"/>
    </xf>
    <xf numFmtId="0" fontId="14" fillId="0" borderId="1" xfId="5" applyFont="1" applyBorder="1" applyAlignment="1">
      <alignment horizontal="left" vertical="center"/>
    </xf>
    <xf numFmtId="0" fontId="14" fillId="0" borderId="2" xfId="5" applyFont="1" applyBorder="1" applyAlignment="1">
      <alignment horizontal="left" vertical="center" wrapText="1"/>
    </xf>
    <xf numFmtId="0" fontId="14" fillId="0" borderId="3" xfId="5" applyFont="1" applyBorder="1" applyAlignment="1">
      <alignment horizontal="left" vertical="center" wrapText="1"/>
    </xf>
    <xf numFmtId="0" fontId="14" fillId="0" borderId="0" xfId="5" applyFont="1" applyBorder="1" applyAlignment="1">
      <alignment horizontal="left" vertical="center" wrapText="1"/>
    </xf>
    <xf numFmtId="166" fontId="14" fillId="2" borderId="1" xfId="5" applyNumberFormat="1" applyFont="1" applyFill="1" applyBorder="1" applyAlignment="1">
      <alignment vertical="center" wrapText="1"/>
    </xf>
    <xf numFmtId="166" fontId="14" fillId="2" borderId="0" xfId="5" applyNumberFormat="1" applyFont="1" applyFill="1" applyBorder="1" applyAlignment="1">
      <alignment vertical="center" wrapText="1"/>
    </xf>
    <xf numFmtId="0" fontId="14" fillId="0" borderId="0" xfId="5" applyFont="1" applyAlignment="1">
      <alignment horizontal="center" vertical="center"/>
    </xf>
    <xf numFmtId="0" fontId="14" fillId="0" borderId="0" xfId="5" applyFont="1" applyFill="1" applyAlignment="1">
      <alignment vertical="center"/>
    </xf>
    <xf numFmtId="0" fontId="16" fillId="0" borderId="0" xfId="5" applyFont="1" applyFill="1" applyAlignment="1">
      <alignment vertical="center"/>
    </xf>
    <xf numFmtId="166" fontId="14" fillId="0" borderId="3" xfId="5" applyNumberFormat="1" applyFont="1" applyFill="1" applyBorder="1" applyAlignment="1">
      <alignment horizontal="center" vertical="center" wrapText="1"/>
    </xf>
    <xf numFmtId="166" fontId="14" fillId="0" borderId="4" xfId="5" applyNumberFormat="1" applyFont="1" applyFill="1" applyBorder="1" applyAlignment="1">
      <alignment horizontal="center" vertical="center" wrapText="1"/>
    </xf>
    <xf numFmtId="166" fontId="14" fillId="0" borderId="1" xfId="5" applyNumberFormat="1" applyFont="1" applyFill="1" applyBorder="1" applyAlignment="1">
      <alignment horizontal="center" vertical="center" wrapText="1"/>
    </xf>
    <xf numFmtId="0" fontId="11" fillId="0" borderId="0" xfId="5" applyFont="1" applyAlignment="1">
      <alignment horizontal="right" vertical="center"/>
    </xf>
    <xf numFmtId="0" fontId="16" fillId="0" borderId="0" xfId="5" applyFont="1" applyAlignment="1">
      <alignment horizontal="left" vertical="center"/>
    </xf>
    <xf numFmtId="0" fontId="11" fillId="0" borderId="0" xfId="5" applyFont="1" applyFill="1" applyAlignment="1">
      <alignment vertical="center"/>
    </xf>
    <xf numFmtId="0" fontId="11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horizontal="center" vertical="center" wrapText="1"/>
    </xf>
    <xf numFmtId="0" fontId="14" fillId="0" borderId="3" xfId="5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4" xfId="5" applyFont="1" applyFill="1" applyBorder="1" applyAlignment="1">
      <alignment vertical="center" wrapText="1"/>
    </xf>
    <xf numFmtId="166" fontId="3" fillId="0" borderId="1" xfId="0" applyNumberFormat="1" applyFont="1" applyFill="1" applyBorder="1" applyAlignment="1">
      <alignment horizontal="center" vertical="center" wrapText="1"/>
    </xf>
    <xf numFmtId="166" fontId="10" fillId="0" borderId="0" xfId="5" applyNumberFormat="1" applyFont="1" applyFill="1" applyAlignment="1">
      <alignment horizontal="center"/>
    </xf>
    <xf numFmtId="0" fontId="14" fillId="0" borderId="1" xfId="5" applyFont="1" applyFill="1" applyBorder="1" applyAlignment="1">
      <alignment vertical="center" textRotation="90" wrapText="1"/>
    </xf>
    <xf numFmtId="0" fontId="14" fillId="0" borderId="1" xfId="5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vertical="center"/>
    </xf>
    <xf numFmtId="0" fontId="14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 wrapText="1"/>
    </xf>
    <xf numFmtId="165" fontId="14" fillId="2" borderId="1" xfId="1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horizontal="center" vertical="center" wrapText="1"/>
    </xf>
    <xf numFmtId="165" fontId="14" fillId="2" borderId="0" xfId="1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66" fontId="14" fillId="0" borderId="4" xfId="5" applyNumberFormat="1" applyFont="1" applyFill="1" applyBorder="1" applyAlignment="1">
      <alignment horizontal="center" vertical="center" wrapText="1"/>
    </xf>
    <xf numFmtId="164" fontId="9" fillId="0" borderId="0" xfId="1" applyFont="1"/>
    <xf numFmtId="164" fontId="9" fillId="0" borderId="0" xfId="1" applyFont="1" applyFill="1"/>
    <xf numFmtId="0" fontId="18" fillId="0" borderId="0" xfId="5" applyFont="1" applyAlignment="1">
      <alignment vertical="center"/>
    </xf>
    <xf numFmtId="0" fontId="9" fillId="0" borderId="0" xfId="5" applyFont="1"/>
    <xf numFmtId="166" fontId="16" fillId="2" borderId="1" xfId="5" applyNumberFormat="1" applyFont="1" applyFill="1" applyBorder="1" applyAlignment="1">
      <alignment horizontal="center" vertical="center" wrapText="1"/>
    </xf>
    <xf numFmtId="164" fontId="14" fillId="2" borderId="1" xfId="1" applyFont="1" applyFill="1" applyBorder="1" applyAlignment="1">
      <alignment horizontal="center" vertical="center" wrapText="1"/>
    </xf>
    <xf numFmtId="164" fontId="14" fillId="0" borderId="1" xfId="1" applyFont="1" applyFill="1" applyBorder="1" applyAlignment="1">
      <alignment horizontal="center" vertical="center" wrapText="1"/>
    </xf>
    <xf numFmtId="166" fontId="14" fillId="0" borderId="4" xfId="5" applyNumberFormat="1" applyFont="1" applyFill="1" applyBorder="1" applyAlignment="1">
      <alignment horizontal="center" vertical="center" wrapText="1"/>
    </xf>
    <xf numFmtId="166" fontId="14" fillId="0" borderId="4" xfId="5" applyNumberFormat="1" applyFont="1" applyFill="1" applyBorder="1" applyAlignment="1">
      <alignment horizontal="center" vertical="center" wrapText="1"/>
    </xf>
    <xf numFmtId="0" fontId="5" fillId="3" borderId="0" xfId="6" applyFont="1" applyFill="1" applyAlignment="1">
      <alignment wrapText="1"/>
    </xf>
    <xf numFmtId="0" fontId="5" fillId="0" borderId="0" xfId="6" applyFont="1" applyAlignment="1">
      <alignment horizontal="left" vertical="top" wrapText="1"/>
    </xf>
    <xf numFmtId="168" fontId="3" fillId="0" borderId="5" xfId="2" applyNumberFormat="1" applyFont="1" applyBorder="1" applyAlignment="1">
      <alignment vertical="center"/>
    </xf>
    <xf numFmtId="167" fontId="5" fillId="0" borderId="5" xfId="9" applyNumberFormat="1" applyFont="1" applyBorder="1" applyAlignment="1">
      <alignment horizontal="right" vertical="center"/>
    </xf>
    <xf numFmtId="0" fontId="5" fillId="0" borderId="5" xfId="6" applyFont="1" applyBorder="1" applyAlignment="1">
      <alignment horizontal="center" vertical="center" wrapText="1"/>
    </xf>
    <xf numFmtId="0" fontId="5" fillId="0" borderId="5" xfId="6" applyFont="1" applyBorder="1" applyAlignment="1">
      <alignment horizontal="left" vertical="center" wrapText="1"/>
    </xf>
    <xf numFmtId="0" fontId="5" fillId="0" borderId="0" xfId="6" applyFont="1" applyAlignment="1">
      <alignment wrapText="1"/>
    </xf>
    <xf numFmtId="0" fontId="5" fillId="0" borderId="5" xfId="6" applyFont="1" applyBorder="1" applyAlignment="1">
      <alignment horizontal="left" vertical="top" wrapText="1"/>
    </xf>
    <xf numFmtId="0" fontId="5" fillId="0" borderId="5" xfId="6" applyFont="1" applyBorder="1" applyAlignment="1">
      <alignment horizontal="center" vertical="top" wrapText="1"/>
    </xf>
    <xf numFmtId="168" fontId="7" fillId="0" borderId="1" xfId="2" applyNumberFormat="1" applyFont="1" applyBorder="1" applyAlignment="1">
      <alignment vertical="center" wrapText="1"/>
    </xf>
    <xf numFmtId="0" fontId="5" fillId="0" borderId="1" xfId="6" applyFont="1" applyBorder="1" applyAlignment="1">
      <alignment horizontal="left" vertical="top" wrapText="1"/>
    </xf>
    <xf numFmtId="168" fontId="3" fillId="0" borderId="1" xfId="2" applyNumberFormat="1" applyFont="1" applyBorder="1" applyAlignment="1">
      <alignment vertical="center"/>
    </xf>
    <xf numFmtId="169" fontId="5" fillId="3" borderId="0" xfId="4" applyFont="1" applyFill="1" applyAlignment="1">
      <alignment wrapText="1"/>
    </xf>
    <xf numFmtId="169" fontId="8" fillId="3" borderId="1" xfId="4" applyFont="1" applyFill="1" applyBorder="1" applyAlignment="1">
      <alignment wrapText="1"/>
    </xf>
    <xf numFmtId="0" fontId="5" fillId="3" borderId="1" xfId="6" applyFont="1" applyFill="1" applyBorder="1" applyAlignment="1">
      <alignment horizontal="center" wrapText="1"/>
    </xf>
    <xf numFmtId="0" fontId="5" fillId="3" borderId="1" xfId="6" applyFont="1" applyFill="1" applyBorder="1" applyAlignment="1">
      <alignment horizontal="center" vertical="center" wrapText="1"/>
    </xf>
    <xf numFmtId="0" fontId="5" fillId="3" borderId="0" xfId="6" applyFont="1" applyFill="1"/>
    <xf numFmtId="166" fontId="14" fillId="2" borderId="8" xfId="5" applyNumberFormat="1" applyFont="1" applyFill="1" applyBorder="1" applyAlignment="1">
      <alignment horizontal="center" vertical="center" wrapText="1"/>
    </xf>
    <xf numFmtId="166" fontId="14" fillId="0" borderId="8" xfId="5" applyNumberFormat="1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166" fontId="14" fillId="2" borderId="3" xfId="5" applyNumberFormat="1" applyFont="1" applyFill="1" applyBorder="1" applyAlignment="1">
      <alignment horizontal="center" vertical="top" wrapText="1"/>
    </xf>
    <xf numFmtId="166" fontId="14" fillId="2" borderId="6" xfId="5" applyNumberFormat="1" applyFont="1" applyFill="1" applyBorder="1" applyAlignment="1">
      <alignment horizontal="center" vertical="top" wrapText="1"/>
    </xf>
    <xf numFmtId="166" fontId="14" fillId="2" borderId="4" xfId="5" applyNumberFormat="1" applyFont="1" applyFill="1" applyBorder="1" applyAlignment="1">
      <alignment horizontal="center" vertical="top" wrapText="1"/>
    </xf>
    <xf numFmtId="0" fontId="14" fillId="0" borderId="7" xfId="5" applyFont="1" applyBorder="1" applyAlignment="1">
      <alignment horizontal="center" vertical="center" wrapText="1"/>
    </xf>
    <xf numFmtId="0" fontId="14" fillId="0" borderId="8" xfId="5" applyFont="1" applyBorder="1" applyAlignment="1">
      <alignment horizontal="center" vertical="center" wrapText="1"/>
    </xf>
    <xf numFmtId="0" fontId="14" fillId="0" borderId="1" xfId="5" applyFont="1" applyBorder="1" applyAlignment="1">
      <alignment horizontal="center" vertical="center" wrapText="1"/>
    </xf>
    <xf numFmtId="0" fontId="14" fillId="0" borderId="7" xfId="5" applyFont="1" applyFill="1" applyBorder="1" applyAlignment="1">
      <alignment horizontal="center" vertical="center" wrapText="1"/>
    </xf>
    <xf numFmtId="0" fontId="14" fillId="0" borderId="9" xfId="5" applyFont="1" applyFill="1" applyBorder="1" applyAlignment="1">
      <alignment horizontal="center" vertical="center" wrapText="1"/>
    </xf>
    <xf numFmtId="0" fontId="14" fillId="0" borderId="8" xfId="5" applyFont="1" applyFill="1" applyBorder="1" applyAlignment="1">
      <alignment horizontal="center" vertical="center" wrapText="1"/>
    </xf>
    <xf numFmtId="166" fontId="14" fillId="0" borderId="3" xfId="5" applyNumberFormat="1" applyFont="1" applyFill="1" applyBorder="1" applyAlignment="1">
      <alignment horizontal="center" vertical="center" wrapText="1"/>
    </xf>
    <xf numFmtId="166" fontId="14" fillId="0" borderId="6" xfId="5" applyNumberFormat="1" applyFont="1" applyFill="1" applyBorder="1" applyAlignment="1">
      <alignment horizontal="center" vertical="center" wrapText="1"/>
    </xf>
    <xf numFmtId="166" fontId="14" fillId="0" borderId="4" xfId="5" applyNumberFormat="1" applyFont="1" applyFill="1" applyBorder="1" applyAlignment="1">
      <alignment horizontal="center" vertical="center" wrapText="1"/>
    </xf>
    <xf numFmtId="0" fontId="14" fillId="0" borderId="10" xfId="5" applyFont="1" applyBorder="1" applyAlignment="1">
      <alignment horizontal="center" vertical="center" wrapText="1"/>
    </xf>
    <xf numFmtId="0" fontId="14" fillId="0" borderId="11" xfId="5" applyFont="1" applyBorder="1" applyAlignment="1">
      <alignment horizontal="center" vertical="center" wrapText="1"/>
    </xf>
    <xf numFmtId="0" fontId="14" fillId="0" borderId="12" xfId="5" applyFont="1" applyBorder="1" applyAlignment="1">
      <alignment horizontal="center" vertical="center" wrapText="1"/>
    </xf>
    <xf numFmtId="0" fontId="18" fillId="0" borderId="0" xfId="5" applyFont="1" applyAlignment="1">
      <alignment horizontal="right" vertical="center"/>
    </xf>
    <xf numFmtId="0" fontId="10" fillId="0" borderId="0" xfId="5" quotePrefix="1" applyFont="1" applyAlignment="1">
      <alignment horizontal="right"/>
    </xf>
    <xf numFmtId="0" fontId="19" fillId="0" borderId="0" xfId="5" applyFont="1" applyAlignment="1">
      <alignment horizontal="right"/>
    </xf>
    <xf numFmtId="0" fontId="12" fillId="0" borderId="0" xfId="5" applyFont="1" applyAlignment="1">
      <alignment horizontal="center" vertical="center" wrapText="1"/>
    </xf>
    <xf numFmtId="0" fontId="14" fillId="0" borderId="2" xfId="5" applyFont="1" applyBorder="1" applyAlignment="1">
      <alignment horizontal="center" vertical="center" wrapText="1"/>
    </xf>
    <xf numFmtId="0" fontId="14" fillId="0" borderId="3" xfId="5" applyFont="1" applyBorder="1" applyAlignment="1">
      <alignment horizontal="center" vertical="center" wrapText="1"/>
    </xf>
    <xf numFmtId="0" fontId="14" fillId="0" borderId="4" xfId="5" applyFont="1" applyBorder="1" applyAlignment="1">
      <alignment horizontal="center" vertical="center" wrapText="1"/>
    </xf>
    <xf numFmtId="0" fontId="14" fillId="0" borderId="2" xfId="5" applyFont="1" applyFill="1" applyBorder="1" applyAlignment="1">
      <alignment horizontal="center" vertical="center" wrapText="1"/>
    </xf>
    <xf numFmtId="0" fontId="14" fillId="0" borderId="13" xfId="5" applyFont="1" applyFill="1" applyBorder="1" applyAlignment="1">
      <alignment horizontal="center" vertical="center" wrapText="1"/>
    </xf>
    <xf numFmtId="0" fontId="14" fillId="0" borderId="10" xfId="5" applyFont="1" applyFill="1" applyBorder="1" applyAlignment="1">
      <alignment horizontal="center" vertical="center" wrapText="1"/>
    </xf>
    <xf numFmtId="0" fontId="18" fillId="0" borderId="0" xfId="5" applyFont="1" applyFill="1" applyAlignment="1">
      <alignment horizontal="right" vertical="center"/>
    </xf>
    <xf numFmtId="0" fontId="10" fillId="0" borderId="0" xfId="5" quotePrefix="1" applyFont="1" applyFill="1" applyAlignment="1">
      <alignment horizontal="right"/>
    </xf>
    <xf numFmtId="0" fontId="10" fillId="0" borderId="0" xfId="5" applyFont="1" applyFill="1" applyAlignment="1">
      <alignment horizontal="right"/>
    </xf>
    <xf numFmtId="0" fontId="19" fillId="0" borderId="0" xfId="5" applyFont="1" applyFill="1" applyAlignment="1">
      <alignment horizontal="right"/>
    </xf>
    <xf numFmtId="0" fontId="14" fillId="0" borderId="3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center" vertical="center" wrapText="1"/>
    </xf>
    <xf numFmtId="0" fontId="12" fillId="0" borderId="0" xfId="5" applyFont="1" applyFill="1" applyAlignment="1">
      <alignment horizontal="center" vertical="center" wrapText="1"/>
    </xf>
    <xf numFmtId="0" fontId="10" fillId="0" borderId="0" xfId="5" applyFont="1" applyAlignment="1">
      <alignment horizontal="right"/>
    </xf>
    <xf numFmtId="0" fontId="14" fillId="2" borderId="1" xfId="0" applyFont="1" applyFill="1" applyBorder="1" applyAlignment="1">
      <alignment vertical="center"/>
    </xf>
    <xf numFmtId="0" fontId="16" fillId="0" borderId="0" xfId="5" applyFont="1" applyFill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6" fillId="0" borderId="0" xfId="5" applyFont="1" applyAlignment="1">
      <alignment horizontal="left" vertical="center" wrapText="1"/>
    </xf>
    <xf numFmtId="0" fontId="16" fillId="0" borderId="0" xfId="5" applyFont="1" applyAlignment="1">
      <alignment horizontal="left" vertical="center"/>
    </xf>
    <xf numFmtId="0" fontId="16" fillId="0" borderId="0" xfId="5" applyFont="1" applyBorder="1" applyAlignment="1">
      <alignment horizontal="center" vertical="center" wrapText="1"/>
    </xf>
    <xf numFmtId="0" fontId="14" fillId="0" borderId="7" xfId="5" applyFont="1" applyBorder="1" applyAlignment="1">
      <alignment horizontal="left" vertical="center" wrapText="1"/>
    </xf>
    <xf numFmtId="0" fontId="14" fillId="0" borderId="8" xfId="5" applyFont="1" applyBorder="1" applyAlignment="1">
      <alignment horizontal="left" vertical="center" wrapText="1"/>
    </xf>
    <xf numFmtId="166" fontId="14" fillId="2" borderId="3" xfId="5" applyNumberFormat="1" applyFont="1" applyFill="1" applyBorder="1" applyAlignment="1">
      <alignment horizontal="center" vertical="center" wrapText="1"/>
    </xf>
    <xf numFmtId="166" fontId="14" fillId="2" borderId="6" xfId="5" applyNumberFormat="1" applyFont="1" applyFill="1" applyBorder="1" applyAlignment="1">
      <alignment horizontal="center" vertical="center" wrapText="1"/>
    </xf>
    <xf numFmtId="0" fontId="18" fillId="0" borderId="0" xfId="7" applyFont="1" applyAlignment="1">
      <alignment horizontal="right" vertical="center"/>
    </xf>
    <xf numFmtId="0" fontId="10" fillId="0" borderId="0" xfId="7" quotePrefix="1" applyFont="1" applyAlignment="1">
      <alignment horizontal="right"/>
    </xf>
    <xf numFmtId="0" fontId="8" fillId="0" borderId="0" xfId="6" applyFont="1" applyAlignment="1">
      <alignment horizontal="center" vertical="center" wrapText="1"/>
    </xf>
    <xf numFmtId="0" fontId="5" fillId="3" borderId="3" xfId="6" applyFont="1" applyFill="1" applyBorder="1" applyAlignment="1">
      <alignment horizontal="center" vertical="center" wrapText="1"/>
    </xf>
    <xf numFmtId="0" fontId="5" fillId="3" borderId="4" xfId="6" applyFont="1" applyFill="1" applyBorder="1" applyAlignment="1">
      <alignment horizontal="center" vertical="center" wrapText="1"/>
    </xf>
    <xf numFmtId="0" fontId="5" fillId="3" borderId="2" xfId="6" applyFont="1" applyFill="1" applyBorder="1" applyAlignment="1">
      <alignment horizontal="center" vertical="center" wrapText="1"/>
    </xf>
    <xf numFmtId="0" fontId="5" fillId="3" borderId="13" xfId="6" applyFont="1" applyFill="1" applyBorder="1" applyAlignment="1">
      <alignment horizontal="center" vertical="center" wrapText="1"/>
    </xf>
    <xf numFmtId="0" fontId="5" fillId="3" borderId="10" xfId="6" applyFont="1" applyFill="1" applyBorder="1" applyAlignment="1">
      <alignment horizontal="center" vertical="center" wrapText="1"/>
    </xf>
    <xf numFmtId="0" fontId="5" fillId="3" borderId="14" xfId="6" applyFont="1" applyFill="1" applyBorder="1" applyAlignment="1">
      <alignment horizontal="center" vertical="center" wrapText="1"/>
    </xf>
    <xf numFmtId="0" fontId="5" fillId="3" borderId="15" xfId="6" applyFont="1" applyFill="1" applyBorder="1" applyAlignment="1">
      <alignment horizontal="center" vertical="center" wrapText="1"/>
    </xf>
    <xf numFmtId="0" fontId="5" fillId="3" borderId="12" xfId="6" applyFont="1" applyFill="1" applyBorder="1" applyAlignment="1">
      <alignment horizontal="center" vertical="center" wrapText="1"/>
    </xf>
    <xf numFmtId="0" fontId="5" fillId="3" borderId="7" xfId="6" applyFont="1" applyFill="1" applyBorder="1" applyAlignment="1">
      <alignment horizontal="center" wrapText="1"/>
    </xf>
    <xf numFmtId="0" fontId="5" fillId="3" borderId="8" xfId="6" applyFont="1" applyFill="1" applyBorder="1" applyAlignment="1">
      <alignment horizontal="center" wrapText="1"/>
    </xf>
    <xf numFmtId="0" fontId="5" fillId="0" borderId="16" xfId="6" applyFont="1" applyBorder="1" applyAlignment="1">
      <alignment horizontal="left" vertical="center" wrapText="1"/>
    </xf>
    <xf numFmtId="0" fontId="5" fillId="0" borderId="17" xfId="6" applyFont="1" applyBorder="1" applyAlignment="1">
      <alignment horizontal="left" vertical="center" wrapText="1"/>
    </xf>
    <xf numFmtId="0" fontId="5" fillId="0" borderId="18" xfId="6" applyFont="1" applyBorder="1" applyAlignment="1">
      <alignment horizontal="left" vertical="center" wrapText="1"/>
    </xf>
    <xf numFmtId="0" fontId="5" fillId="3" borderId="9" xfId="6" applyFont="1" applyFill="1" applyBorder="1" applyAlignment="1">
      <alignment horizontal="center" wrapText="1"/>
    </xf>
    <xf numFmtId="169" fontId="8" fillId="3" borderId="7" xfId="4" applyFont="1" applyFill="1" applyBorder="1" applyAlignment="1">
      <alignment horizontal="center" wrapText="1"/>
    </xf>
    <xf numFmtId="169" fontId="8" fillId="3" borderId="9" xfId="4" applyFont="1" applyFill="1" applyBorder="1" applyAlignment="1">
      <alignment horizontal="center" wrapText="1"/>
    </xf>
    <xf numFmtId="169" fontId="8" fillId="3" borderId="8" xfId="4" applyFont="1" applyFill="1" applyBorder="1" applyAlignment="1">
      <alignment horizontal="center" wrapText="1"/>
    </xf>
    <xf numFmtId="0" fontId="5" fillId="0" borderId="1" xfId="6" applyFont="1" applyBorder="1" applyAlignment="1">
      <alignment horizontal="left" vertical="top" wrapText="1"/>
    </xf>
    <xf numFmtId="0" fontId="5" fillId="0" borderId="16" xfId="6" applyFont="1" applyBorder="1" applyAlignment="1">
      <alignment horizontal="left" vertical="top" wrapText="1"/>
    </xf>
    <xf numFmtId="0" fontId="5" fillId="0" borderId="17" xfId="6" applyFont="1" applyBorder="1" applyAlignment="1">
      <alignment horizontal="left" vertical="top" wrapText="1"/>
    </xf>
    <xf numFmtId="0" fontId="5" fillId="0" borderId="18" xfId="6" applyFont="1" applyBorder="1" applyAlignment="1">
      <alignment horizontal="left" vertical="top" wrapText="1"/>
    </xf>
  </cellXfs>
  <cellStyles count="10">
    <cellStyle name="Comma" xfId="1" builtinId="3"/>
    <cellStyle name="Comma 2" xfId="2"/>
    <cellStyle name="Comma 2 2" xfId="3"/>
    <cellStyle name="Currency 2" xfId="4"/>
    <cellStyle name="Normal" xfId="0" builtinId="0"/>
    <cellStyle name="Normal 2" xfId="5"/>
    <cellStyle name="Normal 2 2" xfId="6"/>
    <cellStyle name="Normal 2 2 2" xfId="7"/>
    <cellStyle name="Normal 4" xfId="8"/>
    <cellStyle name="SN_241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38"/>
  <sheetViews>
    <sheetView tabSelected="1" topLeftCell="A28" zoomScaleNormal="100" workbookViewId="0">
      <selection activeCell="C8" sqref="C8:C9"/>
    </sheetView>
  </sheetViews>
  <sheetFormatPr defaultRowHeight="15" x14ac:dyDescent="0.25"/>
  <cols>
    <col min="1" max="1" width="11" style="3" customWidth="1"/>
    <col min="2" max="2" width="11.28515625" style="3" customWidth="1"/>
    <col min="3" max="3" width="80.5703125" style="3" customWidth="1"/>
    <col min="4" max="4" width="20.42578125" style="8" customWidth="1"/>
    <col min="5" max="5" width="9.140625" style="3"/>
    <col min="6" max="6" width="11.42578125" style="3" bestFit="1" customWidth="1"/>
    <col min="7" max="16384" width="9.140625" style="3"/>
  </cols>
  <sheetData>
    <row r="1" spans="1:10" s="69" customFormat="1" ht="17.25" x14ac:dyDescent="0.25">
      <c r="A1" s="68"/>
      <c r="B1" s="110" t="s">
        <v>0</v>
      </c>
      <c r="C1" s="110"/>
      <c r="D1" s="110"/>
      <c r="E1" s="68"/>
      <c r="F1" s="68"/>
      <c r="G1" s="68"/>
      <c r="H1" s="68"/>
      <c r="I1" s="68"/>
    </row>
    <row r="2" spans="1:10" s="69" customFormat="1" ht="17.25" x14ac:dyDescent="0.3">
      <c r="A2" s="68"/>
      <c r="B2" s="1"/>
      <c r="C2" s="111" t="s">
        <v>77</v>
      </c>
      <c r="D2" s="111"/>
      <c r="E2" s="68"/>
      <c r="F2" s="68"/>
      <c r="G2" s="68"/>
      <c r="H2" s="68"/>
      <c r="I2" s="68"/>
    </row>
    <row r="3" spans="1:10" s="69" customFormat="1" ht="17.25" x14ac:dyDescent="0.3">
      <c r="A3" s="68"/>
      <c r="B3" s="1"/>
      <c r="C3" s="111" t="s">
        <v>31</v>
      </c>
      <c r="D3" s="111"/>
      <c r="E3" s="68"/>
      <c r="F3" s="68"/>
      <c r="G3" s="68"/>
      <c r="H3" s="68"/>
      <c r="I3" s="68"/>
    </row>
    <row r="4" spans="1:10" ht="17.25" x14ac:dyDescent="0.3">
      <c r="A4" s="13"/>
      <c r="B4" s="1"/>
      <c r="C4" s="112"/>
      <c r="D4" s="112"/>
      <c r="E4" s="2"/>
      <c r="F4" s="2"/>
      <c r="G4" s="2"/>
      <c r="H4" s="2"/>
      <c r="I4" s="2"/>
    </row>
    <row r="5" spans="1:10" ht="70.5" customHeight="1" x14ac:dyDescent="0.25">
      <c r="A5" s="113" t="s">
        <v>78</v>
      </c>
      <c r="B5" s="113"/>
      <c r="C5" s="113"/>
      <c r="D5" s="113"/>
      <c r="E5" s="4"/>
      <c r="F5" s="4"/>
      <c r="G5" s="4"/>
      <c r="H5" s="4"/>
      <c r="I5" s="4"/>
      <c r="J5" s="4"/>
    </row>
    <row r="6" spans="1:10" ht="17.25" x14ac:dyDescent="0.25">
      <c r="A6" s="5"/>
    </row>
    <row r="7" spans="1:10" ht="31.5" customHeight="1" x14ac:dyDescent="0.25">
      <c r="A7" s="17"/>
      <c r="B7" s="17"/>
      <c r="C7" s="17"/>
      <c r="D7" s="12" t="s">
        <v>89</v>
      </c>
    </row>
    <row r="8" spans="1:10" ht="132" x14ac:dyDescent="0.25">
      <c r="A8" s="114" t="s">
        <v>3</v>
      </c>
      <c r="B8" s="107"/>
      <c r="C8" s="115" t="s">
        <v>29</v>
      </c>
      <c r="D8" s="92" t="s">
        <v>115</v>
      </c>
    </row>
    <row r="9" spans="1:10" ht="33" x14ac:dyDescent="0.25">
      <c r="A9" s="7" t="s">
        <v>6</v>
      </c>
      <c r="B9" s="7" t="s">
        <v>7</v>
      </c>
      <c r="C9" s="116"/>
      <c r="D9" s="9" t="s">
        <v>1</v>
      </c>
    </row>
    <row r="10" spans="1:10" ht="16.5" customHeight="1" x14ac:dyDescent="0.25">
      <c r="A10" s="98"/>
      <c r="B10" s="99"/>
      <c r="C10" s="7" t="s">
        <v>10</v>
      </c>
      <c r="D10" s="71">
        <f>D25+D11</f>
        <v>0</v>
      </c>
    </row>
    <row r="11" spans="1:10" ht="17.25" customHeight="1" x14ac:dyDescent="0.25">
      <c r="A11" s="98"/>
      <c r="B11" s="99"/>
      <c r="C11" s="16" t="s">
        <v>9</v>
      </c>
      <c r="D11" s="70">
        <f>+D12</f>
        <v>13559.400000000001</v>
      </c>
    </row>
    <row r="12" spans="1:10" s="15" customFormat="1" ht="16.5" x14ac:dyDescent="0.25">
      <c r="A12" s="100">
        <v>1203</v>
      </c>
      <c r="B12" s="100"/>
      <c r="C12" s="22" t="s">
        <v>12</v>
      </c>
      <c r="D12" s="25">
        <f>D19</f>
        <v>13559.400000000001</v>
      </c>
    </row>
    <row r="13" spans="1:10" ht="16.5" x14ac:dyDescent="0.25">
      <c r="A13" s="100"/>
      <c r="B13" s="100"/>
      <c r="C13" s="21" t="s">
        <v>22</v>
      </c>
      <c r="D13" s="104"/>
    </row>
    <row r="14" spans="1:10" ht="16.5" x14ac:dyDescent="0.25">
      <c r="A14" s="100"/>
      <c r="B14" s="100"/>
      <c r="C14" s="22" t="s">
        <v>14</v>
      </c>
      <c r="D14" s="105"/>
    </row>
    <row r="15" spans="1:10" ht="49.5" x14ac:dyDescent="0.25">
      <c r="A15" s="100"/>
      <c r="B15" s="100"/>
      <c r="C15" s="21" t="s">
        <v>85</v>
      </c>
      <c r="D15" s="105"/>
    </row>
    <row r="16" spans="1:10" ht="16.5" x14ac:dyDescent="0.25">
      <c r="A16" s="100"/>
      <c r="B16" s="100"/>
      <c r="C16" s="23" t="s">
        <v>4</v>
      </c>
      <c r="D16" s="105"/>
    </row>
    <row r="17" spans="1:6" ht="51.75" customHeight="1" x14ac:dyDescent="0.25">
      <c r="A17" s="100"/>
      <c r="B17" s="100"/>
      <c r="C17" s="7" t="s">
        <v>30</v>
      </c>
      <c r="D17" s="106"/>
      <c r="F17" s="66"/>
    </row>
    <row r="18" spans="1:6" s="14" customFormat="1" ht="16.5" x14ac:dyDescent="0.25">
      <c r="A18" s="101" t="s">
        <v>16</v>
      </c>
      <c r="B18" s="102"/>
      <c r="C18" s="102"/>
      <c r="D18" s="103"/>
      <c r="F18" s="67"/>
    </row>
    <row r="19" spans="1:6" ht="16.5" customHeight="1" x14ac:dyDescent="0.25">
      <c r="A19" s="100"/>
      <c r="B19" s="107">
        <v>11001</v>
      </c>
      <c r="C19" s="22" t="s">
        <v>17</v>
      </c>
      <c r="D19" s="95">
        <f>10167.2+3392.2</f>
        <v>13559.400000000001</v>
      </c>
    </row>
    <row r="20" spans="1:6" ht="33" x14ac:dyDescent="0.25">
      <c r="A20" s="100"/>
      <c r="B20" s="108"/>
      <c r="C20" s="21" t="s">
        <v>8</v>
      </c>
      <c r="D20" s="96"/>
    </row>
    <row r="21" spans="1:6" ht="16.5" x14ac:dyDescent="0.25">
      <c r="A21" s="100"/>
      <c r="B21" s="108"/>
      <c r="C21" s="22" t="s">
        <v>18</v>
      </c>
      <c r="D21" s="96"/>
    </row>
    <row r="22" spans="1:6" ht="86.25" customHeight="1" x14ac:dyDescent="0.25">
      <c r="A22" s="100"/>
      <c r="B22" s="108"/>
      <c r="C22" s="21" t="s">
        <v>86</v>
      </c>
      <c r="D22" s="96"/>
    </row>
    <row r="23" spans="1:6" ht="16.5" x14ac:dyDescent="0.25">
      <c r="A23" s="100"/>
      <c r="B23" s="108"/>
      <c r="C23" s="22" t="s">
        <v>20</v>
      </c>
      <c r="D23" s="96"/>
    </row>
    <row r="24" spans="1:6" ht="29.25" customHeight="1" x14ac:dyDescent="0.25">
      <c r="A24" s="100"/>
      <c r="B24" s="109"/>
      <c r="C24" s="21" t="s">
        <v>21</v>
      </c>
      <c r="D24" s="97"/>
    </row>
    <row r="25" spans="1:6" ht="16.5" customHeight="1" x14ac:dyDescent="0.25">
      <c r="A25" s="98"/>
      <c r="B25" s="99"/>
      <c r="C25" s="16" t="s">
        <v>11</v>
      </c>
      <c r="D25" s="70">
        <f>+D26</f>
        <v>-13559.400000000001</v>
      </c>
    </row>
    <row r="26" spans="1:6" s="15" customFormat="1" ht="16.5" x14ac:dyDescent="0.25">
      <c r="A26" s="100">
        <v>1139</v>
      </c>
      <c r="B26" s="100"/>
      <c r="C26" s="22" t="s">
        <v>23</v>
      </c>
      <c r="D26" s="36">
        <f>D33</f>
        <v>-13559.400000000001</v>
      </c>
    </row>
    <row r="27" spans="1:6" ht="16.5" x14ac:dyDescent="0.25">
      <c r="A27" s="100"/>
      <c r="B27" s="100"/>
      <c r="C27" s="21" t="s">
        <v>13</v>
      </c>
      <c r="D27" s="104"/>
    </row>
    <row r="28" spans="1:6" ht="16.5" x14ac:dyDescent="0.25">
      <c r="A28" s="100"/>
      <c r="B28" s="100"/>
      <c r="C28" s="22" t="s">
        <v>24</v>
      </c>
      <c r="D28" s="105"/>
    </row>
    <row r="29" spans="1:6" ht="51.75" customHeight="1" x14ac:dyDescent="0.25">
      <c r="A29" s="100"/>
      <c r="B29" s="100"/>
      <c r="C29" s="21" t="s">
        <v>15</v>
      </c>
      <c r="D29" s="105"/>
    </row>
    <row r="30" spans="1:6" ht="16.5" x14ac:dyDescent="0.25">
      <c r="A30" s="100"/>
      <c r="B30" s="100"/>
      <c r="C30" s="23" t="s">
        <v>25</v>
      </c>
      <c r="D30" s="105"/>
    </row>
    <row r="31" spans="1:6" ht="33" x14ac:dyDescent="0.25">
      <c r="A31" s="100"/>
      <c r="B31" s="100"/>
      <c r="C31" s="7" t="s">
        <v>90</v>
      </c>
      <c r="D31" s="106"/>
    </row>
    <row r="32" spans="1:6" s="14" customFormat="1" ht="16.5" x14ac:dyDescent="0.25">
      <c r="A32" s="101" t="s">
        <v>16</v>
      </c>
      <c r="B32" s="102"/>
      <c r="C32" s="102"/>
      <c r="D32" s="103"/>
    </row>
    <row r="33" spans="1:4" ht="16.5" customHeight="1" x14ac:dyDescent="0.25">
      <c r="A33" s="100"/>
      <c r="B33" s="107">
        <v>11001</v>
      </c>
      <c r="C33" s="22" t="s">
        <v>26</v>
      </c>
      <c r="D33" s="95">
        <f>-10167.2-3392.2</f>
        <v>-13559.400000000001</v>
      </c>
    </row>
    <row r="34" spans="1:4" ht="16.5" x14ac:dyDescent="0.25">
      <c r="A34" s="100"/>
      <c r="B34" s="108"/>
      <c r="C34" s="21" t="s">
        <v>13</v>
      </c>
      <c r="D34" s="96"/>
    </row>
    <row r="35" spans="1:4" ht="16.5" x14ac:dyDescent="0.25">
      <c r="A35" s="100"/>
      <c r="B35" s="108"/>
      <c r="C35" s="22" t="s">
        <v>27</v>
      </c>
      <c r="D35" s="96"/>
    </row>
    <row r="36" spans="1:4" ht="49.5" x14ac:dyDescent="0.25">
      <c r="A36" s="100"/>
      <c r="B36" s="108"/>
      <c r="C36" s="21" t="s">
        <v>19</v>
      </c>
      <c r="D36" s="96"/>
    </row>
    <row r="37" spans="1:4" ht="16.5" x14ac:dyDescent="0.25">
      <c r="A37" s="100"/>
      <c r="B37" s="108"/>
      <c r="C37" s="22" t="s">
        <v>28</v>
      </c>
      <c r="D37" s="96"/>
    </row>
    <row r="38" spans="1:4" ht="16.5" x14ac:dyDescent="0.25">
      <c r="A38" s="100"/>
      <c r="B38" s="109"/>
      <c r="C38" s="21" t="s">
        <v>21</v>
      </c>
      <c r="D38" s="97"/>
    </row>
  </sheetData>
  <mergeCells count="24">
    <mergeCell ref="A8:B8"/>
    <mergeCell ref="D19:D24"/>
    <mergeCell ref="C8:C9"/>
    <mergeCell ref="A18:D18"/>
    <mergeCell ref="A19:A24"/>
    <mergeCell ref="B19:B24"/>
    <mergeCell ref="B1:D1"/>
    <mergeCell ref="C2:D2"/>
    <mergeCell ref="C3:D3"/>
    <mergeCell ref="C4:D4"/>
    <mergeCell ref="A5:D5"/>
    <mergeCell ref="D33:D38"/>
    <mergeCell ref="A10:B10"/>
    <mergeCell ref="A12:A17"/>
    <mergeCell ref="B12:B17"/>
    <mergeCell ref="A11:B11"/>
    <mergeCell ref="A32:D32"/>
    <mergeCell ref="D27:D31"/>
    <mergeCell ref="A26:A31"/>
    <mergeCell ref="A25:B25"/>
    <mergeCell ref="D13:D17"/>
    <mergeCell ref="B33:B38"/>
    <mergeCell ref="A33:A38"/>
    <mergeCell ref="B26:B31"/>
  </mergeCells>
  <pageMargins left="0.2" right="0.2" top="0.25" bottom="0.25" header="0.16" footer="0.3"/>
  <pageSetup paperSize="9" scale="85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M48"/>
  <sheetViews>
    <sheetView zoomScaleNormal="100" workbookViewId="0">
      <selection activeCell="G7" sqref="G7"/>
    </sheetView>
  </sheetViews>
  <sheetFormatPr defaultRowHeight="16.5" x14ac:dyDescent="0.3"/>
  <cols>
    <col min="1" max="1" width="4" style="10" customWidth="1"/>
    <col min="2" max="3" width="4.42578125" style="10" customWidth="1"/>
    <col min="4" max="4" width="6.140625" style="10" customWidth="1"/>
    <col min="5" max="5" width="8.42578125" style="10" customWidth="1"/>
    <col min="6" max="6" width="65.140625" style="10" customWidth="1"/>
    <col min="7" max="7" width="19.7109375" style="54" customWidth="1"/>
    <col min="8" max="9" width="9.140625" style="10"/>
    <col min="10" max="10" width="14.7109375" style="10" customWidth="1"/>
    <col min="11" max="16384" width="9.140625" style="10"/>
  </cols>
  <sheetData>
    <row r="1" spans="1:13" ht="17.25" x14ac:dyDescent="0.3">
      <c r="A1" s="41"/>
      <c r="D1" s="41"/>
      <c r="E1" s="120" t="s">
        <v>81</v>
      </c>
      <c r="F1" s="120"/>
      <c r="G1" s="120"/>
      <c r="H1" s="41"/>
      <c r="I1" s="41"/>
      <c r="J1" s="41"/>
      <c r="K1" s="41"/>
      <c r="L1" s="41"/>
    </row>
    <row r="2" spans="1:13" ht="17.25" x14ac:dyDescent="0.3">
      <c r="A2" s="41"/>
      <c r="D2" s="41"/>
      <c r="F2" s="121" t="s">
        <v>77</v>
      </c>
      <c r="G2" s="122"/>
      <c r="H2" s="41"/>
      <c r="I2" s="41"/>
      <c r="J2" s="41"/>
      <c r="K2" s="41"/>
      <c r="L2" s="41"/>
    </row>
    <row r="3" spans="1:13" ht="17.25" x14ac:dyDescent="0.3">
      <c r="A3" s="41"/>
      <c r="D3" s="41"/>
      <c r="F3" s="121" t="s">
        <v>31</v>
      </c>
      <c r="G3" s="122"/>
      <c r="H3" s="41"/>
      <c r="I3" s="41"/>
      <c r="J3" s="41"/>
      <c r="K3" s="41"/>
      <c r="L3" s="41"/>
    </row>
    <row r="4" spans="1:13" ht="17.25" x14ac:dyDescent="0.3">
      <c r="A4" s="42"/>
      <c r="D4" s="42"/>
      <c r="F4" s="123"/>
      <c r="G4" s="123"/>
      <c r="H4" s="41"/>
      <c r="I4" s="41"/>
      <c r="J4" s="41"/>
      <c r="K4" s="41"/>
      <c r="L4" s="41"/>
    </row>
    <row r="5" spans="1:13" ht="62.25" customHeight="1" x14ac:dyDescent="0.3">
      <c r="A5" s="126" t="s">
        <v>87</v>
      </c>
      <c r="B5" s="126"/>
      <c r="C5" s="126"/>
      <c r="D5" s="126"/>
      <c r="E5" s="126"/>
      <c r="F5" s="126"/>
      <c r="G5" s="126"/>
      <c r="H5" s="43"/>
      <c r="I5" s="43"/>
      <c r="J5" s="43"/>
      <c r="K5" s="43"/>
      <c r="L5" s="43"/>
      <c r="M5" s="43"/>
    </row>
    <row r="6" spans="1:13" ht="31.5" customHeight="1" x14ac:dyDescent="0.3">
      <c r="A6" s="44"/>
      <c r="B6" s="44"/>
      <c r="C6" s="44"/>
      <c r="D6" s="44"/>
      <c r="E6" s="44"/>
      <c r="F6" s="44"/>
      <c r="G6" s="45" t="s">
        <v>89</v>
      </c>
    </row>
    <row r="7" spans="1:13" ht="146.25" customHeight="1" x14ac:dyDescent="0.3">
      <c r="A7" s="117" t="s">
        <v>5</v>
      </c>
      <c r="B7" s="118"/>
      <c r="C7" s="119"/>
      <c r="D7" s="117" t="s">
        <v>3</v>
      </c>
      <c r="E7" s="119"/>
      <c r="F7" s="124" t="s">
        <v>35</v>
      </c>
      <c r="G7" s="93" t="s">
        <v>116</v>
      </c>
    </row>
    <row r="8" spans="1:13" ht="75.75" customHeight="1" x14ac:dyDescent="0.3">
      <c r="A8" s="55" t="s">
        <v>32</v>
      </c>
      <c r="B8" s="55" t="s">
        <v>33</v>
      </c>
      <c r="C8" s="55" t="s">
        <v>34</v>
      </c>
      <c r="D8" s="55" t="s">
        <v>6</v>
      </c>
      <c r="E8" s="56" t="s">
        <v>7</v>
      </c>
      <c r="F8" s="125"/>
      <c r="G8" s="38" t="s">
        <v>1</v>
      </c>
    </row>
    <row r="9" spans="1:13" ht="16.5" customHeight="1" x14ac:dyDescent="0.3">
      <c r="A9" s="21"/>
      <c r="B9" s="21"/>
      <c r="C9" s="21"/>
      <c r="D9" s="21"/>
      <c r="E9" s="21"/>
      <c r="F9" s="21" t="s">
        <v>10</v>
      </c>
      <c r="G9" s="72">
        <f>G32+G11</f>
        <v>0</v>
      </c>
    </row>
    <row r="10" spans="1:13" ht="16.5" customHeight="1" x14ac:dyDescent="0.3">
      <c r="A10" s="46"/>
      <c r="B10" s="46"/>
      <c r="C10" s="46"/>
      <c r="D10" s="46"/>
      <c r="E10" s="46"/>
      <c r="F10" s="21" t="s">
        <v>40</v>
      </c>
      <c r="G10" s="38"/>
    </row>
    <row r="11" spans="1:13" ht="16.5" customHeight="1" x14ac:dyDescent="0.3">
      <c r="A11" s="50" t="s">
        <v>44</v>
      </c>
      <c r="B11" s="47"/>
      <c r="C11" s="47"/>
      <c r="D11" s="47"/>
      <c r="E11" s="47"/>
      <c r="F11" s="49" t="s">
        <v>38</v>
      </c>
      <c r="G11" s="37">
        <f>G13</f>
        <v>13559.400000000001</v>
      </c>
    </row>
    <row r="12" spans="1:13" ht="16.5" customHeight="1" x14ac:dyDescent="0.3">
      <c r="A12" s="47"/>
      <c r="B12" s="47"/>
      <c r="C12" s="47"/>
      <c r="D12" s="47"/>
      <c r="E12" s="47"/>
      <c r="F12" s="49" t="s">
        <v>37</v>
      </c>
      <c r="G12" s="37"/>
    </row>
    <row r="13" spans="1:13" ht="49.5" x14ac:dyDescent="0.3">
      <c r="A13" s="47"/>
      <c r="B13" s="50" t="s">
        <v>44</v>
      </c>
      <c r="C13" s="50"/>
      <c r="D13" s="47"/>
      <c r="E13" s="47"/>
      <c r="F13" s="49" t="s">
        <v>76</v>
      </c>
      <c r="G13" s="37">
        <f>G15</f>
        <v>13559.400000000001</v>
      </c>
    </row>
    <row r="14" spans="1:13" ht="16.5" customHeight="1" x14ac:dyDescent="0.3">
      <c r="A14" s="47"/>
      <c r="B14" s="50"/>
      <c r="C14" s="50"/>
      <c r="D14" s="47"/>
      <c r="E14" s="47"/>
      <c r="F14" s="49" t="s">
        <v>37</v>
      </c>
      <c r="G14" s="37"/>
    </row>
    <row r="15" spans="1:13" x14ac:dyDescent="0.3">
      <c r="A15" s="47"/>
      <c r="B15" s="50"/>
      <c r="C15" s="50" t="s">
        <v>44</v>
      </c>
      <c r="D15" s="47"/>
      <c r="E15" s="47"/>
      <c r="F15" s="49" t="s">
        <v>39</v>
      </c>
      <c r="G15" s="37">
        <f>G17</f>
        <v>13559.400000000001</v>
      </c>
    </row>
    <row r="16" spans="1:13" ht="16.5" customHeight="1" x14ac:dyDescent="0.3">
      <c r="A16" s="47"/>
      <c r="B16" s="50"/>
      <c r="C16" s="50"/>
      <c r="D16" s="47"/>
      <c r="E16" s="47"/>
      <c r="F16" s="49" t="s">
        <v>37</v>
      </c>
      <c r="G16" s="49"/>
    </row>
    <row r="17" spans="1:7" ht="16.5" customHeight="1" x14ac:dyDescent="0.3">
      <c r="A17" s="47"/>
      <c r="B17" s="47"/>
      <c r="C17" s="47"/>
      <c r="D17" s="47"/>
      <c r="E17" s="47"/>
      <c r="F17" s="51" t="s">
        <v>9</v>
      </c>
      <c r="G17" s="53">
        <f>G18</f>
        <v>13559.400000000001</v>
      </c>
    </row>
    <row r="18" spans="1:7" ht="16.5" customHeight="1" x14ac:dyDescent="0.3">
      <c r="A18" s="52"/>
      <c r="B18" s="52"/>
      <c r="C18" s="50"/>
      <c r="D18" s="47">
        <v>1203</v>
      </c>
      <c r="E18" s="47"/>
      <c r="F18" s="49" t="s">
        <v>22</v>
      </c>
      <c r="G18" s="37">
        <f>G20</f>
        <v>13559.400000000001</v>
      </c>
    </row>
    <row r="19" spans="1:7" ht="16.5" customHeight="1" x14ac:dyDescent="0.3">
      <c r="A19" s="52"/>
      <c r="B19" s="52"/>
      <c r="C19" s="50"/>
      <c r="D19" s="47"/>
      <c r="E19" s="47"/>
      <c r="F19" s="49" t="s">
        <v>37</v>
      </c>
      <c r="G19" s="49"/>
    </row>
    <row r="20" spans="1:7" ht="49.5" x14ac:dyDescent="0.3">
      <c r="A20" s="52"/>
      <c r="B20" s="52"/>
      <c r="C20" s="47"/>
      <c r="D20" s="47"/>
      <c r="E20" s="47">
        <v>11001</v>
      </c>
      <c r="F20" s="51" t="s">
        <v>8</v>
      </c>
      <c r="G20" s="37">
        <f>G22</f>
        <v>13559.400000000001</v>
      </c>
    </row>
    <row r="21" spans="1:7" ht="16.5" customHeight="1" x14ac:dyDescent="0.3">
      <c r="A21" s="52"/>
      <c r="B21" s="52"/>
      <c r="C21" s="50"/>
      <c r="D21" s="47"/>
      <c r="E21" s="47"/>
      <c r="F21" s="49" t="s">
        <v>45</v>
      </c>
      <c r="G21" s="37"/>
    </row>
    <row r="22" spans="1:7" ht="16.5" customHeight="1" x14ac:dyDescent="0.3">
      <c r="A22" s="52"/>
      <c r="B22" s="52"/>
      <c r="C22" s="50"/>
      <c r="D22" s="47"/>
      <c r="E22" s="47"/>
      <c r="F22" s="51" t="s">
        <v>9</v>
      </c>
      <c r="G22" s="37">
        <f>G24</f>
        <v>13559.400000000001</v>
      </c>
    </row>
    <row r="23" spans="1:7" ht="33" x14ac:dyDescent="0.3">
      <c r="A23" s="52"/>
      <c r="B23" s="52"/>
      <c r="C23" s="47"/>
      <c r="D23" s="47"/>
      <c r="E23" s="47"/>
      <c r="F23" s="51" t="s">
        <v>49</v>
      </c>
      <c r="G23" s="37"/>
    </row>
    <row r="24" spans="1:7" x14ac:dyDescent="0.3">
      <c r="A24" s="52"/>
      <c r="B24" s="52"/>
      <c r="C24" s="47"/>
      <c r="D24" s="47"/>
      <c r="E24" s="47"/>
      <c r="F24" s="51" t="s">
        <v>36</v>
      </c>
      <c r="G24" s="37">
        <f>G25</f>
        <v>13559.400000000001</v>
      </c>
    </row>
    <row r="25" spans="1:7" x14ac:dyDescent="0.3">
      <c r="A25" s="52"/>
      <c r="B25" s="52"/>
      <c r="C25" s="47"/>
      <c r="D25" s="47"/>
      <c r="E25" s="47"/>
      <c r="F25" s="51" t="s">
        <v>50</v>
      </c>
      <c r="G25" s="74">
        <f>G26+G29</f>
        <v>13559.400000000001</v>
      </c>
    </row>
    <row r="26" spans="1:7" x14ac:dyDescent="0.3">
      <c r="A26" s="52"/>
      <c r="B26" s="52"/>
      <c r="C26" s="47"/>
      <c r="D26" s="47"/>
      <c r="E26" s="47"/>
      <c r="F26" s="51" t="s">
        <v>75</v>
      </c>
      <c r="G26" s="37">
        <f>G28</f>
        <v>10167.200000000001</v>
      </c>
    </row>
    <row r="27" spans="1:7" x14ac:dyDescent="0.3">
      <c r="A27" s="52"/>
      <c r="B27" s="52"/>
      <c r="C27" s="47"/>
      <c r="D27" s="47"/>
      <c r="E27" s="47"/>
      <c r="F27" s="51" t="s">
        <v>80</v>
      </c>
      <c r="G27" s="65">
        <f>+G28</f>
        <v>10167.200000000001</v>
      </c>
    </row>
    <row r="28" spans="1:7" ht="33" customHeight="1" x14ac:dyDescent="0.3">
      <c r="A28" s="52"/>
      <c r="B28" s="52"/>
      <c r="C28" s="50"/>
      <c r="D28" s="47"/>
      <c r="E28" s="47"/>
      <c r="F28" s="49" t="s">
        <v>79</v>
      </c>
      <c r="G28" s="74">
        <f>10167.2</f>
        <v>10167.200000000001</v>
      </c>
    </row>
    <row r="29" spans="1:7" ht="33" x14ac:dyDescent="0.3">
      <c r="A29" s="52"/>
      <c r="B29" s="52"/>
      <c r="C29" s="47"/>
      <c r="D29" s="47"/>
      <c r="E29" s="47"/>
      <c r="F29" s="51" t="s">
        <v>91</v>
      </c>
      <c r="G29" s="74">
        <f>G31</f>
        <v>3392.2</v>
      </c>
    </row>
    <row r="30" spans="1:7" x14ac:dyDescent="0.3">
      <c r="A30" s="52"/>
      <c r="B30" s="52"/>
      <c r="C30" s="47"/>
      <c r="D30" s="47"/>
      <c r="E30" s="47"/>
      <c r="F30" s="51" t="s">
        <v>92</v>
      </c>
      <c r="G30" s="74">
        <f>+G31</f>
        <v>3392.2</v>
      </c>
    </row>
    <row r="31" spans="1:7" ht="33" customHeight="1" x14ac:dyDescent="0.3">
      <c r="A31" s="52"/>
      <c r="B31" s="52"/>
      <c r="C31" s="50"/>
      <c r="D31" s="47"/>
      <c r="E31" s="47"/>
      <c r="F31" s="49" t="s">
        <v>93</v>
      </c>
      <c r="G31" s="74">
        <f>3392.2</f>
        <v>3392.2</v>
      </c>
    </row>
    <row r="32" spans="1:7" ht="33" x14ac:dyDescent="0.3">
      <c r="A32" s="47">
        <v>11</v>
      </c>
      <c r="B32" s="47"/>
      <c r="C32" s="47"/>
      <c r="D32" s="47"/>
      <c r="E32" s="47"/>
      <c r="F32" s="48" t="s">
        <v>41</v>
      </c>
      <c r="G32" s="37">
        <f>G34</f>
        <v>-13559.400000000001</v>
      </c>
    </row>
    <row r="33" spans="1:7" ht="16.5" customHeight="1" x14ac:dyDescent="0.3">
      <c r="A33" s="47"/>
      <c r="B33" s="47"/>
      <c r="C33" s="47"/>
      <c r="D33" s="47"/>
      <c r="E33" s="47"/>
      <c r="F33" s="49" t="s">
        <v>37</v>
      </c>
      <c r="G33" s="37"/>
    </row>
    <row r="34" spans="1:7" ht="16.5" customHeight="1" x14ac:dyDescent="0.3">
      <c r="A34" s="47"/>
      <c r="B34" s="50" t="s">
        <v>44</v>
      </c>
      <c r="C34" s="50"/>
      <c r="D34" s="47"/>
      <c r="E34" s="47"/>
      <c r="F34" s="49" t="s">
        <v>42</v>
      </c>
      <c r="G34" s="37">
        <f>G36</f>
        <v>-13559.400000000001</v>
      </c>
    </row>
    <row r="35" spans="1:7" ht="16.5" customHeight="1" x14ac:dyDescent="0.3">
      <c r="A35" s="47"/>
      <c r="B35" s="50"/>
      <c r="C35" s="50"/>
      <c r="D35" s="47"/>
      <c r="E35" s="47"/>
      <c r="F35" s="49" t="s">
        <v>37</v>
      </c>
      <c r="G35" s="37"/>
    </row>
    <row r="36" spans="1:7" ht="16.5" customHeight="1" x14ac:dyDescent="0.3">
      <c r="A36" s="47"/>
      <c r="B36" s="50"/>
      <c r="C36" s="50" t="s">
        <v>44</v>
      </c>
      <c r="D36" s="47"/>
      <c r="E36" s="47"/>
      <c r="F36" s="49" t="s">
        <v>13</v>
      </c>
      <c r="G36" s="37">
        <f>G39</f>
        <v>-13559.400000000001</v>
      </c>
    </row>
    <row r="37" spans="1:7" ht="16.5" customHeight="1" x14ac:dyDescent="0.3">
      <c r="A37" s="47"/>
      <c r="B37" s="50"/>
      <c r="C37" s="50"/>
      <c r="D37" s="47"/>
      <c r="E37" s="47"/>
      <c r="F37" s="49" t="s">
        <v>37</v>
      </c>
      <c r="G37" s="49"/>
    </row>
    <row r="38" spans="1:7" ht="16.5" customHeight="1" x14ac:dyDescent="0.3">
      <c r="A38" s="47"/>
      <c r="B38" s="47"/>
      <c r="C38" s="47"/>
      <c r="D38" s="47"/>
      <c r="E38" s="47"/>
      <c r="F38" s="51" t="s">
        <v>43</v>
      </c>
      <c r="G38" s="49"/>
    </row>
    <row r="39" spans="1:7" ht="16.5" customHeight="1" x14ac:dyDescent="0.3">
      <c r="A39" s="52"/>
      <c r="B39" s="52"/>
      <c r="C39" s="50"/>
      <c r="D39" s="47">
        <v>1139</v>
      </c>
      <c r="E39" s="47"/>
      <c r="F39" s="49" t="s">
        <v>13</v>
      </c>
      <c r="G39" s="37">
        <f>G41</f>
        <v>-13559.400000000001</v>
      </c>
    </row>
    <row r="40" spans="1:7" ht="16.5" customHeight="1" x14ac:dyDescent="0.3">
      <c r="A40" s="52"/>
      <c r="B40" s="52"/>
      <c r="C40" s="50"/>
      <c r="D40" s="47"/>
      <c r="E40" s="47"/>
      <c r="F40" s="49" t="s">
        <v>37</v>
      </c>
      <c r="G40" s="49"/>
    </row>
    <row r="41" spans="1:7" ht="16.5" customHeight="1" x14ac:dyDescent="0.3">
      <c r="A41" s="52"/>
      <c r="B41" s="52"/>
      <c r="C41" s="47"/>
      <c r="D41" s="47"/>
      <c r="E41" s="47">
        <v>11001</v>
      </c>
      <c r="F41" s="51" t="s">
        <v>13</v>
      </c>
      <c r="G41" s="37">
        <f>G43</f>
        <v>-13559.400000000001</v>
      </c>
    </row>
    <row r="42" spans="1:7" ht="16.5" customHeight="1" x14ac:dyDescent="0.3">
      <c r="A42" s="52"/>
      <c r="B42" s="52"/>
      <c r="C42" s="50"/>
      <c r="D42" s="47"/>
      <c r="E42" s="47"/>
      <c r="F42" s="49" t="s">
        <v>45</v>
      </c>
      <c r="G42" s="37"/>
    </row>
    <row r="43" spans="1:7" ht="16.5" customHeight="1" x14ac:dyDescent="0.3">
      <c r="A43" s="52"/>
      <c r="B43" s="52"/>
      <c r="C43" s="50"/>
      <c r="D43" s="47"/>
      <c r="E43" s="47"/>
      <c r="F43" s="49" t="s">
        <v>46</v>
      </c>
      <c r="G43" s="37">
        <f>G45</f>
        <v>-13559.400000000001</v>
      </c>
    </row>
    <row r="44" spans="1:7" ht="16.5" customHeight="1" x14ac:dyDescent="0.3">
      <c r="A44" s="52"/>
      <c r="B44" s="52"/>
      <c r="C44" s="47"/>
      <c r="D44" s="47"/>
      <c r="E44" s="47"/>
      <c r="F44" s="51" t="s">
        <v>47</v>
      </c>
      <c r="G44" s="49"/>
    </row>
    <row r="45" spans="1:7" ht="16.5" customHeight="1" x14ac:dyDescent="0.3">
      <c r="A45" s="52"/>
      <c r="B45" s="52"/>
      <c r="C45" s="47"/>
      <c r="D45" s="47"/>
      <c r="E45" s="47"/>
      <c r="F45" s="21" t="s">
        <v>36</v>
      </c>
      <c r="G45" s="37">
        <f t="shared" ref="G45:G47" si="0">G46</f>
        <v>-13559.400000000001</v>
      </c>
    </row>
    <row r="46" spans="1:7" ht="16.5" customHeight="1" x14ac:dyDescent="0.3">
      <c r="A46" s="52"/>
      <c r="B46" s="52"/>
      <c r="C46" s="47"/>
      <c r="D46" s="47"/>
      <c r="E46" s="47"/>
      <c r="F46" s="21" t="s">
        <v>50</v>
      </c>
      <c r="G46" s="37">
        <f t="shared" si="0"/>
        <v>-13559.400000000001</v>
      </c>
    </row>
    <row r="47" spans="1:7" ht="16.5" customHeight="1" x14ac:dyDescent="0.3">
      <c r="A47" s="52"/>
      <c r="B47" s="52"/>
      <c r="C47" s="47"/>
      <c r="D47" s="47"/>
      <c r="E47" s="47"/>
      <c r="F47" s="21" t="s">
        <v>51</v>
      </c>
      <c r="G47" s="37">
        <f t="shared" si="0"/>
        <v>-13559.400000000001</v>
      </c>
    </row>
    <row r="48" spans="1:7" ht="16.5" customHeight="1" x14ac:dyDescent="0.3">
      <c r="A48" s="52"/>
      <c r="B48" s="52"/>
      <c r="C48" s="50"/>
      <c r="D48" s="47"/>
      <c r="E48" s="47"/>
      <c r="F48" s="49" t="s">
        <v>48</v>
      </c>
      <c r="G48" s="73">
        <f>-10167.2-3392.2</f>
        <v>-13559.400000000001</v>
      </c>
    </row>
  </sheetData>
  <mergeCells count="8">
    <mergeCell ref="A7:C7"/>
    <mergeCell ref="E1:G1"/>
    <mergeCell ref="F2:G2"/>
    <mergeCell ref="F3:G3"/>
    <mergeCell ref="F4:G4"/>
    <mergeCell ref="D7:E7"/>
    <mergeCell ref="F7:F8"/>
    <mergeCell ref="A5:G5"/>
  </mergeCells>
  <pageMargins left="0.2" right="0.2" top="0.25" bottom="0.25" header="0.16" footer="0.3"/>
  <pageSetup paperSize="9" scale="75"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C41"/>
  <sheetViews>
    <sheetView topLeftCell="A31" zoomScaleNormal="100" workbookViewId="0">
      <selection activeCell="F14" sqref="F14"/>
    </sheetView>
  </sheetViews>
  <sheetFormatPr defaultRowHeight="16.5" x14ac:dyDescent="0.3"/>
  <cols>
    <col min="1" max="1" width="21.85546875" style="10" customWidth="1"/>
    <col min="2" max="2" width="46.42578125" style="10" customWidth="1"/>
    <col min="3" max="3" width="24.42578125" style="10" customWidth="1"/>
    <col min="4" max="16384" width="9.140625" style="10"/>
  </cols>
  <sheetData>
    <row r="1" spans="1:3" ht="17.25" x14ac:dyDescent="0.3">
      <c r="A1" s="110" t="s">
        <v>82</v>
      </c>
      <c r="B1" s="110"/>
      <c r="C1" s="110"/>
    </row>
    <row r="2" spans="1:3" x14ac:dyDescent="0.3">
      <c r="A2" s="1"/>
      <c r="B2" s="111" t="s">
        <v>77</v>
      </c>
      <c r="C2" s="127"/>
    </row>
    <row r="3" spans="1:3" x14ac:dyDescent="0.3">
      <c r="A3" s="1"/>
      <c r="B3" s="111" t="s">
        <v>31</v>
      </c>
      <c r="C3" s="127"/>
    </row>
    <row r="4" spans="1:3" ht="10.5" customHeight="1" x14ac:dyDescent="0.3"/>
    <row r="5" spans="1:3" ht="71.25" customHeight="1" x14ac:dyDescent="0.3">
      <c r="A5" s="126" t="s">
        <v>88</v>
      </c>
      <c r="B5" s="126"/>
      <c r="C5" s="126"/>
    </row>
    <row r="6" spans="1:3" ht="17.25" x14ac:dyDescent="0.3">
      <c r="A6" s="11"/>
    </row>
    <row r="7" spans="1:3" x14ac:dyDescent="0.3">
      <c r="A7" s="129" t="s">
        <v>9</v>
      </c>
      <c r="B7" s="129"/>
      <c r="C7" s="129"/>
    </row>
    <row r="8" spans="1:3" x14ac:dyDescent="0.3">
      <c r="A8" s="34"/>
    </row>
    <row r="9" spans="1:3" x14ac:dyDescent="0.3">
      <c r="A9" s="35" t="s">
        <v>53</v>
      </c>
    </row>
    <row r="10" spans="1:3" ht="29.25" customHeight="1" x14ac:dyDescent="0.3">
      <c r="A10" s="57"/>
      <c r="B10" s="57"/>
      <c r="C10" s="57"/>
    </row>
    <row r="11" spans="1:3" ht="29.25" customHeight="1" x14ac:dyDescent="0.3">
      <c r="A11" s="58" t="s">
        <v>54</v>
      </c>
      <c r="B11" s="64" t="s">
        <v>12</v>
      </c>
      <c r="C11" s="57"/>
    </row>
    <row r="12" spans="1:3" ht="29.25" customHeight="1" x14ac:dyDescent="0.3">
      <c r="A12" s="24">
        <v>1203</v>
      </c>
      <c r="B12" s="24" t="s">
        <v>22</v>
      </c>
      <c r="C12" s="57"/>
    </row>
    <row r="13" spans="1:3" x14ac:dyDescent="0.3">
      <c r="A13" s="130" t="s">
        <v>56</v>
      </c>
      <c r="B13" s="130"/>
      <c r="C13" s="57" t="s">
        <v>89</v>
      </c>
    </row>
    <row r="14" spans="1:3" ht="106.5" customHeight="1" x14ac:dyDescent="0.3">
      <c r="A14" s="58" t="s">
        <v>54</v>
      </c>
      <c r="B14" s="24">
        <v>1203</v>
      </c>
      <c r="C14" s="94" t="s">
        <v>116</v>
      </c>
    </row>
    <row r="15" spans="1:3" ht="38.25" customHeight="1" x14ac:dyDescent="0.3">
      <c r="A15" s="58" t="s">
        <v>57</v>
      </c>
      <c r="B15" s="24">
        <v>11001</v>
      </c>
      <c r="C15" s="64" t="s">
        <v>83</v>
      </c>
    </row>
    <row r="16" spans="1:3" ht="80.25" customHeight="1" x14ac:dyDescent="0.3">
      <c r="A16" s="58" t="s">
        <v>58</v>
      </c>
      <c r="B16" s="19" t="s">
        <v>8</v>
      </c>
      <c r="C16" s="58"/>
    </row>
    <row r="17" spans="1:3" ht="125.25" customHeight="1" x14ac:dyDescent="0.3">
      <c r="A17" s="58" t="s">
        <v>59</v>
      </c>
      <c r="B17" s="19" t="s">
        <v>84</v>
      </c>
      <c r="C17" s="58"/>
    </row>
    <row r="18" spans="1:3" ht="38.25" customHeight="1" x14ac:dyDescent="0.3">
      <c r="A18" s="58" t="s">
        <v>20</v>
      </c>
      <c r="B18" s="19" t="s">
        <v>61</v>
      </c>
      <c r="C18" s="58"/>
    </row>
    <row r="19" spans="1:3" ht="48.75" customHeight="1" x14ac:dyDescent="0.3">
      <c r="A19" s="20" t="s">
        <v>62</v>
      </c>
      <c r="B19" s="19" t="s">
        <v>74</v>
      </c>
      <c r="C19" s="58"/>
    </row>
    <row r="20" spans="1:3" ht="29.25" customHeight="1" x14ac:dyDescent="0.3">
      <c r="A20" s="131" t="s">
        <v>64</v>
      </c>
      <c r="B20" s="132"/>
      <c r="C20" s="58"/>
    </row>
    <row r="21" spans="1:3" ht="30" customHeight="1" x14ac:dyDescent="0.3">
      <c r="A21" s="128" t="s">
        <v>65</v>
      </c>
      <c r="B21" s="128"/>
      <c r="C21" s="60">
        <f>+'HAV 2'!G25</f>
        <v>13559.400000000001</v>
      </c>
    </row>
    <row r="22" spans="1:3" ht="30" customHeight="1" x14ac:dyDescent="0.3">
      <c r="A22" s="61"/>
      <c r="B22" s="61"/>
      <c r="C22" s="63"/>
    </row>
    <row r="23" spans="1:3" x14ac:dyDescent="0.3">
      <c r="A23" s="129" t="s">
        <v>43</v>
      </c>
      <c r="B23" s="129"/>
      <c r="C23" s="129"/>
    </row>
    <row r="24" spans="1:3" x14ac:dyDescent="0.3">
      <c r="A24" s="34"/>
    </row>
    <row r="25" spans="1:3" x14ac:dyDescent="0.3">
      <c r="A25" s="35" t="s">
        <v>53</v>
      </c>
    </row>
    <row r="26" spans="1:3" x14ac:dyDescent="0.3">
      <c r="A26" s="57"/>
      <c r="B26" s="57"/>
      <c r="C26" s="57"/>
    </row>
    <row r="27" spans="1:3" ht="29.25" customHeight="1" x14ac:dyDescent="0.3">
      <c r="A27" s="58" t="s">
        <v>54</v>
      </c>
      <c r="B27" s="64" t="s">
        <v>12</v>
      </c>
      <c r="C27" s="57"/>
    </row>
    <row r="28" spans="1:3" ht="29.25" customHeight="1" x14ac:dyDescent="0.3">
      <c r="A28" s="24">
        <v>1139</v>
      </c>
      <c r="B28" s="24" t="s">
        <v>55</v>
      </c>
      <c r="C28" s="57"/>
    </row>
    <row r="29" spans="1:3" x14ac:dyDescent="0.3">
      <c r="A29" s="130" t="s">
        <v>56</v>
      </c>
      <c r="B29" s="130"/>
      <c r="C29" s="57" t="s">
        <v>89</v>
      </c>
    </row>
    <row r="30" spans="1:3" ht="143.25" customHeight="1" x14ac:dyDescent="0.3">
      <c r="A30" s="58" t="s">
        <v>54</v>
      </c>
      <c r="B30" s="24">
        <v>1139</v>
      </c>
      <c r="C30" s="94" t="s">
        <v>116</v>
      </c>
    </row>
    <row r="31" spans="1:3" ht="37.5" customHeight="1" x14ac:dyDescent="0.3">
      <c r="A31" s="58" t="s">
        <v>57</v>
      </c>
      <c r="B31" s="24">
        <v>11001</v>
      </c>
      <c r="C31" s="59" t="s">
        <v>83</v>
      </c>
    </row>
    <row r="32" spans="1:3" ht="29.25" customHeight="1" x14ac:dyDescent="0.3">
      <c r="A32" s="58" t="s">
        <v>58</v>
      </c>
      <c r="B32" s="19" t="s">
        <v>55</v>
      </c>
      <c r="C32" s="58"/>
    </row>
    <row r="33" spans="1:3" ht="103.5" customHeight="1" x14ac:dyDescent="0.3">
      <c r="A33" s="58" t="s">
        <v>59</v>
      </c>
      <c r="B33" s="19" t="s">
        <v>60</v>
      </c>
      <c r="C33" s="58"/>
    </row>
    <row r="34" spans="1:3" ht="33.75" customHeight="1" x14ac:dyDescent="0.3">
      <c r="A34" s="58" t="s">
        <v>20</v>
      </c>
      <c r="B34" s="19" t="s">
        <v>61</v>
      </c>
      <c r="C34" s="58"/>
    </row>
    <row r="35" spans="1:3" ht="54.75" customHeight="1" x14ac:dyDescent="0.3">
      <c r="A35" s="20" t="s">
        <v>62</v>
      </c>
      <c r="B35" s="19" t="s">
        <v>63</v>
      </c>
      <c r="C35" s="58"/>
    </row>
    <row r="36" spans="1:3" ht="29.25" customHeight="1" x14ac:dyDescent="0.3">
      <c r="A36" s="58"/>
      <c r="B36" s="58" t="s">
        <v>64</v>
      </c>
      <c r="C36" s="58"/>
    </row>
    <row r="37" spans="1:3" ht="30" customHeight="1" x14ac:dyDescent="0.3">
      <c r="A37" s="128" t="s">
        <v>65</v>
      </c>
      <c r="B37" s="128"/>
      <c r="C37" s="60">
        <f>+'HAV 2'!G48</f>
        <v>-13559.400000000001</v>
      </c>
    </row>
    <row r="38" spans="1:3" ht="30" customHeight="1" x14ac:dyDescent="0.3">
      <c r="A38" s="61"/>
      <c r="B38" s="61"/>
      <c r="C38" s="63"/>
    </row>
    <row r="39" spans="1:3" x14ac:dyDescent="0.3">
      <c r="A39" s="61"/>
      <c r="B39" s="61"/>
      <c r="C39" s="62"/>
    </row>
    <row r="40" spans="1:3" x14ac:dyDescent="0.3">
      <c r="A40" s="61"/>
      <c r="B40" s="61"/>
      <c r="C40" s="62"/>
    </row>
    <row r="41" spans="1:3" ht="17.25" x14ac:dyDescent="0.3">
      <c r="A41" s="11"/>
    </row>
  </sheetData>
  <mergeCells count="11">
    <mergeCell ref="A1:C1"/>
    <mergeCell ref="B2:C2"/>
    <mergeCell ref="B3:C3"/>
    <mergeCell ref="A5:C5"/>
    <mergeCell ref="A37:B37"/>
    <mergeCell ref="A23:C23"/>
    <mergeCell ref="A29:B29"/>
    <mergeCell ref="A7:C7"/>
    <mergeCell ref="A13:B13"/>
    <mergeCell ref="A21:B21"/>
    <mergeCell ref="A20:B20"/>
  </mergeCells>
  <pageMargins left="0.59055118110236227" right="0.15748031496062992" top="0.27559055118110237" bottom="0.27559055118110237" header="0.15748031496062992" footer="0.15748031496062992"/>
  <pageSetup paperSize="9" scale="80" orientation="landscape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I37"/>
  <sheetViews>
    <sheetView zoomScaleNormal="100" workbookViewId="0">
      <selection activeCell="E29" sqref="E29"/>
    </sheetView>
  </sheetViews>
  <sheetFormatPr defaultRowHeight="16.5" x14ac:dyDescent="0.3"/>
  <cols>
    <col min="1" max="1" width="36.42578125" style="1" customWidth="1"/>
    <col min="2" max="2" width="65.140625" style="1" customWidth="1"/>
    <col min="3" max="3" width="21.7109375" style="18" customWidth="1"/>
    <col min="4" max="16384" width="9.140625" style="1"/>
  </cols>
  <sheetData>
    <row r="1" spans="1:9" ht="17.25" x14ac:dyDescent="0.3">
      <c r="A1" s="110" t="s">
        <v>52</v>
      </c>
      <c r="B1" s="110"/>
      <c r="C1" s="110"/>
      <c r="D1" s="2"/>
      <c r="E1" s="2"/>
      <c r="F1" s="2"/>
      <c r="G1" s="2"/>
      <c r="H1" s="2"/>
    </row>
    <row r="2" spans="1:9" ht="17.25" x14ac:dyDescent="0.3">
      <c r="B2" s="111" t="s">
        <v>77</v>
      </c>
      <c r="C2" s="127"/>
      <c r="D2" s="2"/>
      <c r="E2" s="2"/>
      <c r="F2" s="2"/>
      <c r="G2" s="2"/>
      <c r="H2" s="2"/>
    </row>
    <row r="3" spans="1:9" ht="17.25" x14ac:dyDescent="0.3">
      <c r="B3" s="111" t="s">
        <v>31</v>
      </c>
      <c r="C3" s="127"/>
      <c r="D3" s="2"/>
      <c r="E3" s="2"/>
      <c r="F3" s="2"/>
      <c r="G3" s="2"/>
      <c r="H3" s="2"/>
    </row>
    <row r="4" spans="1:9" ht="17.25" x14ac:dyDescent="0.3">
      <c r="A4" s="39"/>
      <c r="B4" s="112"/>
      <c r="C4" s="112"/>
      <c r="D4" s="2"/>
      <c r="E4" s="2"/>
      <c r="F4" s="2"/>
      <c r="G4" s="2"/>
      <c r="H4" s="2"/>
    </row>
    <row r="5" spans="1:9" ht="52.5" customHeight="1" x14ac:dyDescent="0.3">
      <c r="A5" s="113" t="s">
        <v>114</v>
      </c>
      <c r="B5" s="113"/>
      <c r="C5" s="113"/>
      <c r="D5" s="4"/>
      <c r="E5" s="4"/>
      <c r="F5" s="4"/>
      <c r="G5" s="4"/>
      <c r="H5" s="4"/>
      <c r="I5" s="4"/>
    </row>
    <row r="6" spans="1:9" ht="17.25" x14ac:dyDescent="0.3">
      <c r="A6" s="5"/>
    </row>
    <row r="7" spans="1:9" ht="31.5" customHeight="1" x14ac:dyDescent="0.3">
      <c r="A7" s="135" t="s">
        <v>9</v>
      </c>
      <c r="B7" s="135"/>
      <c r="C7" s="135"/>
    </row>
    <row r="8" spans="1:9" x14ac:dyDescent="0.3">
      <c r="A8" s="33"/>
    </row>
    <row r="9" spans="1:9" ht="35.25" customHeight="1" x14ac:dyDescent="0.3">
      <c r="A9" s="133" t="s">
        <v>66</v>
      </c>
      <c r="B9" s="134"/>
      <c r="C9" s="134"/>
    </row>
    <row r="10" spans="1:9" ht="35.25" customHeight="1" x14ac:dyDescent="0.3">
      <c r="A10" s="26" t="s">
        <v>54</v>
      </c>
      <c r="B10" s="27" t="s">
        <v>12</v>
      </c>
      <c r="C10" s="40"/>
    </row>
    <row r="11" spans="1:9" ht="35.25" customHeight="1" x14ac:dyDescent="0.3">
      <c r="A11" s="26">
        <v>1203</v>
      </c>
      <c r="B11" s="27" t="s">
        <v>71</v>
      </c>
      <c r="C11" s="40"/>
    </row>
    <row r="12" spans="1:9" s="10" customFormat="1" x14ac:dyDescent="0.3">
      <c r="A12" s="130" t="s">
        <v>56</v>
      </c>
      <c r="B12" s="130"/>
      <c r="C12" s="57" t="s">
        <v>89</v>
      </c>
    </row>
    <row r="13" spans="1:9" ht="114.75" customHeight="1" x14ac:dyDescent="0.3">
      <c r="A13" s="28" t="s">
        <v>54</v>
      </c>
      <c r="B13" s="29">
        <v>1203</v>
      </c>
      <c r="C13" s="92" t="s">
        <v>116</v>
      </c>
    </row>
    <row r="14" spans="1:9" x14ac:dyDescent="0.3">
      <c r="A14" s="26" t="s">
        <v>57</v>
      </c>
      <c r="B14" s="26">
        <v>11001</v>
      </c>
      <c r="C14" s="64" t="s">
        <v>83</v>
      </c>
    </row>
    <row r="15" spans="1:9" s="10" customFormat="1" ht="49.5" x14ac:dyDescent="0.3">
      <c r="A15" s="21" t="s">
        <v>58</v>
      </c>
      <c r="B15" s="21" t="s">
        <v>72</v>
      </c>
      <c r="C15" s="138"/>
    </row>
    <row r="16" spans="1:9" ht="93" customHeight="1" x14ac:dyDescent="0.3">
      <c r="A16" s="7" t="s">
        <v>59</v>
      </c>
      <c r="B16" s="21" t="s">
        <v>73</v>
      </c>
      <c r="C16" s="139"/>
    </row>
    <row r="17" spans="1:3" ht="22.5" customHeight="1" x14ac:dyDescent="0.3">
      <c r="A17" s="7" t="s">
        <v>20</v>
      </c>
      <c r="B17" s="21" t="s">
        <v>70</v>
      </c>
      <c r="C17" s="139"/>
    </row>
    <row r="18" spans="1:3" ht="33" x14ac:dyDescent="0.3">
      <c r="A18" s="7" t="s">
        <v>67</v>
      </c>
      <c r="B18" s="21" t="s">
        <v>74</v>
      </c>
      <c r="C18" s="139"/>
    </row>
    <row r="19" spans="1:3" ht="15" customHeight="1" x14ac:dyDescent="0.3">
      <c r="A19" s="98" t="s">
        <v>64</v>
      </c>
      <c r="B19" s="99"/>
      <c r="C19" s="31"/>
    </row>
    <row r="20" spans="1:3" ht="15" customHeight="1" x14ac:dyDescent="0.3">
      <c r="A20" s="136" t="s">
        <v>68</v>
      </c>
      <c r="B20" s="137"/>
      <c r="C20" s="31">
        <f>'HAV 2'!G20</f>
        <v>13559.400000000001</v>
      </c>
    </row>
    <row r="22" spans="1:3" ht="31.5" customHeight="1" x14ac:dyDescent="0.3">
      <c r="A22" s="129" t="s">
        <v>43</v>
      </c>
      <c r="B22" s="129"/>
      <c r="C22" s="129"/>
    </row>
    <row r="23" spans="1:3" x14ac:dyDescent="0.3">
      <c r="A23" s="33"/>
    </row>
    <row r="24" spans="1:3" ht="35.25" customHeight="1" x14ac:dyDescent="0.3">
      <c r="A24" s="133" t="s">
        <v>66</v>
      </c>
      <c r="B24" s="134"/>
      <c r="C24" s="134"/>
    </row>
    <row r="25" spans="1:3" ht="35.25" customHeight="1" x14ac:dyDescent="0.3">
      <c r="A25" s="26" t="s">
        <v>54</v>
      </c>
      <c r="B25" s="27" t="s">
        <v>12</v>
      </c>
      <c r="C25" s="40"/>
    </row>
    <row r="26" spans="1:3" ht="35.25" customHeight="1" x14ac:dyDescent="0.3">
      <c r="A26" s="26">
        <v>1139</v>
      </c>
      <c r="B26" s="27" t="s">
        <v>2</v>
      </c>
      <c r="C26" s="40"/>
    </row>
    <row r="27" spans="1:3" s="10" customFormat="1" x14ac:dyDescent="0.3">
      <c r="A27" s="130" t="s">
        <v>56</v>
      </c>
      <c r="B27" s="130"/>
      <c r="C27" s="57" t="s">
        <v>89</v>
      </c>
    </row>
    <row r="28" spans="1:3" ht="116.25" customHeight="1" x14ac:dyDescent="0.3">
      <c r="A28" s="28" t="s">
        <v>54</v>
      </c>
      <c r="B28" s="29">
        <v>1139</v>
      </c>
      <c r="C28" s="92" t="s">
        <v>116</v>
      </c>
    </row>
    <row r="29" spans="1:3" ht="39" customHeight="1" x14ac:dyDescent="0.3">
      <c r="A29" s="26" t="s">
        <v>57</v>
      </c>
      <c r="B29" s="26">
        <v>11001</v>
      </c>
      <c r="C29" s="64" t="s">
        <v>83</v>
      </c>
    </row>
    <row r="30" spans="1:3" s="10" customFormat="1" ht="16.5" customHeight="1" x14ac:dyDescent="0.3">
      <c r="A30" s="21" t="s">
        <v>58</v>
      </c>
      <c r="B30" s="21" t="s">
        <v>2</v>
      </c>
      <c r="C30" s="138"/>
    </row>
    <row r="31" spans="1:3" ht="66" x14ac:dyDescent="0.3">
      <c r="A31" s="7" t="s">
        <v>59</v>
      </c>
      <c r="B31" s="21" t="s">
        <v>69</v>
      </c>
      <c r="C31" s="139"/>
    </row>
    <row r="32" spans="1:3" ht="16.5" customHeight="1" x14ac:dyDescent="0.3">
      <c r="A32" s="7" t="s">
        <v>20</v>
      </c>
      <c r="B32" s="21" t="s">
        <v>70</v>
      </c>
      <c r="C32" s="139"/>
    </row>
    <row r="33" spans="1:3" ht="33" x14ac:dyDescent="0.3">
      <c r="A33" s="7" t="s">
        <v>67</v>
      </c>
      <c r="B33" s="21" t="s">
        <v>43</v>
      </c>
      <c r="C33" s="139"/>
    </row>
    <row r="34" spans="1:3" ht="15" customHeight="1" x14ac:dyDescent="0.3">
      <c r="A34" s="98" t="s">
        <v>64</v>
      </c>
      <c r="B34" s="99"/>
      <c r="C34" s="31"/>
    </row>
    <row r="35" spans="1:3" ht="15" customHeight="1" x14ac:dyDescent="0.3">
      <c r="A35" s="136" t="s">
        <v>68</v>
      </c>
      <c r="B35" s="137"/>
      <c r="C35" s="31">
        <f>'HAV 2'!G32</f>
        <v>-13559.400000000001</v>
      </c>
    </row>
    <row r="36" spans="1:3" ht="15" customHeight="1" x14ac:dyDescent="0.3">
      <c r="A36" s="30"/>
      <c r="B36" s="30"/>
      <c r="C36" s="32"/>
    </row>
    <row r="37" spans="1:3" ht="17.25" x14ac:dyDescent="0.3">
      <c r="A37" s="6"/>
    </row>
  </sheetData>
  <mergeCells count="17">
    <mergeCell ref="A35:B35"/>
    <mergeCell ref="A1:C1"/>
    <mergeCell ref="C30:C33"/>
    <mergeCell ref="B2:C2"/>
    <mergeCell ref="B3:C3"/>
    <mergeCell ref="B4:C4"/>
    <mergeCell ref="A20:B20"/>
    <mergeCell ref="A5:C5"/>
    <mergeCell ref="A34:B34"/>
    <mergeCell ref="A27:B27"/>
    <mergeCell ref="A9:C9"/>
    <mergeCell ref="C15:C18"/>
    <mergeCell ref="A19:B19"/>
    <mergeCell ref="A24:C24"/>
    <mergeCell ref="A22:C22"/>
    <mergeCell ref="A7:C7"/>
    <mergeCell ref="A12:B12"/>
  </mergeCells>
  <pageMargins left="0.19685039370078741" right="0.19685039370078741" top="0.23622047244094491" bottom="0.23622047244094491" header="0.15748031496062992" footer="0.31496062992125984"/>
  <pageSetup paperSize="9" scale="85" orientation="landscape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E12" sqref="E12"/>
    </sheetView>
  </sheetViews>
  <sheetFormatPr defaultColWidth="8.85546875" defaultRowHeight="13.5" x14ac:dyDescent="0.25"/>
  <cols>
    <col min="1" max="1" width="16.85546875" style="75" customWidth="1"/>
    <col min="2" max="2" width="30.7109375" style="75" customWidth="1"/>
    <col min="3" max="3" width="8.85546875" style="75"/>
    <col min="4" max="4" width="13" style="75" customWidth="1"/>
    <col min="5" max="6" width="8.85546875" style="75"/>
    <col min="7" max="7" width="16.28515625" style="75" customWidth="1"/>
    <col min="8" max="8" width="8.85546875" style="75"/>
    <col min="9" max="9" width="19.7109375" style="75" customWidth="1"/>
    <col min="10" max="16384" width="8.85546875" style="75"/>
  </cols>
  <sheetData>
    <row r="1" spans="1:9" ht="17.25" x14ac:dyDescent="0.25">
      <c r="G1" s="140" t="s">
        <v>108</v>
      </c>
      <c r="H1" s="140"/>
      <c r="I1" s="140"/>
    </row>
    <row r="2" spans="1:9" ht="16.5" x14ac:dyDescent="0.3">
      <c r="G2" s="141" t="s">
        <v>77</v>
      </c>
      <c r="H2" s="141"/>
      <c r="I2" s="141"/>
    </row>
    <row r="3" spans="1:9" ht="16.5" x14ac:dyDescent="0.3">
      <c r="G3" s="141" t="s">
        <v>31</v>
      </c>
      <c r="H3" s="141"/>
      <c r="I3" s="141"/>
    </row>
    <row r="4" spans="1:9" ht="40.5" customHeight="1" x14ac:dyDescent="0.25">
      <c r="A4" s="142" t="s">
        <v>113</v>
      </c>
      <c r="B4" s="142"/>
      <c r="C4" s="142"/>
      <c r="D4" s="142"/>
      <c r="E4" s="142"/>
      <c r="F4" s="142"/>
      <c r="G4" s="142"/>
      <c r="H4" s="142"/>
      <c r="I4" s="142"/>
    </row>
    <row r="5" spans="1:9" x14ac:dyDescent="0.25">
      <c r="I5" s="91"/>
    </row>
    <row r="6" spans="1:9" ht="70.5" customHeight="1" x14ac:dyDescent="0.25">
      <c r="A6" s="143" t="s">
        <v>107</v>
      </c>
      <c r="B6" s="145" t="s">
        <v>106</v>
      </c>
      <c r="C6" s="146"/>
      <c r="D6" s="147"/>
      <c r="E6" s="143" t="s">
        <v>105</v>
      </c>
      <c r="F6" s="143" t="s">
        <v>104</v>
      </c>
      <c r="G6" s="143" t="s">
        <v>103</v>
      </c>
      <c r="H6" s="151" t="s">
        <v>102</v>
      </c>
      <c r="I6" s="152"/>
    </row>
    <row r="7" spans="1:9" ht="42" customHeight="1" x14ac:dyDescent="0.25">
      <c r="A7" s="144"/>
      <c r="B7" s="148"/>
      <c r="C7" s="149"/>
      <c r="D7" s="150"/>
      <c r="E7" s="144"/>
      <c r="F7" s="144"/>
      <c r="G7" s="144"/>
      <c r="H7" s="90" t="s">
        <v>101</v>
      </c>
      <c r="I7" s="90" t="s">
        <v>100</v>
      </c>
    </row>
    <row r="8" spans="1:9" x14ac:dyDescent="0.25">
      <c r="A8" s="89">
        <v>1</v>
      </c>
      <c r="B8" s="151">
        <v>2</v>
      </c>
      <c r="C8" s="156"/>
      <c r="D8" s="152"/>
      <c r="E8" s="89">
        <v>3</v>
      </c>
      <c r="F8" s="89">
        <v>4</v>
      </c>
      <c r="G8" s="89">
        <v>5</v>
      </c>
      <c r="H8" s="89">
        <v>6</v>
      </c>
      <c r="I8" s="89">
        <v>7</v>
      </c>
    </row>
    <row r="9" spans="1:9" s="87" customFormat="1" ht="14.45" customHeight="1" x14ac:dyDescent="0.25">
      <c r="A9" s="157" t="s">
        <v>9</v>
      </c>
      <c r="B9" s="158"/>
      <c r="C9" s="158"/>
      <c r="D9" s="159"/>
      <c r="E9" s="157"/>
      <c r="F9" s="159"/>
      <c r="G9" s="88"/>
      <c r="H9" s="88"/>
      <c r="I9" s="84">
        <f>+I10</f>
        <v>3392.2</v>
      </c>
    </row>
    <row r="10" spans="1:9" s="76" customFormat="1" ht="24.95" customHeight="1" x14ac:dyDescent="0.2">
      <c r="A10" s="85" t="s">
        <v>99</v>
      </c>
      <c r="B10" s="85" t="s">
        <v>98</v>
      </c>
      <c r="C10" s="85" t="s">
        <v>97</v>
      </c>
      <c r="D10" s="160" t="s">
        <v>39</v>
      </c>
      <c r="E10" s="160"/>
      <c r="F10" s="160"/>
      <c r="G10" s="160"/>
      <c r="H10" s="160"/>
      <c r="I10" s="86">
        <f>+I11</f>
        <v>3392.2</v>
      </c>
    </row>
    <row r="11" spans="1:9" s="81" customFormat="1" ht="34.5" customHeight="1" x14ac:dyDescent="0.25">
      <c r="A11" s="85" t="s">
        <v>109</v>
      </c>
      <c r="B11" s="160" t="s">
        <v>8</v>
      </c>
      <c r="C11" s="160"/>
      <c r="D11" s="160"/>
      <c r="E11" s="160"/>
      <c r="F11" s="160"/>
      <c r="G11" s="160"/>
      <c r="H11" s="160"/>
      <c r="I11" s="84">
        <f>+I12</f>
        <v>3392.2</v>
      </c>
    </row>
    <row r="12" spans="1:9" s="76" customFormat="1" ht="24" customHeight="1" x14ac:dyDescent="0.2">
      <c r="A12" s="82" t="s">
        <v>95</v>
      </c>
      <c r="B12" s="161" t="s">
        <v>96</v>
      </c>
      <c r="C12" s="162"/>
      <c r="D12" s="163"/>
      <c r="E12" s="83" t="s">
        <v>95</v>
      </c>
      <c r="F12" s="83" t="s">
        <v>95</v>
      </c>
      <c r="G12" s="82" t="s">
        <v>95</v>
      </c>
      <c r="H12" s="82" t="s">
        <v>95</v>
      </c>
      <c r="I12" s="77">
        <f>+I13</f>
        <v>3392.2</v>
      </c>
    </row>
    <row r="13" spans="1:9" s="81" customFormat="1" ht="26.25" customHeight="1" x14ac:dyDescent="0.25">
      <c r="A13" s="80" t="s">
        <v>110</v>
      </c>
      <c r="B13" s="153" t="s">
        <v>111</v>
      </c>
      <c r="C13" s="154"/>
      <c r="D13" s="155"/>
      <c r="E13" s="79" t="s">
        <v>112</v>
      </c>
      <c r="F13" s="79" t="s">
        <v>94</v>
      </c>
      <c r="G13" s="78">
        <v>3392200</v>
      </c>
      <c r="H13" s="78">
        <v>1</v>
      </c>
      <c r="I13" s="77">
        <f>+G13*H13/1000</f>
        <v>3392.2</v>
      </c>
    </row>
  </sheetData>
  <mergeCells count="17">
    <mergeCell ref="B13:D13"/>
    <mergeCell ref="B8:D8"/>
    <mergeCell ref="A9:D9"/>
    <mergeCell ref="E9:F9"/>
    <mergeCell ref="D10:H10"/>
    <mergeCell ref="B11:H11"/>
    <mergeCell ref="B12:D12"/>
    <mergeCell ref="G1:I1"/>
    <mergeCell ref="G2:I2"/>
    <mergeCell ref="G3:I3"/>
    <mergeCell ref="A4:I4"/>
    <mergeCell ref="A6:A7"/>
    <mergeCell ref="B6:D7"/>
    <mergeCell ref="E6:E7"/>
    <mergeCell ref="F6:F7"/>
    <mergeCell ref="G6:G7"/>
    <mergeCell ref="H6:I6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HAV 1</vt:lpstr>
      <vt:lpstr>HAV 2</vt:lpstr>
      <vt:lpstr>HAV 3</vt:lpstr>
      <vt:lpstr>HAV 4</vt:lpstr>
      <vt:lpstr>HAV5</vt:lpstr>
      <vt:lpstr>'HAV 1'!Print_Area</vt:lpstr>
      <vt:lpstr>'HAV 2'!Print_Area</vt:lpstr>
      <vt:lpstr>'HAV 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Աստղիկ Մկրտչյան</cp:lastModifiedBy>
  <cp:lastPrinted>2021-08-16T07:38:51Z</cp:lastPrinted>
  <dcterms:created xsi:type="dcterms:W3CDTF">2017-08-18T10:16:54Z</dcterms:created>
  <dcterms:modified xsi:type="dcterms:W3CDTF">2022-09-30T08:10:54Z</dcterms:modified>
  <cp:keywords>https://mul2.gov.am/tasks/680520/oneclick/Havelvacner-2.xlsx?token=774e9dcb4ce9136be24feaa37b375c5a</cp:keywords>
</cp:coreProperties>
</file>