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yelenap\Desktop\12aac\"/>
    </mc:Choice>
  </mc:AlternateContent>
  <bookViews>
    <workbookView xWindow="0" yWindow="0" windowWidth="28800" windowHeight="12480" tabRatio="500" activeTab="5"/>
  </bookViews>
  <sheets>
    <sheet name="1" sheetId="1" r:id="rId1"/>
    <sheet name="2" sheetId="13" r:id="rId2"/>
    <sheet name="3" sheetId="2" r:id="rId3"/>
    <sheet name="4" sheetId="14" r:id="rId4"/>
    <sheet name="5" sheetId="6" r:id="rId5"/>
    <sheet name="6" sheetId="16" r:id="rId6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3">'4'!$A$1:$D$16</definedName>
    <definedName name="_xlnm.Print_Area" localSheetId="4">'5'!$A$1:$C$36</definedName>
    <definedName name="_xlnm.Print_Area" localSheetId="5">'6'!$A$1:$C$19</definedName>
    <definedName name="program">#REF!,#REF!,#REF!,#REF!,#REF!,#REF!,#REF!,#REF!,#REF!,#REF!,#REF!,#REF!,#REF!,#REF!,#REF!,#REF!,#REF!,#REF!,#REF!,#REF!</definedName>
    <definedName name="x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3" i="14" l="1"/>
  <c r="G56" i="2"/>
  <c r="G39" i="2"/>
  <c r="G38" i="2" s="1"/>
  <c r="G37" i="2" s="1"/>
  <c r="G36" i="2" s="1"/>
  <c r="G34" i="2" s="1"/>
  <c r="C36" i="6" s="1"/>
  <c r="G32" i="2"/>
  <c r="G31" i="2" s="1"/>
  <c r="G30" i="2" s="1"/>
  <c r="G29" i="2" s="1"/>
  <c r="G27" i="2" s="1"/>
  <c r="H12" i="13" s="1"/>
  <c r="G23" i="2"/>
  <c r="G22" i="2" s="1"/>
  <c r="G25" i="2"/>
  <c r="E13" i="13"/>
  <c r="H10" i="13" l="1"/>
  <c r="D21" i="1"/>
  <c r="C27" i="6"/>
  <c r="H13" i="13"/>
  <c r="D16" i="14"/>
  <c r="D14" i="14" s="1"/>
  <c r="D27" i="1"/>
  <c r="D13" i="13"/>
  <c r="G21" i="2"/>
  <c r="G55" i="2" l="1"/>
  <c r="G54" i="2" s="1"/>
  <c r="G53" i="2" s="1"/>
  <c r="G51" i="2" s="1"/>
  <c r="G49" i="2" s="1"/>
  <c r="C19" i="16" l="1"/>
  <c r="D40" i="1"/>
  <c r="D34" i="1"/>
  <c r="D33" i="1" s="1"/>
  <c r="G47" i="2"/>
  <c r="G45" i="2" s="1"/>
  <c r="G43" i="2" s="1"/>
  <c r="G41" i="2" s="1"/>
  <c r="H8" i="13" l="1"/>
  <c r="F10" i="13"/>
  <c r="F8" i="13" s="1"/>
  <c r="G10" i="13"/>
  <c r="G8" i="13" s="1"/>
  <c r="E10" i="13" l="1"/>
  <c r="E8" i="13" s="1"/>
  <c r="D12" i="13"/>
  <c r="D10" i="13" l="1"/>
  <c r="D8" i="13" s="1"/>
  <c r="G20" i="2"/>
  <c r="G18" i="2" l="1"/>
  <c r="G17" i="2" l="1"/>
  <c r="G14" i="2" s="1"/>
  <c r="D15" i="1"/>
  <c r="D9" i="1" s="1"/>
  <c r="D8" i="1" s="1"/>
  <c r="D7" i="1" s="1"/>
  <c r="C18" i="6"/>
  <c r="D11" i="14"/>
  <c r="D9" i="14" l="1"/>
  <c r="D7" i="14" s="1"/>
  <c r="G12" i="2"/>
  <c r="G10" i="2" l="1"/>
  <c r="G8" i="2" s="1"/>
  <c r="G7" i="2" s="1"/>
</calcChain>
</file>

<file path=xl/sharedStrings.xml><?xml version="1.0" encoding="utf-8"?>
<sst xmlns="http://schemas.openxmlformats.org/spreadsheetml/2006/main" count="230" uniqueCount="132">
  <si>
    <t>Ծրագրային դասիչը</t>
  </si>
  <si>
    <t>Բյուջետային գլխավոր կարգադրիչների, ծրագրերի և միջոցառումների անվանումները</t>
  </si>
  <si>
    <t>Ծրագիր</t>
  </si>
  <si>
    <t>Միջոցառում</t>
  </si>
  <si>
    <t xml:space="preserve"> Տարի</t>
  </si>
  <si>
    <t>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</si>
  <si>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</si>
  <si>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</si>
  <si>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</si>
  <si>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</si>
  <si>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</si>
  <si>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</si>
  <si>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այդ թվում`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</si>
  <si>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</si>
  <si>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</si>
  <si>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</si>
  <si>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</si>
  <si>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</si>
  <si>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</si>
  <si>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</si>
  <si>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</si>
  <si>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</si>
  <si>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</si>
  <si>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</si>
  <si>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</si>
  <si>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</si>
  <si>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</si>
  <si>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</si>
  <si>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</si>
  <si>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</si>
  <si>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</si>
  <si>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հազար դրամ</t>
  </si>
  <si>
    <t>Ծրագրային դասիչ</t>
  </si>
  <si>
    <t>Տարի</t>
  </si>
  <si>
    <t>Ընդամենը</t>
  </si>
  <si>
    <t>այդ թվում՝</t>
  </si>
  <si>
    <t>Ցուցանիշների փոփոխությունը (ավելացումները նշված են դրական նշանով)</t>
  </si>
  <si>
    <t xml:space="preserve"> Պետական մարմինների կողմից օգտագործվող ոչ ֆինանսական ակտիվների հետ գործառնություններ</t>
  </si>
  <si>
    <t>Հավելված N 4
ՀՀ կառավարության 2022 թվականի
-ի  N       -Ն որոշման</t>
  </si>
  <si>
    <t xml:space="preserve"> Միջոցառում</t>
  </si>
  <si>
    <t>01</t>
  </si>
  <si>
    <t>02</t>
  </si>
  <si>
    <t xml:space="preserve"> ՈՉ ՖԻՆԱՆՍԱԿԱՆ ԱԿՏԻՎՆԵՐԻ ԳԾՈՎ ԾԱԽՍԵՐ</t>
  </si>
  <si>
    <t xml:space="preserve"> ՀԻՄՆԱԿԱՆ ՄԻՋՈՑՆԵՐ</t>
  </si>
  <si>
    <t>«ՀԱՅԱՍՏԱՆԻ ՀԱՆՐԱՊԵՏՈՒԹՅԱՆ 2022 ԹՎԱԿԱՆԻ ՊԵՏԱԿԱՆ ԲՅՈՒՋԵԻ ՄԱՍԻՆ» ՀԱՅԱՍՏԱՆԻ ՀԱՆՐԱՊԵՏՈՒԹՅԱՆ ՕՐԵՆՔԻ N 1 
ՀԱՎԵԼՎԱԾԻ N 3 ԱՂՅՈՒՍԱԿՈՒՄ  ԿԱՏԱՐՎՈՂ ՓՈՓՈԽՈՒԹՅՈՒՆՆԵՐԸ</t>
  </si>
  <si>
    <t>Բյուջետային գլխավոր կարգադրիչների, ծրագրերի, միջոցառումների և ուղղությունների անվանումները</t>
  </si>
  <si>
    <t xml:space="preserve"> Ցուցանիշների փոփոխությունը
(ավելացումները նշված են դրական նշանով)</t>
  </si>
  <si>
    <t>Կառուցման
աշխատանքներ</t>
  </si>
  <si>
    <t>Վերակառուցման,
վերանորոգման և
վերականգնման
աշխատանքներ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</si>
  <si>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</si>
  <si>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</si>
  <si>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</si>
  <si>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</si>
  <si>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Նախագծահետազոտական,
գեոդեզիա-
քարտեզագրական աշխատանքներ</t>
  </si>
  <si>
    <t>Հավելված N 5
ՀՀ կառավարության 2022 թվականի
-ի  N       -Ն որոշման</t>
  </si>
  <si>
    <t xml:space="preserve">ՀԱՅԱՍՏԱՆԻ ՀԱՆՐԱՊԵՏՈՒԹՅԱՆ ԿԱՌԱՎԱՐՈՒԹՅԱՆ 2021 ԹՎԱԿԱՆԻ ԴԵԿՏԵՄԲԵՐԻ 23-Ի N 2121-Ն ՈՐՈՇՄԱՆ N 5 ՀԱՎԵԼՎԱԾԻ N 2 ԱՂՅՈՒՍԱԿՈՒՄ ԿԱՏԱՐՎՈՂ ՓՈՓՈԽՈՒԹՅՈՒՆՆԵՐԸ </t>
  </si>
  <si>
    <t>այդ թվում` ըստ կատարողների</t>
  </si>
  <si>
    <t>Հավելված N 6
ՀՀ կառավարության 2022 թվականի
-ի  N       -Ն որոշման</t>
  </si>
  <si>
    <t xml:space="preserve"> Ծրագրի միջոցառումները </t>
  </si>
  <si>
    <t xml:space="preserve"> Ցուցանիշների փոփոխությունը (ավելացումները նշված են դրական նշանով)</t>
  </si>
  <si>
    <t xml:space="preserve"> Ծառայությունը մատուցող կազմակերպության(ների) անվանում(ներ)ը՝</t>
  </si>
  <si>
    <t xml:space="preserve"> ՀՀ ֆինանսների նախարարություն</t>
  </si>
  <si>
    <t xml:space="preserve"> Պետական պարտքի կառավարում</t>
  </si>
  <si>
    <t xml:space="preserve"> Կառավարության ֆինանսական կարիքների բավարարման մշտական հնարավորության ապահովումը` երկարաժամկետ հատվածում նվազեցնելով պարտքի սպասարկման մեծությունը</t>
  </si>
  <si>
    <t xml:space="preserve"> Կառավարության պարտքի օպտիմալ կառուցվածքի ձևավորում՛ հաշվի առնելով պոտենցիալ ռիսկերը</t>
  </si>
  <si>
    <t xml:space="preserve"> Կառավարության պարտքի սպասարկում</t>
  </si>
  <si>
    <t xml:space="preserve"> Կառավարության պարտքի սպասարկում (տոկոսավճարներ)</t>
  </si>
  <si>
    <t xml:space="preserve"> Ֆինանսավորման ծախսերի իրականացում</t>
  </si>
  <si>
    <t>Հավելված N 1
ՀՀ կառավարության 2022 թվականի
-ի  N       -Ն որոշման</t>
  </si>
  <si>
    <t>Հավելված N 2
ՀՀ կառավարության 2022 թվականի
-ի  N       -Ն որոշման</t>
  </si>
  <si>
    <t>Հավելված N 3
ՀՀ կառավարության 2022 թվականի
-ի  N       -Ն որոշման</t>
  </si>
  <si>
    <t>07</t>
  </si>
  <si>
    <t>1006</t>
  </si>
  <si>
    <t xml:space="preserve"> ԸՆԴՀԱՆՈՒՐ ԲՆՈՒՅԹԻ ՀԱՆՐԱՅԻՆ ԾԱՌԱՅՈՒԹՅՈՒՆՆԵՐ</t>
  </si>
  <si>
    <t xml:space="preserve"> Պետական պարտքի գծով գործառնություններ</t>
  </si>
  <si>
    <t xml:space="preserve"> ԸՆԹԱՑԻԿ ԾԱԽՍԵՐ</t>
  </si>
  <si>
    <t xml:space="preserve"> ՏՈԿՈՍԱՎՃԱՐՆԵՐ</t>
  </si>
  <si>
    <t xml:space="preserve"> ՀՀ  ֆինանսների  նախարարություն </t>
  </si>
  <si>
    <t xml:space="preserve"> Պետական պարտքի կառավարում  </t>
  </si>
  <si>
    <t xml:space="preserve"> Կառավարության պարտքի սպասարկում </t>
  </si>
  <si>
    <t xml:space="preserve"> Կառավարության պարտքի սպասարկում (տոկոսավճարներ) </t>
  </si>
  <si>
    <t xml:space="preserve"> Ֆինանսավորման ծախսերի իրականացում </t>
  </si>
  <si>
    <t xml:space="preserve"> Միջոցառումն իրականացնողի անվանումը՝</t>
  </si>
  <si>
    <t xml:space="preserve">  Մշակված չէ </t>
  </si>
  <si>
    <t xml:space="preserve"> Ցուցանիշների փոփոխությունը (նվազեցումները նշված են փակագծերում)</t>
  </si>
  <si>
    <t>Ցուցանիշների փոփոխությունը (ավելացումները նշված են դրական նշանով, իսկ նվազեցումները փակագծերում)</t>
  </si>
  <si>
    <t xml:space="preserve">ՀԱՅԱՍՏԱՆԻ ՀԱՆՐԱՊԵՏՈՒԹՅԱՆ ԿԱՌԱՎԱՐՈՒԹՅԱՆ 2021 ԹՎԱԿԱՆԻ ԴԵԿՏԵՄԲԵՐԻ 23-Ի N 2121-Ն ՈՐՈՇՄԱՆ N 9 ՀԱՎԵԼՎԱԾԻ N 9.17 ԵՎ N 9.1 ՀԱՎԵԼՎԱԾԻ N 9.1.18 ԱՂՅՈՒՍԱԿՆԵՐՈՒՄ ԿԱՏԱՐՎՈՂ ՓՈՓՈԽՈՒԹՅՈՒՆՆԵՐ </t>
  </si>
  <si>
    <t xml:space="preserve"> ՀՀ ֆինանսների նախարարություն </t>
  </si>
  <si>
    <t>ՀԱՅԱՍՏԱՆԻ ՀԱՆՐԱՊԵՏՈՒԹՅԱՆ ԿԱՌԱՎԱՐՈՒԹՅԱՆ 2021 ԹՎԱԿԱՆԻ ԴԵԿՏԵՄԲԵՐԻ 23-Ի N 2121-Ն ՈՐՈՇՄԱՆ N 3 ԵՎ 4 ՀԱՎԵԼՎԱԾՆԵՐՈՒՄ ԿԱՏԱՐՎՈՂ ՓՈՓՈԽՈՒԹՅՈՒՆՆԵՐԸ</t>
  </si>
  <si>
    <t>«ՀԱՅԱՍՏԱՆԻ ՀԱՆՐԱՊԵՏՈՒԹՅԱՆ 2022 ԹՎԱԿԱՆԻ ՊԵՏԱԿԱՆ ԲՅՈՒՋԵԻ ՄԱՍԻՆ» ՀԱՅԱՍՏԱՆԻ ՀԱՆՐԱՊԵՏՈՒԹՅԱՆ ՕՐԵՆՔԻ N 1 ՀԱՎԵԼՎԱԾԻ N 2 ԱՂՅՈՒՍԱԿՈՒՄ ԵՎ ՀԱՅԱՍՏԱՆԻ ՀԱՆՐԱՊԵՏՈՒԹՅԱՆ ԿԱՌԱՎԱՐՈՒԹՅԱՆ 2021 ԹՎԱԿԱՆԻ ԴԵԿՏԵՄԲԵՐԻ 23-Ի N 2121-Ն ՈՐՈՇՄԱՆ N 5 ՀԱՎԵԼՎԱԾԻ N 1 ԱՂՅՈՒՍԱԿՈՒՄ ԿԱՏԱՐՎՈՂ ՓՈՓՈԽՈՒԹՅՈՒՆՆԵՐԸ</t>
  </si>
  <si>
    <t xml:space="preserve"> Ազգային անվտանգություն</t>
  </si>
  <si>
    <t xml:space="preserve"> Ներքին և արտաքին սպառնալիքներից անձի, հասարակության ու պետության անվտանգության ապահովում</t>
  </si>
  <si>
    <t xml:space="preserve"> Այլ պետությունների կողմից հետախուզական գործունեության կասեցում,պետական սահմանի անձեռնամխելիության ապահովում, կոռուպցիոն ռիսկերի շեշտակի նվազեցում</t>
  </si>
  <si>
    <t xml:space="preserve"> ՀՀ ազգային անվտանգության ծառայություն</t>
  </si>
  <si>
    <t xml:space="preserve"> Հետախուզական, հակահետախուզական, ռազմական հակահետախուզության,  հանցագործությունների դեմ պայքարի  և պետական սահմանի պահպանության գործունեության կազմակերպում</t>
  </si>
  <si>
    <t xml:space="preserve"> ՀՀ անվտանգությանը սպառնացող վտանգի մասին տեղեկատվության ստացում, վերլուծում, վտանգի կանխատեսում, վտանգի կանխման ու չեզոքացման վերաբերյալ առաջարկությունների մշակում</t>
  </si>
  <si>
    <t xml:space="preserve"> Ծառայությունների մատուցում</t>
  </si>
  <si>
    <t xml:space="preserve"> Ազգային անվտանգության համակարգի տեխնիկական հագեցվածության բարելավում</t>
  </si>
  <si>
    <t xml:space="preserve"> Ազգային անվտանգության համակարգի ստորաբաժանումների համար վարչական սարքավորումների ձեռքբերում</t>
  </si>
  <si>
    <t xml:space="preserve"> Ազգային անվտանգության համակարգի տրանսպորտային սարքավորումների հագեցվածության բարելավում</t>
  </si>
  <si>
    <t xml:space="preserve"> Ազգային անվտանգության համակարգի ստորաբաժանումների համար տրանսպորտային սարքավորումների ձեռքբերում</t>
  </si>
  <si>
    <t>ՀՀ ԱԶԳԱՅԻՆ ԱՆՎՏԱՆԳՈՒԹՅԱՆ ԾԱՌԱՅՈՒԹՅՈՒՆ</t>
  </si>
  <si>
    <t>Ազգային անվտանգության համակարգի տեխնիկական հագեցվածության բարելավում</t>
  </si>
  <si>
    <t>Ազգային անվտանգության համակարգի տրանսպորտային սարքավորումների հագեցվածության բարելավում</t>
  </si>
  <si>
    <t>03</t>
  </si>
  <si>
    <t>1138</t>
  </si>
  <si>
    <t xml:space="preserve"> ՀԱՍԱՐԱԿԱԿԱՆ ԿԱՐԳ,  ԱՆՎՏԱՆԳՈՒԹՅՈՒՆ ԵՎ ԴԱՏԱԿԱՆ ԳՈՐԾՈՒՆԵՈՒԹՅՈՒՆ</t>
  </si>
  <si>
    <t xml:space="preserve"> Հասարակական կարգ և անվտանգություն</t>
  </si>
  <si>
    <t xml:space="preserve"> Նյութեր (Ապրանքներ)</t>
  </si>
  <si>
    <t xml:space="preserve"> - Գրասենյակային նյութեր և հագուստ</t>
  </si>
  <si>
    <t xml:space="preserve"> ԱՅԼ  ԾԱԽՍԵՐ</t>
  </si>
  <si>
    <t xml:space="preserve"> - Այլ ծախսեր</t>
  </si>
  <si>
    <t xml:space="preserve"> ԾԱՌԱՅՈՒԹՅՈՒՆՆԵՐԻ ԵՎ ԱՊՐԱՆՔՆԵՐԻ ՁԵՌՔԲԵՐՈՒՄ</t>
  </si>
  <si>
    <t xml:space="preserve"> ՄԵՔԵՆԱՆԵՐ ԵՎ ՍԱՐՔԱՎՈՐՈՒՄՆԵՐ</t>
  </si>
  <si>
    <t xml:space="preserve"> - Վարչական սարքավորումներ</t>
  </si>
  <si>
    <t xml:space="preserve"> - Տրանսպորտային սարքավորումներ</t>
  </si>
  <si>
    <t xml:space="preserve"> Ներքին տոկոսավճարներ</t>
  </si>
  <si>
    <t xml:space="preserve"> - Ներքին արժեթղթերի գծով տոկոսավճարներ</t>
  </si>
  <si>
    <t>ՀՀ ազգային անվտանգության ծառայություն</t>
  </si>
  <si>
    <t xml:space="preserve"> ՀՀ ազգային անվտանգության ծառայություն  </t>
  </si>
  <si>
    <t xml:space="preserve"> Ազգային անվտանգություն </t>
  </si>
  <si>
    <t xml:space="preserve"> Հետախուզական, հակահետախուզական, ռազմական հակահետախուզության,  հանցագործությունների դեմ պայքարի  և պետական սահմանի պահպանության գործունեության կազմակերպում </t>
  </si>
  <si>
    <t xml:space="preserve"> ՀՀ անվտանգությանը սպառնացող վտանգի մասին տեղեկատվության ստացում, վերլուծում, վտանգի կանխատեսում, վտանգի կանխման ու չեզոքացման վերաբերյալ առաջարկությունների մշակում </t>
  </si>
  <si>
    <t xml:space="preserve"> Ծառայությունների մատուցում </t>
  </si>
  <si>
    <t xml:space="preserve"> ՀՀ ազգային անվտանգության ծառայություն </t>
  </si>
  <si>
    <t xml:space="preserve"> Ազգային անվտանգության համակարգի տեխնիկական հագեցվածության բարելավում </t>
  </si>
  <si>
    <t xml:space="preserve"> Ազգային անվտանգության համակարգի ստորաբաժանումների համար վարչական սարքավորումների ձեռքբերում </t>
  </si>
  <si>
    <t xml:space="preserve"> Պետական մարմինների կողմից օգտագործվող ոչ ֆինանսական ակտիվների հետ գործառնություններ </t>
  </si>
  <si>
    <t xml:space="preserve"> Ալտիվն օգտագործող կազմակերպության(ների) անվանում(ներ)ը՝</t>
  </si>
  <si>
    <t xml:space="preserve"> Ազգային անվտանգության համակարգի տրանսպորտային սարքավորումների հագեցվածության բարելավում </t>
  </si>
  <si>
    <t xml:space="preserve"> Ազգային անվտանգության համակարգի ստորաբաժանումների համար տրանսպորտային սարքավորումների ձեռքբերում </t>
  </si>
  <si>
    <t xml:space="preserve">ՀԱՅԱՍՏԱՆԻ ՀԱՆՐԱՊԵՏՈՒԹՅԱՆ ԿԱՌԱՎԱՐՈՒԹՅԱՆ 2021 ԹՎԱԿԱՆԻ ԴԵԿՏԵՄԲԵՐԻ 23-Ի N 2121-Ն ՈՐՈՇՄԱՆ N 9 ՀԱՎԵԼՎԱԾԻ N 9.26 ԵՎ N 9.1 ՀԱՎԵԼՎԱԾԻ N 9.1.32 ԱՂՅՈՒՍԱԿՆԵՐՈՒՄ ԿԱՏԱՐՎՈՂ ՓՈՓՈԽՈՒԹՅՈՒՆՆԵՐ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</si>
</sst>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(* #,##0.00_);_(* \(#,##0.00\);_(* \-??_);_(@_)"/>
    <numFmt numFmtId="165" formatCode="_-* #,##0.00\ _₽_-;\-* #,##0.00\ _₽_-;_-* \-??\ _₽_-;_-@_-"/>
    <numFmt numFmtId="166" formatCode="##,##0.0;\(##,##0.0\);\-"/>
    <numFmt numFmtId="167" formatCode="_-* #,##0.00_р_._-;\-* #,##0.00_р_._-;_-* \-??_р_._-;_-@_-"/>
    <numFmt numFmtId="168" formatCode="#,##0.0_);\(#,##0.0\)"/>
    <numFmt numFmtId="169" formatCode="_-* #,##0.0\ _₽_-;\-* #,##0.0\ _₽_-;_-* \-??\ _₽_-;_-@_-"/>
    <numFmt numFmtId="170" formatCode="#,##0.0"/>
    <numFmt numFmtId="171" formatCode="_(* #,##0.0_);_(* \(#,##0.0\);_(* &quot;-&quot;??_);_(@_)"/>
  </numFmts>
  <fonts count="61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i/>
      <sz val="8"/>
      <name val="GHEA Grapalat"/>
      <family val="2"/>
      <charset val="1"/>
    </font>
    <font>
      <sz val="10"/>
      <color rgb="FF000000"/>
      <name val="MS Sans Serif"/>
      <family val="2"/>
      <charset val="1"/>
    </font>
    <font>
      <sz val="10"/>
      <name val="Arial Armenian"/>
      <family val="2"/>
      <charset val="1"/>
    </font>
    <font>
      <sz val="1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color theme="1"/>
      <name val="GHEA Grapalat"/>
      <family val="3"/>
    </font>
    <font>
      <sz val="12"/>
      <color rgb="FF000000"/>
      <name val="GHEA Grapalat"/>
      <family val="3"/>
    </font>
    <font>
      <b/>
      <sz val="12"/>
      <color theme="1"/>
      <name val="GHEA Grapalat"/>
      <family val="3"/>
    </font>
    <font>
      <u/>
      <sz val="12"/>
      <name val="GHEA Grapalat"/>
      <family val="3"/>
    </font>
    <font>
      <b/>
      <i/>
      <sz val="12"/>
      <name val="GHEA Grapalat"/>
      <family val="3"/>
    </font>
    <font>
      <i/>
      <sz val="12"/>
      <color theme="1"/>
      <name val="GHEA Grapalat"/>
      <family val="3"/>
    </font>
    <font>
      <sz val="11"/>
      <color theme="1"/>
      <name val="Calibri"/>
      <family val="2"/>
      <charset val="1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35">
    <xf numFmtId="0" fontId="0" fillId="0" borderId="0"/>
    <xf numFmtId="165" fontId="8" fillId="0" borderId="0" applyBorder="0" applyProtection="0"/>
    <xf numFmtId="164" fontId="8" fillId="0" borderId="0" applyBorder="0" applyProtection="0"/>
    <xf numFmtId="165" fontId="8" fillId="0" borderId="0" applyBorder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0" fontId="8" fillId="0" borderId="0"/>
    <xf numFmtId="0" fontId="4" fillId="0" borderId="0">
      <alignment horizontal="left" vertical="top" wrapText="1"/>
    </xf>
    <xf numFmtId="0" fontId="3" fillId="0" borderId="0"/>
    <xf numFmtId="166" fontId="4" fillId="0" borderId="0" applyBorder="0" applyProtection="0">
      <alignment horizontal="right" vertical="top"/>
    </xf>
    <xf numFmtId="166" fontId="6" fillId="0" borderId="0" applyBorder="0" applyProtection="0">
      <alignment horizontal="right" vertical="top"/>
    </xf>
    <xf numFmtId="0" fontId="7" fillId="0" borderId="0"/>
    <xf numFmtId="0" fontId="8" fillId="0" borderId="0"/>
    <xf numFmtId="167" fontId="8" fillId="0" borderId="0" applyBorder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2" fillId="0" borderId="8" applyNumberFormat="0" applyFill="0" applyAlignment="0" applyProtection="0"/>
    <xf numFmtId="0" fontId="12" fillId="0" borderId="0" applyNumberFormat="0" applyFill="0" applyBorder="0" applyAlignment="0" applyProtection="0"/>
    <xf numFmtId="0" fontId="13" fillId="3" borderId="0" applyNumberFormat="0" applyBorder="0" applyAlignment="0" applyProtection="0"/>
    <xf numFmtId="0" fontId="14" fillId="4" borderId="0" applyNumberFormat="0" applyBorder="0" applyAlignment="0" applyProtection="0"/>
    <xf numFmtId="0" fontId="15" fillId="5" borderId="0" applyNumberFormat="0" applyBorder="0" applyAlignment="0" applyProtection="0"/>
    <xf numFmtId="0" fontId="16" fillId="6" borderId="9" applyNumberFormat="0" applyAlignment="0" applyProtection="0"/>
    <xf numFmtId="0" fontId="17" fillId="7" borderId="10" applyNumberFormat="0" applyAlignment="0" applyProtection="0"/>
    <xf numFmtId="0" fontId="18" fillId="7" borderId="9" applyNumberFormat="0" applyAlignment="0" applyProtection="0"/>
    <xf numFmtId="0" fontId="19" fillId="0" borderId="11" applyNumberFormat="0" applyFill="0" applyAlignment="0" applyProtection="0"/>
    <xf numFmtId="0" fontId="20" fillId="8" borderId="12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14" applyNumberFormat="0" applyFill="0" applyAlignment="0" applyProtection="0"/>
    <xf numFmtId="0" fontId="24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4" fillId="29" borderId="0" applyNumberFormat="0" applyBorder="0" applyAlignment="0" applyProtection="0"/>
    <xf numFmtId="0" fontId="24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4" fillId="33" borderId="0" applyNumberFormat="0" applyBorder="0" applyAlignment="0" applyProtection="0"/>
    <xf numFmtId="0" fontId="25" fillId="0" borderId="0">
      <alignment horizontal="left" vertical="top" wrapText="1"/>
    </xf>
    <xf numFmtId="0" fontId="2" fillId="9" borderId="13" applyNumberFormat="0" applyFont="0" applyAlignment="0" applyProtection="0"/>
    <xf numFmtId="0" fontId="26" fillId="0" borderId="0" applyNumberForma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31" fillId="0" borderId="0"/>
    <xf numFmtId="43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5" fillId="0" borderId="0"/>
    <xf numFmtId="0" fontId="31" fillId="0" borderId="0"/>
    <xf numFmtId="0" fontId="34" fillId="5" borderId="0" applyNumberFormat="0" applyBorder="0" applyAlignment="0" applyProtection="0"/>
    <xf numFmtId="0" fontId="32" fillId="0" borderId="0"/>
    <xf numFmtId="0" fontId="33" fillId="0" borderId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7" borderId="0" applyNumberFormat="0" applyBorder="0" applyAlignment="0" applyProtection="0"/>
    <xf numFmtId="0" fontId="30" fillId="38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5" borderId="0" applyNumberFormat="0" applyBorder="0" applyAlignment="0" applyProtection="0"/>
    <xf numFmtId="0" fontId="30" fillId="39" borderId="0" applyNumberFormat="0" applyBorder="0" applyAlignment="0" applyProtection="0"/>
    <xf numFmtId="0" fontId="30" fillId="38" borderId="0" applyNumberFormat="0" applyBorder="0" applyAlignment="0" applyProtection="0"/>
    <xf numFmtId="0" fontId="30" fillId="44" borderId="0" applyNumberFormat="0" applyBorder="0" applyAlignment="0" applyProtection="0"/>
    <xf numFmtId="0" fontId="30" fillId="46" borderId="0" applyNumberFormat="0" applyBorder="0" applyAlignment="0" applyProtection="0"/>
    <xf numFmtId="0" fontId="35" fillId="47" borderId="0" applyNumberFormat="0" applyBorder="0" applyAlignment="0" applyProtection="0"/>
    <xf numFmtId="0" fontId="35" fillId="45" borderId="0" applyNumberFormat="0" applyBorder="0" applyAlignment="0" applyProtection="0"/>
    <xf numFmtId="0" fontId="35" fillId="39" borderId="0" applyNumberFormat="0" applyBorder="0" applyAlignment="0" applyProtection="0"/>
    <xf numFmtId="0" fontId="35" fillId="40" borderId="0" applyNumberFormat="0" applyBorder="0" applyAlignment="0" applyProtection="0"/>
    <xf numFmtId="0" fontId="35" fillId="48" borderId="0" applyNumberFormat="0" applyBorder="0" applyAlignment="0" applyProtection="0"/>
    <xf numFmtId="0" fontId="35" fillId="41" borderId="0" applyNumberFormat="0" applyBorder="0" applyAlignment="0" applyProtection="0"/>
    <xf numFmtId="0" fontId="35" fillId="49" borderId="0" applyNumberFormat="0" applyBorder="0" applyAlignment="0" applyProtection="0"/>
    <xf numFmtId="0" fontId="35" fillId="50" borderId="0" applyNumberFormat="0" applyBorder="0" applyAlignment="0" applyProtection="0"/>
    <xf numFmtId="0" fontId="35" fillId="51" borderId="0" applyNumberFormat="0" applyBorder="0" applyAlignment="0" applyProtection="0"/>
    <xf numFmtId="0" fontId="35" fillId="40" borderId="0" applyNumberFormat="0" applyBorder="0" applyAlignment="0" applyProtection="0"/>
    <xf numFmtId="0" fontId="35" fillId="48" borderId="0" applyNumberFormat="0" applyBorder="0" applyAlignment="0" applyProtection="0"/>
    <xf numFmtId="0" fontId="35" fillId="52" borderId="0" applyNumberFormat="0" applyBorder="0" applyAlignment="0" applyProtection="0"/>
    <xf numFmtId="0" fontId="36" fillId="36" borderId="0" applyNumberFormat="0" applyBorder="0" applyAlignment="0" applyProtection="0"/>
    <xf numFmtId="0" fontId="37" fillId="53" borderId="16" applyNumberFormat="0" applyAlignment="0" applyProtection="0"/>
    <xf numFmtId="0" fontId="38" fillId="54" borderId="17" applyNumberFormat="0" applyAlignment="0" applyProtection="0"/>
    <xf numFmtId="43" fontId="3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40" fillId="37" borderId="0" applyNumberFormat="0" applyBorder="0" applyAlignment="0" applyProtection="0"/>
    <xf numFmtId="0" fontId="41" fillId="0" borderId="18" applyNumberFormat="0" applyFill="0" applyAlignment="0" applyProtection="0"/>
    <xf numFmtId="0" fontId="42" fillId="0" borderId="19" applyNumberFormat="0" applyFill="0" applyAlignment="0" applyProtection="0"/>
    <xf numFmtId="0" fontId="43" fillId="0" borderId="20" applyNumberFormat="0" applyFill="0" applyAlignment="0" applyProtection="0"/>
    <xf numFmtId="0" fontId="43" fillId="0" borderId="0" applyNumberFormat="0" applyFill="0" applyBorder="0" applyAlignment="0" applyProtection="0"/>
    <xf numFmtId="0" fontId="44" fillId="43" borderId="16" applyNumberFormat="0" applyAlignment="0" applyProtection="0"/>
    <xf numFmtId="0" fontId="45" fillId="0" borderId="21" applyNumberFormat="0" applyFill="0" applyAlignment="0" applyProtection="0"/>
    <xf numFmtId="0" fontId="46" fillId="55" borderId="0" applyNumberFormat="0" applyBorder="0" applyAlignment="0" applyProtection="0"/>
    <xf numFmtId="1" fontId="52" fillId="0" borderId="0"/>
    <xf numFmtId="1" fontId="52" fillId="0" borderId="0"/>
    <xf numFmtId="1" fontId="52" fillId="0" borderId="0"/>
    <xf numFmtId="0" fontId="1" fillId="0" borderId="0"/>
    <xf numFmtId="0" fontId="33" fillId="0" borderId="0"/>
    <xf numFmtId="0" fontId="33" fillId="0" borderId="0"/>
    <xf numFmtId="0" fontId="31" fillId="56" borderId="22" applyNumberFormat="0" applyFont="0" applyAlignment="0" applyProtection="0"/>
    <xf numFmtId="0" fontId="47" fillId="53" borderId="23" applyNumberFormat="0" applyAlignment="0" applyProtection="0"/>
    <xf numFmtId="0" fontId="51" fillId="0" borderId="0"/>
    <xf numFmtId="0" fontId="51" fillId="0" borderId="0"/>
    <xf numFmtId="0" fontId="51" fillId="0" borderId="0"/>
    <xf numFmtId="0" fontId="48" fillId="0" borderId="0" applyNumberFormat="0" applyFill="0" applyBorder="0" applyAlignment="0" applyProtection="0"/>
    <xf numFmtId="0" fontId="49" fillId="0" borderId="24" applyNumberFormat="0" applyFill="0" applyAlignment="0" applyProtection="0"/>
    <xf numFmtId="0" fontId="50" fillId="0" borderId="0" applyNumberFormat="0" applyFill="0" applyBorder="0" applyAlignment="0" applyProtection="0"/>
    <xf numFmtId="0" fontId="5" fillId="0" borderId="0"/>
    <xf numFmtId="1" fontId="52" fillId="0" borderId="0"/>
    <xf numFmtId="0" fontId="53" fillId="0" borderId="0"/>
    <xf numFmtId="0" fontId="33" fillId="0" borderId="0"/>
    <xf numFmtId="0" fontId="5" fillId="0" borderId="0"/>
    <xf numFmtId="9" fontId="1" fillId="0" borderId="0" applyFont="0" applyFill="0" applyBorder="0" applyAlignment="0" applyProtection="0"/>
    <xf numFmtId="0" fontId="51" fillId="0" borderId="0"/>
    <xf numFmtId="0" fontId="60" fillId="0" borderId="0"/>
    <xf numFmtId="0" fontId="33" fillId="0" borderId="0"/>
    <xf numFmtId="43" fontId="60" fillId="0" borderId="0" applyFont="0" applyFill="0" applyBorder="0" applyAlignment="0" applyProtection="0"/>
  </cellStyleXfs>
  <cellXfs count="127">
    <xf numFmtId="0" fontId="0" fillId="0" borderId="0" xfId="0"/>
    <xf numFmtId="0" fontId="28" fillId="0" borderId="0" xfId="0" applyFont="1" applyAlignment="1">
      <alignment horizontal="center" vertical="center" wrapText="1"/>
    </xf>
    <xf numFmtId="0" fontId="27" fillId="2" borderId="2" xfId="0" applyFont="1" applyFill="1" applyBorder="1" applyAlignment="1">
      <alignment horizontal="left" vertical="center" wrapText="1"/>
    </xf>
    <xf numFmtId="166" fontId="27" fillId="0" borderId="2" xfId="10" applyNumberFormat="1" applyFont="1" applyBorder="1" applyAlignment="1">
      <alignment horizontal="right" vertical="center"/>
    </xf>
    <xf numFmtId="0" fontId="27" fillId="2" borderId="2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right" vertical="center" wrapText="1"/>
    </xf>
    <xf numFmtId="0" fontId="27" fillId="0" borderId="0" xfId="0" applyFont="1" applyAlignment="1">
      <alignment horizontal="left" vertical="center" wrapText="1"/>
    </xf>
    <xf numFmtId="0" fontId="27" fillId="0" borderId="0" xfId="0" applyFont="1" applyAlignment="1">
      <alignment vertical="center"/>
    </xf>
    <xf numFmtId="0" fontId="27" fillId="0" borderId="2" xfId="0" applyFont="1" applyBorder="1" applyAlignment="1">
      <alignment horizontal="left" vertical="center" wrapText="1"/>
    </xf>
    <xf numFmtId="0" fontId="29" fillId="0" borderId="2" xfId="0" applyFont="1" applyBorder="1" applyAlignment="1">
      <alignment horizontal="left" vertical="center" wrapText="1"/>
    </xf>
    <xf numFmtId="0" fontId="27" fillId="0" borderId="0" xfId="0" applyFont="1" applyFill="1" applyAlignment="1">
      <alignment horizontal="left" vertical="center" wrapText="1"/>
    </xf>
    <xf numFmtId="0" fontId="27" fillId="2" borderId="25" xfId="0" applyFont="1" applyFill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 wrapText="1"/>
    </xf>
    <xf numFmtId="0" fontId="27" fillId="2" borderId="25" xfId="0" applyFont="1" applyFill="1" applyBorder="1" applyAlignment="1">
      <alignment horizontal="left" vertical="center" wrapText="1"/>
    </xf>
    <xf numFmtId="0" fontId="27" fillId="0" borderId="25" xfId="0" applyFont="1" applyBorder="1" applyAlignment="1">
      <alignment horizontal="left" vertical="center" wrapText="1"/>
    </xf>
    <xf numFmtId="0" fontId="29" fillId="0" borderId="25" xfId="0" applyFont="1" applyBorder="1" applyAlignment="1">
      <alignment horizontal="left" vertical="center" wrapText="1"/>
    </xf>
    <xf numFmtId="0" fontId="27" fillId="0" borderId="25" xfId="0" applyFont="1" applyFill="1" applyBorder="1" applyAlignment="1">
      <alignment horizontal="right" vertical="center" wrapText="1"/>
    </xf>
    <xf numFmtId="166" fontId="27" fillId="0" borderId="25" xfId="10" applyNumberFormat="1" applyFont="1" applyFill="1" applyBorder="1" applyAlignment="1">
      <alignment horizontal="right" vertical="center"/>
    </xf>
    <xf numFmtId="166" fontId="29" fillId="0" borderId="25" xfId="11" applyNumberFormat="1" applyFont="1" applyFill="1" applyBorder="1" applyAlignment="1">
      <alignment horizontal="right" vertical="center"/>
    </xf>
    <xf numFmtId="0" fontId="54" fillId="0" borderId="25" xfId="0" applyFont="1" applyBorder="1" applyAlignment="1">
      <alignment horizontal="center" vertical="center" wrapText="1"/>
    </xf>
    <xf numFmtId="0" fontId="54" fillId="0" borderId="25" xfId="0" applyFont="1" applyBorder="1" applyAlignment="1">
      <alignment horizontal="left" vertical="center" wrapText="1"/>
    </xf>
    <xf numFmtId="0" fontId="55" fillId="0" borderId="25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27" fillId="2" borderId="0" xfId="0" applyFont="1" applyFill="1" applyAlignment="1">
      <alignment vertical="center"/>
    </xf>
    <xf numFmtId="0" fontId="27" fillId="2" borderId="0" xfId="0" applyFont="1" applyFill="1" applyAlignment="1">
      <alignment horizontal="left" vertical="center"/>
    </xf>
    <xf numFmtId="0" fontId="27" fillId="2" borderId="0" xfId="0" applyFont="1" applyFill="1" applyAlignment="1">
      <alignment horizontal="center" vertical="center"/>
    </xf>
    <xf numFmtId="169" fontId="28" fillId="2" borderId="0" xfId="1" applyNumberFormat="1" applyFont="1" applyFill="1" applyBorder="1" applyAlignment="1" applyProtection="1">
      <alignment horizontal="right" vertical="center" wrapText="1"/>
    </xf>
    <xf numFmtId="0" fontId="27" fillId="0" borderId="0" xfId="0" applyFont="1" applyBorder="1" applyAlignment="1">
      <alignment horizontal="right" vertical="center" wrapText="1"/>
    </xf>
    <xf numFmtId="0" fontId="27" fillId="2" borderId="2" xfId="0" applyFont="1" applyFill="1" applyBorder="1" applyAlignment="1">
      <alignment vertical="center"/>
    </xf>
    <xf numFmtId="0" fontId="27" fillId="2" borderId="2" xfId="0" applyFont="1" applyFill="1" applyBorder="1" applyAlignment="1">
      <alignment horizontal="left" vertical="center"/>
    </xf>
    <xf numFmtId="0" fontId="27" fillId="34" borderId="3" xfId="0" applyFont="1" applyFill="1" applyBorder="1" applyAlignment="1">
      <alignment horizontal="left" vertical="center" wrapText="1"/>
    </xf>
    <xf numFmtId="0" fontId="9" fillId="0" borderId="0" xfId="0" applyFont="1" applyAlignment="1">
      <alignment vertical="center"/>
    </xf>
    <xf numFmtId="169" fontId="27" fillId="2" borderId="0" xfId="1" applyNumberFormat="1" applyFont="1" applyFill="1" applyBorder="1" applyAlignment="1" applyProtection="1">
      <alignment horizontal="right" vertical="center"/>
    </xf>
    <xf numFmtId="0" fontId="27" fillId="0" borderId="5" xfId="0" applyFont="1" applyBorder="1" applyAlignment="1">
      <alignment horizontal="center" vertical="center" wrapText="1"/>
    </xf>
    <xf numFmtId="0" fontId="27" fillId="2" borderId="4" xfId="0" applyFont="1" applyFill="1" applyBorder="1" applyAlignment="1">
      <alignment horizontal="center" vertical="center" textRotation="90" wrapText="1"/>
    </xf>
    <xf numFmtId="0" fontId="27" fillId="2" borderId="3" xfId="0" applyFont="1" applyFill="1" applyBorder="1" applyAlignment="1">
      <alignment horizontal="left" vertical="center" wrapText="1"/>
    </xf>
    <xf numFmtId="49" fontId="27" fillId="2" borderId="2" xfId="0" applyNumberFormat="1" applyFont="1" applyFill="1" applyBorder="1" applyAlignment="1">
      <alignment horizontal="center" vertical="center" wrapText="1"/>
    </xf>
    <xf numFmtId="168" fontId="27" fillId="2" borderId="2" xfId="1" applyNumberFormat="1" applyFont="1" applyFill="1" applyBorder="1" applyAlignment="1" applyProtection="1">
      <alignment horizontal="right" vertical="center" wrapText="1"/>
    </xf>
    <xf numFmtId="169" fontId="27" fillId="2" borderId="2" xfId="1" applyNumberFormat="1" applyFont="1" applyFill="1" applyBorder="1" applyAlignment="1" applyProtection="1">
      <alignment horizontal="right" vertical="center"/>
    </xf>
    <xf numFmtId="0" fontId="54" fillId="0" borderId="0" xfId="114" applyFont="1"/>
    <xf numFmtId="0" fontId="27" fillId="0" borderId="0" xfId="59" applyFont="1" applyAlignment="1">
      <alignment vertical="center" wrapText="1"/>
    </xf>
    <xf numFmtId="0" fontId="27" fillId="0" borderId="0" xfId="59" applyFont="1" applyAlignment="1">
      <alignment horizontal="center" vertical="center" wrapText="1"/>
    </xf>
    <xf numFmtId="0" fontId="27" fillId="0" borderId="25" xfId="59" applyFont="1" applyBorder="1" applyAlignment="1">
      <alignment horizontal="center" vertical="center" wrapText="1"/>
    </xf>
    <xf numFmtId="171" fontId="27" fillId="0" borderId="25" xfId="100" applyNumberFormat="1" applyFont="1" applyBorder="1" applyAlignment="1">
      <alignment horizontal="center" vertical="center" wrapText="1"/>
    </xf>
    <xf numFmtId="168" fontId="27" fillId="0" borderId="25" xfId="59" applyNumberFormat="1" applyFont="1" applyBorder="1" applyAlignment="1">
      <alignment horizontal="center" vertical="center" wrapText="1"/>
    </xf>
    <xf numFmtId="0" fontId="27" fillId="0" borderId="25" xfId="59" applyFont="1" applyBorder="1" applyAlignment="1">
      <alignment horizontal="left" vertical="center" wrapText="1"/>
    </xf>
    <xf numFmtId="171" fontId="27" fillId="0" borderId="25" xfId="100" applyNumberFormat="1" applyFont="1" applyFill="1" applyBorder="1" applyAlignment="1">
      <alignment horizontal="center" vertical="center" wrapText="1"/>
    </xf>
    <xf numFmtId="0" fontId="28" fillId="0" borderId="0" xfId="59" applyFont="1" applyAlignment="1">
      <alignment vertical="center" wrapText="1"/>
    </xf>
    <xf numFmtId="168" fontId="27" fillId="0" borderId="0" xfId="59" applyNumberFormat="1" applyFont="1" applyAlignment="1">
      <alignment vertical="center" wrapText="1"/>
    </xf>
    <xf numFmtId="0" fontId="28" fillId="0" borderId="0" xfId="59" applyFont="1" applyFill="1" applyAlignment="1">
      <alignment wrapText="1"/>
    </xf>
    <xf numFmtId="49" fontId="27" fillId="0" borderId="25" xfId="59" applyNumberFormat="1" applyFont="1" applyFill="1" applyBorder="1" applyAlignment="1">
      <alignment horizontal="center" vertical="center" textRotation="90" wrapText="1"/>
    </xf>
    <xf numFmtId="0" fontId="27" fillId="0" borderId="25" xfId="59" applyNumberFormat="1" applyFont="1" applyFill="1" applyBorder="1" applyAlignment="1">
      <alignment horizontal="center" vertical="center" wrapText="1"/>
    </xf>
    <xf numFmtId="171" fontId="27" fillId="0" borderId="5" xfId="100" applyNumberFormat="1" applyFont="1" applyFill="1" applyBorder="1" applyAlignment="1">
      <alignment horizontal="center" vertical="center" wrapText="1"/>
    </xf>
    <xf numFmtId="168" fontId="27" fillId="0" borderId="5" xfId="59" applyNumberFormat="1" applyFont="1" applyFill="1" applyBorder="1" applyAlignment="1">
      <alignment horizontal="center" vertical="center" wrapText="1"/>
    </xf>
    <xf numFmtId="0" fontId="57" fillId="0" borderId="25" xfId="59" applyFont="1" applyBorder="1" applyAlignment="1">
      <alignment horizontal="center" vertical="center" wrapText="1"/>
    </xf>
    <xf numFmtId="168" fontId="27" fillId="0" borderId="0" xfId="59" applyNumberFormat="1" applyFont="1" applyFill="1" applyAlignment="1">
      <alignment horizontal="right" vertical="center" wrapText="1"/>
    </xf>
    <xf numFmtId="49" fontId="28" fillId="0" borderId="0" xfId="59" applyNumberFormat="1" applyFont="1" applyFill="1" applyAlignment="1">
      <alignment horizontal="center" vertical="center" wrapText="1"/>
    </xf>
    <xf numFmtId="0" fontId="28" fillId="0" borderId="0" xfId="59" applyNumberFormat="1" applyFont="1" applyFill="1" applyAlignment="1">
      <alignment horizontal="center" vertical="center" wrapText="1"/>
    </xf>
    <xf numFmtId="168" fontId="28" fillId="0" borderId="0" xfId="59" applyNumberFormat="1" applyFont="1" applyFill="1" applyAlignment="1">
      <alignment horizontal="center" vertical="center" wrapText="1"/>
    </xf>
    <xf numFmtId="168" fontId="27" fillId="0" borderId="25" xfId="0" applyNumberFormat="1" applyFont="1" applyFill="1" applyBorder="1" applyAlignment="1">
      <alignment horizontal="center" vertical="center" wrapText="1"/>
    </xf>
    <xf numFmtId="169" fontId="8" fillId="0" borderId="25" xfId="1" applyNumberFormat="1" applyBorder="1" applyAlignment="1">
      <alignment vertical="center"/>
    </xf>
    <xf numFmtId="43" fontId="27" fillId="0" borderId="0" xfId="100" applyFont="1" applyAlignment="1">
      <alignment vertical="center" wrapText="1"/>
    </xf>
    <xf numFmtId="171" fontId="27" fillId="0" borderId="25" xfId="100" applyNumberFormat="1" applyFont="1" applyBorder="1" applyAlignment="1">
      <alignment horizontal="right" vertical="center" wrapText="1"/>
    </xf>
    <xf numFmtId="43" fontId="27" fillId="0" borderId="0" xfId="100" applyFont="1" applyAlignment="1">
      <alignment horizontal="center" vertical="center" wrapText="1"/>
    </xf>
    <xf numFmtId="43" fontId="28" fillId="0" borderId="0" xfId="100" applyFont="1" applyAlignment="1">
      <alignment vertical="center" wrapText="1"/>
    </xf>
    <xf numFmtId="0" fontId="29" fillId="0" borderId="25" xfId="59" applyFont="1" applyBorder="1" applyAlignment="1">
      <alignment horizontal="center" vertical="center" wrapText="1"/>
    </xf>
    <xf numFmtId="0" fontId="29" fillId="0" borderId="25" xfId="59" applyFont="1" applyBorder="1" applyAlignment="1">
      <alignment horizontal="left" vertical="center" wrapText="1"/>
    </xf>
    <xf numFmtId="0" fontId="58" fillId="0" borderId="0" xfId="59" applyFont="1" applyAlignment="1">
      <alignment vertical="center" wrapText="1"/>
    </xf>
    <xf numFmtId="43" fontId="58" fillId="0" borderId="0" xfId="100" applyFont="1" applyAlignment="1">
      <alignment vertical="center" wrapText="1"/>
    </xf>
    <xf numFmtId="170" fontId="27" fillId="0" borderId="25" xfId="0" applyNumberFormat="1" applyFont="1" applyBorder="1" applyAlignment="1">
      <alignment horizontal="center" vertical="center" wrapText="1"/>
    </xf>
    <xf numFmtId="171" fontId="27" fillId="0" borderId="25" xfId="100" applyNumberFormat="1" applyFont="1" applyFill="1" applyBorder="1" applyAlignment="1">
      <alignment horizontal="right" vertical="center" wrapText="1"/>
    </xf>
    <xf numFmtId="169" fontId="28" fillId="2" borderId="0" xfId="1" applyNumberFormat="1" applyFont="1" applyFill="1" applyBorder="1" applyAlignment="1" applyProtection="1">
      <alignment vertical="center" wrapText="1"/>
    </xf>
    <xf numFmtId="168" fontId="27" fillId="0" borderId="0" xfId="59" applyNumberFormat="1" applyFont="1" applyFill="1" applyBorder="1" applyAlignment="1">
      <alignment horizontal="right" vertical="center" wrapText="1"/>
    </xf>
    <xf numFmtId="0" fontId="27" fillId="0" borderId="25" xfId="0" applyNumberFormat="1" applyFont="1" applyFill="1" applyBorder="1" applyAlignment="1">
      <alignment horizontal="center" vertical="center" wrapText="1"/>
    </xf>
    <xf numFmtId="0" fontId="54" fillId="0" borderId="0" xfId="114" applyFont="1" applyAlignment="1">
      <alignment horizontal="justify"/>
    </xf>
    <xf numFmtId="0" fontId="54" fillId="34" borderId="25" xfId="114" applyFont="1" applyFill="1" applyBorder="1" applyAlignment="1">
      <alignment horizontal="left" vertical="center" wrapText="1"/>
    </xf>
    <xf numFmtId="0" fontId="59" fillId="34" borderId="25" xfId="114" applyFont="1" applyFill="1" applyBorder="1" applyAlignment="1">
      <alignment horizontal="left" vertical="center" wrapText="1"/>
    </xf>
    <xf numFmtId="0" fontId="54" fillId="34" borderId="25" xfId="114" applyFont="1" applyFill="1" applyBorder="1" applyAlignment="1">
      <alignment horizontal="center" vertical="center" wrapText="1"/>
    </xf>
    <xf numFmtId="0" fontId="54" fillId="34" borderId="25" xfId="114" applyFont="1" applyFill="1" applyBorder="1" applyAlignment="1">
      <alignment vertical="top" wrapText="1"/>
    </xf>
    <xf numFmtId="168" fontId="54" fillId="0" borderId="25" xfId="3" applyNumberFormat="1" applyFont="1" applyBorder="1" applyAlignment="1">
      <alignment horizontal="right"/>
    </xf>
    <xf numFmtId="0" fontId="59" fillId="0" borderId="25" xfId="114" applyFont="1" applyBorder="1" applyAlignment="1">
      <alignment horizontal="left" vertical="center" wrapText="1"/>
    </xf>
    <xf numFmtId="0" fontId="27" fillId="0" borderId="0" xfId="114" applyFont="1" applyFill="1" applyBorder="1" applyAlignment="1">
      <alignment horizontal="left" vertical="center"/>
    </xf>
    <xf numFmtId="0" fontId="54" fillId="0" borderId="25" xfId="59" applyFont="1" applyBorder="1" applyAlignment="1">
      <alignment horizontal="left" vertical="center" wrapText="1"/>
    </xf>
    <xf numFmtId="0" fontId="54" fillId="0" borderId="25" xfId="114" applyFont="1" applyBorder="1" applyAlignment="1">
      <alignment vertical="center"/>
    </xf>
    <xf numFmtId="0" fontId="27" fillId="2" borderId="25" xfId="0" applyFont="1" applyFill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center" vertical="center" wrapText="1"/>
    </xf>
    <xf numFmtId="0" fontId="54" fillId="34" borderId="27" xfId="114" applyFont="1" applyFill="1" applyBorder="1" applyAlignment="1">
      <alignment horizontal="center" vertical="center" wrapText="1"/>
    </xf>
    <xf numFmtId="0" fontId="54" fillId="34" borderId="26" xfId="114" applyFont="1" applyFill="1" applyBorder="1" applyAlignment="1">
      <alignment horizontal="left" vertical="center" wrapText="1"/>
    </xf>
    <xf numFmtId="165" fontId="8" fillId="0" borderId="0" xfId="1"/>
    <xf numFmtId="166" fontId="27" fillId="0" borderId="2" xfId="10" applyNumberFormat="1" applyFont="1" applyFill="1" applyBorder="1" applyAlignment="1">
      <alignment horizontal="right" vertical="center"/>
    </xf>
    <xf numFmtId="0" fontId="28" fillId="0" borderId="0" xfId="0" applyFont="1" applyFill="1" applyAlignment="1">
      <alignment horizontal="right" vertical="center" wrapText="1"/>
    </xf>
    <xf numFmtId="0" fontId="27" fillId="0" borderId="1" xfId="0" applyFont="1" applyFill="1" applyBorder="1" applyAlignment="1">
      <alignment horizontal="right" vertical="center" wrapText="1"/>
    </xf>
    <xf numFmtId="0" fontId="27" fillId="0" borderId="25" xfId="0" applyFont="1" applyFill="1" applyBorder="1" applyAlignment="1">
      <alignment horizontal="center" vertical="center" wrapText="1"/>
    </xf>
    <xf numFmtId="166" fontId="27" fillId="0" borderId="25" xfId="10" applyFont="1" applyFill="1" applyBorder="1" applyAlignment="1" applyProtection="1">
      <alignment horizontal="right" vertical="center"/>
    </xf>
    <xf numFmtId="0" fontId="27" fillId="0" borderId="25" xfId="0" applyFont="1" applyFill="1" applyBorder="1" applyAlignment="1">
      <alignment horizontal="left" vertical="center" wrapText="1"/>
    </xf>
    <xf numFmtId="0" fontId="27" fillId="0" borderId="0" xfId="0" applyFont="1" applyFill="1" applyAlignment="1">
      <alignment horizontal="right" vertical="center" wrapText="1"/>
    </xf>
    <xf numFmtId="0" fontId="28" fillId="0" borderId="0" xfId="0" applyFont="1" applyAlignment="1">
      <alignment horizontal="right"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2" borderId="25" xfId="0" applyFont="1" applyFill="1" applyBorder="1" applyAlignment="1">
      <alignment horizontal="center" vertical="center" wrapText="1"/>
    </xf>
    <xf numFmtId="49" fontId="27" fillId="0" borderId="32" xfId="59" applyNumberFormat="1" applyFont="1" applyFill="1" applyBorder="1" applyAlignment="1">
      <alignment horizontal="center" vertical="center" wrapText="1"/>
    </xf>
    <xf numFmtId="49" fontId="27" fillId="0" borderId="33" xfId="59" applyNumberFormat="1" applyFont="1" applyFill="1" applyBorder="1" applyAlignment="1">
      <alignment horizontal="center" vertical="center" wrapText="1"/>
    </xf>
    <xf numFmtId="49" fontId="27" fillId="0" borderId="30" xfId="59" applyNumberFormat="1" applyFont="1" applyFill="1" applyBorder="1" applyAlignment="1">
      <alignment horizontal="center" vertical="center" wrapText="1"/>
    </xf>
    <xf numFmtId="49" fontId="27" fillId="0" borderId="31" xfId="59" applyNumberFormat="1" applyFont="1" applyFill="1" applyBorder="1" applyAlignment="1">
      <alignment horizontal="center" vertical="center" wrapText="1"/>
    </xf>
    <xf numFmtId="0" fontId="28" fillId="0" borderId="0" xfId="59" applyFont="1" applyFill="1" applyAlignment="1">
      <alignment horizontal="center" vertical="center" wrapText="1"/>
    </xf>
    <xf numFmtId="168" fontId="27" fillId="0" borderId="1" xfId="59" applyNumberFormat="1" applyFont="1" applyFill="1" applyBorder="1" applyAlignment="1">
      <alignment horizontal="right" vertical="center" wrapText="1"/>
    </xf>
    <xf numFmtId="0" fontId="27" fillId="0" borderId="28" xfId="59" applyNumberFormat="1" applyFont="1" applyFill="1" applyBorder="1" applyAlignment="1">
      <alignment horizontal="center" vertical="center" wrapText="1"/>
    </xf>
    <xf numFmtId="0" fontId="27" fillId="0" borderId="15" xfId="59" applyNumberFormat="1" applyFont="1" applyFill="1" applyBorder="1" applyAlignment="1">
      <alignment horizontal="center" vertical="center" wrapText="1"/>
    </xf>
    <xf numFmtId="0" fontId="27" fillId="0" borderId="5" xfId="59" applyNumberFormat="1" applyFont="1" applyFill="1" applyBorder="1" applyAlignment="1">
      <alignment horizontal="center" vertical="center" wrapText="1"/>
    </xf>
    <xf numFmtId="168" fontId="27" fillId="0" borderId="26" xfId="0" applyNumberFormat="1" applyFont="1" applyFill="1" applyBorder="1" applyAlignment="1">
      <alignment horizontal="center" vertical="center" wrapText="1"/>
    </xf>
    <xf numFmtId="168" fontId="27" fillId="0" borderId="29" xfId="0" applyNumberFormat="1" applyFont="1" applyFill="1" applyBorder="1" applyAlignment="1">
      <alignment horizontal="center" vertical="center" wrapText="1"/>
    </xf>
    <xf numFmtId="168" fontId="27" fillId="0" borderId="27" xfId="0" applyNumberFormat="1" applyFont="1" applyFill="1" applyBorder="1" applyAlignment="1">
      <alignment horizontal="center" vertical="center" wrapText="1"/>
    </xf>
    <xf numFmtId="168" fontId="27" fillId="0" borderId="28" xfId="0" applyNumberFormat="1" applyFont="1" applyFill="1" applyBorder="1" applyAlignment="1">
      <alignment horizontal="center" vertical="center" wrapText="1"/>
    </xf>
    <xf numFmtId="168" fontId="27" fillId="0" borderId="5" xfId="0" applyNumberFormat="1" applyFont="1" applyFill="1" applyBorder="1" applyAlignment="1">
      <alignment horizontal="center" vertical="center" wrapText="1"/>
    </xf>
    <xf numFmtId="168" fontId="27" fillId="0" borderId="30" xfId="0" applyNumberFormat="1" applyFont="1" applyFill="1" applyBorder="1" applyAlignment="1">
      <alignment horizontal="center" vertical="center" wrapText="1"/>
    </xf>
    <xf numFmtId="168" fontId="27" fillId="0" borderId="1" xfId="0" applyNumberFormat="1" applyFont="1" applyFill="1" applyBorder="1" applyAlignment="1">
      <alignment horizontal="center" vertical="center" wrapText="1"/>
    </xf>
    <xf numFmtId="168" fontId="27" fillId="0" borderId="31" xfId="0" applyNumberFormat="1" applyFont="1" applyFill="1" applyBorder="1" applyAlignment="1">
      <alignment horizontal="center" vertical="center" wrapText="1"/>
    </xf>
    <xf numFmtId="169" fontId="28" fillId="2" borderId="0" xfId="1" applyNumberFormat="1" applyFont="1" applyFill="1" applyBorder="1" applyAlignment="1" applyProtection="1">
      <alignment horizontal="right" vertical="center" wrapText="1"/>
    </xf>
    <xf numFmtId="0" fontId="28" fillId="2" borderId="0" xfId="0" applyFont="1" applyFill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center" vertical="center" wrapText="1"/>
    </xf>
    <xf numFmtId="0" fontId="27" fillId="2" borderId="4" xfId="0" applyFont="1" applyFill="1" applyBorder="1" applyAlignment="1">
      <alignment horizontal="center" vertical="center" wrapText="1"/>
    </xf>
    <xf numFmtId="168" fontId="28" fillId="0" borderId="0" xfId="59" applyNumberFormat="1" applyFont="1" applyFill="1" applyAlignment="1">
      <alignment horizontal="right" vertical="center" wrapText="1"/>
    </xf>
    <xf numFmtId="0" fontId="28" fillId="0" borderId="0" xfId="59" applyNumberFormat="1" applyFont="1" applyFill="1" applyAlignment="1">
      <alignment horizontal="center" vertical="center" wrapText="1"/>
    </xf>
    <xf numFmtId="49" fontId="27" fillId="0" borderId="25" xfId="59" applyNumberFormat="1" applyFont="1" applyFill="1" applyBorder="1" applyAlignment="1">
      <alignment horizontal="center" vertical="center" wrapText="1"/>
    </xf>
    <xf numFmtId="0" fontId="27" fillId="0" borderId="25" xfId="59" applyNumberFormat="1" applyFont="1" applyFill="1" applyBorder="1" applyAlignment="1">
      <alignment horizontal="center" vertical="center" wrapText="1"/>
    </xf>
    <xf numFmtId="0" fontId="54" fillId="34" borderId="26" xfId="114" applyFont="1" applyFill="1" applyBorder="1" applyAlignment="1">
      <alignment horizontal="center" vertical="center" wrapText="1"/>
    </xf>
    <xf numFmtId="0" fontId="54" fillId="34" borderId="27" xfId="114" applyFont="1" applyFill="1" applyBorder="1" applyAlignment="1">
      <alignment horizontal="center" vertical="center" wrapText="1"/>
    </xf>
    <xf numFmtId="0" fontId="56" fillId="0" borderId="0" xfId="114" applyFont="1" applyAlignment="1">
      <alignment horizontal="center" vertical="center" wrapText="1"/>
    </xf>
  </cellXfs>
  <cellStyles count="135">
    <cellStyle name="20% - Accent1" xfId="31" builtinId="30" customBuiltin="1"/>
    <cellStyle name="20% - Accent1 2" xfId="73"/>
    <cellStyle name="20% - Accent2" xfId="35" builtinId="34" customBuiltin="1"/>
    <cellStyle name="20% - Accent2 2" xfId="74"/>
    <cellStyle name="20% - Accent3" xfId="39" builtinId="38" customBuiltin="1"/>
    <cellStyle name="20% - Accent3 2" xfId="75"/>
    <cellStyle name="20% - Accent4" xfId="43" builtinId="42" customBuiltin="1"/>
    <cellStyle name="20% - Accent4 2" xfId="76"/>
    <cellStyle name="20% - Accent5" xfId="47" builtinId="46" customBuiltin="1"/>
    <cellStyle name="20% - Accent5 2" xfId="77"/>
    <cellStyle name="20% - Accent6" xfId="51" builtinId="50" customBuiltin="1"/>
    <cellStyle name="20% - Accent6 2" xfId="78"/>
    <cellStyle name="40% - Accent1" xfId="32" builtinId="31" customBuiltin="1"/>
    <cellStyle name="40% - Accent1 2" xfId="79"/>
    <cellStyle name="40% - Accent2" xfId="36" builtinId="35" customBuiltin="1"/>
    <cellStyle name="40% - Accent2 2" xfId="80"/>
    <cellStyle name="40% - Accent3" xfId="40" builtinId="39" customBuiltin="1"/>
    <cellStyle name="40% - Accent3 2" xfId="81"/>
    <cellStyle name="40% - Accent4" xfId="44" builtinId="43" customBuiltin="1"/>
    <cellStyle name="40% - Accent4 2" xfId="82"/>
    <cellStyle name="40% - Accent5" xfId="48" builtinId="47" customBuiltin="1"/>
    <cellStyle name="40% - Accent5 2" xfId="83"/>
    <cellStyle name="40% - Accent6" xfId="52" builtinId="51" customBuiltin="1"/>
    <cellStyle name="40% - Accent6 2" xfId="84"/>
    <cellStyle name="60% - Accent1" xfId="33" builtinId="32" customBuiltin="1"/>
    <cellStyle name="60% - Accent1 2" xfId="85"/>
    <cellStyle name="60% - Accent2" xfId="37" builtinId="36" customBuiltin="1"/>
    <cellStyle name="60% - Accent2 2" xfId="86"/>
    <cellStyle name="60% - Accent3" xfId="41" builtinId="40" customBuiltin="1"/>
    <cellStyle name="60% - Accent3 2" xfId="87"/>
    <cellStyle name="60% - Accent4" xfId="45" builtinId="44" customBuiltin="1"/>
    <cellStyle name="60% - Accent4 2" xfId="88"/>
    <cellStyle name="60% - Accent5" xfId="49" builtinId="48" customBuiltin="1"/>
    <cellStyle name="60% - Accent5 2" xfId="89"/>
    <cellStyle name="60% - Accent6" xfId="53" builtinId="52" customBuiltin="1"/>
    <cellStyle name="60% - Accent6 2" xfId="90"/>
    <cellStyle name="Accent1" xfId="30" builtinId="29" customBuiltin="1"/>
    <cellStyle name="Accent1 2" xfId="91"/>
    <cellStyle name="Accent2" xfId="34" builtinId="33" customBuiltin="1"/>
    <cellStyle name="Accent2 2" xfId="92"/>
    <cellStyle name="Accent3" xfId="38" builtinId="37" customBuiltin="1"/>
    <cellStyle name="Accent3 2" xfId="93"/>
    <cellStyle name="Accent4" xfId="42" builtinId="41" customBuiltin="1"/>
    <cellStyle name="Accent4 2" xfId="94"/>
    <cellStyle name="Accent5" xfId="46" builtinId="45" customBuiltin="1"/>
    <cellStyle name="Accent5 2" xfId="95"/>
    <cellStyle name="Accent6" xfId="50" builtinId="49" customBuiltin="1"/>
    <cellStyle name="Accent6 2" xfId="96"/>
    <cellStyle name="Bad" xfId="20" builtinId="27" customBuiltin="1"/>
    <cellStyle name="Bad 2" xfId="97"/>
    <cellStyle name="Calculation" xfId="24" builtinId="22" customBuiltin="1"/>
    <cellStyle name="Calculation 2" xfId="98"/>
    <cellStyle name="Check Cell" xfId="26" builtinId="23" customBuiltin="1"/>
    <cellStyle name="Check Cell 2" xfId="99"/>
    <cellStyle name="Comma" xfId="1" builtinId="3"/>
    <cellStyle name="Comma 11" xfId="134"/>
    <cellStyle name="Comma 2" xfId="2"/>
    <cellStyle name="Comma 2 2" xfId="64"/>
    <cellStyle name="Comma 2 2 2" xfId="100"/>
    <cellStyle name="Comma 2 3" xfId="67"/>
    <cellStyle name="Comma 2 4" xfId="60"/>
    <cellStyle name="Comma 3" xfId="3"/>
    <cellStyle name="Comma 3 2" xfId="101"/>
    <cellStyle name="Comma 3 3" xfId="63"/>
    <cellStyle name="Comma 4" xfId="66"/>
    <cellStyle name="Comma 5" xfId="58"/>
    <cellStyle name="Explanatory Text" xfId="28" builtinId="53" customBuiltin="1"/>
    <cellStyle name="Explanatory Text 2" xfId="102"/>
    <cellStyle name="Good" xfId="19" builtinId="26" customBuiltin="1"/>
    <cellStyle name="Good 2" xfId="103"/>
    <cellStyle name="Heading 1" xfId="15" builtinId="16" customBuiltin="1"/>
    <cellStyle name="Heading 1 2" xfId="104"/>
    <cellStyle name="Heading 2" xfId="16" builtinId="17" customBuiltin="1"/>
    <cellStyle name="Heading 2 2" xfId="105"/>
    <cellStyle name="Heading 3" xfId="17" builtinId="18" customBuiltin="1"/>
    <cellStyle name="Heading 3 2" xfId="106"/>
    <cellStyle name="Heading 4" xfId="18" builtinId="19" customBuiltin="1"/>
    <cellStyle name="Heading 4 2" xfId="107"/>
    <cellStyle name="Input" xfId="22" builtinId="20" customBuiltin="1"/>
    <cellStyle name="Input 2" xfId="108"/>
    <cellStyle name="Linked Cell" xfId="25" builtinId="24" customBuiltin="1"/>
    <cellStyle name="Linked Cell 2" xfId="109"/>
    <cellStyle name="Neutral" xfId="21" builtinId="28" customBuiltin="1"/>
    <cellStyle name="Neutral 2" xfId="70"/>
    <cellStyle name="Neutral 3" xfId="110"/>
    <cellStyle name="Normal" xfId="0" builtinId="0"/>
    <cellStyle name="Normal 10" xfId="4"/>
    <cellStyle name="Normal 11" xfId="57"/>
    <cellStyle name="Normal 15 2 2" xfId="132"/>
    <cellStyle name="Normal 2" xfId="5"/>
    <cellStyle name="Normal 2 2" xfId="111"/>
    <cellStyle name="Normal 2 2 2" xfId="128"/>
    <cellStyle name="Normal 2 3" xfId="112"/>
    <cellStyle name="Normal 2 4" xfId="59"/>
    <cellStyle name="Normal 3" xfId="54"/>
    <cellStyle name="Normal 3 2" xfId="68"/>
    <cellStyle name="Normal 3 2 2" xfId="113"/>
    <cellStyle name="Normal 3 3" xfId="62"/>
    <cellStyle name="Normal 3_HavelvacN2axjusakN3" xfId="71"/>
    <cellStyle name="Normal 4" xfId="6"/>
    <cellStyle name="Normal 4 2" xfId="69"/>
    <cellStyle name="Normal 4 3" xfId="65"/>
    <cellStyle name="Normal 5" xfId="7"/>
    <cellStyle name="Normal 5 2" xfId="114"/>
    <cellStyle name="Normal 5 2 9" xfId="133"/>
    <cellStyle name="Normal 5 3" xfId="72"/>
    <cellStyle name="Normal 6" xfId="115"/>
    <cellStyle name="Normal 7" xfId="116"/>
    <cellStyle name="Normal 8" xfId="8"/>
    <cellStyle name="Normal 8 2" xfId="127"/>
    <cellStyle name="Normal 9" xfId="9"/>
    <cellStyle name="Note 2" xfId="55"/>
    <cellStyle name="Note 2 2" xfId="117"/>
    <cellStyle name="Output" xfId="23" builtinId="21" customBuiltin="1"/>
    <cellStyle name="Output 2" xfId="118"/>
    <cellStyle name="Percent 2" xfId="61"/>
    <cellStyle name="Percent 3" xfId="130"/>
    <cellStyle name="SN_241" xfId="10"/>
    <cellStyle name="SN_it" xfId="11"/>
    <cellStyle name="Style 1" xfId="12"/>
    <cellStyle name="Style 1 2" xfId="120"/>
    <cellStyle name="Style 1 2 2" xfId="131"/>
    <cellStyle name="Style 1 3" xfId="119"/>
    <cellStyle name="Style 1_verchnakan_ax21-25_2018" xfId="121"/>
    <cellStyle name="Title 2" xfId="56"/>
    <cellStyle name="Title 2 2" xfId="122"/>
    <cellStyle name="Total" xfId="29" builtinId="25" customBuiltin="1"/>
    <cellStyle name="Total 2" xfId="123"/>
    <cellStyle name="Warning Text" xfId="27" builtinId="11" customBuiltin="1"/>
    <cellStyle name="Warning Text 2" xfId="124"/>
    <cellStyle name="Обычный 2" xfId="13"/>
    <cellStyle name="Обычный 2 2" xfId="126"/>
    <cellStyle name="Обычный 2 3" xfId="129"/>
    <cellStyle name="Обычный 2 4" xfId="125"/>
    <cellStyle name="Финансовый 2" xfId="14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R45"/>
  <sheetViews>
    <sheetView zoomScale="80" zoomScaleNormal="80" zoomScaleSheetLayoutView="120" zoomScalePageLayoutView="120" workbookViewId="0">
      <selection sqref="A1:D1"/>
    </sheetView>
  </sheetViews>
  <sheetFormatPr defaultColWidth="9.140625" defaultRowHeight="17.25"/>
  <cols>
    <col min="1" max="1" width="10.140625" style="6" bestFit="1" customWidth="1"/>
    <col min="2" max="2" width="15.42578125" style="6" customWidth="1"/>
    <col min="3" max="3" width="89.140625" style="6" customWidth="1"/>
    <col min="4" max="4" width="24.28515625" style="95" customWidth="1"/>
    <col min="5" max="224" width="9.140625" style="6"/>
    <col min="225" max="226" width="5.7109375" style="6" customWidth="1"/>
    <col min="227" max="227" width="76.28515625" style="6" customWidth="1"/>
    <col min="228" max="228" width="17.85546875" style="6" customWidth="1"/>
    <col min="229" max="480" width="9.140625" style="6"/>
    <col min="481" max="482" width="5.7109375" style="6" customWidth="1"/>
    <col min="483" max="483" width="76.28515625" style="6" customWidth="1"/>
    <col min="484" max="484" width="17.85546875" style="6" customWidth="1"/>
    <col min="485" max="736" width="9.140625" style="6"/>
    <col min="737" max="738" width="5.7109375" style="6" customWidth="1"/>
    <col min="739" max="739" width="76.28515625" style="6" customWidth="1"/>
    <col min="740" max="740" width="17.85546875" style="6" customWidth="1"/>
    <col min="741" max="992" width="9.140625" style="6"/>
    <col min="993" max="994" width="5.7109375" style="6" customWidth="1"/>
    <col min="995" max="995" width="76.28515625" style="6" customWidth="1"/>
    <col min="996" max="996" width="17.85546875" style="6" customWidth="1"/>
    <col min="997" max="1006" width="9.140625" style="6"/>
    <col min="1007" max="1010" width="9.140625" style="7"/>
    <col min="1011" max="1011" width="11.5703125" style="7" customWidth="1"/>
    <col min="1012" max="16384" width="9.140625" style="7"/>
  </cols>
  <sheetData>
    <row r="1" spans="1:4" ht="63.75" customHeight="1">
      <c r="A1" s="96" t="s">
        <v>68</v>
      </c>
      <c r="B1" s="96"/>
      <c r="C1" s="96"/>
      <c r="D1" s="96"/>
    </row>
    <row r="2" spans="1:4">
      <c r="A2" s="5"/>
      <c r="B2" s="5"/>
      <c r="C2" s="5"/>
      <c r="D2" s="90"/>
    </row>
    <row r="3" spans="1:4" ht="75" customHeight="1">
      <c r="A3" s="97" t="s">
        <v>89</v>
      </c>
      <c r="B3" s="97"/>
      <c r="C3" s="97"/>
      <c r="D3" s="97"/>
    </row>
    <row r="4" spans="1:4" ht="20.25" customHeight="1">
      <c r="A4" s="1"/>
      <c r="B4" s="1"/>
      <c r="C4" s="1"/>
      <c r="D4" s="91" t="s">
        <v>31</v>
      </c>
    </row>
    <row r="5" spans="1:4" ht="107.25" customHeight="1">
      <c r="A5" s="98" t="s">
        <v>0</v>
      </c>
      <c r="B5" s="98"/>
      <c r="C5" s="98" t="s">
        <v>1</v>
      </c>
      <c r="D5" s="92" t="s">
        <v>85</v>
      </c>
    </row>
    <row r="6" spans="1:4" ht="34.5" customHeight="1">
      <c r="A6" s="11" t="s">
        <v>2</v>
      </c>
      <c r="B6" s="11" t="s">
        <v>3</v>
      </c>
      <c r="C6" s="98"/>
      <c r="D6" s="92" t="s">
        <v>4</v>
      </c>
    </row>
    <row r="7" spans="1:4">
      <c r="A7" s="11"/>
      <c r="B7" s="13"/>
      <c r="C7" s="13" t="s">
        <v>5</v>
      </c>
      <c r="D7" s="93">
        <f>+D8+D33</f>
        <v>0</v>
      </c>
    </row>
    <row r="8" spans="1:4" ht="22.35" customHeight="1">
      <c r="A8" s="14"/>
      <c r="B8" s="14"/>
      <c r="C8" s="14" t="s">
        <v>93</v>
      </c>
      <c r="D8" s="93">
        <f t="shared" ref="D8" si="0">SUM(D9)</f>
        <v>2156949.1</v>
      </c>
    </row>
    <row r="9" spans="1:4" s="10" customFormat="1">
      <c r="A9" s="12">
        <v>1138</v>
      </c>
      <c r="B9" s="14"/>
      <c r="C9" s="15" t="s">
        <v>6</v>
      </c>
      <c r="D9" s="93">
        <f>+D15+D21+D27</f>
        <v>2156949.1</v>
      </c>
    </row>
    <row r="10" spans="1:4" s="10" customFormat="1">
      <c r="A10" s="14"/>
      <c r="B10" s="14"/>
      <c r="C10" s="14" t="s">
        <v>90</v>
      </c>
      <c r="D10" s="16"/>
    </row>
    <row r="11" spans="1:4" s="10" customFormat="1">
      <c r="A11" s="14"/>
      <c r="B11" s="14"/>
      <c r="C11" s="15" t="s">
        <v>7</v>
      </c>
      <c r="D11" s="17"/>
    </row>
    <row r="12" spans="1:4" s="10" customFormat="1" ht="34.5">
      <c r="A12" s="14"/>
      <c r="B12" s="14"/>
      <c r="C12" s="14" t="s">
        <v>91</v>
      </c>
      <c r="D12" s="16"/>
    </row>
    <row r="13" spans="1:4" s="10" customFormat="1">
      <c r="A13" s="14"/>
      <c r="B13" s="14"/>
      <c r="C13" s="15" t="s">
        <v>8</v>
      </c>
      <c r="D13" s="18"/>
    </row>
    <row r="14" spans="1:4" s="10" customFormat="1" ht="51.75">
      <c r="A14" s="14"/>
      <c r="B14" s="14"/>
      <c r="C14" s="14" t="s">
        <v>92</v>
      </c>
      <c r="D14" s="16"/>
    </row>
    <row r="15" spans="1:4" s="6" customFormat="1">
      <c r="A15" s="14"/>
      <c r="B15" s="19">
        <v>11001</v>
      </c>
      <c r="C15" s="15" t="s">
        <v>9</v>
      </c>
      <c r="D15" s="17">
        <f>+'3'!G18</f>
        <v>914046</v>
      </c>
    </row>
    <row r="16" spans="1:4" s="6" customFormat="1" ht="51.75">
      <c r="A16" s="14"/>
      <c r="B16" s="20"/>
      <c r="C16" s="14" t="s">
        <v>94</v>
      </c>
      <c r="D16" s="94"/>
    </row>
    <row r="17" spans="1:4" s="6" customFormat="1">
      <c r="A17" s="14"/>
      <c r="B17" s="20"/>
      <c r="C17" s="15" t="s">
        <v>10</v>
      </c>
      <c r="D17" s="94"/>
    </row>
    <row r="18" spans="1:4" s="6" customFormat="1" ht="51.75">
      <c r="A18" s="14"/>
      <c r="B18" s="20"/>
      <c r="C18" s="14" t="s">
        <v>95</v>
      </c>
      <c r="D18" s="94"/>
    </row>
    <row r="19" spans="1:4" s="6" customFormat="1">
      <c r="A19" s="14"/>
      <c r="B19" s="20"/>
      <c r="C19" s="15" t="s">
        <v>11</v>
      </c>
      <c r="D19" s="94"/>
    </row>
    <row r="20" spans="1:4" s="6" customFormat="1">
      <c r="A20" s="14"/>
      <c r="B20" s="20"/>
      <c r="C20" s="21" t="s">
        <v>96</v>
      </c>
      <c r="D20" s="94"/>
    </row>
    <row r="21" spans="1:4" s="6" customFormat="1">
      <c r="A21" s="14"/>
      <c r="B21" s="19">
        <v>31001</v>
      </c>
      <c r="C21" s="15" t="s">
        <v>9</v>
      </c>
      <c r="D21" s="17">
        <f>+'3'!G27</f>
        <v>478457.1</v>
      </c>
    </row>
    <row r="22" spans="1:4" s="6" customFormat="1" ht="34.5">
      <c r="A22" s="14"/>
      <c r="B22" s="20"/>
      <c r="C22" s="14" t="s">
        <v>97</v>
      </c>
      <c r="D22" s="94"/>
    </row>
    <row r="23" spans="1:4" s="6" customFormat="1">
      <c r="A23" s="14"/>
      <c r="B23" s="20"/>
      <c r="C23" s="15" t="s">
        <v>10</v>
      </c>
      <c r="D23" s="94"/>
    </row>
    <row r="24" spans="1:4" s="6" customFormat="1" ht="34.5">
      <c r="A24" s="14"/>
      <c r="B24" s="20"/>
      <c r="C24" s="14" t="s">
        <v>98</v>
      </c>
      <c r="D24" s="94"/>
    </row>
    <row r="25" spans="1:4" s="6" customFormat="1">
      <c r="A25" s="14"/>
      <c r="B25" s="20"/>
      <c r="C25" s="15" t="s">
        <v>11</v>
      </c>
      <c r="D25" s="94"/>
    </row>
    <row r="26" spans="1:4" s="6" customFormat="1" ht="34.5">
      <c r="A26" s="14"/>
      <c r="B26" s="20"/>
      <c r="C26" s="21" t="s">
        <v>37</v>
      </c>
      <c r="D26" s="94"/>
    </row>
    <row r="27" spans="1:4" s="6" customFormat="1">
      <c r="A27" s="14"/>
      <c r="B27" s="19">
        <v>31003</v>
      </c>
      <c r="C27" s="15" t="s">
        <v>9</v>
      </c>
      <c r="D27" s="17">
        <f>+'3'!G34</f>
        <v>764446</v>
      </c>
    </row>
    <row r="28" spans="1:4" s="6" customFormat="1" ht="34.5">
      <c r="A28" s="14"/>
      <c r="B28" s="20"/>
      <c r="C28" s="14" t="s">
        <v>99</v>
      </c>
      <c r="D28" s="94"/>
    </row>
    <row r="29" spans="1:4" s="6" customFormat="1">
      <c r="A29" s="14"/>
      <c r="B29" s="20"/>
      <c r="C29" s="15" t="s">
        <v>10</v>
      </c>
      <c r="D29" s="94"/>
    </row>
    <row r="30" spans="1:4" s="6" customFormat="1" ht="34.5">
      <c r="A30" s="14"/>
      <c r="B30" s="20"/>
      <c r="C30" s="14" t="s">
        <v>100</v>
      </c>
      <c r="D30" s="94"/>
    </row>
    <row r="31" spans="1:4" s="6" customFormat="1">
      <c r="A31" s="14"/>
      <c r="B31" s="20"/>
      <c r="C31" s="15" t="s">
        <v>11</v>
      </c>
      <c r="D31" s="94"/>
    </row>
    <row r="32" spans="1:4" s="6" customFormat="1" ht="34.5">
      <c r="A32" s="14"/>
      <c r="B32" s="20"/>
      <c r="C32" s="21" t="s">
        <v>37</v>
      </c>
      <c r="D32" s="94"/>
    </row>
    <row r="33" spans="1:4" ht="22.35" customHeight="1">
      <c r="A33" s="14"/>
      <c r="B33" s="14"/>
      <c r="C33" s="14" t="s">
        <v>61</v>
      </c>
      <c r="D33" s="93">
        <f t="shared" ref="D33" si="1">SUM(D34)</f>
        <v>-2156949.1</v>
      </c>
    </row>
    <row r="34" spans="1:4" s="10" customFormat="1">
      <c r="A34" s="12">
        <v>1006</v>
      </c>
      <c r="B34" s="14"/>
      <c r="C34" s="15" t="s">
        <v>6</v>
      </c>
      <c r="D34" s="93">
        <f>+D40</f>
        <v>-2156949.1</v>
      </c>
    </row>
    <row r="35" spans="1:4" s="10" customFormat="1">
      <c r="A35" s="14"/>
      <c r="B35" s="14"/>
      <c r="C35" s="14" t="s">
        <v>62</v>
      </c>
      <c r="D35" s="16"/>
    </row>
    <row r="36" spans="1:4" s="10" customFormat="1">
      <c r="A36" s="14"/>
      <c r="B36" s="14"/>
      <c r="C36" s="15" t="s">
        <v>7</v>
      </c>
      <c r="D36" s="17"/>
    </row>
    <row r="37" spans="1:4" s="10" customFormat="1" ht="51.75">
      <c r="A37" s="14"/>
      <c r="B37" s="14"/>
      <c r="C37" s="14" t="s">
        <v>63</v>
      </c>
      <c r="D37" s="16"/>
    </row>
    <row r="38" spans="1:4" s="10" customFormat="1">
      <c r="A38" s="14"/>
      <c r="B38" s="14"/>
      <c r="C38" s="15" t="s">
        <v>8</v>
      </c>
      <c r="D38" s="18"/>
    </row>
    <row r="39" spans="1:4" s="10" customFormat="1" ht="34.5">
      <c r="A39" s="14"/>
      <c r="B39" s="14"/>
      <c r="C39" s="14" t="s">
        <v>64</v>
      </c>
      <c r="D39" s="16"/>
    </row>
    <row r="40" spans="1:4" s="6" customFormat="1">
      <c r="A40" s="14"/>
      <c r="B40" s="19">
        <v>13001</v>
      </c>
      <c r="C40" s="15" t="s">
        <v>9</v>
      </c>
      <c r="D40" s="17">
        <f>+'3'!G49</f>
        <v>-2156949.1</v>
      </c>
    </row>
    <row r="41" spans="1:4" s="6" customFormat="1">
      <c r="A41" s="14"/>
      <c r="B41" s="20"/>
      <c r="C41" s="14" t="s">
        <v>65</v>
      </c>
      <c r="D41" s="94"/>
    </row>
    <row r="42" spans="1:4" s="6" customFormat="1">
      <c r="A42" s="14"/>
      <c r="B42" s="20"/>
      <c r="C42" s="15" t="s">
        <v>10</v>
      </c>
      <c r="D42" s="94"/>
    </row>
    <row r="43" spans="1:4" s="6" customFormat="1">
      <c r="A43" s="14"/>
      <c r="B43" s="20"/>
      <c r="C43" s="14" t="s">
        <v>66</v>
      </c>
      <c r="D43" s="94"/>
    </row>
    <row r="44" spans="1:4" s="6" customFormat="1">
      <c r="A44" s="14"/>
      <c r="B44" s="20"/>
      <c r="C44" s="15" t="s">
        <v>11</v>
      </c>
      <c r="D44" s="94"/>
    </row>
    <row r="45" spans="1:4" s="6" customFormat="1">
      <c r="A45" s="14"/>
      <c r="B45" s="20"/>
      <c r="C45" s="21" t="s">
        <v>67</v>
      </c>
      <c r="D45" s="94"/>
    </row>
  </sheetData>
  <mergeCells count="4">
    <mergeCell ref="A1:D1"/>
    <mergeCell ref="A3:D3"/>
    <mergeCell ref="A5:B5"/>
    <mergeCell ref="C5:C6"/>
  </mergeCells>
  <pageMargins left="0" right="0" top="0" bottom="0" header="0" footer="0"/>
  <pageSetup paperSize="9" scale="72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R13"/>
  <sheetViews>
    <sheetView zoomScale="90" zoomScaleNormal="90" workbookViewId="0">
      <selection sqref="A1:H1"/>
    </sheetView>
  </sheetViews>
  <sheetFormatPr defaultColWidth="9.140625" defaultRowHeight="17.25"/>
  <cols>
    <col min="1" max="2" width="7.85546875" style="41" customWidth="1"/>
    <col min="3" max="3" width="53.28515625" style="40" customWidth="1"/>
    <col min="4" max="5" width="18" style="48" customWidth="1"/>
    <col min="6" max="6" width="20.85546875" style="48" customWidth="1"/>
    <col min="7" max="7" width="27.7109375" style="48" customWidth="1"/>
    <col min="8" max="8" width="17.140625" style="48" customWidth="1"/>
    <col min="9" max="9" width="9.5703125" style="40" customWidth="1"/>
    <col min="10" max="10" width="9.85546875" style="40" bestFit="1" customWidth="1"/>
    <col min="11" max="16384" width="9.140625" style="40"/>
  </cols>
  <sheetData>
    <row r="1" spans="1:1006" s="7" customFormat="1" ht="63.75" customHeight="1">
      <c r="A1" s="96" t="s">
        <v>69</v>
      </c>
      <c r="B1" s="96"/>
      <c r="C1" s="96"/>
      <c r="D1" s="96"/>
      <c r="E1" s="96"/>
      <c r="F1" s="96"/>
      <c r="G1" s="96"/>
      <c r="H1" s="9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</row>
    <row r="2" spans="1:1006">
      <c r="A2" s="55"/>
      <c r="B2" s="55"/>
      <c r="C2" s="55"/>
      <c r="D2" s="55"/>
      <c r="E2" s="55"/>
      <c r="F2" s="55"/>
      <c r="G2" s="55"/>
      <c r="H2" s="55"/>
    </row>
    <row r="3" spans="1:1006" ht="47.25" customHeight="1">
      <c r="A3" s="103" t="s">
        <v>44</v>
      </c>
      <c r="B3" s="103"/>
      <c r="C3" s="103"/>
      <c r="D3" s="103"/>
      <c r="E3" s="103"/>
      <c r="F3" s="103"/>
      <c r="G3" s="103"/>
      <c r="H3" s="103"/>
      <c r="I3" s="49"/>
      <c r="J3" s="49"/>
    </row>
    <row r="4" spans="1:1006">
      <c r="A4" s="56"/>
      <c r="B4" s="56"/>
      <c r="C4" s="57"/>
      <c r="D4" s="58"/>
      <c r="E4" s="58"/>
      <c r="F4" s="58"/>
      <c r="G4" s="104" t="s">
        <v>31</v>
      </c>
      <c r="H4" s="104"/>
    </row>
    <row r="5" spans="1:1006" s="41" customFormat="1" ht="39" customHeight="1">
      <c r="A5" s="99" t="s">
        <v>32</v>
      </c>
      <c r="B5" s="100"/>
      <c r="C5" s="105" t="s">
        <v>45</v>
      </c>
      <c r="D5" s="108" t="s">
        <v>46</v>
      </c>
      <c r="E5" s="109"/>
      <c r="F5" s="109"/>
      <c r="G5" s="109"/>
      <c r="H5" s="110"/>
    </row>
    <row r="6" spans="1:1006" s="41" customFormat="1" ht="18.75" customHeight="1">
      <c r="A6" s="101"/>
      <c r="B6" s="102"/>
      <c r="C6" s="106"/>
      <c r="D6" s="111" t="s">
        <v>34</v>
      </c>
      <c r="E6" s="113" t="s">
        <v>35</v>
      </c>
      <c r="F6" s="114"/>
      <c r="G6" s="114"/>
      <c r="H6" s="115"/>
    </row>
    <row r="7" spans="1:1006" s="41" customFormat="1" ht="86.25">
      <c r="A7" s="50" t="s">
        <v>2</v>
      </c>
      <c r="B7" s="50" t="s">
        <v>3</v>
      </c>
      <c r="C7" s="107"/>
      <c r="D7" s="112"/>
      <c r="E7" s="59" t="s">
        <v>47</v>
      </c>
      <c r="F7" s="59" t="s">
        <v>48</v>
      </c>
      <c r="G7" s="59" t="s">
        <v>53</v>
      </c>
      <c r="H7" s="59" t="s">
        <v>49</v>
      </c>
    </row>
    <row r="8" spans="1:1006" s="41" customFormat="1">
      <c r="A8" s="50"/>
      <c r="B8" s="50"/>
      <c r="C8" s="51" t="s">
        <v>50</v>
      </c>
      <c r="D8" s="52">
        <f>+D10</f>
        <v>1242903.1000000001</v>
      </c>
      <c r="E8" s="52">
        <f>+E10</f>
        <v>0</v>
      </c>
      <c r="F8" s="52">
        <f t="shared" ref="F8:H8" si="0">+F10</f>
        <v>0</v>
      </c>
      <c r="G8" s="52">
        <f t="shared" si="0"/>
        <v>0</v>
      </c>
      <c r="H8" s="52">
        <f t="shared" si="0"/>
        <v>1242903.1000000001</v>
      </c>
    </row>
    <row r="9" spans="1:1006">
      <c r="A9" s="50"/>
      <c r="B9" s="50"/>
      <c r="C9" s="51" t="s">
        <v>51</v>
      </c>
      <c r="D9" s="52"/>
      <c r="E9" s="52"/>
      <c r="F9" s="53"/>
      <c r="G9" s="53"/>
      <c r="H9" s="53"/>
    </row>
    <row r="10" spans="1:1006" s="41" customFormat="1" ht="34.5">
      <c r="A10" s="42"/>
      <c r="B10" s="54"/>
      <c r="C10" s="54" t="s">
        <v>101</v>
      </c>
      <c r="D10" s="43">
        <f>+D12+D13</f>
        <v>1242903.1000000001</v>
      </c>
      <c r="E10" s="43">
        <f>+E12</f>
        <v>0</v>
      </c>
      <c r="F10" s="43">
        <f t="shared" ref="F10:G10" si="1">+F12</f>
        <v>0</v>
      </c>
      <c r="G10" s="43">
        <f t="shared" si="1"/>
        <v>0</v>
      </c>
      <c r="H10" s="43">
        <f>+H12+H13</f>
        <v>1242903.1000000001</v>
      </c>
    </row>
    <row r="11" spans="1:1006" s="41" customFormat="1">
      <c r="A11" s="42"/>
      <c r="B11" s="42"/>
      <c r="C11" s="42" t="s">
        <v>52</v>
      </c>
      <c r="D11" s="43"/>
      <c r="E11" s="43"/>
      <c r="F11" s="44"/>
      <c r="G11" s="44"/>
      <c r="H11" s="44"/>
    </row>
    <row r="12" spans="1:1006" s="47" customFormat="1" ht="36.75" customHeight="1">
      <c r="A12" s="42">
        <v>1138</v>
      </c>
      <c r="B12" s="42">
        <v>31001</v>
      </c>
      <c r="C12" s="45" t="s">
        <v>102</v>
      </c>
      <c r="D12" s="43">
        <f>SUM(E12:H12)</f>
        <v>478457.1</v>
      </c>
      <c r="E12" s="46">
        <v>0</v>
      </c>
      <c r="F12" s="60">
        <v>0</v>
      </c>
      <c r="G12" s="60">
        <v>0</v>
      </c>
      <c r="H12" s="43">
        <f>+'3'!G27</f>
        <v>478457.1</v>
      </c>
    </row>
    <row r="13" spans="1:1006" s="47" customFormat="1" ht="58.5" customHeight="1">
      <c r="A13" s="42">
        <v>1138</v>
      </c>
      <c r="B13" s="42">
        <v>31003</v>
      </c>
      <c r="C13" s="45" t="s">
        <v>103</v>
      </c>
      <c r="D13" s="43">
        <f>SUM(E13:H13)</f>
        <v>764446</v>
      </c>
      <c r="E13" s="46">
        <f>+'3'!G16</f>
        <v>0</v>
      </c>
      <c r="F13" s="60">
        <v>0</v>
      </c>
      <c r="G13" s="60">
        <v>0</v>
      </c>
      <c r="H13" s="43">
        <f>+'3'!G34</f>
        <v>764446</v>
      </c>
    </row>
  </sheetData>
  <mergeCells count="8">
    <mergeCell ref="A1:H1"/>
    <mergeCell ref="A5:B6"/>
    <mergeCell ref="A3:H3"/>
    <mergeCell ref="G4:H4"/>
    <mergeCell ref="C5:C7"/>
    <mergeCell ref="D5:H5"/>
    <mergeCell ref="D6:D7"/>
    <mergeCell ref="E6:H6"/>
  </mergeCells>
  <pageMargins left="0" right="0" top="0" bottom="0" header="0" footer="0"/>
  <pageSetup paperSize="9" scale="58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zoomScaleNormal="100" zoomScaleSheetLayoutView="115" zoomScalePageLayoutView="120" workbookViewId="0">
      <selection sqref="A1:G1"/>
    </sheetView>
  </sheetViews>
  <sheetFormatPr defaultColWidth="9.140625" defaultRowHeight="17.25"/>
  <cols>
    <col min="1" max="3" width="5.28515625" style="23" customWidth="1"/>
    <col min="4" max="4" width="7.28515625" style="24" bestFit="1" customWidth="1"/>
    <col min="5" max="5" width="7.5703125" style="25" bestFit="1" customWidth="1"/>
    <col min="6" max="6" width="87.85546875" style="23" customWidth="1"/>
    <col min="7" max="7" width="24.140625" style="32" customWidth="1"/>
    <col min="8" max="16384" width="9.140625" style="22"/>
  </cols>
  <sheetData>
    <row r="1" spans="1:7" ht="56.25" customHeight="1">
      <c r="A1" s="116" t="s">
        <v>70</v>
      </c>
      <c r="B1" s="116"/>
      <c r="C1" s="116"/>
      <c r="D1" s="116"/>
      <c r="E1" s="116"/>
      <c r="F1" s="116"/>
      <c r="G1" s="116"/>
    </row>
    <row r="2" spans="1:7">
      <c r="A2" s="26"/>
      <c r="B2" s="26"/>
      <c r="C2" s="26"/>
      <c r="D2" s="26"/>
      <c r="E2" s="26"/>
      <c r="F2" s="26"/>
      <c r="G2" s="26"/>
    </row>
    <row r="3" spans="1:7" ht="37.5" customHeight="1">
      <c r="A3" s="117" t="s">
        <v>88</v>
      </c>
      <c r="B3" s="117"/>
      <c r="C3" s="117"/>
      <c r="D3" s="117"/>
      <c r="E3" s="117"/>
      <c r="F3" s="117"/>
      <c r="G3" s="117"/>
    </row>
    <row r="4" spans="1:7">
      <c r="G4" s="27" t="s">
        <v>31</v>
      </c>
    </row>
    <row r="5" spans="1:7" ht="110.25" customHeight="1">
      <c r="A5" s="118" t="s">
        <v>13</v>
      </c>
      <c r="B5" s="118"/>
      <c r="C5" s="118"/>
      <c r="D5" s="118" t="s">
        <v>14</v>
      </c>
      <c r="E5" s="118"/>
      <c r="F5" s="119" t="s">
        <v>15</v>
      </c>
      <c r="G5" s="84" t="s">
        <v>85</v>
      </c>
    </row>
    <row r="6" spans="1:7" ht="77.25">
      <c r="A6" s="34" t="s">
        <v>16</v>
      </c>
      <c r="B6" s="34" t="s">
        <v>17</v>
      </c>
      <c r="C6" s="34" t="s">
        <v>18</v>
      </c>
      <c r="D6" s="34" t="s">
        <v>2</v>
      </c>
      <c r="E6" s="34" t="s">
        <v>39</v>
      </c>
      <c r="F6" s="119"/>
      <c r="G6" s="33" t="s">
        <v>33</v>
      </c>
    </row>
    <row r="7" spans="1:7" ht="19.5" customHeight="1">
      <c r="A7" s="2"/>
      <c r="B7" s="2"/>
      <c r="C7" s="2"/>
      <c r="D7" s="2"/>
      <c r="E7" s="4"/>
      <c r="F7" s="35" t="s">
        <v>19</v>
      </c>
      <c r="G7" s="3">
        <f>+G8+G41</f>
        <v>0</v>
      </c>
    </row>
    <row r="8" spans="1:7" ht="33" customHeight="1">
      <c r="A8" s="36" t="s">
        <v>104</v>
      </c>
      <c r="B8" s="2"/>
      <c r="C8" s="2"/>
      <c r="D8" s="2"/>
      <c r="E8" s="4"/>
      <c r="F8" s="2" t="s">
        <v>106</v>
      </c>
      <c r="G8" s="37">
        <f t="shared" ref="G8" si="0">SUM(G10)</f>
        <v>2156949.1</v>
      </c>
    </row>
    <row r="9" spans="1:7" ht="19.5" customHeight="1">
      <c r="A9" s="2"/>
      <c r="B9" s="2"/>
      <c r="C9" s="2"/>
      <c r="D9" s="2"/>
      <c r="E9" s="4"/>
      <c r="F9" s="2" t="s">
        <v>12</v>
      </c>
      <c r="G9" s="37"/>
    </row>
    <row r="10" spans="1:7" ht="19.5" customHeight="1">
      <c r="A10" s="2"/>
      <c r="B10" s="36" t="s">
        <v>40</v>
      </c>
      <c r="C10" s="2"/>
      <c r="D10" s="2"/>
      <c r="E10" s="4"/>
      <c r="F10" s="2" t="s">
        <v>107</v>
      </c>
      <c r="G10" s="37">
        <f>SUM(G12)</f>
        <v>2156949.1</v>
      </c>
    </row>
    <row r="11" spans="1:7" ht="19.5" customHeight="1">
      <c r="A11" s="2"/>
      <c r="B11" s="2"/>
      <c r="C11" s="2"/>
      <c r="D11" s="2"/>
      <c r="E11" s="4"/>
      <c r="F11" s="2" t="s">
        <v>12</v>
      </c>
      <c r="G11" s="37"/>
    </row>
    <row r="12" spans="1:7" ht="19.5" customHeight="1">
      <c r="A12" s="2"/>
      <c r="B12" s="2"/>
      <c r="C12" s="36" t="s">
        <v>41</v>
      </c>
      <c r="D12" s="2"/>
      <c r="E12" s="4"/>
      <c r="F12" s="2" t="s">
        <v>90</v>
      </c>
      <c r="G12" s="37">
        <f t="shared" ref="G12" si="1">SUM(G14)</f>
        <v>2156949.1</v>
      </c>
    </row>
    <row r="13" spans="1:7" ht="19.5" customHeight="1">
      <c r="A13" s="2"/>
      <c r="B13" s="2"/>
      <c r="C13" s="2"/>
      <c r="D13" s="2"/>
      <c r="E13" s="85"/>
      <c r="F13" s="2" t="s">
        <v>12</v>
      </c>
      <c r="G13" s="37"/>
    </row>
    <row r="14" spans="1:7" ht="19.5" customHeight="1">
      <c r="A14" s="2"/>
      <c r="B14" s="2"/>
      <c r="C14" s="2"/>
      <c r="D14" s="36" t="s">
        <v>105</v>
      </c>
      <c r="E14" s="4"/>
      <c r="F14" s="8" t="s">
        <v>90</v>
      </c>
      <c r="G14" s="3">
        <f>+G17</f>
        <v>2156949.1</v>
      </c>
    </row>
    <row r="15" spans="1:7" ht="19.5" customHeight="1">
      <c r="A15" s="2"/>
      <c r="B15" s="2"/>
      <c r="C15" s="2"/>
      <c r="D15" s="2"/>
      <c r="E15" s="4"/>
      <c r="F15" s="2" t="s">
        <v>12</v>
      </c>
      <c r="G15" s="38"/>
    </row>
    <row r="16" spans="1:7" ht="19.5" customHeight="1">
      <c r="A16" s="28"/>
      <c r="B16" s="28"/>
      <c r="C16" s="28"/>
      <c r="D16" s="29"/>
      <c r="E16" s="8"/>
      <c r="F16" s="8" t="s">
        <v>20</v>
      </c>
      <c r="G16" s="8"/>
    </row>
    <row r="17" spans="1:7" ht="19.5" customHeight="1">
      <c r="A17" s="28"/>
      <c r="B17" s="28"/>
      <c r="C17" s="28"/>
      <c r="D17" s="29"/>
      <c r="E17" s="8"/>
      <c r="F17" s="9" t="s">
        <v>93</v>
      </c>
      <c r="G17" s="89">
        <f>+G18+G27+G34</f>
        <v>2156949.1</v>
      </c>
    </row>
    <row r="18" spans="1:7" ht="58.5" customHeight="1">
      <c r="A18" s="28"/>
      <c r="B18" s="28"/>
      <c r="C18" s="28"/>
      <c r="D18" s="29"/>
      <c r="E18" s="8">
        <v>11001</v>
      </c>
      <c r="F18" s="8" t="s">
        <v>94</v>
      </c>
      <c r="G18" s="3">
        <f>+G20</f>
        <v>914046</v>
      </c>
    </row>
    <row r="19" spans="1:7" ht="19.5" customHeight="1">
      <c r="A19" s="28"/>
      <c r="B19" s="28"/>
      <c r="C19" s="28"/>
      <c r="D19" s="29"/>
      <c r="E19" s="8"/>
      <c r="F19" s="8" t="s">
        <v>21</v>
      </c>
      <c r="G19" s="8"/>
    </row>
    <row r="20" spans="1:7" ht="19.5" customHeight="1">
      <c r="A20" s="28"/>
      <c r="B20" s="28"/>
      <c r="C20" s="28"/>
      <c r="D20" s="29"/>
      <c r="E20" s="8"/>
      <c r="F20" s="8" t="s">
        <v>19</v>
      </c>
      <c r="G20" s="3">
        <f>+G21</f>
        <v>914046</v>
      </c>
    </row>
    <row r="21" spans="1:7" ht="19.5" customHeight="1">
      <c r="A21" s="28"/>
      <c r="B21" s="28"/>
      <c r="C21" s="28"/>
      <c r="D21" s="29"/>
      <c r="E21" s="8"/>
      <c r="F21" s="8" t="s">
        <v>75</v>
      </c>
      <c r="G21" s="3">
        <f>+G22+G25</f>
        <v>914046</v>
      </c>
    </row>
    <row r="22" spans="1:7" s="31" customFormat="1" ht="19.5" customHeight="1">
      <c r="A22" s="8"/>
      <c r="B22" s="8"/>
      <c r="C22" s="8"/>
      <c r="D22" s="8"/>
      <c r="E22" s="8"/>
      <c r="F22" s="30" t="s">
        <v>112</v>
      </c>
      <c r="G22" s="3">
        <f>+G23</f>
        <v>326850</v>
      </c>
    </row>
    <row r="23" spans="1:7" s="31" customFormat="1" ht="19.5" customHeight="1">
      <c r="A23" s="8"/>
      <c r="B23" s="8"/>
      <c r="C23" s="8"/>
      <c r="D23" s="8"/>
      <c r="E23" s="8"/>
      <c r="F23" s="30" t="s">
        <v>108</v>
      </c>
      <c r="G23" s="3">
        <f>+G24</f>
        <v>326850</v>
      </c>
    </row>
    <row r="24" spans="1:7" s="31" customFormat="1" ht="19.5" customHeight="1">
      <c r="A24" s="8"/>
      <c r="B24" s="8"/>
      <c r="C24" s="8"/>
      <c r="D24" s="8"/>
      <c r="E24" s="8"/>
      <c r="F24" s="30" t="s">
        <v>109</v>
      </c>
      <c r="G24" s="3">
        <v>326850</v>
      </c>
    </row>
    <row r="25" spans="1:7" s="31" customFormat="1" ht="19.5" customHeight="1">
      <c r="A25" s="8"/>
      <c r="B25" s="8"/>
      <c r="C25" s="8"/>
      <c r="D25" s="8"/>
      <c r="E25" s="8"/>
      <c r="F25" s="30" t="s">
        <v>110</v>
      </c>
      <c r="G25" s="3">
        <f>+G26</f>
        <v>587196</v>
      </c>
    </row>
    <row r="26" spans="1:7" s="31" customFormat="1" ht="19.5" customHeight="1">
      <c r="A26" s="8"/>
      <c r="B26" s="8"/>
      <c r="C26" s="8"/>
      <c r="D26" s="8"/>
      <c r="E26" s="8"/>
      <c r="F26" s="30" t="s">
        <v>111</v>
      </c>
      <c r="G26" s="3">
        <v>587196</v>
      </c>
    </row>
    <row r="27" spans="1:7" ht="37.5" customHeight="1">
      <c r="A27" s="28"/>
      <c r="B27" s="28"/>
      <c r="C27" s="28"/>
      <c r="D27" s="29"/>
      <c r="E27" s="8">
        <v>31001</v>
      </c>
      <c r="F27" s="8" t="s">
        <v>97</v>
      </c>
      <c r="G27" s="3">
        <f>+G29</f>
        <v>478457.1</v>
      </c>
    </row>
    <row r="28" spans="1:7" ht="19.5" customHeight="1">
      <c r="A28" s="28"/>
      <c r="B28" s="28"/>
      <c r="C28" s="28"/>
      <c r="D28" s="29"/>
      <c r="E28" s="8"/>
      <c r="F28" s="8" t="s">
        <v>21</v>
      </c>
      <c r="G28" s="8"/>
    </row>
    <row r="29" spans="1:7" ht="19.5" customHeight="1">
      <c r="A29" s="28"/>
      <c r="B29" s="28"/>
      <c r="C29" s="28"/>
      <c r="D29" s="29"/>
      <c r="E29" s="8"/>
      <c r="F29" s="8" t="s">
        <v>19</v>
      </c>
      <c r="G29" s="3">
        <f>+G30</f>
        <v>478457.1</v>
      </c>
    </row>
    <row r="30" spans="1:7" ht="19.5" customHeight="1">
      <c r="A30" s="28"/>
      <c r="B30" s="28"/>
      <c r="C30" s="28"/>
      <c r="D30" s="29"/>
      <c r="E30" s="8"/>
      <c r="F30" s="8" t="s">
        <v>42</v>
      </c>
      <c r="G30" s="3">
        <f>+G31</f>
        <v>478457.1</v>
      </c>
    </row>
    <row r="31" spans="1:7" s="31" customFormat="1" ht="19.5" customHeight="1">
      <c r="A31" s="8"/>
      <c r="B31" s="8"/>
      <c r="C31" s="8"/>
      <c r="D31" s="8"/>
      <c r="E31" s="8"/>
      <c r="F31" s="30" t="s">
        <v>43</v>
      </c>
      <c r="G31" s="3">
        <f>+G32</f>
        <v>478457.1</v>
      </c>
    </row>
    <row r="32" spans="1:7" s="31" customFormat="1" ht="19.5" customHeight="1">
      <c r="A32" s="8"/>
      <c r="B32" s="8"/>
      <c r="C32" s="8"/>
      <c r="D32" s="8"/>
      <c r="E32" s="8"/>
      <c r="F32" s="30" t="s">
        <v>113</v>
      </c>
      <c r="G32" s="3">
        <f>+G33</f>
        <v>478457.1</v>
      </c>
    </row>
    <row r="33" spans="1:7" s="31" customFormat="1" ht="19.5" customHeight="1">
      <c r="A33" s="8"/>
      <c r="B33" s="8"/>
      <c r="C33" s="8"/>
      <c r="D33" s="8"/>
      <c r="E33" s="8"/>
      <c r="F33" s="30" t="s">
        <v>114</v>
      </c>
      <c r="G33" s="3">
        <v>478457.1</v>
      </c>
    </row>
    <row r="34" spans="1:7" ht="37.5" customHeight="1">
      <c r="A34" s="28"/>
      <c r="B34" s="28"/>
      <c r="C34" s="28"/>
      <c r="D34" s="29"/>
      <c r="E34" s="8">
        <v>31003</v>
      </c>
      <c r="F34" s="8" t="s">
        <v>103</v>
      </c>
      <c r="G34" s="3">
        <f>+G36</f>
        <v>764446</v>
      </c>
    </row>
    <row r="35" spans="1:7" ht="19.5" customHeight="1">
      <c r="A35" s="28"/>
      <c r="B35" s="28"/>
      <c r="C35" s="28"/>
      <c r="D35" s="29"/>
      <c r="E35" s="8"/>
      <c r="F35" s="8" t="s">
        <v>21</v>
      </c>
      <c r="G35" s="8"/>
    </row>
    <row r="36" spans="1:7" ht="19.5" customHeight="1">
      <c r="A36" s="28"/>
      <c r="B36" s="28"/>
      <c r="C36" s="28"/>
      <c r="D36" s="29"/>
      <c r="E36" s="8"/>
      <c r="F36" s="8" t="s">
        <v>19</v>
      </c>
      <c r="G36" s="3">
        <f>+G37</f>
        <v>764446</v>
      </c>
    </row>
    <row r="37" spans="1:7" ht="19.5" customHeight="1">
      <c r="A37" s="28"/>
      <c r="B37" s="28"/>
      <c r="C37" s="28"/>
      <c r="D37" s="29"/>
      <c r="E37" s="8"/>
      <c r="F37" s="8" t="s">
        <v>42</v>
      </c>
      <c r="G37" s="3">
        <f>+G38</f>
        <v>764446</v>
      </c>
    </row>
    <row r="38" spans="1:7" s="31" customFormat="1" ht="19.5" customHeight="1">
      <c r="A38" s="8"/>
      <c r="B38" s="8"/>
      <c r="C38" s="8"/>
      <c r="D38" s="8"/>
      <c r="E38" s="8"/>
      <c r="F38" s="30" t="s">
        <v>43</v>
      </c>
      <c r="G38" s="3">
        <f>+G39</f>
        <v>764446</v>
      </c>
    </row>
    <row r="39" spans="1:7" s="31" customFormat="1" ht="19.5" customHeight="1">
      <c r="A39" s="8"/>
      <c r="B39" s="8"/>
      <c r="C39" s="8"/>
      <c r="D39" s="8"/>
      <c r="E39" s="8"/>
      <c r="F39" s="30" t="s">
        <v>113</v>
      </c>
      <c r="G39" s="3">
        <f>+G40</f>
        <v>764446</v>
      </c>
    </row>
    <row r="40" spans="1:7" s="31" customFormat="1" ht="19.5" customHeight="1">
      <c r="A40" s="8"/>
      <c r="B40" s="8"/>
      <c r="C40" s="8"/>
      <c r="D40" s="8"/>
      <c r="E40" s="8"/>
      <c r="F40" s="30" t="s">
        <v>115</v>
      </c>
      <c r="G40" s="3">
        <v>764446</v>
      </c>
    </row>
    <row r="41" spans="1:7" ht="19.5" customHeight="1">
      <c r="A41" s="36" t="s">
        <v>40</v>
      </c>
      <c r="B41" s="2"/>
      <c r="C41" s="2"/>
      <c r="D41" s="2"/>
      <c r="E41" s="85"/>
      <c r="F41" s="2" t="s">
        <v>73</v>
      </c>
      <c r="G41" s="37">
        <f t="shared" ref="G41" si="2">SUM(G43)</f>
        <v>-2156949.1</v>
      </c>
    </row>
    <row r="42" spans="1:7" ht="19.5" customHeight="1">
      <c r="A42" s="2"/>
      <c r="B42" s="2"/>
      <c r="C42" s="2"/>
      <c r="D42" s="2"/>
      <c r="E42" s="85"/>
      <c r="F42" s="2" t="s">
        <v>12</v>
      </c>
      <c r="G42" s="37"/>
    </row>
    <row r="43" spans="1:7" ht="19.5" customHeight="1">
      <c r="A43" s="2"/>
      <c r="B43" s="36" t="s">
        <v>71</v>
      </c>
      <c r="C43" s="2"/>
      <c r="D43" s="2"/>
      <c r="E43" s="85"/>
      <c r="F43" s="2" t="s">
        <v>74</v>
      </c>
      <c r="G43" s="37">
        <f>SUM(G45)</f>
        <v>-2156949.1</v>
      </c>
    </row>
    <row r="44" spans="1:7" ht="19.5" customHeight="1">
      <c r="A44" s="2"/>
      <c r="B44" s="2"/>
      <c r="C44" s="2"/>
      <c r="D44" s="2"/>
      <c r="E44" s="85"/>
      <c r="F44" s="2" t="s">
        <v>12</v>
      </c>
      <c r="G44" s="37"/>
    </row>
    <row r="45" spans="1:7" ht="19.5" customHeight="1">
      <c r="A45" s="2"/>
      <c r="B45" s="2"/>
      <c r="C45" s="36" t="s">
        <v>40</v>
      </c>
      <c r="D45" s="2"/>
      <c r="E45" s="85"/>
      <c r="F45" s="2" t="s">
        <v>74</v>
      </c>
      <c r="G45" s="37">
        <f t="shared" ref="G45" si="3">SUM(G47)</f>
        <v>-2156949.1</v>
      </c>
    </row>
    <row r="46" spans="1:7" ht="19.5" customHeight="1">
      <c r="A46" s="2"/>
      <c r="B46" s="2"/>
      <c r="C46" s="2"/>
      <c r="D46" s="2"/>
      <c r="E46" s="85"/>
      <c r="F46" s="2" t="s">
        <v>12</v>
      </c>
      <c r="G46" s="37"/>
    </row>
    <row r="47" spans="1:7" ht="19.5" customHeight="1">
      <c r="A47" s="2"/>
      <c r="B47" s="2"/>
      <c r="C47" s="2"/>
      <c r="D47" s="36" t="s">
        <v>72</v>
      </c>
      <c r="E47" s="85"/>
      <c r="F47" s="8" t="s">
        <v>62</v>
      </c>
      <c r="G47" s="3">
        <f>+G49</f>
        <v>-2156949.1</v>
      </c>
    </row>
    <row r="48" spans="1:7" ht="19.5" customHeight="1">
      <c r="A48" s="2"/>
      <c r="B48" s="2"/>
      <c r="C48" s="2"/>
      <c r="D48" s="2"/>
      <c r="E48" s="85"/>
      <c r="F48" s="2" t="s">
        <v>12</v>
      </c>
      <c r="G48" s="38"/>
    </row>
    <row r="49" spans="1:7" ht="19.5" customHeight="1">
      <c r="A49" s="28"/>
      <c r="B49" s="28"/>
      <c r="C49" s="28"/>
      <c r="D49" s="29"/>
      <c r="E49" s="8">
        <v>13001</v>
      </c>
      <c r="F49" s="8" t="s">
        <v>65</v>
      </c>
      <c r="G49" s="3">
        <f>+G51</f>
        <v>-2156949.1</v>
      </c>
    </row>
    <row r="50" spans="1:7" ht="19.5" customHeight="1">
      <c r="A50" s="28"/>
      <c r="B50" s="28"/>
      <c r="C50" s="28"/>
      <c r="D50" s="29"/>
      <c r="E50" s="8"/>
      <c r="F50" s="8" t="s">
        <v>20</v>
      </c>
      <c r="G50" s="8"/>
    </row>
    <row r="51" spans="1:7" ht="19.5" customHeight="1">
      <c r="A51" s="28"/>
      <c r="B51" s="28"/>
      <c r="C51" s="28"/>
      <c r="D51" s="29"/>
      <c r="E51" s="8"/>
      <c r="F51" s="9" t="s">
        <v>61</v>
      </c>
      <c r="G51" s="3">
        <f>+G53</f>
        <v>-2156949.1</v>
      </c>
    </row>
    <row r="52" spans="1:7" ht="19.5" customHeight="1">
      <c r="A52" s="28"/>
      <c r="B52" s="28"/>
      <c r="C52" s="28"/>
      <c r="D52" s="29"/>
      <c r="E52" s="8"/>
      <c r="F52" s="8" t="s">
        <v>21</v>
      </c>
      <c r="G52" s="8"/>
    </row>
    <row r="53" spans="1:7" ht="19.5" customHeight="1">
      <c r="A53" s="28"/>
      <c r="B53" s="28"/>
      <c r="C53" s="28"/>
      <c r="D53" s="29"/>
      <c r="E53" s="8"/>
      <c r="F53" s="8" t="s">
        <v>19</v>
      </c>
      <c r="G53" s="3">
        <f>+G54</f>
        <v>-2156949.1</v>
      </c>
    </row>
    <row r="54" spans="1:7" ht="19.5" customHeight="1">
      <c r="A54" s="28"/>
      <c r="B54" s="28"/>
      <c r="C54" s="28"/>
      <c r="D54" s="29"/>
      <c r="E54" s="8"/>
      <c r="F54" s="8" t="s">
        <v>75</v>
      </c>
      <c r="G54" s="3">
        <f>+G55</f>
        <v>-2156949.1</v>
      </c>
    </row>
    <row r="55" spans="1:7" s="31" customFormat="1" ht="19.5" customHeight="1">
      <c r="A55" s="8"/>
      <c r="B55" s="8"/>
      <c r="C55" s="8"/>
      <c r="D55" s="8"/>
      <c r="E55" s="8"/>
      <c r="F55" s="30" t="s">
        <v>76</v>
      </c>
      <c r="G55" s="3">
        <f>+G56</f>
        <v>-2156949.1</v>
      </c>
    </row>
    <row r="56" spans="1:7" s="31" customFormat="1" ht="19.5" customHeight="1">
      <c r="A56" s="8"/>
      <c r="B56" s="8"/>
      <c r="C56" s="8"/>
      <c r="D56" s="8"/>
      <c r="E56" s="8"/>
      <c r="F56" s="30" t="s">
        <v>116</v>
      </c>
      <c r="G56" s="3">
        <f>+G57</f>
        <v>-2156949.1</v>
      </c>
    </row>
    <row r="57" spans="1:7" s="31" customFormat="1" ht="19.5" customHeight="1">
      <c r="A57" s="8"/>
      <c r="B57" s="8"/>
      <c r="C57" s="8"/>
      <c r="D57" s="8"/>
      <c r="E57" s="8"/>
      <c r="F57" s="30" t="s">
        <v>117</v>
      </c>
      <c r="G57" s="3">
        <v>-2156949.1</v>
      </c>
    </row>
    <row r="61" spans="1:7">
      <c r="F61" s="88"/>
    </row>
  </sheetData>
  <mergeCells count="5">
    <mergeCell ref="A1:G1"/>
    <mergeCell ref="A3:G3"/>
    <mergeCell ref="A5:C5"/>
    <mergeCell ref="D5:E5"/>
    <mergeCell ref="F5:F6"/>
  </mergeCells>
  <pageMargins left="0" right="0" top="0" bottom="0" header="0" footer="0"/>
  <pageSetup paperSize="9" scale="70" firstPageNumber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opLeftCell="A7" zoomScaleNormal="100" workbookViewId="0">
      <selection sqref="A1:D1"/>
    </sheetView>
  </sheetViews>
  <sheetFormatPr defaultColWidth="9.140625" defaultRowHeight="17.25"/>
  <cols>
    <col min="1" max="2" width="7.28515625" style="41" customWidth="1"/>
    <col min="3" max="3" width="85.28515625" style="40" customWidth="1"/>
    <col min="4" max="4" width="24.140625" style="48" customWidth="1"/>
    <col min="5" max="5" width="9.5703125" style="40" customWidth="1"/>
    <col min="6" max="6" width="16.42578125" style="61" bestFit="1" customWidth="1"/>
    <col min="7" max="8" width="18.28515625" style="61" bestFit="1" customWidth="1"/>
    <col min="9" max="9" width="18.5703125" style="61" bestFit="1" customWidth="1"/>
    <col min="10" max="10" width="16.42578125" style="40" customWidth="1"/>
    <col min="11" max="16384" width="9.140625" style="40"/>
  </cols>
  <sheetData>
    <row r="1" spans="1:9" s="7" customFormat="1" ht="56.25" customHeight="1">
      <c r="A1" s="116" t="s">
        <v>38</v>
      </c>
      <c r="B1" s="116"/>
      <c r="C1" s="116"/>
      <c r="D1" s="116"/>
      <c r="E1" s="71"/>
      <c r="F1" s="71"/>
    </row>
    <row r="2" spans="1:9">
      <c r="A2" s="120"/>
      <c r="B2" s="120"/>
      <c r="C2" s="120"/>
      <c r="D2" s="120"/>
    </row>
    <row r="3" spans="1:9" ht="40.5" customHeight="1">
      <c r="A3" s="121" t="s">
        <v>55</v>
      </c>
      <c r="B3" s="121"/>
      <c r="C3" s="121"/>
      <c r="D3" s="121"/>
    </row>
    <row r="4" spans="1:9">
      <c r="A4" s="56"/>
      <c r="B4" s="56"/>
      <c r="C4" s="57"/>
      <c r="D4" s="72" t="s">
        <v>31</v>
      </c>
    </row>
    <row r="5" spans="1:9" s="41" customFormat="1" ht="91.5" customHeight="1">
      <c r="A5" s="122" t="s">
        <v>32</v>
      </c>
      <c r="B5" s="122"/>
      <c r="C5" s="123" t="s">
        <v>45</v>
      </c>
      <c r="D5" s="73" t="s">
        <v>36</v>
      </c>
      <c r="F5" s="63"/>
      <c r="G5" s="63"/>
      <c r="H5" s="63"/>
      <c r="I5" s="63"/>
    </row>
    <row r="6" spans="1:9" s="41" customFormat="1" ht="81" customHeight="1">
      <c r="A6" s="50" t="s">
        <v>2</v>
      </c>
      <c r="B6" s="50" t="s">
        <v>3</v>
      </c>
      <c r="C6" s="123"/>
      <c r="D6" s="69" t="s">
        <v>33</v>
      </c>
      <c r="F6" s="63"/>
      <c r="G6" s="63"/>
      <c r="H6" s="63"/>
      <c r="I6" s="63"/>
    </row>
    <row r="7" spans="1:9" s="41" customFormat="1">
      <c r="A7" s="50"/>
      <c r="B7" s="50"/>
      <c r="C7" s="51" t="s">
        <v>50</v>
      </c>
      <c r="D7" s="62">
        <f>+D9</f>
        <v>1242903.1000000001</v>
      </c>
      <c r="F7" s="63"/>
      <c r="G7" s="63"/>
      <c r="H7" s="63"/>
      <c r="I7" s="63"/>
    </row>
    <row r="8" spans="1:9">
      <c r="A8" s="50"/>
      <c r="B8" s="50"/>
      <c r="C8" s="51" t="s">
        <v>51</v>
      </c>
      <c r="D8" s="70"/>
    </row>
    <row r="9" spans="1:9" s="41" customFormat="1">
      <c r="A9" s="42"/>
      <c r="B9" s="54"/>
      <c r="C9" s="54" t="s">
        <v>101</v>
      </c>
      <c r="D9" s="62">
        <f>+D11+D14</f>
        <v>1242903.1000000001</v>
      </c>
      <c r="F9" s="63"/>
      <c r="G9" s="63"/>
      <c r="H9" s="63"/>
      <c r="I9" s="63"/>
    </row>
    <row r="10" spans="1:9" s="41" customFormat="1">
      <c r="A10" s="42"/>
      <c r="B10" s="42"/>
      <c r="C10" s="42" t="s">
        <v>52</v>
      </c>
      <c r="D10" s="62"/>
      <c r="F10" s="63"/>
      <c r="G10" s="63"/>
      <c r="H10" s="63"/>
      <c r="I10" s="63"/>
    </row>
    <row r="11" spans="1:9" s="47" customFormat="1" ht="36" customHeight="1">
      <c r="A11" s="42">
        <v>1138</v>
      </c>
      <c r="B11" s="42">
        <v>31001</v>
      </c>
      <c r="C11" s="45" t="s">
        <v>102</v>
      </c>
      <c r="D11" s="62">
        <f>D13</f>
        <v>478457.1</v>
      </c>
      <c r="F11" s="64"/>
      <c r="G11" s="64"/>
      <c r="H11" s="64"/>
      <c r="I11" s="64"/>
    </row>
    <row r="12" spans="1:9" s="47" customFormat="1" ht="19.5" customHeight="1">
      <c r="A12" s="42"/>
      <c r="B12" s="42"/>
      <c r="C12" s="42" t="s">
        <v>56</v>
      </c>
      <c r="D12" s="62"/>
      <c r="F12" s="64"/>
      <c r="G12" s="64"/>
      <c r="H12" s="64"/>
      <c r="I12" s="64"/>
    </row>
    <row r="13" spans="1:9" s="67" customFormat="1" ht="19.5" customHeight="1">
      <c r="A13" s="65"/>
      <c r="B13" s="65"/>
      <c r="C13" s="66" t="s">
        <v>118</v>
      </c>
      <c r="D13" s="62">
        <f>+'3'!G27</f>
        <v>478457.1</v>
      </c>
      <c r="F13" s="68"/>
      <c r="G13" s="68"/>
      <c r="H13" s="68"/>
      <c r="I13" s="68"/>
    </row>
    <row r="14" spans="1:9" s="47" customFormat="1" ht="36" customHeight="1">
      <c r="A14" s="42">
        <v>1138</v>
      </c>
      <c r="B14" s="42">
        <v>31003</v>
      </c>
      <c r="C14" s="45" t="s">
        <v>103</v>
      </c>
      <c r="D14" s="62">
        <f>D16</f>
        <v>764446</v>
      </c>
      <c r="F14" s="64"/>
      <c r="G14" s="64"/>
      <c r="H14" s="64"/>
      <c r="I14" s="64"/>
    </row>
    <row r="15" spans="1:9" s="47" customFormat="1" ht="19.5" customHeight="1">
      <c r="A15" s="42"/>
      <c r="B15" s="42"/>
      <c r="C15" s="42" t="s">
        <v>56</v>
      </c>
      <c r="D15" s="62"/>
      <c r="F15" s="64"/>
      <c r="G15" s="64"/>
      <c r="H15" s="64"/>
      <c r="I15" s="64"/>
    </row>
    <row r="16" spans="1:9" s="67" customFormat="1" ht="19.5" customHeight="1">
      <c r="A16" s="65"/>
      <c r="B16" s="65"/>
      <c r="C16" s="66" t="s">
        <v>118</v>
      </c>
      <c r="D16" s="62">
        <f>+'3'!G34</f>
        <v>764446</v>
      </c>
      <c r="F16" s="68"/>
      <c r="G16" s="68"/>
      <c r="H16" s="68"/>
      <c r="I16" s="68"/>
    </row>
  </sheetData>
  <mergeCells count="5">
    <mergeCell ref="A1:D1"/>
    <mergeCell ref="A2:D2"/>
    <mergeCell ref="A3:D3"/>
    <mergeCell ref="A5:B5"/>
    <mergeCell ref="C5:C6"/>
  </mergeCells>
  <pageMargins left="0" right="0" top="0" bottom="0" header="0" footer="0"/>
  <pageSetup paperSize="9" scale="82" orientation="portrait" verticalDpi="0" r:id="rId1"/>
  <colBreaks count="1" manualBreakCount="1">
    <brk id="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zoomScaleNormal="100" zoomScaleSheetLayoutView="100" zoomScalePageLayoutView="120" workbookViewId="0">
      <selection activeCell="E10" sqref="E10"/>
    </sheetView>
  </sheetViews>
  <sheetFormatPr defaultColWidth="9.140625" defaultRowHeight="17.25"/>
  <cols>
    <col min="1" max="1" width="28.140625" style="39" customWidth="1"/>
    <col min="2" max="2" width="57" style="39" customWidth="1"/>
    <col min="3" max="3" width="37.140625" style="39" customWidth="1"/>
    <col min="4" max="4" width="9.140625" style="39"/>
    <col min="5" max="5" width="49.85546875" style="39" customWidth="1"/>
    <col min="6" max="16384" width="9.140625" style="39"/>
  </cols>
  <sheetData>
    <row r="1" spans="1:5" s="7" customFormat="1" ht="56.25" customHeight="1">
      <c r="A1" s="116" t="s">
        <v>54</v>
      </c>
      <c r="B1" s="116"/>
      <c r="C1" s="116"/>
      <c r="D1" s="71"/>
      <c r="E1" s="71"/>
    </row>
    <row r="3" spans="1:5" ht="58.5" customHeight="1">
      <c r="A3" s="126" t="s">
        <v>131</v>
      </c>
      <c r="B3" s="126"/>
      <c r="C3" s="126"/>
    </row>
    <row r="4" spans="1:5" ht="18.75" customHeight="1">
      <c r="A4" s="126" t="s">
        <v>119</v>
      </c>
      <c r="B4" s="126"/>
      <c r="C4" s="126"/>
    </row>
    <row r="6" spans="1:5">
      <c r="A6" s="75" t="s">
        <v>22</v>
      </c>
      <c r="B6" s="75" t="s">
        <v>23</v>
      </c>
    </row>
    <row r="7" spans="1:5">
      <c r="A7" s="80">
        <v>1138</v>
      </c>
      <c r="B7" s="80" t="s">
        <v>120</v>
      </c>
    </row>
    <row r="8" spans="1:5">
      <c r="A8" s="74"/>
    </row>
    <row r="9" spans="1:5">
      <c r="A9" s="81" t="s">
        <v>58</v>
      </c>
    </row>
    <row r="11" spans="1:5" ht="51.75">
      <c r="A11" s="75" t="s">
        <v>24</v>
      </c>
      <c r="B11" s="76">
        <v>1138</v>
      </c>
      <c r="C11" s="77" t="s">
        <v>59</v>
      </c>
    </row>
    <row r="12" spans="1:5">
      <c r="A12" s="75" t="s">
        <v>25</v>
      </c>
      <c r="B12" s="76">
        <v>11001</v>
      </c>
      <c r="C12" s="77" t="s">
        <v>33</v>
      </c>
    </row>
    <row r="13" spans="1:5" ht="86.25">
      <c r="A13" s="75" t="s">
        <v>26</v>
      </c>
      <c r="B13" s="75" t="s">
        <v>121</v>
      </c>
      <c r="C13" s="78"/>
    </row>
    <row r="14" spans="1:5" ht="86.25">
      <c r="A14" s="75" t="s">
        <v>27</v>
      </c>
      <c r="B14" s="82" t="s">
        <v>122</v>
      </c>
      <c r="C14" s="78"/>
    </row>
    <row r="15" spans="1:5">
      <c r="A15" s="75" t="s">
        <v>28</v>
      </c>
      <c r="B15" s="75" t="s">
        <v>123</v>
      </c>
      <c r="C15" s="78"/>
    </row>
    <row r="16" spans="1:5" ht="69">
      <c r="A16" s="75" t="s">
        <v>60</v>
      </c>
      <c r="B16" s="75" t="s">
        <v>124</v>
      </c>
      <c r="C16" s="78"/>
    </row>
    <row r="17" spans="1:3" ht="21.75" customHeight="1">
      <c r="A17" s="124" t="s">
        <v>29</v>
      </c>
      <c r="B17" s="125"/>
      <c r="C17" s="78"/>
    </row>
    <row r="18" spans="1:3" ht="20.25" customHeight="1">
      <c r="A18" s="83" t="s">
        <v>30</v>
      </c>
      <c r="B18" s="83"/>
      <c r="C18" s="79">
        <f>+'3'!G18</f>
        <v>914046</v>
      </c>
    </row>
    <row r="20" spans="1:3" ht="51.75">
      <c r="A20" s="75" t="s">
        <v>24</v>
      </c>
      <c r="B20" s="76">
        <v>1138</v>
      </c>
      <c r="C20" s="77" t="s">
        <v>59</v>
      </c>
    </row>
    <row r="21" spans="1:3">
      <c r="A21" s="75" t="s">
        <v>25</v>
      </c>
      <c r="B21" s="76">
        <v>31001</v>
      </c>
      <c r="C21" s="77" t="s">
        <v>33</v>
      </c>
    </row>
    <row r="22" spans="1:3" ht="34.5">
      <c r="A22" s="75" t="s">
        <v>26</v>
      </c>
      <c r="B22" s="75" t="s">
        <v>125</v>
      </c>
      <c r="C22" s="78"/>
    </row>
    <row r="23" spans="1:3" ht="51.75">
      <c r="A23" s="75" t="s">
        <v>27</v>
      </c>
      <c r="B23" s="82" t="s">
        <v>126</v>
      </c>
      <c r="C23" s="78"/>
    </row>
    <row r="24" spans="1:3" ht="51.75">
      <c r="A24" s="75" t="s">
        <v>28</v>
      </c>
      <c r="B24" s="75" t="s">
        <v>127</v>
      </c>
      <c r="C24" s="78"/>
    </row>
    <row r="25" spans="1:3" ht="51.75">
      <c r="A25" s="75" t="s">
        <v>128</v>
      </c>
      <c r="B25" s="75" t="s">
        <v>124</v>
      </c>
      <c r="C25" s="78"/>
    </row>
    <row r="26" spans="1:3" ht="21.75" customHeight="1">
      <c r="A26" s="124" t="s">
        <v>29</v>
      </c>
      <c r="B26" s="125"/>
      <c r="C26" s="78"/>
    </row>
    <row r="27" spans="1:3" ht="20.25" customHeight="1">
      <c r="A27" s="83" t="s">
        <v>30</v>
      </c>
      <c r="B27" s="83"/>
      <c r="C27" s="79">
        <f>+'3'!G27</f>
        <v>478457.1</v>
      </c>
    </row>
    <row r="29" spans="1:3" ht="51.75">
      <c r="A29" s="75" t="s">
        <v>24</v>
      </c>
      <c r="B29" s="76">
        <v>1138</v>
      </c>
      <c r="C29" s="77" t="s">
        <v>59</v>
      </c>
    </row>
    <row r="30" spans="1:3">
      <c r="A30" s="75" t="s">
        <v>25</v>
      </c>
      <c r="B30" s="76">
        <v>31003</v>
      </c>
      <c r="C30" s="77" t="s">
        <v>33</v>
      </c>
    </row>
    <row r="31" spans="1:3" ht="51.75">
      <c r="A31" s="75" t="s">
        <v>26</v>
      </c>
      <c r="B31" s="75" t="s">
        <v>129</v>
      </c>
      <c r="C31" s="78"/>
    </row>
    <row r="32" spans="1:3" ht="51.75">
      <c r="A32" s="75" t="s">
        <v>27</v>
      </c>
      <c r="B32" s="82" t="s">
        <v>130</v>
      </c>
      <c r="C32" s="78"/>
    </row>
    <row r="33" spans="1:3" ht="51.75">
      <c r="A33" s="75" t="s">
        <v>28</v>
      </c>
      <c r="B33" s="75" t="s">
        <v>127</v>
      </c>
      <c r="C33" s="78"/>
    </row>
    <row r="34" spans="1:3" ht="69">
      <c r="A34" s="75" t="s">
        <v>60</v>
      </c>
      <c r="B34" s="75" t="s">
        <v>124</v>
      </c>
      <c r="C34" s="78"/>
    </row>
    <row r="35" spans="1:3" ht="21.75" customHeight="1">
      <c r="A35" s="124" t="s">
        <v>29</v>
      </c>
      <c r="B35" s="125"/>
      <c r="C35" s="78"/>
    </row>
    <row r="36" spans="1:3" ht="20.25" customHeight="1">
      <c r="A36" s="83" t="s">
        <v>30</v>
      </c>
      <c r="B36" s="83"/>
      <c r="C36" s="79">
        <f>+'3'!G34</f>
        <v>764446</v>
      </c>
    </row>
  </sheetData>
  <mergeCells count="6">
    <mergeCell ref="A35:B35"/>
    <mergeCell ref="A1:C1"/>
    <mergeCell ref="A17:B17"/>
    <mergeCell ref="A3:C3"/>
    <mergeCell ref="A4:C4"/>
    <mergeCell ref="A26:B26"/>
  </mergeCells>
  <pageMargins left="0" right="0" top="0" bottom="0" header="0" footer="0"/>
  <pageSetup paperSize="9" scale="80" firstPageNumber="0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topLeftCell="A10" workbookViewId="0">
      <selection sqref="A1:C1"/>
    </sheetView>
  </sheetViews>
  <sheetFormatPr defaultColWidth="9.140625" defaultRowHeight="17.25"/>
  <cols>
    <col min="1" max="1" width="28.140625" style="39" customWidth="1"/>
    <col min="2" max="2" width="50.140625" style="39" customWidth="1"/>
    <col min="3" max="3" width="35.85546875" style="39" customWidth="1"/>
    <col min="4" max="4" width="9.140625" style="39"/>
    <col min="5" max="5" width="49.85546875" style="39" customWidth="1"/>
    <col min="6" max="16384" width="9.140625" style="39"/>
  </cols>
  <sheetData>
    <row r="1" spans="1:5" s="7" customFormat="1" ht="56.25" customHeight="1">
      <c r="A1" s="116" t="s">
        <v>57</v>
      </c>
      <c r="B1" s="116"/>
      <c r="C1" s="116"/>
      <c r="D1" s="71"/>
      <c r="E1" s="71"/>
    </row>
    <row r="3" spans="1:5" ht="58.5" customHeight="1">
      <c r="A3" s="126" t="s">
        <v>86</v>
      </c>
      <c r="B3" s="126"/>
      <c r="C3" s="126"/>
    </row>
    <row r="4" spans="1:5" ht="16.149999999999999" customHeight="1">
      <c r="A4" s="126" t="s">
        <v>77</v>
      </c>
      <c r="B4" s="126"/>
      <c r="C4" s="126"/>
    </row>
    <row r="6" spans="1:5">
      <c r="A6" s="75" t="s">
        <v>22</v>
      </c>
      <c r="B6" s="75" t="s">
        <v>23</v>
      </c>
    </row>
    <row r="7" spans="1:5">
      <c r="A7" s="80">
        <v>1006</v>
      </c>
      <c r="B7" s="80" t="s">
        <v>78</v>
      </c>
    </row>
    <row r="8" spans="1:5">
      <c r="A8" s="74"/>
    </row>
    <row r="9" spans="1:5">
      <c r="A9" s="81" t="s">
        <v>58</v>
      </c>
    </row>
    <row r="11" spans="1:5" ht="78" customHeight="1">
      <c r="A11" s="75" t="s">
        <v>24</v>
      </c>
      <c r="B11" s="76">
        <v>1006</v>
      </c>
      <c r="C11" s="77" t="s">
        <v>84</v>
      </c>
    </row>
    <row r="12" spans="1:5">
      <c r="A12" s="75" t="s">
        <v>25</v>
      </c>
      <c r="B12" s="76">
        <v>13001</v>
      </c>
      <c r="C12" s="77" t="s">
        <v>33</v>
      </c>
    </row>
    <row r="13" spans="1:5" ht="34.5">
      <c r="A13" s="75" t="s">
        <v>26</v>
      </c>
      <c r="B13" s="75" t="s">
        <v>79</v>
      </c>
      <c r="C13" s="78"/>
    </row>
    <row r="14" spans="1:5" ht="34.5">
      <c r="A14" s="75" t="s">
        <v>27</v>
      </c>
      <c r="B14" s="82" t="s">
        <v>80</v>
      </c>
      <c r="C14" s="78"/>
    </row>
    <row r="15" spans="1:5" ht="22.5" customHeight="1">
      <c r="A15" s="75" t="s">
        <v>28</v>
      </c>
      <c r="B15" s="75" t="s">
        <v>81</v>
      </c>
      <c r="C15" s="78"/>
    </row>
    <row r="16" spans="1:5" ht="51.75">
      <c r="A16" s="75" t="s">
        <v>82</v>
      </c>
      <c r="B16" s="75" t="s">
        <v>87</v>
      </c>
      <c r="C16" s="78"/>
    </row>
    <row r="17" spans="1:3" ht="21.75" customHeight="1">
      <c r="A17" s="124" t="s">
        <v>29</v>
      </c>
      <c r="B17" s="125"/>
      <c r="C17" s="78"/>
    </row>
    <row r="18" spans="1:3" ht="21.75" customHeight="1">
      <c r="A18" s="87" t="s">
        <v>83</v>
      </c>
      <c r="B18" s="86"/>
      <c r="C18" s="78"/>
    </row>
    <row r="19" spans="1:3" ht="20.25" customHeight="1">
      <c r="A19" s="83" t="s">
        <v>30</v>
      </c>
      <c r="B19" s="83"/>
      <c r="C19" s="79">
        <f>+'3'!G49</f>
        <v>-2156949.1</v>
      </c>
    </row>
  </sheetData>
  <mergeCells count="4">
    <mergeCell ref="A1:C1"/>
    <mergeCell ref="A3:C3"/>
    <mergeCell ref="A4:C4"/>
    <mergeCell ref="A17:B17"/>
  </mergeCells>
  <pageMargins left="0.54" right="0.70866141732283472" top="0.74803149606299213" bottom="0.74803149606299213" header="0.31496062992125984" footer="0.31496062992125984"/>
  <pageSetup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'4'!Print_Area</vt:lpstr>
      <vt:lpstr>'5'!Print_Area</vt:lpstr>
      <vt:lpstr>'6'!Print_Area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Lilit Harutyunyan</dc:creator>
  <cp:keywords>https:/mul2.gov.am/tasks/682605/oneclick/6e7ab430b7f88622c32f16fde736b48dade2fa548348977c917c83fe591d7fe0.xlsx?token=1c548b917eaa4484c3b1cce4e6b554c2</cp:keywords>
  <cp:lastModifiedBy>Yelena Petrosyan</cp:lastModifiedBy>
  <cp:revision>58</cp:revision>
  <cp:lastPrinted>2022-10-05T18:10:40Z</cp:lastPrinted>
  <dcterms:created xsi:type="dcterms:W3CDTF">2019-03-14T07:25:24Z</dcterms:created>
  <dcterms:modified xsi:type="dcterms:W3CDTF">2022-10-05T11:32:14Z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