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50" activeTab="5"/>
  </bookViews>
  <sheets>
    <sheet name="N 1" sheetId="48" r:id="rId1"/>
    <sheet name="N 2" sheetId="49" r:id="rId2"/>
    <sheet name="N 3" sheetId="53" r:id="rId3"/>
    <sheet name="N 4" sheetId="54" r:id="rId4"/>
    <sheet name="N 5" sheetId="55" r:id="rId5"/>
    <sheet name="N 6" sheetId="56" r:id="rId6"/>
    <sheet name="N 7" sheetId="57" r:id="rId7"/>
    <sheet name="N 8" sheetId="62" r:id="rId8"/>
    <sheet name="N 9 " sheetId="5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_xlnm._FilterDatabase" localSheetId="5" hidden="1">'N 6'!$A$8:$F$42</definedName>
    <definedName name="_tab10" localSheetId="2">#REF!</definedName>
    <definedName name="_tab10" localSheetId="3">#REF!</definedName>
    <definedName name="_tab10" localSheetId="4">#REF!</definedName>
    <definedName name="_tab10" localSheetId="6">#REF!</definedName>
    <definedName name="_tab10" localSheetId="7">#REF!</definedName>
    <definedName name="_tab10" localSheetId="8">#REF!</definedName>
    <definedName name="_tab10">#REF!</definedName>
    <definedName name="_tab11" localSheetId="2">#REF!</definedName>
    <definedName name="_tab11" localSheetId="3">#REF!</definedName>
    <definedName name="_tab11" localSheetId="4">#REF!</definedName>
    <definedName name="_tab11" localSheetId="6">#REF!</definedName>
    <definedName name="_tab11" localSheetId="7">#REF!</definedName>
    <definedName name="_tab11" localSheetId="8">#REF!</definedName>
    <definedName name="_tab11">#REF!</definedName>
    <definedName name="_tab12" localSheetId="2">#REF!</definedName>
    <definedName name="_tab12" localSheetId="3">#REF!</definedName>
    <definedName name="_tab12" localSheetId="4">#REF!</definedName>
    <definedName name="_tab12" localSheetId="6">#REF!</definedName>
    <definedName name="_tab12" localSheetId="7">#REF!</definedName>
    <definedName name="_tab12" localSheetId="8">#REF!</definedName>
    <definedName name="_tab12">#REF!</definedName>
    <definedName name="_tab13" localSheetId="2">#REF!</definedName>
    <definedName name="_tab13" localSheetId="3">#REF!</definedName>
    <definedName name="_tab13" localSheetId="4">#REF!</definedName>
    <definedName name="_tab13" localSheetId="6">#REF!</definedName>
    <definedName name="_tab13" localSheetId="7">#REF!</definedName>
    <definedName name="_tab13" localSheetId="8">#REF!</definedName>
    <definedName name="_tab13">#REF!</definedName>
    <definedName name="_tab14" localSheetId="2">#REF!</definedName>
    <definedName name="_tab14" localSheetId="3">#REF!</definedName>
    <definedName name="_tab14" localSheetId="4">#REF!</definedName>
    <definedName name="_tab14" localSheetId="6">#REF!</definedName>
    <definedName name="_tab14" localSheetId="7">#REF!</definedName>
    <definedName name="_tab14" localSheetId="8">#REF!</definedName>
    <definedName name="_tab14">#REF!</definedName>
    <definedName name="_tab15" localSheetId="2">#REF!</definedName>
    <definedName name="_tab15" localSheetId="3">#REF!</definedName>
    <definedName name="_tab15" localSheetId="4">#REF!</definedName>
    <definedName name="_tab15" localSheetId="6">#REF!</definedName>
    <definedName name="_tab15" localSheetId="7">#REF!</definedName>
    <definedName name="_tab15" localSheetId="8">#REF!</definedName>
    <definedName name="_tab15">#REF!</definedName>
    <definedName name="_tab16" localSheetId="2">#REF!</definedName>
    <definedName name="_tab16" localSheetId="3">#REF!</definedName>
    <definedName name="_tab16" localSheetId="4">#REF!</definedName>
    <definedName name="_tab16" localSheetId="6">#REF!</definedName>
    <definedName name="_tab16" localSheetId="7">#REF!</definedName>
    <definedName name="_tab16" localSheetId="8">#REF!</definedName>
    <definedName name="_tab16">#REF!</definedName>
    <definedName name="_tab17" localSheetId="2">#REF!</definedName>
    <definedName name="_tab17" localSheetId="3">#REF!</definedName>
    <definedName name="_tab17" localSheetId="4">#REF!</definedName>
    <definedName name="_tab17" localSheetId="6">#REF!</definedName>
    <definedName name="_tab17" localSheetId="7">#REF!</definedName>
    <definedName name="_tab17" localSheetId="8">#REF!</definedName>
    <definedName name="_tab17">#REF!</definedName>
    <definedName name="_tab18" localSheetId="2">#REF!</definedName>
    <definedName name="_tab18" localSheetId="3">#REF!</definedName>
    <definedName name="_tab18" localSheetId="4">#REF!</definedName>
    <definedName name="_tab18" localSheetId="6">#REF!</definedName>
    <definedName name="_tab18" localSheetId="7">#REF!</definedName>
    <definedName name="_tab18" localSheetId="8">#REF!</definedName>
    <definedName name="_tab18">#REF!</definedName>
    <definedName name="_tab19" localSheetId="2">#REF!</definedName>
    <definedName name="_tab19" localSheetId="3">#REF!</definedName>
    <definedName name="_tab19" localSheetId="4">#REF!</definedName>
    <definedName name="_tab19" localSheetId="6">#REF!</definedName>
    <definedName name="_tab19" localSheetId="7">#REF!</definedName>
    <definedName name="_tab19" localSheetId="8">#REF!</definedName>
    <definedName name="_tab19">#REF!</definedName>
    <definedName name="_tab20" localSheetId="2">#REF!</definedName>
    <definedName name="_tab20" localSheetId="3">#REF!</definedName>
    <definedName name="_tab20" localSheetId="4">#REF!</definedName>
    <definedName name="_tab20" localSheetId="6">#REF!</definedName>
    <definedName name="_tab20" localSheetId="7">#REF!</definedName>
    <definedName name="_tab20" localSheetId="8">#REF!</definedName>
    <definedName name="_tab20">#REF!</definedName>
    <definedName name="_tab21" localSheetId="2">#REF!</definedName>
    <definedName name="_tab21" localSheetId="3">#REF!</definedName>
    <definedName name="_tab21" localSheetId="4">#REF!</definedName>
    <definedName name="_tab21" localSheetId="6">#REF!</definedName>
    <definedName name="_tab21" localSheetId="7">#REF!</definedName>
    <definedName name="_tab21" localSheetId="8">#REF!</definedName>
    <definedName name="_tab21">#REF!</definedName>
    <definedName name="_tab22" localSheetId="2">#REF!</definedName>
    <definedName name="_tab22" localSheetId="3">#REF!</definedName>
    <definedName name="_tab22" localSheetId="4">#REF!</definedName>
    <definedName name="_tab22" localSheetId="6">#REF!</definedName>
    <definedName name="_tab22" localSheetId="7">#REF!</definedName>
    <definedName name="_tab22" localSheetId="8">#REF!</definedName>
    <definedName name="_tab22">#REF!</definedName>
    <definedName name="_tab23" localSheetId="2">#REF!</definedName>
    <definedName name="_tab23" localSheetId="3">#REF!</definedName>
    <definedName name="_tab23" localSheetId="4">#REF!</definedName>
    <definedName name="_tab23" localSheetId="6">#REF!</definedName>
    <definedName name="_tab23" localSheetId="7">#REF!</definedName>
    <definedName name="_tab23" localSheetId="8">#REF!</definedName>
    <definedName name="_tab23">#REF!</definedName>
    <definedName name="_tab24" localSheetId="2">#REF!</definedName>
    <definedName name="_tab24" localSheetId="3">#REF!</definedName>
    <definedName name="_tab24" localSheetId="4">#REF!</definedName>
    <definedName name="_tab24" localSheetId="6">#REF!</definedName>
    <definedName name="_tab24" localSheetId="7">#REF!</definedName>
    <definedName name="_tab24" localSheetId="8">#REF!</definedName>
    <definedName name="_tab24">#REF!</definedName>
    <definedName name="_tab5" localSheetId="2">#REF!</definedName>
    <definedName name="_tab5" localSheetId="3">#REF!</definedName>
    <definedName name="_tab5" localSheetId="4">#REF!</definedName>
    <definedName name="_tab5" localSheetId="6">#REF!</definedName>
    <definedName name="_tab5" localSheetId="7">#REF!</definedName>
    <definedName name="_tab5" localSheetId="8">#REF!</definedName>
    <definedName name="_tab5">#REF!</definedName>
    <definedName name="_tab6" localSheetId="2">#REF!</definedName>
    <definedName name="_tab6" localSheetId="3">#REF!</definedName>
    <definedName name="_tab6" localSheetId="4">#REF!</definedName>
    <definedName name="_tab6" localSheetId="6">#REF!</definedName>
    <definedName name="_tab6" localSheetId="7">#REF!</definedName>
    <definedName name="_tab6" localSheetId="8">#REF!</definedName>
    <definedName name="_tab6">#REF!</definedName>
    <definedName name="_tab7" localSheetId="2">#REF!</definedName>
    <definedName name="_tab7" localSheetId="3">#REF!</definedName>
    <definedName name="_tab7" localSheetId="4">#REF!</definedName>
    <definedName name="_tab7" localSheetId="6">#REF!</definedName>
    <definedName name="_tab7" localSheetId="7">#REF!</definedName>
    <definedName name="_tab7" localSheetId="8">#REF!</definedName>
    <definedName name="_tab7">#REF!</definedName>
    <definedName name="_tab8" localSheetId="2">#REF!</definedName>
    <definedName name="_tab8" localSheetId="3">#REF!</definedName>
    <definedName name="_tab8" localSheetId="4">#REF!</definedName>
    <definedName name="_tab8" localSheetId="6">#REF!</definedName>
    <definedName name="_tab8" localSheetId="7">#REF!</definedName>
    <definedName name="_tab8" localSheetId="8">#REF!</definedName>
    <definedName name="_tab8">#REF!</definedName>
    <definedName name="_tab9" localSheetId="2">#REF!</definedName>
    <definedName name="_tab9" localSheetId="3">#REF!</definedName>
    <definedName name="_tab9" localSheetId="4">#REF!</definedName>
    <definedName name="_tab9" localSheetId="6">#REF!</definedName>
    <definedName name="_tab9" localSheetId="7">#REF!</definedName>
    <definedName name="_tab9" localSheetId="8">#REF!</definedName>
    <definedName name="_tab9">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 localSheetId="4">#REF!</definedName>
    <definedName name="AgencyCode" localSheetId="5">#REF!</definedName>
    <definedName name="AgencyCode" localSheetId="6">#REF!</definedName>
    <definedName name="AgencyCode" localSheetId="7">#REF!</definedName>
    <definedName name="AgencyCode" localSheetId="8">#REF!</definedName>
    <definedName name="AgencyCode">#REF!</definedName>
    <definedName name="AgencyName" localSheetId="2">#REF!</definedName>
    <definedName name="AgencyName" localSheetId="3">#REF!</definedName>
    <definedName name="AgencyName" localSheetId="4">#REF!</definedName>
    <definedName name="AgencyName" localSheetId="5">#REF!</definedName>
    <definedName name="AgencyName" localSheetId="6">#REF!</definedName>
    <definedName name="AgencyName" localSheetId="7">#REF!</definedName>
    <definedName name="AgencyName" localSheetId="8">#REF!</definedName>
    <definedName name="AgencyName">#REF!</definedName>
    <definedName name="ampop_krchat" localSheetId="2">#REF!</definedName>
    <definedName name="ampop_krchat" localSheetId="3">#REF!</definedName>
    <definedName name="ampop_krchat" localSheetId="4">#REF!</definedName>
    <definedName name="ampop_krchat" localSheetId="5">#REF!</definedName>
    <definedName name="ampop_krchat" localSheetId="6">#REF!</definedName>
    <definedName name="ampop_krchat" localSheetId="7">#REF!</definedName>
    <definedName name="ampop_krchat" localSheetId="8">#REF!</definedName>
    <definedName name="ampop_krchat">#REF!</definedName>
    <definedName name="Armata" localSheetId="2">#REF!</definedName>
    <definedName name="Armata" localSheetId="3">#REF!</definedName>
    <definedName name="Armata" localSheetId="4">#REF!</definedName>
    <definedName name="Armata" localSheetId="5">#REF!</definedName>
    <definedName name="Armata" localSheetId="6">#REF!</definedName>
    <definedName name="Armata" localSheetId="7">#REF!</definedName>
    <definedName name="Armata" localSheetId="8">#REF!</definedName>
    <definedName name="Armata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7">#REF!</definedName>
    <definedName name="BOP" localSheetId="8">#REF!</definedName>
    <definedName name="BOP">#REF!</definedName>
    <definedName name="BOPfoot" localSheetId="2">#REF!</definedName>
    <definedName name="BOPfoot" localSheetId="3">#REF!</definedName>
    <definedName name="BOPfoot" localSheetId="4">#REF!</definedName>
    <definedName name="BOPfoot" localSheetId="5">#REF!</definedName>
    <definedName name="BOPfoot" localSheetId="6">#REF!</definedName>
    <definedName name="BOPfoot" localSheetId="7">#REF!</definedName>
    <definedName name="BOPfoot" localSheetId="8">#REF!</definedName>
    <definedName name="BOPfoot">#REF!</definedName>
    <definedName name="davit" localSheetId="7">#REF!</definedName>
    <definedName name="davit">#REF!</definedName>
    <definedName name="DebtCG" localSheetId="2">'[1]Fis-Debt'!#REF!</definedName>
    <definedName name="DebtCG" localSheetId="3">'[1]Fis-Debt'!#REF!</definedName>
    <definedName name="DebtCG" localSheetId="4">'[1]Fis-Debt'!#REF!</definedName>
    <definedName name="DebtCG" localSheetId="5">'[1]Fis-Debt'!#REF!</definedName>
    <definedName name="DebtCG" localSheetId="6">'[1]Fis-Debt'!#REF!</definedName>
    <definedName name="DebtCG" localSheetId="7">'[1]Fis-Debt'!#REF!</definedName>
    <definedName name="DebtCG" localSheetId="8">'[1]Fis-Debt'!#REF!</definedName>
    <definedName name="DebtCG">'[1]Fis-Debt'!#REF!</definedName>
    <definedName name="DebtGG" localSheetId="0">#REF!</definedName>
    <definedName name="DebtGG" localSheetId="1">#REF!</definedName>
    <definedName name="DebtGG" localSheetId="2">#REF!</definedName>
    <definedName name="DebtGG" localSheetId="3">#REF!</definedName>
    <definedName name="DebtGG" localSheetId="4">#REF!</definedName>
    <definedName name="DebtGG" localSheetId="5">#REF!</definedName>
    <definedName name="DebtGG" localSheetId="6">#REF!</definedName>
    <definedName name="DebtGG" localSheetId="7">#REF!</definedName>
    <definedName name="DebtGG" localSheetId="8">#REF!</definedName>
    <definedName name="DebtGG">#REF!</definedName>
    <definedName name="Functional1" localSheetId="2">#REF!</definedName>
    <definedName name="Functional1" localSheetId="3">#REF!</definedName>
    <definedName name="Functional1" localSheetId="4">#REF!</definedName>
    <definedName name="Functional1" localSheetId="5">#REF!</definedName>
    <definedName name="Functional1" localSheetId="6">#REF!</definedName>
    <definedName name="Functional1" localSheetId="7">#REF!</definedName>
    <definedName name="Functional1" localSheetId="8">#REF!</definedName>
    <definedName name="Functional1">#REF!</definedName>
    <definedName name="ggg" localSheetId="7">#REF!</definedName>
    <definedName name="ggg">#REF!</definedName>
    <definedName name="Hav" localSheetId="2">#REF!,#REF!</definedName>
    <definedName name="Hav" localSheetId="3">#REF!,#REF!</definedName>
    <definedName name="Hav" localSheetId="4">#REF!,#REF!</definedName>
    <definedName name="Hav" localSheetId="6">#REF!,#REF!</definedName>
    <definedName name="Hav" localSheetId="7">#REF!,#REF!</definedName>
    <definedName name="Hav" localSheetId="8">#REF!,#REF!</definedName>
    <definedName name="Hav">#REF!,#REF!</definedName>
    <definedName name="MonExo" localSheetId="2">#REF!</definedName>
    <definedName name="MonExo" localSheetId="3">#REF!</definedName>
    <definedName name="MonExo" localSheetId="4">#REF!</definedName>
    <definedName name="MonExo" localSheetId="5">#REF!</definedName>
    <definedName name="MonExo" localSheetId="6">#REF!</definedName>
    <definedName name="MonExo" localSheetId="7">#REF!</definedName>
    <definedName name="MonExo" localSheetId="8">#REF!</definedName>
    <definedName name="MonExo">#REF!</definedName>
    <definedName name="MonGrow" localSheetId="2">[2]BM!#REF!</definedName>
    <definedName name="MonGrow" localSheetId="3">[2]BM!#REF!</definedName>
    <definedName name="MonGrow" localSheetId="4">[2]BM!#REF!</definedName>
    <definedName name="MonGrow" localSheetId="5">[2]BM!#REF!</definedName>
    <definedName name="MonGrow" localSheetId="6">[2]BM!#REF!</definedName>
    <definedName name="MonGrow" localSheetId="7">[2]BM!#REF!</definedName>
    <definedName name="MonGrow" localSheetId="8">[2]BM!#REF!</definedName>
    <definedName name="MonGrow">[2]BM!#REF!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 localSheetId="4">#REF!</definedName>
    <definedName name="PANature" localSheetId="5">#REF!</definedName>
    <definedName name="PANature" localSheetId="6">#REF!</definedName>
    <definedName name="PANature" localSheetId="7">#REF!</definedName>
    <definedName name="PANature" localSheetId="8">#REF!</definedName>
    <definedName name="PANature">#REF!</definedName>
    <definedName name="par_count" localSheetId="2">#REF!,#REF!,#REF!,#REF!,#REF!,#REF!,#REF!,#REF!,#REF!,#REF!,#REF!,#REF!,#REF!,#REF!,#REF!</definedName>
    <definedName name="par_count" localSheetId="3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 localSheetId="6">#REF!,#REF!,#REF!,#REF!,#REF!,#REF!,#REF!,#REF!,#REF!,#REF!,#REF!,#REF!,#REF!,#REF!,#REF!</definedName>
    <definedName name="par_count" localSheetId="7">#REF!,#REF!,#REF!,#REF!,#REF!,#REF!,#REF!,#REF!,#REF!,#REF!,#REF!,#REF!,#REF!,#REF!,#REF!</definedName>
    <definedName name="par_count" localSheetId="8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2">#REF!,#REF!,#REF!,#REF!,#REF!</definedName>
    <definedName name="par_qual" localSheetId="3">#REF!,#REF!,#REF!,#REF!,#REF!</definedName>
    <definedName name="par_qual" localSheetId="4">#REF!,#REF!,#REF!,#REF!,#REF!</definedName>
    <definedName name="par_qual" localSheetId="6">#REF!,#REF!,#REF!,#REF!,#REF!</definedName>
    <definedName name="par_qual" localSheetId="7">#REF!,#REF!,#REF!,#REF!,#REF!</definedName>
    <definedName name="par_qual" localSheetId="8">#REF!,#REF!,#REF!,#REF!,#REF!</definedName>
    <definedName name="par_qual">#REF!,#REF!,#REF!,#REF!,#REF!</definedName>
    <definedName name="par_time" localSheetId="2">#REF!,#REF!,#REF!,#REF!</definedName>
    <definedName name="par_time" localSheetId="3">#REF!,#REF!,#REF!,#REF!</definedName>
    <definedName name="par_time" localSheetId="4">#REF!,#REF!,#REF!,#REF!</definedName>
    <definedName name="par_time" localSheetId="6">#REF!,#REF!,#REF!,#REF!</definedName>
    <definedName name="par_time" localSheetId="7">#REF!,#REF!,#REF!,#REF!</definedName>
    <definedName name="par_time" localSheetId="8">#REF!,#REF!,#REF!,#REF!</definedName>
    <definedName name="par_time">#REF!,#REF!,#REF!,#REF!</definedName>
    <definedName name="par2.12s" localSheetId="2">#REF!</definedName>
    <definedName name="par2.12s" localSheetId="3">#REF!</definedName>
    <definedName name="par2.12s" localSheetId="4">#REF!</definedName>
    <definedName name="par2.12s" localSheetId="6">#REF!</definedName>
    <definedName name="par2.12s" localSheetId="7">#REF!</definedName>
    <definedName name="par2.12s" localSheetId="8">#REF!</definedName>
    <definedName name="par2.12s">#REF!</definedName>
    <definedName name="par2.4s" localSheetId="2">#REF!,#REF!,#REF!,#REF!,#REF!,#REF!,#REF!,#REF!,#REF!,#REF!,#REF!,#REF!,#REF!,#REF!,#REF!,#REF!</definedName>
    <definedName name="par2.4s" localSheetId="3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 localSheetId="6">#REF!,#REF!,#REF!,#REF!,#REF!,#REF!,#REF!,#REF!,#REF!,#REF!,#REF!,#REF!,#REF!,#REF!,#REF!,#REF!</definedName>
    <definedName name="par2.4s" localSheetId="7">#REF!,#REF!,#REF!,#REF!,#REF!,#REF!,#REF!,#REF!,#REF!,#REF!,#REF!,#REF!,#REF!,#REF!,#REF!,#REF!</definedName>
    <definedName name="par2.4s" localSheetId="8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2">#REF!,#REF!</definedName>
    <definedName name="par2.5s" localSheetId="3">#REF!,#REF!</definedName>
    <definedName name="par2.5s" localSheetId="4">#REF!,#REF!</definedName>
    <definedName name="par2.5s" localSheetId="6">#REF!,#REF!</definedName>
    <definedName name="par2.5s" localSheetId="7">#REF!,#REF!</definedName>
    <definedName name="par2.5s" localSheetId="8">#REF!,#REF!</definedName>
    <definedName name="par2.5s">#REF!,#REF!</definedName>
    <definedName name="par2.6s" localSheetId="2">#REF!,#REF!,#REF!,#REF!</definedName>
    <definedName name="par2.6s" localSheetId="3">#REF!,#REF!,#REF!,#REF!</definedName>
    <definedName name="par2.6s" localSheetId="4">#REF!,#REF!,#REF!,#REF!</definedName>
    <definedName name="par2.6s" localSheetId="6">#REF!,#REF!,#REF!,#REF!</definedName>
    <definedName name="par2.6s" localSheetId="7">#REF!,#REF!,#REF!,#REF!</definedName>
    <definedName name="par2.6s" localSheetId="8">#REF!,#REF!,#REF!,#REF!</definedName>
    <definedName name="par2.6s">#REF!,#REF!,#REF!,#REF!</definedName>
    <definedName name="par2.7s" localSheetId="2">#REF!,#REF!</definedName>
    <definedName name="par2.7s" localSheetId="3">#REF!,#REF!</definedName>
    <definedName name="par2.7s" localSheetId="4">#REF!,#REF!</definedName>
    <definedName name="par2.7s" localSheetId="6">#REF!,#REF!</definedName>
    <definedName name="par2.7s" localSheetId="7">#REF!,#REF!</definedName>
    <definedName name="par2.7s" localSheetId="8">#REF!,#REF!</definedName>
    <definedName name="par2.7s">#REF!,#REF!</definedName>
    <definedName name="par2.9s" localSheetId="2">#REF!,#REF!,#REF!,#REF!,#REF!,#REF!,#REF!,#REF!,#REF!,#REF!,#REF!,#REF!,#REF!,#REF!,#REF!,#REF!</definedName>
    <definedName name="par2.9s" localSheetId="3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 localSheetId="6">#REF!,#REF!,#REF!,#REF!,#REF!,#REF!,#REF!,#REF!,#REF!,#REF!,#REF!,#REF!,#REF!,#REF!,#REF!,#REF!</definedName>
    <definedName name="par2.9s" localSheetId="7">#REF!,#REF!,#REF!,#REF!,#REF!,#REF!,#REF!,#REF!,#REF!,#REF!,#REF!,#REF!,#REF!,#REF!,#REF!,#REF!</definedName>
    <definedName name="par2.9s" localSheetId="8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2">#REF!,#REF!</definedName>
    <definedName name="par4.10s" localSheetId="3">#REF!,#REF!</definedName>
    <definedName name="par4.10s" localSheetId="4">#REF!,#REF!</definedName>
    <definedName name="par4.10s" localSheetId="6">#REF!,#REF!</definedName>
    <definedName name="par4.10s" localSheetId="7">#REF!,#REF!</definedName>
    <definedName name="par4.10s" localSheetId="8">#REF!,#REF!</definedName>
    <definedName name="par4.10s">#REF!,#REF!</definedName>
    <definedName name="par4.11d" localSheetId="2">#REF!,#REF!,#REF!,#REF!,#REF!</definedName>
    <definedName name="par4.11d" localSheetId="3">#REF!,#REF!,#REF!,#REF!,#REF!</definedName>
    <definedName name="par4.11d" localSheetId="4">#REF!,#REF!,#REF!,#REF!,#REF!</definedName>
    <definedName name="par4.11d" localSheetId="6">#REF!,#REF!,#REF!,#REF!,#REF!</definedName>
    <definedName name="par4.11d" localSheetId="7">#REF!,#REF!,#REF!,#REF!,#REF!</definedName>
    <definedName name="par4.11d" localSheetId="8">#REF!,#REF!,#REF!,#REF!,#REF!</definedName>
    <definedName name="par4.11d">#REF!,#REF!,#REF!,#REF!,#REF!</definedName>
    <definedName name="par4.12d" localSheetId="2">#REF!</definedName>
    <definedName name="par4.12d" localSheetId="3">#REF!</definedName>
    <definedName name="par4.12d" localSheetId="4">#REF!</definedName>
    <definedName name="par4.12d" localSheetId="6">#REF!</definedName>
    <definedName name="par4.12d" localSheetId="7">#REF!</definedName>
    <definedName name="par4.12d" localSheetId="8">#REF!</definedName>
    <definedName name="par4.12d">#REF!</definedName>
    <definedName name="par4.13s" localSheetId="2">#REF!</definedName>
    <definedName name="par4.13s" localSheetId="3">#REF!</definedName>
    <definedName name="par4.13s" localSheetId="4">#REF!</definedName>
    <definedName name="par4.13s" localSheetId="6">#REF!</definedName>
    <definedName name="par4.13s" localSheetId="7">#REF!</definedName>
    <definedName name="par4.13s" localSheetId="8">#REF!</definedName>
    <definedName name="par4.13s">#REF!</definedName>
    <definedName name="par4.14" localSheetId="2">#REF!,#REF!,#REF!,#REF!,#REF!,#REF!</definedName>
    <definedName name="par4.14" localSheetId="3">#REF!,#REF!,#REF!,#REF!,#REF!,#REF!</definedName>
    <definedName name="par4.14" localSheetId="4">#REF!,#REF!,#REF!,#REF!,#REF!,#REF!</definedName>
    <definedName name="par4.14" localSheetId="6">#REF!,#REF!,#REF!,#REF!,#REF!,#REF!</definedName>
    <definedName name="par4.14" localSheetId="7">#REF!,#REF!,#REF!,#REF!,#REF!,#REF!</definedName>
    <definedName name="par4.14" localSheetId="8">#REF!,#REF!,#REF!,#REF!,#REF!,#REF!</definedName>
    <definedName name="par4.14">#REF!,#REF!,#REF!,#REF!,#REF!,#REF!</definedName>
    <definedName name="par4.15" localSheetId="2">#REF!,#REF!,#REF!</definedName>
    <definedName name="par4.15" localSheetId="3">#REF!,#REF!,#REF!</definedName>
    <definedName name="par4.15" localSheetId="4">#REF!,#REF!,#REF!</definedName>
    <definedName name="par4.15" localSheetId="6">#REF!,#REF!,#REF!</definedName>
    <definedName name="par4.15" localSheetId="7">#REF!,#REF!,#REF!</definedName>
    <definedName name="par4.15" localSheetId="8">#REF!,#REF!,#REF!</definedName>
    <definedName name="par4.15">#REF!,#REF!,#REF!</definedName>
    <definedName name="par4.16" localSheetId="2">#REF!,#REF!,#REF!</definedName>
    <definedName name="par4.16" localSheetId="3">#REF!,#REF!,#REF!</definedName>
    <definedName name="par4.16" localSheetId="4">#REF!,#REF!,#REF!</definedName>
    <definedName name="par4.16" localSheetId="6">#REF!,#REF!,#REF!</definedName>
    <definedName name="par4.16" localSheetId="7">#REF!,#REF!,#REF!</definedName>
    <definedName name="par4.16" localSheetId="8">#REF!,#REF!,#REF!</definedName>
    <definedName name="par4.16">#REF!,#REF!,#REF!</definedName>
    <definedName name="par4.17" localSheetId="2">#REF!,#REF!,#REF!,#REF!</definedName>
    <definedName name="par4.17" localSheetId="3">#REF!,#REF!,#REF!,#REF!</definedName>
    <definedName name="par4.17" localSheetId="4">#REF!,#REF!,#REF!,#REF!</definedName>
    <definedName name="par4.17" localSheetId="6">#REF!,#REF!,#REF!,#REF!</definedName>
    <definedName name="par4.17" localSheetId="7">#REF!,#REF!,#REF!,#REF!</definedName>
    <definedName name="par4.17" localSheetId="8">#REF!,#REF!,#REF!,#REF!</definedName>
    <definedName name="par4.17">#REF!,#REF!,#REF!,#REF!</definedName>
    <definedName name="par4.18d" localSheetId="2">#REF!,#REF!</definedName>
    <definedName name="par4.18d" localSheetId="3">#REF!,#REF!</definedName>
    <definedName name="par4.18d" localSheetId="4">#REF!,#REF!</definedName>
    <definedName name="par4.18d" localSheetId="6">#REF!,#REF!</definedName>
    <definedName name="par4.18d" localSheetId="7">#REF!,#REF!</definedName>
    <definedName name="par4.18d" localSheetId="8">#REF!,#REF!</definedName>
    <definedName name="par4.18d">#REF!,#REF!</definedName>
    <definedName name="par4.19s" localSheetId="2">#REF!</definedName>
    <definedName name="par4.19s" localSheetId="3">#REF!</definedName>
    <definedName name="par4.19s" localSheetId="4">#REF!</definedName>
    <definedName name="par4.19s" localSheetId="6">#REF!</definedName>
    <definedName name="par4.19s" localSheetId="7">#REF!</definedName>
    <definedName name="par4.19s" localSheetId="8">#REF!</definedName>
    <definedName name="par4.19s">#REF!</definedName>
    <definedName name="par4.20f" localSheetId="2">#REF!</definedName>
    <definedName name="par4.20f" localSheetId="3">#REF!</definedName>
    <definedName name="par4.20f" localSheetId="4">#REF!</definedName>
    <definedName name="par4.20f" localSheetId="6">#REF!</definedName>
    <definedName name="par4.20f" localSheetId="7">#REF!</definedName>
    <definedName name="par4.20f" localSheetId="8">#REF!</definedName>
    <definedName name="par4.20f">#REF!</definedName>
    <definedName name="par4.21f" localSheetId="2">#REF!</definedName>
    <definedName name="par4.21f" localSheetId="3">#REF!</definedName>
    <definedName name="par4.21f" localSheetId="4">#REF!</definedName>
    <definedName name="par4.21f" localSheetId="6">#REF!</definedName>
    <definedName name="par4.21f" localSheetId="7">#REF!</definedName>
    <definedName name="par4.21f" localSheetId="8">#REF!</definedName>
    <definedName name="par4.21f">#REF!</definedName>
    <definedName name="par4.22" localSheetId="2">#REF!</definedName>
    <definedName name="par4.22" localSheetId="3">#REF!</definedName>
    <definedName name="par4.22" localSheetId="4">#REF!</definedName>
    <definedName name="par4.22" localSheetId="6">#REF!</definedName>
    <definedName name="par4.22" localSheetId="7">#REF!</definedName>
    <definedName name="par4.22" localSheetId="8">#REF!</definedName>
    <definedName name="par4.22">#REF!</definedName>
    <definedName name="par4.4" localSheetId="2">#REF!</definedName>
    <definedName name="par4.4" localSheetId="3">#REF!</definedName>
    <definedName name="par4.4" localSheetId="4">#REF!</definedName>
    <definedName name="par4.4" localSheetId="6">#REF!</definedName>
    <definedName name="par4.4" localSheetId="7">#REF!</definedName>
    <definedName name="par4.4" localSheetId="8">#REF!</definedName>
    <definedName name="par4.4">#REF!</definedName>
    <definedName name="par4.5" localSheetId="2">#REF!</definedName>
    <definedName name="par4.5" localSheetId="3">#REF!</definedName>
    <definedName name="par4.5" localSheetId="4">#REF!</definedName>
    <definedName name="par4.5" localSheetId="6">#REF!</definedName>
    <definedName name="par4.5" localSheetId="7">#REF!</definedName>
    <definedName name="par4.5" localSheetId="8">#REF!</definedName>
    <definedName name="par4.5">#REF!</definedName>
    <definedName name="par4.6s" localSheetId="2">#REF!</definedName>
    <definedName name="par4.6s" localSheetId="3">#REF!</definedName>
    <definedName name="par4.6s" localSheetId="4">#REF!</definedName>
    <definedName name="par4.6s" localSheetId="6">#REF!</definedName>
    <definedName name="par4.6s" localSheetId="7">#REF!</definedName>
    <definedName name="par4.6s" localSheetId="8">#REF!</definedName>
    <definedName name="par4.6s">#REF!</definedName>
    <definedName name="par4.7s" localSheetId="2">#REF!</definedName>
    <definedName name="par4.7s" localSheetId="3">#REF!</definedName>
    <definedName name="par4.7s" localSheetId="4">#REF!</definedName>
    <definedName name="par4.7s" localSheetId="6">#REF!</definedName>
    <definedName name="par4.7s" localSheetId="7">#REF!</definedName>
    <definedName name="par4.7s" localSheetId="8">#REF!</definedName>
    <definedName name="par4.7s">#REF!</definedName>
    <definedName name="par4.8" localSheetId="2">#REF!,#REF!,#REF!,#REF!,#REF!</definedName>
    <definedName name="par4.8" localSheetId="3">#REF!,#REF!,#REF!,#REF!,#REF!</definedName>
    <definedName name="par4.8" localSheetId="4">#REF!,#REF!,#REF!,#REF!,#REF!</definedName>
    <definedName name="par4.8" localSheetId="6">#REF!,#REF!,#REF!,#REF!,#REF!</definedName>
    <definedName name="par4.8" localSheetId="7">#REF!,#REF!,#REF!,#REF!,#REF!</definedName>
    <definedName name="par4.8" localSheetId="8">#REF!,#REF!,#REF!,#REF!,#REF!</definedName>
    <definedName name="par4.8">#REF!,#REF!,#REF!,#REF!,#REF!</definedName>
    <definedName name="par4.9" localSheetId="2">#REF!,#REF!,#REF!,#REF!,#REF!,#REF!</definedName>
    <definedName name="par4.9" localSheetId="3">#REF!,#REF!,#REF!,#REF!,#REF!,#REF!</definedName>
    <definedName name="par4.9" localSheetId="4">#REF!,#REF!,#REF!,#REF!,#REF!,#REF!</definedName>
    <definedName name="par4.9" localSheetId="6">#REF!,#REF!,#REF!,#REF!,#REF!,#REF!</definedName>
    <definedName name="par4.9" localSheetId="7">#REF!,#REF!,#REF!,#REF!,#REF!,#REF!</definedName>
    <definedName name="par4.9" localSheetId="8">#REF!,#REF!,#REF!,#REF!,#REF!,#REF!</definedName>
    <definedName name="par4.9">#REF!,#REF!,#REF!,#REF!,#REF!,#REF!</definedName>
    <definedName name="par5.1" localSheetId="2">#REF!,#REF!</definedName>
    <definedName name="par5.1" localSheetId="3">#REF!,#REF!</definedName>
    <definedName name="par5.1" localSheetId="4">#REF!,#REF!</definedName>
    <definedName name="par5.1" localSheetId="6">#REF!,#REF!</definedName>
    <definedName name="par5.1" localSheetId="7">#REF!,#REF!</definedName>
    <definedName name="par5.1" localSheetId="8">#REF!,#REF!</definedName>
    <definedName name="par5.1">#REF!,#REF!</definedName>
    <definedName name="par5.3" localSheetId="2">#REF!,#REF!,#REF!,#REF!,#REF!,#REF!</definedName>
    <definedName name="par5.3" localSheetId="3">#REF!,#REF!,#REF!,#REF!,#REF!,#REF!</definedName>
    <definedName name="par5.3" localSheetId="4">#REF!,#REF!,#REF!,#REF!,#REF!,#REF!</definedName>
    <definedName name="par5.3" localSheetId="6">#REF!,#REF!,#REF!,#REF!,#REF!,#REF!</definedName>
    <definedName name="par5.3" localSheetId="7">#REF!,#REF!,#REF!,#REF!,#REF!,#REF!</definedName>
    <definedName name="par5.3" localSheetId="8">#REF!,#REF!,#REF!,#REF!,#REF!,#REF!</definedName>
    <definedName name="par5.3">#REF!,#REF!,#REF!,#REF!,#REF!,#REF!</definedName>
    <definedName name="par5.4" localSheetId="2">#REF!,#REF!,#REF!,#REF!,#REF!</definedName>
    <definedName name="par5.4" localSheetId="3">#REF!,#REF!,#REF!,#REF!,#REF!</definedName>
    <definedName name="par5.4" localSheetId="4">#REF!,#REF!,#REF!,#REF!,#REF!</definedName>
    <definedName name="par5.4" localSheetId="6">#REF!,#REF!,#REF!,#REF!,#REF!</definedName>
    <definedName name="par5.4" localSheetId="7">#REF!,#REF!,#REF!,#REF!,#REF!</definedName>
    <definedName name="par5.4" localSheetId="8">#REF!,#REF!,#REF!,#REF!,#REF!</definedName>
    <definedName name="par5.4">#REF!,#REF!,#REF!,#REF!,#REF!</definedName>
    <definedName name="par5.5" localSheetId="2">#REF!</definedName>
    <definedName name="par5.5" localSheetId="3">#REF!</definedName>
    <definedName name="par5.5" localSheetId="4">#REF!</definedName>
    <definedName name="par5.5" localSheetId="6">#REF!</definedName>
    <definedName name="par5.5" localSheetId="7">#REF!</definedName>
    <definedName name="par5.5" localSheetId="8">#REF!</definedName>
    <definedName name="par5.5">#REF!</definedName>
    <definedName name="par5.6" localSheetId="2">#REF!,#REF!</definedName>
    <definedName name="par5.6" localSheetId="3">#REF!,#REF!</definedName>
    <definedName name="par5.6" localSheetId="4">#REF!,#REF!</definedName>
    <definedName name="par5.6" localSheetId="6">#REF!,#REF!</definedName>
    <definedName name="par5.6" localSheetId="7">#REF!,#REF!</definedName>
    <definedName name="par5.6" localSheetId="8">#REF!,#REF!</definedName>
    <definedName name="par5.6">#REF!,#REF!</definedName>
    <definedName name="PAType" localSheetId="2">#REF!</definedName>
    <definedName name="PAType" localSheetId="3">#REF!</definedName>
    <definedName name="PAType" localSheetId="4">#REF!</definedName>
    <definedName name="PAType" localSheetId="5">#REF!</definedName>
    <definedName name="PAType" localSheetId="6">#REF!</definedName>
    <definedName name="PAType" localSheetId="7">#REF!</definedName>
    <definedName name="PAType" localSheetId="8">#REF!</definedName>
    <definedName name="PAType">#REF!</definedName>
    <definedName name="Performance2" localSheetId="2">#REF!</definedName>
    <definedName name="Performance2" localSheetId="3">#REF!</definedName>
    <definedName name="Performance2" localSheetId="4">#REF!</definedName>
    <definedName name="Performance2" localSheetId="5">#REF!</definedName>
    <definedName name="Performance2" localSheetId="6">#REF!</definedName>
    <definedName name="Performance2" localSheetId="7">#REF!</definedName>
    <definedName name="Performance2" localSheetId="8">#REF!</definedName>
    <definedName name="Performance2">#REF!</definedName>
    <definedName name="PerformanceType" localSheetId="2">#REF!</definedName>
    <definedName name="PerformanceType" localSheetId="3">#REF!</definedName>
    <definedName name="PerformanceType" localSheetId="4">#REF!</definedName>
    <definedName name="PerformanceType" localSheetId="5">#REF!</definedName>
    <definedName name="PerformanceType" localSheetId="6">#REF!</definedName>
    <definedName name="PerformanceType" localSheetId="7">#REF!</definedName>
    <definedName name="PerformanceType" localSheetId="8">#REF!</definedName>
    <definedName name="PerformanceType">#REF!</definedName>
    <definedName name="_xlnm.Print_Area" localSheetId="0">'N 1'!$A$1:$D$59</definedName>
    <definedName name="_xlnm.Print_Area" localSheetId="1">'N 2'!$A$1:$H$84</definedName>
    <definedName name="_xlnm.Print_Area" localSheetId="5">'N 6'!$A$1:$F$56</definedName>
    <definedName name="_xlnm.Print_Titles" localSheetId="5">'N 6'!$5:$7</definedName>
    <definedName name="_xlnm.Print_Titles">[3]BP!$C:$C,[3]BP!$1:$3</definedName>
    <definedName name="program" localSheetId="2">#REF!,#REF!,#REF!,#REF!,#REF!,#REF!,#REF!,#REF!,#REF!,#REF!,#REF!,#REF!,#REF!,#REF!,#REF!,#REF!,#REF!,#REF!,#REF!,#REF!</definedName>
    <definedName name="program" localSheetId="3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 localSheetId="6">#REF!,#REF!,#REF!,#REF!,#REF!,#REF!,#REF!,#REF!,#REF!,#REF!,#REF!,#REF!,#REF!,#REF!,#REF!,#REF!,#REF!,#REF!,#REF!,#REF!</definedName>
    <definedName name="program" localSheetId="7">#REF!,#REF!,#REF!,#REF!,#REF!,#REF!,#REF!,#REF!,#REF!,#REF!,#REF!,#REF!,#REF!,#REF!,#REF!,#REF!,#REF!,#REF!,#REF!,#REF!</definedName>
    <definedName name="program" localSheetId="8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RealExo" localSheetId="0">#REF!</definedName>
    <definedName name="RealExo" localSheetId="1">#REF!</definedName>
    <definedName name="RealExo" localSheetId="2">#REF!</definedName>
    <definedName name="RealExo" localSheetId="3">#REF!</definedName>
    <definedName name="RealExo" localSheetId="4">#REF!</definedName>
    <definedName name="RealExo" localSheetId="5">#REF!</definedName>
    <definedName name="RealExo" localSheetId="6">#REF!</definedName>
    <definedName name="RealExo" localSheetId="7">#REF!</definedName>
    <definedName name="RealExo" localSheetId="8">#REF!</definedName>
    <definedName name="RealExo">#REF!</definedName>
    <definedName name="RealPercent" localSheetId="2">#REF!</definedName>
    <definedName name="RealPercent" localSheetId="3">#REF!</definedName>
    <definedName name="RealPercent" localSheetId="4">#REF!</definedName>
    <definedName name="RealPercent" localSheetId="5">#REF!</definedName>
    <definedName name="RealPercent" localSheetId="6">#REF!</definedName>
    <definedName name="RealPercent" localSheetId="7">#REF!</definedName>
    <definedName name="RealPercent" localSheetId="8">#REF!</definedName>
    <definedName name="RealPercent">#REF!</definedName>
    <definedName name="Table_2._Turkey__Exogenous_assumptions" localSheetId="2">#REF!</definedName>
    <definedName name="Table_2._Turkey__Exogenous_assumptions" localSheetId="3">#REF!</definedName>
    <definedName name="Table_2._Turkey__Exogenous_assumptions" localSheetId="4">#REF!</definedName>
    <definedName name="Table_2._Turkey__Exogenous_assumptions" localSheetId="5">#REF!</definedName>
    <definedName name="Table_2._Turkey__Exogenous_assumptions" localSheetId="6">#REF!</definedName>
    <definedName name="Table_2._Turkey__Exogenous_assumptions" localSheetId="7">#REF!</definedName>
    <definedName name="Table_2._Turkey__Exogenous_assumptions" localSheetId="8">#REF!</definedName>
    <definedName name="Table_2._Turkey__Exogenous_assumptions">#REF!</definedName>
    <definedName name="tttttt" localSheetId="7">#REF!</definedName>
    <definedName name="tttttt">#REF!</definedName>
    <definedName name="Z_0938595C_466B_4149_83B8_297772253AB9_.wvu.FilterData" localSheetId="5" hidden="1">'N 6'!$A$8:$F$42</definedName>
    <definedName name="Z_13F89C80_AA0B_41F9_AFF5_A3FBF32B4839_.wvu.FilterData" localSheetId="5" hidden="1">'N 6'!$A$5:$C$42</definedName>
    <definedName name="Z_1CB3FA93_3343_416F_A16D_FC41F2ED2B6F_.wvu.FilterData" localSheetId="5" hidden="1">'N 6'!$A$5:$C$42</definedName>
    <definedName name="Z_248BE2BA_E445_11D3_BFE0_00003960F508_.wvu.Cols" localSheetId="0" hidden="1">[3]Finprog!$D:$AJ,[3]Finprog!#REF!</definedName>
    <definedName name="Z_248BE2BA_E445_11D3_BFE0_00003960F508_.wvu.Cols" localSheetId="1" hidden="1">[3]Finprog!$D:$AJ,[3]Finprog!#REF!</definedName>
    <definedName name="Z_248BE2BA_E445_11D3_BFE0_00003960F508_.wvu.Cols" localSheetId="2" hidden="1">[3]Finprog!$D:$AJ,[3]Finprog!#REF!</definedName>
    <definedName name="Z_248BE2BA_E445_11D3_BFE0_00003960F508_.wvu.Cols" localSheetId="3" hidden="1">[3]Finprog!$D:$AJ,[3]Finprog!#REF!</definedName>
    <definedName name="Z_248BE2BA_E445_11D3_BFE0_00003960F508_.wvu.Cols" localSheetId="4" hidden="1">[3]Finprog!$D:$AJ,[3]Finprog!#REF!</definedName>
    <definedName name="Z_248BE2BA_E445_11D3_BFE0_00003960F508_.wvu.Cols" localSheetId="5" hidden="1">[3]Finprog!$D:$AJ,[3]Finprog!#REF!</definedName>
    <definedName name="Z_248BE2BA_E445_11D3_BFE0_00003960F508_.wvu.Cols" localSheetId="6" hidden="1">[3]Finprog!$D:$AJ,[3]Finprog!#REF!</definedName>
    <definedName name="Z_248BE2BA_E445_11D3_BFE0_00003960F508_.wvu.Cols" localSheetId="7" hidden="1">[3]Finprog!$D:$AJ,[3]Finprog!#REF!</definedName>
    <definedName name="Z_248BE2BA_E445_11D3_BFE0_00003960F508_.wvu.Cols" localSheetId="8" hidden="1">[3]Finprog!$D:$AJ,[3]Finprog!#REF!</definedName>
    <definedName name="Z_248BE2BA_E445_11D3_BFE0_00003960F508_.wvu.Cols" hidden="1">[3]Finprog!$D:$AJ,[3]Finprog!#REF!</definedName>
    <definedName name="Z_248D826A_AAF4_4217_A881_FEB0316B1F31_.wvu.FilterData" localSheetId="5" hidden="1">'N 6'!$A$5:$C$42</definedName>
    <definedName name="Z_32969C40_43F5_4F2B_8FF5_D4FD9837EA11_.wvu.FilterData" localSheetId="5" hidden="1">'N 6'!$A$8:$F$42</definedName>
    <definedName name="Z_32DE37A6_8D95_407F_A39E_1FFD33C94615_.wvu.Cols" localSheetId="5" hidden="1">'N 6'!#REF!,'N 6'!#REF!,'N 6'!#REF!,'N 6'!#REF!</definedName>
    <definedName name="Z_32DE37A6_8D95_407F_A39E_1FFD33C94615_.wvu.FilterData" localSheetId="5" hidden="1">'N 6'!$A$8:$F$42</definedName>
    <definedName name="Z_32DE37A6_8D95_407F_A39E_1FFD33C94615_.wvu.PrintArea" localSheetId="5" hidden="1">'N 6'!$A$1:$C$42</definedName>
    <definedName name="Z_32DE37A6_8D95_407F_A39E_1FFD33C94615_.wvu.PrintTitles" localSheetId="5" hidden="1">'N 6'!$5:$7</definedName>
    <definedName name="Z_34A3862C_F7FC_457F_92CA_137842C202EB_.wvu.FilterData" localSheetId="5" hidden="1">'N 6'!$A$8:$F$42</definedName>
    <definedName name="Z_3F3199A5_7391_4E1D_8596_AD83AC763925_.wvu.FilterData" localSheetId="5" hidden="1">'N 6'!$A$8:$F$42</definedName>
    <definedName name="Z_4104D532_0F78_4DE6_85FC_B28A029A6BFE_.wvu.Cols" localSheetId="5" hidden="1">'N 6'!#REF!,'N 6'!#REF!,'N 6'!#REF!,'N 6'!#REF!</definedName>
    <definedName name="Z_4104D532_0F78_4DE6_85FC_B28A029A6BFE_.wvu.FilterData" localSheetId="5" hidden="1">'N 6'!$A$8:$F$42</definedName>
    <definedName name="Z_4104D532_0F78_4DE6_85FC_B28A029A6BFE_.wvu.PrintArea" localSheetId="5" hidden="1">'N 6'!$A$1:$C$42</definedName>
    <definedName name="Z_4104D532_0F78_4DE6_85FC_B28A029A6BFE_.wvu.PrintTitles" localSheetId="5" hidden="1">'N 6'!$5:$7</definedName>
    <definedName name="Z_45FFAC33_4AB9_414D_B043_692D128792D7_.wvu.Cols" localSheetId="5" hidden="1">'N 6'!#REF!</definedName>
    <definedName name="Z_45FFAC33_4AB9_414D_B043_692D128792D7_.wvu.FilterData" localSheetId="5" hidden="1">'N 6'!$A$8:$F$42</definedName>
    <definedName name="Z_45FFAC33_4AB9_414D_B043_692D128792D7_.wvu.PrintArea" localSheetId="5" hidden="1">'N 6'!$A$1:$C$42</definedName>
    <definedName name="Z_45FFAC33_4AB9_414D_B043_692D128792D7_.wvu.PrintTitles" localSheetId="5" hidden="1">'N 6'!$5:$7</definedName>
    <definedName name="Z_4B089989_DDCD_487B_9353_2C02A02C4B79_.wvu.FilterData" localSheetId="5" hidden="1">'N 6'!$A$5:$C$42</definedName>
    <definedName name="Z_4B77F370_60FF_4F14_B465_90B22614E773_.wvu.FilterData" localSheetId="5" hidden="1">'N 6'!$A$8:$F$42</definedName>
    <definedName name="Z_4E7D02B5_6AED_41E0_B144_33AB5BF8890B_.wvu.FilterData" localSheetId="5" hidden="1">'N 6'!$A$8:$F$42</definedName>
    <definedName name="Z_4E7D02B5_6AED_41E0_B144_33AB5BF8890B_.wvu.PrintArea" localSheetId="5" hidden="1">'N 6'!$A$1:$C$42</definedName>
    <definedName name="Z_4E7D02B5_6AED_41E0_B144_33AB5BF8890B_.wvu.PrintTitles" localSheetId="5" hidden="1">'N 6'!$5:$7</definedName>
    <definedName name="Z_53DFD68B_2825_4372_8279_65A2CDD3C0A6_.wvu.Cols" localSheetId="5" hidden="1">'N 6'!#REF!,'N 6'!#REF!,'N 6'!#REF!,'N 6'!#REF!</definedName>
    <definedName name="Z_53DFD68B_2825_4372_8279_65A2CDD3C0A6_.wvu.FilterData" localSheetId="5" hidden="1">'N 6'!$A$8:$F$42</definedName>
    <definedName name="Z_53DFD68B_2825_4372_8279_65A2CDD3C0A6_.wvu.PrintArea" localSheetId="5" hidden="1">'N 6'!$A$1:$C$42</definedName>
    <definedName name="Z_53DFD68B_2825_4372_8279_65A2CDD3C0A6_.wvu.PrintTitles" localSheetId="5" hidden="1">'N 6'!$5:$7</definedName>
    <definedName name="Z_583C7B65_CC71_4FBC_86B1_5877CB798A98_.wvu.FilterData" localSheetId="5" hidden="1">'N 6'!$A$8:$F$42</definedName>
    <definedName name="Z_5FF8AB92_3ABC_4928_A697_EF849D80FED4_.wvu.FilterData" localSheetId="5" hidden="1">'N 6'!$A$8:$F$42</definedName>
    <definedName name="Z_695446A2_A8C9_11D3_8A18_0004AC53A12A_.wvu.Rows" hidden="1">[3]Cashflow!$32:$33,[3]Cashflow!$38:$38</definedName>
    <definedName name="Z_707BAC7D_8314_4414_9EEE_A8871F48DA9B_.wvu.FilterData" localSheetId="5" hidden="1">'N 6'!$A$8:$F$42</definedName>
    <definedName name="Z_74D78EB8_A434_4F94_8BE5_8479410B755C_.wvu.FilterData" localSheetId="5" hidden="1">'N 6'!$A$8:$F$42</definedName>
    <definedName name="Z_87775307_11A1_4FA8_9D46_5A79B3FA8050_.wvu.FilterData" localSheetId="5" hidden="1">'N 6'!$A$8:$F$42</definedName>
    <definedName name="Z_88C8AD42_4A54_471A_AC21_23DEE75E6A61_.wvu.FilterData" localSheetId="5" hidden="1">'N 6'!$A$5:$C$42</definedName>
    <definedName name="Z_A004C321_0185_41CE_93DF_111282312C58_.wvu.FilterData" localSheetId="5" hidden="1">'N 6'!$A$8:$F$42</definedName>
    <definedName name="Z_A0F1EF39_E9E2_4475_96EA_C28CFED6F251_.wvu.FilterData" localSheetId="5" hidden="1">'N 6'!$A$8:$F$42</definedName>
    <definedName name="Z_A14C1D6F_CA51_4590_ABBA_B6AF589EED73_.wvu.FilterData" localSheetId="5" hidden="1">'N 6'!$A$8:$F$42</definedName>
    <definedName name="Z_B6E8E17E_50D9_4F6F_8FA3_EAEA1E227C90_.wvu.FilterData" localSheetId="5" hidden="1">'N 6'!$A$5:$C$42</definedName>
    <definedName name="Z_C0EFFDBC_9EA1_4BE6_8AC1_F7AA5D1FC08E_.wvu.FilterData" localSheetId="5" hidden="1">'N 6'!$A$5:$C$42</definedName>
    <definedName name="Z_F0E30E7C_80B0_462A_AB4D_B336442D4E37_.wvu.FilterData" localSheetId="5" hidden="1">'N 6'!$A$5:$C$42</definedName>
    <definedName name="Z_FC3AB22F_E31D_4E23_B844_075681CC734D_.wvu.Cols" localSheetId="5" hidden="1">'N 6'!#REF!,'N 6'!#REF!,'N 6'!#REF!,'N 6'!#REF!</definedName>
    <definedName name="Z_FC3AB22F_E31D_4E23_B844_075681CC734D_.wvu.FilterData" localSheetId="5" hidden="1">'N 6'!$A$8:$F$42</definedName>
    <definedName name="Z_FC3AB22F_E31D_4E23_B844_075681CC734D_.wvu.PrintArea" localSheetId="5" hidden="1">'N 6'!$A$1:$C$42</definedName>
    <definedName name="Z_FC3AB22F_E31D_4E23_B844_075681CC734D_.wvu.PrintTitles" localSheetId="5" hidden="1">'N 6'!$5:$7</definedName>
    <definedName name="Z_FD6BFED4_3296_451F_BEE8_BDA0B24F27D3_.wvu.FilterData" localSheetId="5" hidden="1">'N 6'!$A$5:$C$42</definedName>
    <definedName name="է" localSheetId="0">[2]BM!#REF!</definedName>
    <definedName name="է" localSheetId="1">[2]BM!#REF!</definedName>
    <definedName name="է" localSheetId="2">[2]BM!#REF!</definedName>
    <definedName name="է" localSheetId="3">[2]BM!#REF!</definedName>
    <definedName name="է" localSheetId="4">[2]BM!#REF!</definedName>
    <definedName name="է" localSheetId="5">[2]BM!#REF!</definedName>
    <definedName name="է" localSheetId="6">[2]BM!#REF!</definedName>
    <definedName name="է" localSheetId="7">[2]BM!#REF!</definedName>
    <definedName name="է" localSheetId="8">[2]BM!#REF!</definedName>
    <definedName name="է">[2]BM!#REF!</definedName>
    <definedName name="Հավելված" localSheetId="7">#REF!</definedName>
    <definedName name="Հավելված">#REF!</definedName>
    <definedName name="ՀՀՀՀՀ" localSheetId="0">#REF!</definedName>
    <definedName name="ՀՀՀՀՀ" localSheetId="1">#REF!</definedName>
    <definedName name="ՀՀՀՀՀ" localSheetId="2">#REF!</definedName>
    <definedName name="ՀՀՀՀՀ" localSheetId="3">#REF!</definedName>
    <definedName name="ՀՀՀՀՀ" localSheetId="4">#REF!</definedName>
    <definedName name="ՀՀՀՀՀ" localSheetId="5">#REF!</definedName>
    <definedName name="ՀՀՀՀՀ" localSheetId="6">#REF!</definedName>
    <definedName name="ՀՀՀՀՀ" localSheetId="7">#REF!</definedName>
    <definedName name="ՀՀՀՀՀ" localSheetId="8">#REF!</definedName>
    <definedName name="ՀՀՀՀՀ">#REF!</definedName>
    <definedName name="Մաս" localSheetId="7">#REF!</definedName>
    <definedName name="Մաս">#REF!</definedName>
    <definedName name="շախմատիստ" localSheetId="2">#REF!</definedName>
    <definedName name="շախմատիստ" localSheetId="3">#REF!</definedName>
    <definedName name="շախմատիստ" localSheetId="4">#REF!</definedName>
    <definedName name="շախմատիստ" localSheetId="5">#REF!</definedName>
    <definedName name="շախմատիստ" localSheetId="6">#REF!</definedName>
    <definedName name="շախմատիստ" localSheetId="7">#REF!</definedName>
    <definedName name="շախմատիստ" localSheetId="8">#REF!</definedName>
    <definedName name="շախմատիստ">#REF!</definedName>
  </definedNames>
  <calcPr calcId="162913"/>
  <fileRecoveryPr repairLoad="1"/>
</workbook>
</file>

<file path=xl/calcChain.xml><?xml version="1.0" encoding="utf-8"?>
<calcChain xmlns="http://schemas.openxmlformats.org/spreadsheetml/2006/main">
  <c r="D111" i="62" l="1"/>
  <c r="D102" i="62"/>
  <c r="D87" i="62"/>
  <c r="C77" i="62"/>
  <c r="D64" i="62"/>
  <c r="D44" i="62"/>
  <c r="D25" i="62"/>
  <c r="D77" i="62" s="1"/>
  <c r="C14" i="62"/>
  <c r="D26" i="57"/>
  <c r="D77" i="57" s="1"/>
  <c r="D15" i="48"/>
  <c r="D8" i="48" s="1"/>
  <c r="D16" i="62" l="1"/>
  <c r="D115" i="62"/>
  <c r="D87" i="57"/>
  <c r="I15" i="55" l="1"/>
  <c r="I14" i="55"/>
  <c r="I13" i="55"/>
  <c r="I12" i="55"/>
  <c r="I9" i="55"/>
  <c r="I10" i="55" l="1"/>
  <c r="D64" i="57"/>
  <c r="D44" i="57"/>
  <c r="D17" i="54" l="1"/>
  <c r="G11" i="58" s="1"/>
  <c r="G10" i="58" s="1"/>
  <c r="G9" i="58" s="1"/>
  <c r="H11" i="58"/>
  <c r="D11" i="58" s="1"/>
  <c r="D15" i="54" l="1"/>
  <c r="I7" i="55"/>
  <c r="I6" i="55" l="1"/>
  <c r="G9" i="53" l="1"/>
  <c r="D100" i="57" l="1"/>
  <c r="D109" i="57"/>
  <c r="D12" i="54"/>
  <c r="D17" i="57" l="1"/>
  <c r="G8" i="53"/>
  <c r="G7" i="53" s="1"/>
  <c r="G6" i="53" s="1"/>
  <c r="H106" i="49"/>
  <c r="D66" i="48"/>
  <c r="H105" i="49" l="1"/>
  <c r="H104" i="49" s="1"/>
  <c r="H103" i="49" s="1"/>
  <c r="H102" i="49" s="1"/>
  <c r="H100" i="49" s="1"/>
  <c r="H98" i="49" s="1"/>
  <c r="D14" i="54"/>
  <c r="H10" i="58"/>
  <c r="D10" i="58" s="1"/>
  <c r="D9" i="58" s="1"/>
  <c r="G7" i="58"/>
  <c r="F7" i="58"/>
  <c r="E7" i="58"/>
  <c r="H9" i="58" l="1"/>
  <c r="H7" i="58" s="1"/>
  <c r="D7" i="58" s="1"/>
  <c r="C77" i="57" l="1"/>
  <c r="C15" i="57"/>
  <c r="D113" i="57" l="1"/>
  <c r="F33" i="56"/>
  <c r="F36" i="56"/>
  <c r="F40" i="56"/>
  <c r="D42" i="56"/>
  <c r="D41" i="56"/>
  <c r="E40" i="56"/>
  <c r="D39" i="56"/>
  <c r="D38" i="56"/>
  <c r="D37" i="56"/>
  <c r="E36" i="56"/>
  <c r="D35" i="56"/>
  <c r="D34" i="56"/>
  <c r="E33" i="56"/>
  <c r="E16" i="56"/>
  <c r="E14" i="56" s="1"/>
  <c r="D33" i="56" l="1"/>
  <c r="E32" i="56"/>
  <c r="E31" i="56" s="1"/>
  <c r="E30" i="56" s="1"/>
  <c r="E28" i="56" s="1"/>
  <c r="E26" i="56" s="1"/>
  <c r="E24" i="56"/>
  <c r="E22" i="56" s="1"/>
  <c r="E20" i="56" s="1"/>
  <c r="D40" i="56"/>
  <c r="D36" i="56"/>
  <c r="F32" i="56"/>
  <c r="F31" i="56" s="1"/>
  <c r="F30" i="56" s="1"/>
  <c r="F28" i="56" s="1"/>
  <c r="F26" i="56" s="1"/>
  <c r="F10" i="56" s="1"/>
  <c r="D28" i="56" l="1"/>
  <c r="D32" i="56"/>
  <c r="D31" i="56" s="1"/>
  <c r="D30" i="56" s="1"/>
  <c r="E12" i="56"/>
  <c r="E9" i="56"/>
  <c r="E10" i="56"/>
  <c r="D26" i="56"/>
  <c r="D10" i="56" s="1"/>
  <c r="E8" i="56" l="1"/>
  <c r="E11" i="56"/>
  <c r="D11" i="54" l="1"/>
  <c r="D8" i="54" s="1"/>
  <c r="H65" i="49"/>
  <c r="H97" i="49"/>
  <c r="G97" i="49"/>
  <c r="G96" i="49" s="1"/>
  <c r="G95" i="49" s="1"/>
  <c r="G94" i="49" s="1"/>
  <c r="G93" i="49" s="1"/>
  <c r="G91" i="49" s="1"/>
  <c r="G89" i="49" s="1"/>
  <c r="G88" i="49" s="1"/>
  <c r="G87" i="49" s="1"/>
  <c r="G86" i="49" s="1"/>
  <c r="G85" i="49" s="1"/>
  <c r="G84" i="49" s="1"/>
  <c r="G83" i="49" s="1"/>
  <c r="H96" i="49" l="1"/>
  <c r="H95" i="49" s="1"/>
  <c r="H94" i="49" s="1"/>
  <c r="H93" i="49" s="1"/>
  <c r="H91" i="49" s="1"/>
  <c r="H89" i="49" s="1"/>
  <c r="H88" i="49" s="1"/>
  <c r="H87" i="49"/>
  <c r="H86" i="49" s="1"/>
  <c r="H85" i="49" s="1"/>
  <c r="H84" i="49" s="1"/>
  <c r="H83" i="49" s="1"/>
  <c r="D7" i="54"/>
  <c r="G27" i="49"/>
  <c r="G26" i="49" s="1"/>
  <c r="G25" i="49" s="1"/>
  <c r="G24" i="49" s="1"/>
  <c r="G22" i="49" s="1"/>
  <c r="G20" i="49" s="1"/>
  <c r="H26" i="49"/>
  <c r="H25" i="49" s="1"/>
  <c r="H24" i="49" s="1"/>
  <c r="H22" i="49" s="1"/>
  <c r="H20" i="49" s="1"/>
  <c r="H48" i="49"/>
  <c r="H47" i="49" s="1"/>
  <c r="H39" i="49"/>
  <c r="G39" i="49"/>
  <c r="G38" i="49" s="1"/>
  <c r="G36" i="49" s="1"/>
  <c r="G34" i="49" s="1"/>
  <c r="D54" i="48" l="1"/>
  <c r="D86" i="48" s="1"/>
  <c r="H38" i="49"/>
  <c r="H36" i="49" s="1"/>
  <c r="H34" i="49" s="1"/>
  <c r="F19" i="56"/>
  <c r="D7" i="48"/>
  <c r="G35" i="48"/>
  <c r="G36" i="48" s="1"/>
  <c r="E35" i="48"/>
  <c r="H56" i="49"/>
  <c r="H73" i="49"/>
  <c r="H76" i="49"/>
  <c r="H80" i="49"/>
  <c r="G82" i="49"/>
  <c r="G81" i="49"/>
  <c r="G79" i="49"/>
  <c r="G78" i="49"/>
  <c r="G77" i="49"/>
  <c r="G75" i="49"/>
  <c r="G74" i="49"/>
  <c r="G56" i="49"/>
  <c r="G55" i="49" s="1"/>
  <c r="G54" i="49" s="1"/>
  <c r="G53" i="49" s="1"/>
  <c r="G51" i="49" s="1"/>
  <c r="G49" i="49" s="1"/>
  <c r="D28" i="48" l="1"/>
  <c r="D27" i="48" s="1"/>
  <c r="G11" i="53"/>
  <c r="G10" i="53" s="1"/>
  <c r="H55" i="49"/>
  <c r="H54" i="49" s="1"/>
  <c r="H53" i="49" s="1"/>
  <c r="H51" i="49" s="1"/>
  <c r="H49" i="49" s="1"/>
  <c r="F25" i="56"/>
  <c r="F18" i="56"/>
  <c r="D19" i="56"/>
  <c r="G73" i="49"/>
  <c r="G80" i="49"/>
  <c r="G76" i="49"/>
  <c r="H72" i="49"/>
  <c r="H71" i="49" s="1"/>
  <c r="H70" i="49" s="1"/>
  <c r="H68" i="49" s="1"/>
  <c r="H66" i="49" s="1"/>
  <c r="F24" i="56" l="1"/>
  <c r="D25" i="56"/>
  <c r="G72" i="49"/>
  <c r="G71" i="49" s="1"/>
  <c r="G70" i="49" s="1"/>
  <c r="G68" i="49" s="1"/>
  <c r="G66" i="49" s="1"/>
  <c r="F16" i="56"/>
  <c r="D18" i="56"/>
  <c r="F22" i="56" l="1"/>
  <c r="D24" i="56"/>
  <c r="D16" i="56"/>
  <c r="F14" i="56"/>
  <c r="F20" i="56" l="1"/>
  <c r="D20" i="56" s="1"/>
  <c r="D22" i="56"/>
  <c r="D14" i="56"/>
  <c r="D9" i="56" s="1"/>
  <c r="H46" i="49"/>
  <c r="H45" i="49" s="1"/>
  <c r="H44" i="49" s="1"/>
  <c r="H42" i="49" s="1"/>
  <c r="H40" i="49" s="1"/>
  <c r="H19" i="49" s="1"/>
  <c r="H109" i="49" s="1"/>
  <c r="D6" i="48"/>
  <c r="G60" i="48"/>
  <c r="G61" i="48" s="1"/>
  <c r="E60" i="48"/>
  <c r="G48" i="48"/>
  <c r="G49" i="48" s="1"/>
  <c r="E48" i="48"/>
  <c r="F12" i="56" l="1"/>
  <c r="D12" i="56" s="1"/>
  <c r="F9" i="56"/>
  <c r="F8" i="56" s="1"/>
  <c r="D8" i="56" s="1"/>
  <c r="G73" i="48"/>
  <c r="F73" i="48"/>
  <c r="F74" i="48" s="1"/>
  <c r="E73" i="48"/>
  <c r="E74" i="48" s="1"/>
  <c r="F11" i="56" l="1"/>
  <c r="D11" i="56" s="1"/>
  <c r="G74" i="48"/>
  <c r="H64" i="49"/>
  <c r="H63" i="49" s="1"/>
  <c r="H62" i="49" s="1"/>
  <c r="H61" i="49" s="1"/>
  <c r="H59" i="49" s="1"/>
  <c r="H57" i="49" s="1"/>
  <c r="G65" i="49"/>
  <c r="G48" i="49" s="1"/>
  <c r="G46" i="49" s="1"/>
  <c r="G45" i="49" s="1"/>
  <c r="G44" i="49" s="1"/>
  <c r="G42" i="49" s="1"/>
  <c r="G40" i="49" s="1"/>
  <c r="H18" i="49"/>
  <c r="H17" i="49" s="1"/>
  <c r="H16" i="49" s="1"/>
  <c r="H14" i="49" s="1"/>
  <c r="H12" i="49" s="1"/>
  <c r="G54" i="48"/>
  <c r="G55" i="48" s="1"/>
  <c r="F54" i="48"/>
  <c r="F55" i="48" s="1"/>
  <c r="E54" i="48"/>
  <c r="E55" i="48" s="1"/>
  <c r="H32" i="49" l="1"/>
  <c r="H30" i="49" s="1"/>
  <c r="H28" i="49" s="1"/>
  <c r="H11" i="49"/>
  <c r="H9" i="49" s="1"/>
  <c r="H8" i="49" s="1"/>
  <c r="H7" i="49" s="1"/>
  <c r="G19" i="49"/>
  <c r="G18" i="49" s="1"/>
  <c r="G17" i="49" s="1"/>
  <c r="G16" i="49" s="1"/>
  <c r="G14" i="49" s="1"/>
  <c r="G12" i="49" s="1"/>
  <c r="G11" i="49" s="1"/>
  <c r="G9" i="49" s="1"/>
  <c r="G8" i="49" s="1"/>
  <c r="G7" i="49" s="1"/>
  <c r="G64" i="49"/>
  <c r="G63" i="49" s="1"/>
  <c r="G62" i="49" s="1"/>
  <c r="G61" i="49" s="1"/>
  <c r="G59" i="49" s="1"/>
  <c r="G57" i="49" s="1"/>
  <c r="H6" i="49" l="1"/>
  <c r="G6" i="49"/>
</calcChain>
</file>

<file path=xl/sharedStrings.xml><?xml version="1.0" encoding="utf-8"?>
<sst xmlns="http://schemas.openxmlformats.org/spreadsheetml/2006/main" count="692" uniqueCount="274">
  <si>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</si>
  <si>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</si>
  <si>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</si>
  <si>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</si>
  <si>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</si>
  <si>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</si>
  <si>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</si>
  <si>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</si>
  <si>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>Ծրագրային դասիչը</t>
  </si>
  <si>
    <t xml:space="preserve"> ԸՆԴԱՄԵՆԸ ԾԱԽՍԵՐ</t>
  </si>
  <si>
    <t xml:space="preserve"> Ինն ամիս </t>
  </si>
  <si>
    <t xml:space="preserve"> Տարի </t>
  </si>
  <si>
    <t xml:space="preserve"> ՀՀ շրջակա միջավայրի նախարարություն</t>
  </si>
  <si>
    <t>ՀՀ  շրջակա միջավայրի նախարարություն</t>
  </si>
  <si>
    <t>այդ թվում` ըստ կատարողների</t>
  </si>
  <si>
    <t>այդ թվում` բյուջետային ծախսերի տնտեսագիտական դասակարգման հոդվածներ</t>
  </si>
  <si>
    <t xml:space="preserve"> Ակտիվն օգտագործող կազմակերպության(ների) անվանում(ներ)ը՛ </t>
  </si>
  <si>
    <t>Ծրագրի անվանումը</t>
  </si>
  <si>
    <t>Ծրագրի նպատակը</t>
  </si>
  <si>
    <t xml:space="preserve"> ԸՆԹԱՑԻԿ ԾԱԽՍԵՐ</t>
  </si>
  <si>
    <t>Ցուցանիշների փոփոխությունը
(ավելացումները նշված են դրական նշանով)</t>
  </si>
  <si>
    <t>«ՀԱՅԱՍՏԱՆԻ ՀԱՆՐԱՊԵՏՈՒԹՅԱՆ 2021 ԹՎԱԿԱՆԻ ՊԵՏԱԿԱՆ ԲՅՈՒՋԵԻ ՄԱՍԻՆ» ՀԱՅԱՍՏԱՆԻ ՀԱՆՐԱՊԵՏՈՒԹՅԱՆ ՕՐԵՆՔԻ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</si>
  <si>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>(հազար  դրամներով)</t>
  </si>
  <si>
    <t>Բյուջետային հատկացումների գլխավոր կարգադրիչների, ծրագրերի և միջոցառումների</t>
  </si>
  <si>
    <t>Ցուցանիշների փոփոխությունը (ծախսերի ավելացումները նշված են դրական նշանով, իսկ նվազեցումները` փակագծերում)</t>
  </si>
  <si>
    <t>ծրագիրը</t>
  </si>
  <si>
    <t>միջոցառումը</t>
  </si>
  <si>
    <t>անվանումները</t>
  </si>
  <si>
    <t xml:space="preserve"> Ինն ամիս</t>
  </si>
  <si>
    <t xml:space="preserve"> Տարի</t>
  </si>
  <si>
    <t>ԸՆԴԱՄԵՆԸ
այդ թվում`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</si>
  <si>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</si>
  <si>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</si>
  <si>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</si>
  <si>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</si>
  <si>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</si>
  <si>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</si>
  <si>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</si>
  <si>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ՀԱՅԱՍՏԱՆԻ ՀԱՆՐԱՊԵՏՈՒԹՅԱՆ ԿԱՌԱՎԱՐՈՒԹՅԱՆ   2022   ԹՎԱԿԱՆԻ  ԴԵԿՏԵՄԲԵՐԻ  23-Ի   N 2121-Ն  ՈՐՈՇՄԱՆ N3 ԵՎ N4 ՀԱՎԵԼՎԱԾՆԵՐՈՒՄ ԿԱՏԱՐՎՈՂ ՓՈՓՈԽՈՒԹՅՈՒՆՆԵՐԸ ԵՎ ԼՐԱՑՈՒՄՆԵՐԸ</t>
  </si>
  <si>
    <t xml:space="preserve"> Բաժին</t>
  </si>
  <si>
    <t xml:space="preserve"> Խումբ</t>
  </si>
  <si>
    <t xml:space="preserve"> Դաս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</si>
  <si>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</si>
  <si>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</si>
  <si>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Ծրագիր</t>
  </si>
  <si>
    <t>Միջոցառում</t>
  </si>
  <si>
    <t>01</t>
  </si>
  <si>
    <t xml:space="preserve"> ԱՅԼ  ԾԱԽՍԵՐ</t>
  </si>
  <si>
    <t>Ծրագրի դասիչը</t>
  </si>
  <si>
    <t>ՀՀ կառավարություն</t>
  </si>
  <si>
    <t xml:space="preserve">ՀՀ կառավարության պահուստային ֆոնդ </t>
  </si>
  <si>
    <t>Պետական բյուջեում չկանխատեսված, ինչպես նաև բյուջետային երաշխիքների ապահովման ծախսերի ֆինանսավորման ապահովում</t>
  </si>
  <si>
    <t xml:space="preserve">  </t>
  </si>
  <si>
    <t>Վերջնական արդյունքի նկարագրությունը</t>
  </si>
  <si>
    <t>Պահուստային ֆոնդի կառավարման արդյունավետություն և թափանցիկություն</t>
  </si>
  <si>
    <t>Ծրագրի միջոցառումներ</t>
  </si>
  <si>
    <t>Միջոցառման անվանումը</t>
  </si>
  <si>
    <t xml:space="preserve">ՀՀ կառավարության պահուստային ֆոնդ                             </t>
  </si>
  <si>
    <t>Միջոցառման նկարագրությունը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</si>
  <si>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</si>
  <si>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Միջոցառման տեսակը</t>
  </si>
  <si>
    <t>Ծառայությունների մատուցում</t>
  </si>
  <si>
    <t xml:space="preserve">Հավելված 1
ՀՀ կառավարության
2022 թվականի____________ի  N _____-Ն որոշման </t>
  </si>
  <si>
    <t>11</t>
  </si>
  <si>
    <r>
      <t xml:space="preserve"> ՀԻՄՆԱԿԱՆ ԲԱԺԻՆՆԵՐԻՆ ՉԴԱՍՎՈՂ ՊԱՀՈՒՍՏԱՅԻՆ ՖՈՆԴԵՐ
</t>
    </r>
    <r>
      <rPr>
        <sz val="12"/>
        <rFont val="GHEA Grapalat"/>
        <family val="3"/>
      </rPr>
      <t>այդ թվում`</t>
    </r>
  </si>
  <si>
    <t xml:space="preserve"> </t>
  </si>
  <si>
    <r>
      <t xml:space="preserve"> ՀՀ կառավարության և համայնքների պահուստային ֆոնդ 
</t>
    </r>
    <r>
      <rPr>
        <sz val="12"/>
        <rFont val="GHEA Grapalat"/>
        <family val="3"/>
      </rPr>
      <t>այդ թվում`</t>
    </r>
  </si>
  <si>
    <r>
      <t xml:space="preserve"> ՀՀ կառավարության պահուստային ֆոնդ  
</t>
    </r>
    <r>
      <rPr>
        <sz val="12"/>
        <rFont val="GHEA Grapalat"/>
        <family val="3"/>
      </rPr>
      <t>այդ թվում`</t>
    </r>
  </si>
  <si>
    <t xml:space="preserve"> ՀՀ կառավարություն</t>
  </si>
  <si>
    <t xml:space="preserve"> 1139</t>
  </si>
  <si>
    <t xml:space="preserve"> 11001</t>
  </si>
  <si>
    <t xml:space="preserve"> ՀՀ կառավարության պահուստային ֆոնդ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</si>
  <si>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</si>
  <si>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</si>
  <si>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-Պահուստային միջոցներ</t>
  </si>
  <si>
    <t xml:space="preserve"> ՀՀ կառավարություն </t>
  </si>
  <si>
    <t xml:space="preserve"> Ծրագրի դասիչը </t>
  </si>
  <si>
    <t xml:space="preserve"> Ծրագրի անվանումը </t>
  </si>
  <si>
    <t xml:space="preserve"> 1139 </t>
  </si>
  <si>
    <t xml:space="preserve"> ՀՀ կառավարության պահուստային ֆոնդ </t>
  </si>
  <si>
    <t xml:space="preserve"> Ծրագրի միջոցառումները </t>
  </si>
  <si>
    <t xml:space="preserve"> 11001 </t>
  </si>
  <si>
    <t xml:space="preserve">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</si>
  <si>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>Ցուցանիշների փոփոխությունը (ծախսերի նվազեցումները` նշված են փակագծերում)</t>
  </si>
  <si>
    <t xml:space="preserve"> Բնական պաշարների և բնության հատուկ պահպանվող տարածքների կառավարում և պահպանում</t>
  </si>
  <si>
    <t xml:space="preserve"> Բնական պաշարների և կենսաբազմազանության արդյունավետ կառավարում և պահպանություն</t>
  </si>
  <si>
    <t xml:space="preserve"> Բնական պաշարների և կենսաբազմազանության վերարտադրության աճի ապահովում</t>
  </si>
  <si>
    <t>ԸՆԹԱՑԻԿ ԾԱԽՍԵՐ</t>
  </si>
  <si>
    <t>Բնական պաշարների և բնության հատուկ պահպանվող տարածքների կառավարում և պահպանում</t>
  </si>
  <si>
    <t>«Սևանի իշխանի պաշարների վերականգնման և ձկնաբուծության զարգացման հիմնադրամ»-ի առողջացման ծրագրին աջակցության նպատակով սուբսիդիայի տրամադրում</t>
  </si>
  <si>
    <t>«Սևանի իշխանի պաշարների վերականգնման և ձկնաբուծության զարգացման հիմնադրամ»-ին առողջացմանն ուղղված աջակցություն</t>
  </si>
  <si>
    <t xml:space="preserve"> Մասնագիտացված կազմակերպություններ </t>
  </si>
  <si>
    <t xml:space="preserve">Հավելված 2
ՀՀ կառավարության
2022 թվականի____________ի  N _____-Ն որոշման </t>
  </si>
  <si>
    <t xml:space="preserve"> Ծառայությունների մատուցում</t>
  </si>
  <si>
    <t xml:space="preserve"> Տրանսֆերտների տրամադրում</t>
  </si>
  <si>
    <t xml:space="preserve"> 1155</t>
  </si>
  <si>
    <t>Անտառների կառավարում</t>
  </si>
  <si>
    <t>Անտառային տարածքների կայուն կառավարում</t>
  </si>
  <si>
    <t>Կայուն կառավարվող անտառային տարածքների աճ</t>
  </si>
  <si>
    <t xml:space="preserve"> Անտառվերականգնման և անտառապատման աշխատանքներ</t>
  </si>
  <si>
    <t xml:space="preserve"> Անտառվերականգնման և անտառապատման աշխատանքների իրականացում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</si>
  <si>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</si>
  <si>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կառավարման բարելավմանն ուղղված ծրագրերի իրականացում</t>
  </si>
  <si>
    <t xml:space="preserve"> ՀՀ Սյունիքի մարզի բնության հատուկ պահպանվող տարածքների կառավարման  և հարակից համայնքների սոցիալ-տնտեսական վիճակի բարելավմանն ուղղված ծրագրերի մշակման և նախագծման աշխատանքների իրականացում</t>
  </si>
  <si>
    <t xml:space="preserve"> 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հարակից համայնքների սոցիալ-տնտեսական վիճակի բարելավմանն ուղղված աջակցություն</t>
  </si>
  <si>
    <t xml:space="preserve"> ՀՀ Սյունիքի մարզի բնության հատուկ պահպանվող տարածքների և հարակից համայնքներին սոցիալ-տնտեսական վիճակի բարելավման նպատակով աջակցության ցուցաբերում</t>
  </si>
  <si>
    <t xml:space="preserve"> Գերմանիայի զարգացման վարկերի բանկի (KFW) կողմից տրամադրվող դրամաշնորհային ծրագրի շրջանակներում ՀՀ Սյունիքի մարզի բնության հատուկ պահպանվող տարածքների պահպանությունն իրականացնող պետական կազմակերպությունների կարողությունների զարգացում</t>
  </si>
  <si>
    <t xml:space="preserve"> 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հզորացում</t>
  </si>
  <si>
    <t xml:space="preserve"> 05</t>
  </si>
  <si>
    <t>ՇՐՋԱԿԱ  ՄԻՋԱՎԱՅՐԻ ՊԱՇՏՊԱՆՈՒԹՅՈՒՆ</t>
  </si>
  <si>
    <t xml:space="preserve"> այդ թվում`</t>
  </si>
  <si>
    <t xml:space="preserve"> 04</t>
  </si>
  <si>
    <t>Կենսաբազմազանության և բնության պաշտպանություն</t>
  </si>
  <si>
    <t xml:space="preserve"> 01</t>
  </si>
  <si>
    <t xml:space="preserve"> ՀԻՄՆԱԿԱՆ ՄԻՋՈՑՆԵՐ</t>
  </si>
  <si>
    <t xml:space="preserve"> ՇԵՆՔԵՐ ԵՎ ՇԻՆՈՒԹՅՈՒՆՆԵՐ</t>
  </si>
  <si>
    <t xml:space="preserve"> ՄԵՔԵՆԱՆԵՐ  ԵՎ  ՍԱՐՔԱՎՈՐՈՒՄՆԵՐ</t>
  </si>
  <si>
    <t xml:space="preserve"> ԱՅԼ ՀԻՄՆԱԿԱՆ ՄԻՋՈՑՆԵՐ</t>
  </si>
  <si>
    <t>ՈՉ ՖԻՆԱՆՍԱԿԱՆ ԱԿՏԻՎՆԵՐԻ ԳԾՈՎ ԾԱԽՍԵՐ</t>
  </si>
  <si>
    <t>- Շենքերի և շինությունների շինարարություն</t>
  </si>
  <si>
    <t>- Շենքերի և շինությունների կապիտալ վերանորոգում</t>
  </si>
  <si>
    <t>- Տրանսպորտային սարքավորումներ</t>
  </si>
  <si>
    <t>- Վարչական սարքավորումներ</t>
  </si>
  <si>
    <t>- Այլ մեքենաներ և սարքավորումներ</t>
  </si>
  <si>
    <t>- Գեոդեզիական  քարտեզագրական ծախսեր</t>
  </si>
  <si>
    <t>- Նախագծահետազոտական ծախսեր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</si>
  <si>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</si>
  <si>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</si>
  <si>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«Սևան» ազգային պարկի պահպանության, պարկում գիտական ուսումնասիրությունների, անտառատնտեսական աշխատանքների կատարում</t>
  </si>
  <si>
    <t xml:space="preserve"> «Սևան» ազգային պարկի տարածքում պահպանության, գիտական ուսումնասիրությունների, անտառատնտեսական աշխատանքների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</si>
  <si>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</si>
  <si>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- Այլ ծախսեր</t>
  </si>
  <si>
    <t>04</t>
  </si>
  <si>
    <t>ՏՆՏԵՍԱԿԱՆ ՀԱՐԱԲԵՐՈՒԹՅՈՒՆՆԵՐ 
այդ թվում`</t>
  </si>
  <si>
    <t>02</t>
  </si>
  <si>
    <r>
      <t xml:space="preserve">Գյուղատնտեսություն, անտառային տնտեսություն, ձկնորսություն և որսորդություն`
</t>
    </r>
    <r>
      <rPr>
        <sz val="12"/>
        <color theme="1"/>
        <rFont val="GHEA Grapalat"/>
        <family val="3"/>
      </rPr>
      <t>այդ թվում`</t>
    </r>
  </si>
  <si>
    <t xml:space="preserve"> Անտառային տնտեսություն
այդ թվում`</t>
  </si>
  <si>
    <r>
      <t xml:space="preserve">Շրջակա միջավայրի նախարարություն 
</t>
    </r>
    <r>
      <rPr>
        <sz val="12"/>
        <color theme="1"/>
        <rFont val="GHEA Grapalat"/>
        <family val="3"/>
      </rPr>
      <t>այդ թվում`</t>
    </r>
  </si>
  <si>
    <r>
      <t xml:space="preserve"> Անտառների կառավարում  
</t>
    </r>
    <r>
      <rPr>
        <sz val="12"/>
        <rFont val="GHEA Grapalat"/>
        <family val="3"/>
      </rPr>
      <t>այդ թվում`</t>
    </r>
  </si>
  <si>
    <r>
      <t xml:space="preserve">Շրջակա միջավայրի նախարարություն
</t>
    </r>
    <r>
      <rPr>
        <sz val="12"/>
        <rFont val="GHEA Grapalat"/>
        <family val="3"/>
      </rPr>
      <t>այդ թվում`</t>
    </r>
  </si>
  <si>
    <t>ՀՀ շրջակա միջավայրի նախարարության անտառային կոմիտե</t>
  </si>
  <si>
    <t>.</t>
  </si>
  <si>
    <t>Տարի</t>
  </si>
  <si>
    <t>Ծրագիր</t>
  </si>
  <si>
    <t>այդ թվում`</t>
  </si>
  <si>
    <t>(հազար  դրամ)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</si>
  <si>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</si>
  <si>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</si>
  <si>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Ցուցանիշների փոփոխությունը (ավելացումները նշված են դրական նշանով)</t>
  </si>
  <si>
    <t>ՀՀ շրջակա միջավայրի նախարարություն</t>
  </si>
  <si>
    <t>Անտառվերականգնման և անտառապատման աշխատանքներ</t>
  </si>
  <si>
    <t>(հազար դրամներով)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</si>
  <si>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</si>
  <si>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</si>
  <si>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 xml:space="preserve">ԸՆԴԱՄԵՆԸ </t>
  </si>
  <si>
    <t>ՀՀ  ՇՐՋԱԿԱ ՄԻՋԱՎԱՅՐԻ  ՆԱԽԱՐԱՐՈՒԹՅՈՒՆ</t>
  </si>
  <si>
    <t xml:space="preserve">Հավելված 4
ՀՀ կառավարության
2022 թվականի____________ի  N _____-Ն որոշման </t>
  </si>
  <si>
    <t xml:space="preserve">Հավելված 6
ՀՀ կառավարության
2022 թվականի____________ի  N _____-Ն որոշման 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</si>
  <si>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</si>
  <si>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</si>
  <si>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</si>
  <si>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</si>
  <si>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</si>
  <si>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</si>
  <si>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>Գումարը  (հազար դրամով)</t>
  </si>
  <si>
    <t>դրամ</t>
  </si>
  <si>
    <t>Ցուցանիշների փոփոխությունը (նվազեցումները նշված են փակագծերում)</t>
  </si>
  <si>
    <t xml:space="preserve">Հավելված 8
ՀՀ կառավարության
2022 թվականի____________ի  N _____-Ն որոշման 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</si>
  <si>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</si>
  <si>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Տարի </t>
  </si>
  <si>
    <t>Միջոց_x000D_
առում</t>
  </si>
  <si>
    <t xml:space="preserve"> Ընդամենը </t>
  </si>
  <si>
    <t xml:space="preserve"> այդ թվում </t>
  </si>
  <si>
    <t xml:space="preserve"> Դրամաշնոր_x000D_
հային միջոցներ </t>
  </si>
  <si>
    <t>Համաֆինանս
ավորում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</si>
  <si>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</si>
  <si>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</si>
  <si>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</si>
  <si>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ՀՀ  ՇՐՋԱԿԱ ՄԻՋԱՎԱՅՐԻ ՆԱԽԱՐԱՐՈՒԹՅՈՒՆ_x000D_
այդ թվում`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</si>
  <si>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</si>
  <si>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-Նվիրատվություն այլ շահույթ չհետապնդող կազմակերպություններին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</si>
  <si>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</si>
  <si>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 xml:space="preserve"> Ցուցանիշներ </t>
  </si>
  <si>
    <t>Ցուցանիշների փոփոխությունը
(նվազեցումները նշված են փակագծերում)</t>
  </si>
  <si>
    <t xml:space="preserve"> 2020թ. փաստացի </t>
  </si>
  <si>
    <t xml:space="preserve"> Տրանսֆերտների տրամադրում </t>
  </si>
  <si>
    <t xml:space="preserve"> Շահառուների ընտրության չափանիշները՛ </t>
  </si>
  <si>
    <t xml:space="preserve"> 1155 </t>
  </si>
  <si>
    <t xml:space="preserve"> 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կառավարման բարելավմանն ուղղված ծրագրերի իրականացում </t>
  </si>
  <si>
    <t xml:space="preserve"> ՀՀ Սյունիքի մարզի բնության հատուկ պահպանվող տարածքների կառավարման  և հարակից համայնքների սոցիալ-տնտեսական վիճակի բարելավմանն ուղղված ծրագրերի մշակման և նախագծման աշխատանքների իրականացում </t>
  </si>
  <si>
    <t xml:space="preserve"> Միջոցառումն իրականացնողի անվանումը՛ </t>
  </si>
  <si>
    <t xml:space="preserve"> Մասնագիտացված միավոր </t>
  </si>
  <si>
    <t xml:space="preserve"> 12002 </t>
  </si>
  <si>
    <t xml:space="preserve"> Գերմանիայի զարգացման վարկերի բանկի (KFW) կողմից տրամադրվող դրամաշնորհային ծրագրի շրջանակներում ՀՀ Սյունիքի մարզի  բնության հատուկ պահպանվող տարածքների հարակից համայնքների սոցիալ-տնտեսական վիճակի բարելավմանն ուղղված աջակցություն </t>
  </si>
  <si>
    <t xml:space="preserve"> ՀՀ Սյունիքի մարզի բնության հատուկ պահպանվող տարածքների և հարակից համայնքներին սոցիալ-տնտեսական վիճակի բարելավման նպատակով աջակցության ցուցաբերում </t>
  </si>
  <si>
    <t xml:space="preserve"> ՀՀ բնապահպանության նախարարության և KFW -ի միջև 28.05.2013թգ կնքված «Առանձին համաձայնագիր» </t>
  </si>
  <si>
    <t xml:space="preserve"> 32001 </t>
  </si>
  <si>
    <t xml:space="preserve"> Գերմանիայի զարգացման վարկերի բանկի (KFW) կողմից տրամադրվող դրամաշնորհային ծրագրի շրջանակներում ՀՀ Սյունիքի մարզի բնության հատուկ պահպանվող տարածքների պահպանությունն իրականացնող պետական կազմակերպությունների կարողությունների զարգացում </t>
  </si>
  <si>
    <t xml:space="preserve"> 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հզորացում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</si>
  <si>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</si>
  <si>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Սևանա լճի ջրածածկ անտառտնկարկների մաքրում, հա </t>
  </si>
  <si>
    <t xml:space="preserve"> 11004 </t>
  </si>
  <si>
    <t xml:space="preserve"> «Սևան» ազգային պարկի պահպանության, պարկում գիտական ուսումնասիրությունների, անտառատնտեսական աշխատանքների կատարում </t>
  </si>
  <si>
    <t xml:space="preserve"> «Սևան» ազգային պարկի տարածքում պահպանության, գիտական ուսումնասիրությունների, անտառատնտեսական աշխատանքների իրականացում </t>
  </si>
  <si>
    <t xml:space="preserve"> Անտառվերականգնման և անտառապատման աշխատանքներ </t>
  </si>
  <si>
    <t xml:space="preserve"> Անտառվերականգնման և անտառապատման աշխատանքների իրականացում </t>
  </si>
  <si>
    <t xml:space="preserve"> Միջոցառումն իրականացնողի անվանումը </t>
  </si>
  <si>
    <t xml:space="preserve"> Շրջակա միջավայրի  նախարարության Անտառային կոմիտե </t>
  </si>
  <si>
    <t xml:space="preserve">Հավելված 9
ՀՀ կառավարության
2022 թվականի____________ի  N _____-Ն որոշման </t>
  </si>
  <si>
    <t>«ՀԱՅԱՍՏԱՆԻ  ՀԱՆՐԱՊԵՏՈՒԹՅԱՆ  2022  ԹՎԱԿԱՆԻ  ՊԵՏԱԿԱՆ  ԲՅՈՒՋԵԻ  ՄԱՍԻՆ»  ՀԱՅԱՍՏԱՆԻ ՀԱՆՐԱՊԵՏՈՒԹՅԱՆ ՕՐԵՆՔԻ N 1 ՀԱՎԵԼՎԱԾԻ N 3 ԱՂՅՈՒՍԱԿՈՒՄ ԿԱՏԱՐՎՈՂ ԼՐԱՑՈՒՄԸ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</si>
  <si>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</si>
  <si>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</si>
  <si>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</si>
  <si>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</si>
  <si>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</si>
  <si>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</si>
  <si>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</si>
  <si>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այդ թվում՝ </t>
  </si>
  <si>
    <t>ՀՀ ՇՐՋԱԿԱ ՄԻՋԱՎԱՅՐԻ ՆԱԽԱՐԱՐՈՒԹՅՈՒՆ</t>
  </si>
  <si>
    <t xml:space="preserve"> 32002</t>
  </si>
  <si>
    <t xml:space="preserve"> Անտառկառավարման պլանների կազմում</t>
  </si>
  <si>
    <t xml:space="preserve"> Անտառկառավարման պլանների կազմման աշխատանքների իրականացում</t>
  </si>
  <si>
    <t xml:space="preserve"> ՀՀ շրջակա միջավայրի նախարարության անտառային կոմիտե</t>
  </si>
  <si>
    <t xml:space="preserve"> ՈՉ ՖԻՆԱՆՍԱԿԱՆ ԱԿՏԻՎՆԵՐԻ ԳԾՈՎ ԾԱԽՍԵՐ</t>
  </si>
  <si>
    <t xml:space="preserve"> - Նախագծահետազոտական ծախսեր</t>
  </si>
  <si>
    <t xml:space="preserve"> 32002 </t>
  </si>
  <si>
    <t xml:space="preserve"> Անտառկառավարման պլանների կազմում </t>
  </si>
  <si>
    <t xml:space="preserve"> Անտառկառավարման պլանների կազմման աշխատանքների իրականացում </t>
  </si>
  <si>
    <t xml:space="preserve"> Շրջակա միջավայրի նախարարության Անտառային կոմիտե </t>
  </si>
  <si>
    <t xml:space="preserve"> - Աճեցվող ակտիվներ</t>
  </si>
  <si>
    <t>«Սևան» ազգային պարկի պահպանության, պարկում գիտական ուսումնասիրությունների, անտառտնտեսական աշխատանքների կատարում</t>
  </si>
  <si>
    <t>«Սևան» ազգային պարկ» ՊՈԱԿ</t>
  </si>
  <si>
    <t>Բաժին N 04</t>
  </si>
  <si>
    <t>Խումբ N 02</t>
  </si>
  <si>
    <t>Դաս N 02</t>
  </si>
  <si>
    <t>Անտառային տնտեսություն</t>
  </si>
  <si>
    <t>1173  32001</t>
  </si>
  <si>
    <t>ՄԱՍ III. ԾԱՌԱՅՈՒԹՅՈՒՆՆԵՐ</t>
  </si>
  <si>
    <t>77231200-1</t>
  </si>
  <si>
    <t>ԲՄ</t>
  </si>
  <si>
    <t>1173  32002</t>
  </si>
  <si>
    <t>Անտառկառավարման պլանների կազմում</t>
  </si>
  <si>
    <t xml:space="preserve"> ՀԱՅԱՍՏԱՆԻ ՀԱՆՐԱՊԵՏՈՒԹՅԱՆ ԿԱՌԱՎԱՐՈՒԹՅԱՆ 2022   ԹՎԱԿԱՆԻ  ԴԵԿՏԵՄԲԵՐԻ  23-Ի   N 2121-Ն ՈՐՈՇՄԱՆ N5  ՀԱՎԵԼՎԱԾԻ N2 ԱՂՅՈՒՍԱԿՈՒՄ ԿԱՏԱՐՎՈՂ ՓՈՓՈԽՈՒԹՅՈՒՆՆԵՐԸ</t>
  </si>
  <si>
    <t>ՀԱՅԱՍՏԱՆԻ ՀԱՆՐԱՊԵՏՈՒԹՅԱՆ ԿԱՌԱՎԱՐՈՒԹՅԱՆ 2021 ԹՎԱԿԱՆԻ ԴԵԿՏԵՄԲԵՐԻ 23-Ի N 2121-Ն ՈՐՈՇՄԱՆ N10 ՀԱՎԵԼՎԱԾՈՒՄ ԿԱՏԱՐՎՈՂ ՓՈՓՈԽՈՒԹՅՈՒՆՆԵՐԸ</t>
  </si>
  <si>
    <t>«ՀԱՅԱՍՏԱՆԻ ՀԱՆՐԱՊԵՏՈՒԹՅԱՆ 2022 ԹՎԱԿԱՆԻ ՊԵՏԱԿԱՆ ԲՅՈՒՋԵԻ ՄԱՍԻՆ» ՀԱՅԱՍՏԱՆԻ ՀԱՆՐԱՊԵՏՈՒԹՅԱՆ ՕՐԵՆՔԻ N 1 ՀԱՎԵԼՎԱԾԻ N 5 ԱՂՅՈՒՍԱԿՈՒՄ ԵՎ «ՀԱՅԱՍՏԱՆԻ ՀԱՆՐԱՊԵՏՈՒԹՅԱՆ 2022 ԹՎԱԿԱՆԻ ՊԵՏԱԿԱՆ ԲՅՈՒՋԵԻ ԿԱՏԱՐՈՒՄՆ ԱՊԱՀՈՎՈՂ ՄԻՋՈՑԱՌՈՒՄՆԵՐԻ ՄԱՍԻՆ» ՀԱՅԱՍՏԱՆԻ ՀԱՆՐԱՊԵՏՈՒԹՅԱՆ ԿԱՌԱՎԱՐՈՒԹՅԱՆ 2021 ԹՎԱԿԱՆԻ ԴԵԿՏԵՄԲԵՐԻ 23-Ի N 2121-Ն ՈՐՈՇՄԱՆ N 5 ՀԱՎԵԼՎԱԾԻ N 4 ԱՂՅՈՒՍԱԿՈՒՄ ԿԱՏԱՐՎՈՂ ՓՈՓՈԽՈՒԹՅՈՒՆՆԵՐԸ</t>
  </si>
  <si>
    <t xml:space="preserve"> ՀՀ շրջակա միջավայրի նախարարության անտառային կոմիտե </t>
  </si>
  <si>
    <t xml:space="preserve"> ՄԱՍ 1. ՊԵՏԱԿԱՆ ՄԱՐՄՆԻ ԳԾՈՎ ԱՐԴՅՈՒՆՔԱՅԻՆ (ԿԱՏԱՐՈՂԱԿԱՆ) ՑՈՒՑԱՆԻՇՆԵՐԸ </t>
  </si>
  <si>
    <t>ՀԱՅԱՍՏԱՆԻ ՀԱՆՐԱՊԵՏՈՒԹՅԱՆ ԿԱՌԱՎԱՐՈՒԹՅԱՆ  2021 ԹՎԱԿԱՆԻ ԴԵԿՏԵՄԲԵՐԻ 23-Ի N 2121-Ն ՈՐՈՇՄԱՆ N 9.1 ՀԱՎԵԼՎԱԾԻ N 9.1.46  ԱՂՅՈՒՍԱԿՈՒՄ ԿԱՏԱՐՎՈՂ ՓՈՓՈԽՈՒԹՅՈՒՆՆԵՐԸ</t>
  </si>
  <si>
    <t>Այլ ընթացիկ դրամաշնորհներ</t>
  </si>
  <si>
    <t>- Այլ ընթացիկ դրամաշնորհներ</t>
  </si>
  <si>
    <t>«Սևանի իշխանի պաշարների վերականգնման և ձկնաբուծության զարգացման հիմնադրամ»</t>
  </si>
  <si>
    <t xml:space="preserve"> ՀԱՅԱՍՏԱՆԻ ՀԱՆՐԱՊԵՏՈՒԹՅԱՆ ԿԱՌԱՎԱՐՈՒԹՅԱՆ 2021 ԹՎԱԿԱՆԻ ԴԵԿՏԵՄԲԵՐԻ 23-Ի N 2121-Ն ՈՐՈՇՄԱՆ N5  ՀԱՎԵԼՎԱԾԻ  N7  ԱՂՅՈՒՍԱԿՈՒՄ ԿԱՏԱՐՎՈՂ ՓՈՓՈԽՈՒԹՅՈՒՆՆԵՐԸ ԵՎ ԼՐԱՑՈՒՄՆԵՐԸ</t>
  </si>
  <si>
    <t>- Ընթացիկ դրամաշնորհներ պետական և համայնքային ոչ առևտրային կազմակերպություններին</t>
  </si>
  <si>
    <t>«Սևանի իշխանի պաշարների վերականգնման և ձկնաբուծության զարգացման հիմնադրամ»-ի առողջացմանն ուղղված աջակցություն</t>
  </si>
  <si>
    <t>«Սևանի իշխանի պաշարների վերականգնման և ձկնաբուծության զարգացման հիմնադրամ»-ի  ծրագրի առողջացմանն ուղղված աջակցության տրամադրում</t>
  </si>
  <si>
    <t xml:space="preserve"> -Նվիրատվություն այլ շահույթ չհետապնդող կազմակերպություններին</t>
  </si>
  <si>
    <t>ՀԱՅԱՍՏԱՆԻ ՀԱՆՐԱՊԵՏՈՒԹՅԱՆ ԿԱՌԱՎԱՐՈՒԹՅԱՆ 2021 ԹՎԱԿԱՆԻ ԴԵԿՏԵՄԲԵՐԻ 23-Ի N 2121-Ն ՈՐՈՇՄԱՆ N9 ՀԱՎԵԼՎԱԾԻ 9.12 ԱՂՅՈՒՍԱԿՈՒՄ ԿԱՏԱՐՎՈՂ ՓՈՓՈԽՈՒԹՅՈՒՆՆԵՐԸ ԵՎ ԼՐԱՑՈՒՄՆԵՐԸ</t>
  </si>
  <si>
    <t>ՀԱՅԱՍՏԱՆԻ ՀԱՆՐԱՊԵՏՈՒԹՅԱՆ ԿԱՌԱՎԱՐՈՒԹՅԱՆ  2021 ԹՎԱԿԱՆԻ ԴԵԿՏԵՄԲԵՐԻ 23-Ի N 2121-Ն ՈՐՈՇՄԱՆ N9 ՀԱՎԵԼՎԱԾԻ N 9.47 ԱՂՅՈՒՍԱԿՈՒՄ ԿԱՏԱՐՎՈՂ ՓՈՓՈԽՈՒԹՅՈՒՆՆԵՐԸ</t>
  </si>
  <si>
    <t>ՀԱՅԱՍՏԱՆԻ ՀԱՆՐԱՊԵՏՈՒԹՅԱՆ ԿԱՌԱՎԱՐՈՒԹՅԱՆ  2021 ԹՎԱԿԱՆԻ ԴԵԿՏԵՄԲԵՐԻ 23-Ի N 2121-Ն ՈՐՈՇՄԱՆ  N9.1 ՀԱՎԵԼՎԱԾԻ 9.1.59 ԱՂՅՈՒՍԱԿՈՒՄ ԿԱՏԱՐՎՈՂ ՓՈՓՈԽՈՒԹՅՈՒՆՆԵՐԸ</t>
  </si>
  <si>
    <t>ՀԱՅԱՍՏԱՆԻ ՀԱՆՐԱՊԵՏՈՒԹՅԱՆ ԿԱՌԱՎԱՐՈՒԹՅԱՆ 2021 ԹՎԱԿԱՆԻ ԴԵԿՏԵՄԲԵՐԻ 23-Ի N 2121-Ն ՈՐՈՇՄԱՆ  N 9.1 ՀԱՎԵԼՎԱԾԻ 9.1.13 ԱՂՅՈՒՍԱԿՈՒՄ ԿԱՏԱՐՎՈՂ ՓՈՓՈԽՈՒԹՅՈՒՆՆԵՐԸ ԵՎ ԼՐԱՑՈՒՄՆԵՐԸ</t>
  </si>
  <si>
    <t xml:space="preserve"> ՄԱՍ 1․ ՊԵՏԱԿԱՆ ՄԱՐՄՆԻ ԳԾՈՎ ԱՐԴՅՈՒՆՔԱՅԻՆ (ԿԱՏԱՐՈՂԱԿԱՆ) ՑՈՒՑԱՆԻՇՆԵՐԸ </t>
  </si>
  <si>
    <t xml:space="preserve"> ՄԱՍ 2. ՊԵՏԱԿԱՆ ՄԱՐՄՆԻ ԳԾՈՎ ԱՐԴՅՈՒՆՔԱՅԻՆ (ԿԱՏԱՐՈՂԱԿԱՆ) ՑՈՒՑԱՆԻՇՆԵՐԸ </t>
  </si>
  <si>
    <t>ՄԱ</t>
  </si>
  <si>
    <t xml:space="preserve"> 77231300-503</t>
  </si>
  <si>
    <t xml:space="preserve"> 77231300-504</t>
  </si>
  <si>
    <t xml:space="preserve"> 77231300-505</t>
  </si>
  <si>
    <t xml:space="preserve"> 77231300-506</t>
  </si>
  <si>
    <t>3-ից 4 գրամ միջին զանգվածով Իշխանի գեղարքունի տեսակի մանրաձկան բաց թողում Սևանա լիճ, քանակ, հատ</t>
  </si>
  <si>
    <t>«Սևանի իշխանի պաշարների վերականգնման և ձկնաբուծության զարգացման հիմնադրամ»-ի հետ կնքված դրամաշնորհի պայմանագիր, հատ</t>
  </si>
  <si>
    <t>Ցանցավանդակներում պահպանվող ձկների քանակը, հատ</t>
  </si>
  <si>
    <t>Հավելված 3
ՀՀ կառավարության
2022 թվականի____________ի  N _____-Ն որոշման</t>
  </si>
  <si>
    <t xml:space="preserve">Հավելված 5
ՀՀ կառավարության 
2022 թվականի____________ի  N _____-Ն որոշման </t>
  </si>
  <si>
    <t xml:space="preserve">Հավելված 7
ՀՀ կառավարության
2022 թվականի____________ի  N _____-Ն որոշման </t>
  </si>
  <si>
    <t>Մասնագիտացված կազմակերպություններ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</si>
</sst>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\ _₽_-;\-* #,##0\ _₽_-;_-* &quot;-&quot;\ _₽_-;_-@_-"/>
    <numFmt numFmtId="166" formatCode="_-* #,##0.00\ _₽_-;\-* #,##0.00\ _₽_-;_-* &quot;-&quot;??\ _₽_-;_-@_-"/>
    <numFmt numFmtId="167" formatCode="_-* #,##0.00\ _դ_ր_._-;\-* #,##0.00\ _դ_ր_._-;_-* &quot;-&quot;??\ _դ_ր_._-;_-@_-"/>
    <numFmt numFmtId="168" formatCode="#,##0.0_);\(#,##0.0\)"/>
    <numFmt numFmtId="169" formatCode="##,##0.0;\(##,##0.0\);\-"/>
    <numFmt numFmtId="170" formatCode="_-* #,##0.00_р_._-;\-* #,##0.00_р_._-;_-* &quot;-&quot;??_р_._-;_-@_-"/>
    <numFmt numFmtId="171" formatCode="General_)"/>
    <numFmt numFmtId="172" formatCode="_([$€-2]* #,##0.00_);_([$€-2]* \(#,##0.00\);_([$€-2]* &quot;-&quot;??_)"/>
    <numFmt numFmtId="173" formatCode="_(* #,##0.0_);_(* \(#,##0.0\);_(* &quot;-&quot;??_);_(@_)"/>
    <numFmt numFmtId="174" formatCode="0.0_);\(0.0\)"/>
    <numFmt numFmtId="175" formatCode="_(* #,##0.0_);_(* \(#,##0.0\);_(* &quot;-&quot;?_);_(@_)"/>
    <numFmt numFmtId="176" formatCode="#,##0.0"/>
    <numFmt numFmtId="177" formatCode="0.0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8"/>
      <name val="GHEA Grapala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Times New Roman"/>
      <family val="1"/>
    </font>
    <font>
      <sz val="11"/>
      <color indexed="8"/>
      <name val="GHEA Grapalat"/>
      <family val="2"/>
    </font>
    <font>
      <sz val="10"/>
      <color indexed="8"/>
      <name val="Arial Narrow"/>
      <family val="2"/>
      <charset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theme="10"/>
      <name val="Arial"/>
      <family val="2"/>
    </font>
    <font>
      <sz val="11"/>
      <color indexed="63"/>
      <name val="Calibri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sz val="10"/>
      <name val="Arial LatArm"/>
      <family val="2"/>
    </font>
    <font>
      <sz val="10"/>
      <name val="Arial Cyr"/>
      <charset val="204"/>
    </font>
    <font>
      <sz val="11"/>
      <color theme="1"/>
      <name val="GHEA Grapalat"/>
      <family val="2"/>
    </font>
    <font>
      <sz val="10"/>
      <color theme="1"/>
      <name val="Arial Armenian"/>
      <family val="2"/>
    </font>
    <font>
      <b/>
      <sz val="11"/>
      <color indexed="63"/>
      <name val="Calibri"/>
      <family val="2"/>
      <charset val="204"/>
    </font>
    <font>
      <sz val="12"/>
      <name val="Times Armenian"/>
      <family val="1"/>
    </font>
    <font>
      <sz val="9"/>
      <name val="Times New Roman"/>
      <family val="1"/>
    </font>
    <font>
      <b/>
      <sz val="18"/>
      <color indexed="62"/>
      <name val="Cambria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b/>
      <sz val="12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2"/>
      <name val="GHEA Grapalat"/>
      <family val="3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2"/>
      <name val="GHEA Grapalat"/>
      <family val="3"/>
    </font>
    <font>
      <sz val="12"/>
      <color theme="1"/>
      <name val="GHEA Grapalat"/>
      <family val="3"/>
    </font>
    <font>
      <b/>
      <sz val="12"/>
      <color rgb="FFFF0000"/>
      <name val="GHEA Grapalat"/>
      <family val="3"/>
    </font>
    <font>
      <sz val="10"/>
      <name val="Arial"/>
      <family val="2"/>
    </font>
    <font>
      <i/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i/>
      <sz val="12"/>
      <name val="GHEA Grapalat"/>
      <family val="3"/>
    </font>
    <font>
      <i/>
      <sz val="12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8"/>
      <name val="Arial Armenian"/>
      <family val="2"/>
    </font>
    <font>
      <sz val="12"/>
      <color indexed="8"/>
      <name val="GHEA Grapalat"/>
      <family val="3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sz val="18"/>
      <color theme="3"/>
      <name val="Cambria"/>
      <family val="2"/>
      <charset val="1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1"/>
      <color theme="1"/>
      <name val="GHEA Grapalat"/>
      <family val="3"/>
    </font>
    <font>
      <i/>
      <sz val="8"/>
      <name val="GHEA Grapalat"/>
      <family val="2"/>
    </font>
    <font>
      <b/>
      <sz val="8"/>
      <name val="GHEA Grapalat"/>
      <family val="2"/>
    </font>
    <font>
      <sz val="9"/>
      <name val="GHEA Grapalat"/>
      <family val="3"/>
    </font>
    <font>
      <sz val="9"/>
      <color rgb="FF000000"/>
      <name val="GHEA Grapalat"/>
      <family val="3"/>
    </font>
    <font>
      <b/>
      <i/>
      <sz val="9"/>
      <color rgb="FF000000"/>
      <name val="GHEA Grapalat"/>
      <family val="3"/>
    </font>
    <font>
      <sz val="11"/>
      <name val="Times Armenian"/>
      <family val="1"/>
    </font>
    <font>
      <b/>
      <sz val="9"/>
      <name val="GHEA Grapalat"/>
      <family val="3"/>
    </font>
    <font>
      <b/>
      <i/>
      <sz val="9"/>
      <name val="GHEA Grapalat"/>
      <family val="3"/>
    </font>
    <font>
      <sz val="12"/>
      <color rgb="FFFF0000"/>
      <name val="GHEA Grapalat"/>
      <family val="3"/>
    </font>
    <font>
      <b/>
      <sz val="12"/>
      <color indexed="8"/>
      <name val="GHEA Grapalat"/>
      <family val="3"/>
    </font>
    <font>
      <b/>
      <u/>
      <sz val="12"/>
      <name val="GHEA Grapalat"/>
      <family val="3"/>
    </font>
    <font>
      <b/>
      <sz val="9"/>
      <color rgb="FF000000"/>
      <name val="GHEA Grapalat"/>
      <family val="3"/>
    </font>
    <font>
      <i/>
      <sz val="9"/>
      <name val="GHEA Grapalat"/>
      <family val="3"/>
    </font>
  </fonts>
  <fills count="7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0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3" fillId="0" borderId="0"/>
    <xf numFmtId="0" fontId="8" fillId="2" borderId="0" applyNumberFormat="0" applyBorder="0" applyAlignment="0" applyProtection="0"/>
    <xf numFmtId="0" fontId="5" fillId="0" borderId="0"/>
    <xf numFmtId="0" fontId="6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23" borderId="0" applyNumberFormat="0" applyBorder="0" applyAlignment="0" applyProtection="0"/>
    <xf numFmtId="1" fontId="26" fillId="0" borderId="0"/>
    <xf numFmtId="1" fontId="26" fillId="0" borderId="0"/>
    <xf numFmtId="1" fontId="26" fillId="0" borderId="0"/>
    <xf numFmtId="0" fontId="2" fillId="0" borderId="0"/>
    <xf numFmtId="0" fontId="6" fillId="0" borderId="0"/>
    <xf numFmtId="0" fontId="6" fillId="0" borderId="0"/>
    <xf numFmtId="0" fontId="3" fillId="24" borderId="7" applyNumberFormat="0" applyFont="0" applyAlignment="0" applyProtection="0"/>
    <xf numFmtId="0" fontId="21" fillId="21" borderId="8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  <xf numFmtId="1" fontId="26" fillId="0" borderId="0"/>
    <xf numFmtId="0" fontId="27" fillId="0" borderId="0"/>
    <xf numFmtId="0" fontId="6" fillId="0" borderId="0"/>
    <xf numFmtId="169" fontId="28" fillId="0" borderId="0" applyFill="0" applyBorder="0" applyProtection="0">
      <alignment horizontal="right" vertical="top"/>
    </xf>
    <xf numFmtId="0" fontId="28" fillId="0" borderId="0">
      <alignment horizontal="left" vertical="top" wrapText="1"/>
    </xf>
    <xf numFmtId="43" fontId="28" fillId="0" borderId="0" applyFont="0" applyFill="0" applyBorder="0" applyAlignment="0" applyProtection="0">
      <alignment horizontal="left" vertical="top" wrapText="1"/>
    </xf>
    <xf numFmtId="43" fontId="28" fillId="0" borderId="0" applyFont="0" applyFill="0" applyBorder="0" applyAlignment="0" applyProtection="0">
      <alignment horizontal="left" vertical="top" wrapText="1"/>
    </xf>
    <xf numFmtId="0" fontId="4" fillId="0" borderId="0"/>
    <xf numFmtId="0" fontId="6" fillId="0" borderId="0"/>
    <xf numFmtId="0" fontId="3" fillId="0" borderId="0"/>
    <xf numFmtId="0" fontId="6" fillId="0" borderId="0"/>
    <xf numFmtId="0" fontId="11" fillId="21" borderId="10" applyNumberFormat="0" applyAlignment="0" applyProtection="0"/>
    <xf numFmtId="0" fontId="18" fillId="11" borderId="10" applyNumberFormat="0" applyAlignment="0" applyProtection="0"/>
    <xf numFmtId="0" fontId="3" fillId="24" borderId="11" applyNumberFormat="0" applyFont="0" applyAlignment="0" applyProtection="0"/>
    <xf numFmtId="0" fontId="21" fillId="21" borderId="12" applyNumberFormat="0" applyAlignment="0" applyProtection="0"/>
    <xf numFmtId="0" fontId="23" fillId="0" borderId="13" applyNumberFormat="0" applyFill="0" applyAlignment="0" applyProtection="0"/>
    <xf numFmtId="0" fontId="7" fillId="0" borderId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56" borderId="26" applyNumberFormat="0" applyFon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56" borderId="26" applyNumberFormat="0" applyFont="0" applyAlignment="0" applyProtection="0"/>
    <xf numFmtId="0" fontId="21" fillId="21" borderId="27" applyNumberFormat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8" fillId="0" borderId="0" applyFont="0" applyFill="0" applyBorder="0" applyAlignment="0" applyProtection="0">
      <alignment horizontal="left" vertical="top" wrapText="1"/>
    </xf>
    <xf numFmtId="166" fontId="28" fillId="0" borderId="0" applyFont="0" applyFill="0" applyBorder="0" applyAlignment="0" applyProtection="0">
      <alignment horizontal="left" vertical="top" wrapText="1"/>
    </xf>
    <xf numFmtId="6" fontId="41" fillId="0" borderId="0" applyFont="0" applyFill="0" applyBorder="0" applyAlignment="0" applyProtection="0"/>
    <xf numFmtId="6" fontId="4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5" fillId="0" borderId="0"/>
    <xf numFmtId="0" fontId="2" fillId="3" borderId="0" applyNumberFormat="0" applyBorder="0" applyAlignment="0" applyProtection="0"/>
    <xf numFmtId="0" fontId="42" fillId="12" borderId="0" applyNumberFormat="0" applyBorder="0" applyAlignment="0" applyProtection="0"/>
    <xf numFmtId="0" fontId="2" fillId="4" borderId="0" applyNumberFormat="0" applyBorder="0" applyAlignment="0" applyProtection="0"/>
    <xf numFmtId="0" fontId="42" fillId="13" borderId="0" applyNumberFormat="0" applyBorder="0" applyAlignment="0" applyProtection="0"/>
    <xf numFmtId="0" fontId="2" fillId="5" borderId="0" applyNumberFormat="0" applyBorder="0" applyAlignment="0" applyProtection="0"/>
    <xf numFmtId="0" fontId="42" fillId="24" borderId="0" applyNumberFormat="0" applyBorder="0" applyAlignment="0" applyProtection="0"/>
    <xf numFmtId="0" fontId="2" fillId="6" borderId="0" applyNumberFormat="0" applyBorder="0" applyAlignment="0" applyProtection="0"/>
    <xf numFmtId="0" fontId="42" fillId="11" borderId="0" applyNumberFormat="0" applyBorder="0" applyAlignment="0" applyProtection="0"/>
    <xf numFmtId="0" fontId="2" fillId="39" borderId="0" applyNumberFormat="0" applyBorder="0" applyAlignment="0" applyProtection="0"/>
    <xf numFmtId="0" fontId="42" fillId="10" borderId="0" applyNumberFormat="0" applyBorder="0" applyAlignment="0" applyProtection="0"/>
    <xf numFmtId="0" fontId="2" fillId="43" borderId="0" applyNumberFormat="0" applyBorder="0" applyAlignment="0" applyProtection="0"/>
    <xf numFmtId="0" fontId="42" fillId="24" borderId="0" applyNumberFormat="0" applyBorder="0" applyAlignment="0" applyProtection="0"/>
    <xf numFmtId="0" fontId="2" fillId="30" borderId="0" applyNumberFormat="0" applyBorder="0" applyAlignment="0" applyProtection="0"/>
    <xf numFmtId="0" fontId="42" fillId="10" borderId="0" applyNumberFormat="0" applyBorder="0" applyAlignment="0" applyProtection="0"/>
    <xf numFmtId="0" fontId="2" fillId="33" borderId="0" applyNumberFormat="0" applyBorder="0" applyAlignment="0" applyProtection="0"/>
    <xf numFmtId="0" fontId="42" fillId="13" borderId="0" applyNumberFormat="0" applyBorder="0" applyAlignment="0" applyProtection="0"/>
    <xf numFmtId="0" fontId="2" fillId="7" borderId="0" applyNumberFormat="0" applyBorder="0" applyAlignment="0" applyProtection="0"/>
    <xf numFmtId="0" fontId="42" fillId="23" borderId="0" applyNumberFormat="0" applyBorder="0" applyAlignment="0" applyProtection="0"/>
    <xf numFmtId="0" fontId="2" fillId="37" borderId="0" applyNumberFormat="0" applyBorder="0" applyAlignment="0" applyProtection="0"/>
    <xf numFmtId="0" fontId="42" fillId="4" borderId="0" applyNumberFormat="0" applyBorder="0" applyAlignment="0" applyProtection="0"/>
    <xf numFmtId="0" fontId="2" fillId="40" borderId="0" applyNumberFormat="0" applyBorder="0" applyAlignment="0" applyProtection="0"/>
    <xf numFmtId="0" fontId="42" fillId="10" borderId="0" applyNumberFormat="0" applyBorder="0" applyAlignment="0" applyProtection="0"/>
    <xf numFmtId="0" fontId="2" fillId="44" borderId="0" applyNumberFormat="0" applyBorder="0" applyAlignment="0" applyProtection="0"/>
    <xf numFmtId="0" fontId="42" fillId="24" borderId="0" applyNumberFormat="0" applyBorder="0" applyAlignment="0" applyProtection="0"/>
    <xf numFmtId="0" fontId="39" fillId="31" borderId="0" applyNumberFormat="0" applyBorder="0" applyAlignment="0" applyProtection="0"/>
    <xf numFmtId="0" fontId="43" fillId="10" borderId="0" applyNumberFormat="0" applyBorder="0" applyAlignment="0" applyProtection="0"/>
    <xf numFmtId="0" fontId="39" fillId="34" borderId="0" applyNumberFormat="0" applyBorder="0" applyAlignment="0" applyProtection="0"/>
    <xf numFmtId="0" fontId="43" fillId="20" borderId="0" applyNumberFormat="0" applyBorder="0" applyAlignment="0" applyProtection="0"/>
    <xf numFmtId="0" fontId="39" fillId="7" borderId="0" applyNumberFormat="0" applyBorder="0" applyAlignment="0" applyProtection="0"/>
    <xf numFmtId="0" fontId="43" fillId="14" borderId="0" applyNumberFormat="0" applyBorder="0" applyAlignment="0" applyProtection="0"/>
    <xf numFmtId="0" fontId="39" fillId="8" borderId="0" applyNumberFormat="0" applyBorder="0" applyAlignment="0" applyProtection="0"/>
    <xf numFmtId="0" fontId="43" fillId="4" borderId="0" applyNumberFormat="0" applyBorder="0" applyAlignment="0" applyProtection="0"/>
    <xf numFmtId="0" fontId="39" fillId="41" borderId="0" applyNumberFormat="0" applyBorder="0" applyAlignment="0" applyProtection="0"/>
    <xf numFmtId="0" fontId="43" fillId="10" borderId="0" applyNumberFormat="0" applyBorder="0" applyAlignment="0" applyProtection="0"/>
    <xf numFmtId="0" fontId="39" fillId="9" borderId="0" applyNumberFormat="0" applyBorder="0" applyAlignment="0" applyProtection="0"/>
    <xf numFmtId="0" fontId="43" fillId="13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39" fillId="29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39" fillId="32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5" fillId="49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39" fillId="3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4" fillId="45" borderId="0" applyNumberFormat="0" applyBorder="0" applyAlignment="0" applyProtection="0"/>
    <xf numFmtId="0" fontId="44" fillId="49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39" fillId="3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45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39" fillId="38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4" fillId="45" borderId="0" applyNumberFormat="0" applyBorder="0" applyAlignment="0" applyProtection="0"/>
    <xf numFmtId="0" fontId="44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39" fillId="42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6" fontId="41" fillId="0" borderId="0" applyFont="0" applyFill="0" applyBorder="0" applyAlignment="0" applyProtection="0"/>
    <xf numFmtId="0" fontId="33" fillId="26" borderId="0" applyNumberFormat="0" applyBorder="0" applyAlignment="0" applyProtection="0"/>
    <xf numFmtId="0" fontId="46" fillId="5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59" borderId="10" applyNumberFormat="0" applyAlignment="0" applyProtection="0"/>
    <xf numFmtId="0" fontId="36" fillId="27" borderId="18" applyNumberFormat="0" applyAlignment="0" applyProtection="0"/>
    <xf numFmtId="0" fontId="49" fillId="50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8" fontId="6" fillId="0" borderId="0" applyFont="0" applyFill="0" applyProtection="0"/>
    <xf numFmtId="166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172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56" fillId="63" borderId="0" applyNumberFormat="0" applyBorder="0" applyAlignment="0" applyProtection="0"/>
    <xf numFmtId="0" fontId="29" fillId="0" borderId="14" applyNumberFormat="0" applyFill="0" applyAlignment="0" applyProtection="0"/>
    <xf numFmtId="0" fontId="57" fillId="0" borderId="20" applyNumberFormat="0" applyFill="0" applyAlignment="0" applyProtection="0"/>
    <xf numFmtId="0" fontId="30" fillId="0" borderId="15" applyNumberFormat="0" applyFill="0" applyAlignment="0" applyProtection="0"/>
    <xf numFmtId="0" fontId="58" fillId="0" borderId="21" applyNumberFormat="0" applyFill="0" applyAlignment="0" applyProtection="0"/>
    <xf numFmtId="0" fontId="31" fillId="0" borderId="16" applyNumberFormat="0" applyFill="0" applyAlignment="0" applyProtection="0"/>
    <xf numFmtId="0" fontId="59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1" fillId="57" borderId="10" applyNumberFormat="0" applyAlignment="0" applyProtection="0"/>
    <xf numFmtId="38" fontId="62" fillId="0" borderId="0"/>
    <xf numFmtId="38" fontId="63" fillId="0" borderId="0"/>
    <xf numFmtId="38" fontId="64" fillId="0" borderId="0"/>
    <xf numFmtId="38" fontId="65" fillId="0" borderId="0"/>
    <xf numFmtId="0" fontId="66" fillId="0" borderId="0"/>
    <xf numFmtId="0" fontId="66" fillId="0" borderId="0"/>
    <xf numFmtId="0" fontId="67" fillId="0" borderId="0"/>
    <xf numFmtId="0" fontId="35" fillId="0" borderId="17" applyNumberFormat="0" applyFill="0" applyAlignment="0" applyProtection="0"/>
    <xf numFmtId="0" fontId="68" fillId="0" borderId="23" applyNumberFormat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4" fillId="2" borderId="0" applyNumberFormat="0" applyBorder="0" applyAlignment="0" applyProtection="0"/>
    <xf numFmtId="0" fontId="68" fillId="57" borderId="0" applyNumberFormat="0" applyBorder="0" applyAlignment="0" applyProtection="0"/>
    <xf numFmtId="37" fontId="69" fillId="0" borderId="0"/>
    <xf numFmtId="0" fontId="53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72" fillId="0" borderId="0"/>
    <xf numFmtId="0" fontId="6" fillId="0" borderId="0"/>
    <xf numFmtId="0" fontId="3" fillId="0" borderId="0"/>
    <xf numFmtId="0" fontId="6" fillId="0" borderId="0"/>
    <xf numFmtId="0" fontId="73" fillId="0" borderId="0"/>
    <xf numFmtId="0" fontId="6" fillId="0" borderId="0"/>
    <xf numFmtId="0" fontId="5" fillId="0" borderId="0"/>
    <xf numFmtId="0" fontId="51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1" fillId="0" borderId="0"/>
    <xf numFmtId="0" fontId="7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2" fillId="0" borderId="0"/>
    <xf numFmtId="0" fontId="50" fillId="0" borderId="0"/>
    <xf numFmtId="0" fontId="51" fillId="0" borderId="0"/>
    <xf numFmtId="0" fontId="72" fillId="0" borderId="0"/>
    <xf numFmtId="0" fontId="51" fillId="0" borderId="0"/>
    <xf numFmtId="0" fontId="3" fillId="0" borderId="0"/>
    <xf numFmtId="0" fontId="7" fillId="0" borderId="0"/>
    <xf numFmtId="0" fontId="3" fillId="0" borderId="0"/>
    <xf numFmtId="0" fontId="42" fillId="0" borderId="0"/>
    <xf numFmtId="0" fontId="7" fillId="0" borderId="0"/>
    <xf numFmtId="0" fontId="6" fillId="0" borderId="0"/>
    <xf numFmtId="0" fontId="42" fillId="0" borderId="0"/>
    <xf numFmtId="0" fontId="71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4" fillId="24" borderId="11" applyNumberFormat="0" applyFont="0" applyAlignment="0" applyProtection="0"/>
    <xf numFmtId="0" fontId="3" fillId="56" borderId="11" applyNumberFormat="0" applyFont="0" applyAlignment="0" applyProtection="0"/>
    <xf numFmtId="0" fontId="4" fillId="28" borderId="19" applyNumberFormat="0" applyFont="0" applyAlignment="0" applyProtection="0"/>
    <xf numFmtId="0" fontId="3" fillId="56" borderId="11" applyNumberFormat="0" applyFont="0" applyAlignment="0" applyProtection="0"/>
    <xf numFmtId="0" fontId="74" fillId="59" borderId="12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/>
    <xf numFmtId="0" fontId="77" fillId="0" borderId="0" applyNumberFormat="0" applyFill="0" applyBorder="0" applyAlignment="0" applyProtection="0"/>
    <xf numFmtId="0" fontId="6" fillId="0" borderId="0"/>
    <xf numFmtId="0" fontId="25" fillId="0" borderId="0"/>
    <xf numFmtId="0" fontId="78" fillId="0" borderId="0"/>
    <xf numFmtId="6" fontId="41" fillId="0" borderId="0" applyFont="0" applyFill="0" applyBorder="0" applyAlignment="0" applyProtection="0"/>
    <xf numFmtId="0" fontId="54" fillId="0" borderId="24" applyNumberFormat="0" applyFill="0" applyAlignment="0" applyProtection="0"/>
    <xf numFmtId="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1" fontId="80" fillId="0" borderId="25">
      <protection locked="0"/>
    </xf>
    <xf numFmtId="171" fontId="81" fillId="64" borderId="25"/>
    <xf numFmtId="0" fontId="2" fillId="0" borderId="0"/>
    <xf numFmtId="0" fontId="6" fillId="0" borderId="0"/>
    <xf numFmtId="0" fontId="25" fillId="0" borderId="0"/>
    <xf numFmtId="0" fontId="78" fillId="0" borderId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56" borderId="11" applyNumberFormat="0" applyFont="0" applyAlignment="0" applyProtection="0"/>
    <xf numFmtId="0" fontId="21" fillId="21" borderId="12" applyNumberFormat="0" applyAlignment="0" applyProtection="0"/>
    <xf numFmtId="0" fontId="11" fillId="21" borderId="10" applyNumberFormat="0" applyAlignment="0" applyProtection="0"/>
    <xf numFmtId="0" fontId="3" fillId="56" borderId="11" applyNumberFormat="0" applyFont="0" applyAlignment="0" applyProtection="0"/>
    <xf numFmtId="0" fontId="23" fillId="0" borderId="13" applyNumberFormat="0" applyFill="0" applyAlignment="0" applyProtection="0"/>
    <xf numFmtId="0" fontId="11" fillId="21" borderId="10" applyNumberFormat="0" applyAlignment="0" applyProtection="0"/>
    <xf numFmtId="0" fontId="23" fillId="0" borderId="13" applyNumberFormat="0" applyFill="0" applyAlignment="0" applyProtection="0"/>
    <xf numFmtId="0" fontId="54" fillId="0" borderId="24" applyNumberFormat="0" applyFill="0" applyAlignment="0" applyProtection="0"/>
    <xf numFmtId="0" fontId="74" fillId="59" borderId="12" applyNumberFormat="0" applyAlignment="0" applyProtection="0"/>
    <xf numFmtId="0" fontId="18" fillId="11" borderId="10" applyNumberForma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21" fillId="21" borderId="12" applyNumberFormat="0" applyAlignment="0" applyProtection="0"/>
    <xf numFmtId="0" fontId="48" fillId="59" borderId="10" applyNumberFormat="0" applyAlignment="0" applyProtection="0"/>
    <xf numFmtId="0" fontId="18" fillId="11" borderId="10" applyNumberFormat="0" applyAlignment="0" applyProtection="0"/>
    <xf numFmtId="0" fontId="4" fillId="24" borderId="11" applyNumberFormat="0" applyFont="0" applyAlignment="0" applyProtection="0"/>
    <xf numFmtId="0" fontId="61" fillId="57" borderId="10" applyNumberFormat="0" applyAlignment="0" applyProtection="0"/>
    <xf numFmtId="0" fontId="11" fillId="21" borderId="29" applyNumberFormat="0" applyAlignment="0" applyProtection="0"/>
    <xf numFmtId="0" fontId="4" fillId="24" borderId="26" applyNumberFormat="0" applyFont="0" applyAlignment="0" applyProtection="0"/>
    <xf numFmtId="0" fontId="3" fillId="24" borderId="26" applyNumberFormat="0" applyFont="0" applyAlignment="0" applyProtection="0"/>
    <xf numFmtId="0" fontId="3" fillId="24" borderId="26" applyNumberFormat="0" applyFont="0" applyAlignment="0" applyProtection="0"/>
    <xf numFmtId="0" fontId="54" fillId="0" borderId="30" applyNumberFormat="0" applyFill="0" applyAlignment="0" applyProtection="0"/>
    <xf numFmtId="0" fontId="74" fillId="59" borderId="27" applyNumberFormat="0" applyAlignment="0" applyProtection="0"/>
    <xf numFmtId="0" fontId="3" fillId="56" borderId="26" applyNumberFormat="0" applyFont="0" applyAlignment="0" applyProtection="0"/>
    <xf numFmtId="0" fontId="3" fillId="56" borderId="26" applyNumberFormat="0" applyFont="0" applyAlignment="0" applyProtection="0"/>
    <xf numFmtId="0" fontId="4" fillId="24" borderId="26" applyNumberFormat="0" applyFont="0" applyAlignment="0" applyProtection="0"/>
    <xf numFmtId="0" fontId="61" fillId="57" borderId="29" applyNumberFormat="0" applyAlignment="0" applyProtection="0"/>
    <xf numFmtId="0" fontId="48" fillId="59" borderId="29" applyNumberFormat="0" applyAlignment="0" applyProtection="0"/>
    <xf numFmtId="0" fontId="23" fillId="0" borderId="28" applyNumberFormat="0" applyFill="0" applyAlignment="0" applyProtection="0"/>
    <xf numFmtId="0" fontId="3" fillId="24" borderId="26" applyNumberFormat="0" applyFont="0" applyAlignment="0" applyProtection="0"/>
    <xf numFmtId="0" fontId="18" fillId="11" borderId="29" applyNumberFormat="0" applyAlignment="0" applyProtection="0"/>
    <xf numFmtId="0" fontId="21" fillId="21" borderId="27" applyNumberFormat="0" applyAlignment="0" applyProtection="0"/>
    <xf numFmtId="0" fontId="23" fillId="0" borderId="28" applyNumberFormat="0" applyFill="0" applyAlignment="0" applyProtection="0"/>
    <xf numFmtId="0" fontId="3" fillId="24" borderId="26" applyNumberFormat="0" applyFon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21" borderId="31" applyNumberFormat="0" applyAlignment="0" applyProtection="0"/>
    <xf numFmtId="0" fontId="18" fillId="11" borderId="31" applyNumberFormat="0" applyAlignment="0" applyProtection="0"/>
    <xf numFmtId="0" fontId="3" fillId="24" borderId="32" applyNumberFormat="0" applyFont="0" applyAlignment="0" applyProtection="0"/>
    <xf numFmtId="0" fontId="21" fillId="21" borderId="33" applyNumberFormat="0" applyAlignment="0" applyProtection="0"/>
    <xf numFmtId="0" fontId="23" fillId="0" borderId="34" applyNumberFormat="0" applyFill="0" applyAlignment="0" applyProtection="0"/>
    <xf numFmtId="0" fontId="11" fillId="21" borderId="31" applyNumberFormat="0" applyAlignment="0" applyProtection="0"/>
    <xf numFmtId="0" fontId="18" fillId="11" borderId="31" applyNumberFormat="0" applyAlignment="0" applyProtection="0"/>
    <xf numFmtId="0" fontId="3" fillId="24" borderId="32" applyNumberFormat="0" applyFont="0" applyAlignment="0" applyProtection="0"/>
    <xf numFmtId="0" fontId="21" fillId="21" borderId="33" applyNumberFormat="0" applyAlignment="0" applyProtection="0"/>
    <xf numFmtId="0" fontId="23" fillId="0" borderId="34" applyNumberFormat="0" applyFill="0" applyAlignment="0" applyProtection="0"/>
    <xf numFmtId="0" fontId="3" fillId="56" borderId="37" applyNumberFormat="0" applyFont="0" applyAlignment="0" applyProtection="0"/>
    <xf numFmtId="0" fontId="48" fillId="59" borderId="36" applyNumberFormat="0" applyAlignment="0" applyProtection="0"/>
    <xf numFmtId="0" fontId="11" fillId="21" borderId="41" applyNumberFormat="0" applyAlignment="0" applyProtection="0"/>
    <xf numFmtId="0" fontId="21" fillId="21" borderId="48" applyNumberFormat="0" applyAlignment="0" applyProtection="0"/>
    <xf numFmtId="0" fontId="74" fillId="59" borderId="43" applyNumberFormat="0" applyAlignment="0" applyProtection="0"/>
    <xf numFmtId="0" fontId="3" fillId="56" borderId="47" applyNumberFormat="0" applyFont="0" applyAlignment="0" applyProtection="0"/>
    <xf numFmtId="0" fontId="3" fillId="56" borderId="37" applyNumberFormat="0" applyFont="0" applyAlignment="0" applyProtection="0"/>
    <xf numFmtId="0" fontId="4" fillId="24" borderId="37" applyNumberFormat="0" applyFont="0" applyAlignment="0" applyProtection="0"/>
    <xf numFmtId="0" fontId="18" fillId="11" borderId="46" applyNumberFormat="0" applyAlignment="0" applyProtection="0"/>
    <xf numFmtId="0" fontId="48" fillId="59" borderId="41" applyNumberFormat="0" applyAlignment="0" applyProtection="0"/>
    <xf numFmtId="0" fontId="61" fillId="57" borderId="46" applyNumberFormat="0" applyAlignment="0" applyProtection="0"/>
    <xf numFmtId="0" fontId="74" fillId="59" borderId="48" applyNumberFormat="0" applyAlignment="0" applyProtection="0"/>
    <xf numFmtId="0" fontId="54" fillId="0" borderId="45" applyNumberFormat="0" applyFill="0" applyAlignment="0" applyProtection="0"/>
    <xf numFmtId="0" fontId="3" fillId="56" borderId="47" applyNumberFormat="0" applyFont="0" applyAlignment="0" applyProtection="0"/>
    <xf numFmtId="0" fontId="11" fillId="21" borderId="56" applyNumberFormat="0" applyAlignment="0" applyProtection="0"/>
    <xf numFmtId="0" fontId="3" fillId="56" borderId="47" applyNumberFormat="0" applyFont="0" applyAlignment="0" applyProtection="0"/>
    <xf numFmtId="0" fontId="3" fillId="56" borderId="52" applyNumberFormat="0" applyFont="0" applyAlignment="0" applyProtection="0"/>
    <xf numFmtId="0" fontId="23" fillId="0" borderId="49" applyNumberFormat="0" applyFill="0" applyAlignment="0" applyProtection="0"/>
    <xf numFmtId="0" fontId="3" fillId="24" borderId="42" applyNumberFormat="0" applyFont="0" applyAlignment="0" applyProtection="0"/>
    <xf numFmtId="0" fontId="3" fillId="56" borderId="42" applyNumberFormat="0" applyFont="0" applyAlignment="0" applyProtection="0"/>
    <xf numFmtId="0" fontId="23" fillId="0" borderId="44" applyNumberFormat="0" applyFill="0" applyAlignment="0" applyProtection="0"/>
    <xf numFmtId="0" fontId="4" fillId="24" borderId="47" applyNumberFormat="0" applyFont="0" applyAlignment="0" applyProtection="0"/>
    <xf numFmtId="0" fontId="54" fillId="0" borderId="50" applyNumberFormat="0" applyFill="0" applyAlignment="0" applyProtection="0"/>
    <xf numFmtId="0" fontId="18" fillId="11" borderId="36" applyNumberFormat="0" applyAlignment="0" applyProtection="0"/>
    <xf numFmtId="0" fontId="3" fillId="24" borderId="47" applyNumberFormat="0" applyFont="0" applyAlignment="0" applyProtection="0"/>
    <xf numFmtId="0" fontId="3" fillId="56" borderId="57" applyNumberFormat="0" applyFont="0" applyAlignment="0" applyProtection="0"/>
    <xf numFmtId="0" fontId="61" fillId="57" borderId="41" applyNumberFormat="0" applyAlignment="0" applyProtection="0"/>
    <xf numFmtId="0" fontId="3" fillId="56" borderId="32" applyNumberFormat="0" applyFont="0" applyAlignment="0" applyProtection="0"/>
    <xf numFmtId="0" fontId="3" fillId="56" borderId="32" applyNumberFormat="0" applyFont="0" applyAlignment="0" applyProtection="0"/>
    <xf numFmtId="0" fontId="21" fillId="21" borderId="33" applyNumberFormat="0" applyAlignment="0" applyProtection="0"/>
    <xf numFmtId="0" fontId="74" fillId="59" borderId="48" applyNumberFormat="0" applyAlignment="0" applyProtection="0"/>
    <xf numFmtId="0" fontId="54" fillId="0" borderId="40" applyNumberFormat="0" applyFill="0" applyAlignment="0" applyProtection="0"/>
    <xf numFmtId="0" fontId="18" fillId="11" borderId="41" applyNumberFormat="0" applyAlignment="0" applyProtection="0"/>
    <xf numFmtId="0" fontId="54" fillId="0" borderId="50" applyNumberFormat="0" applyFill="0" applyAlignment="0" applyProtection="0"/>
    <xf numFmtId="0" fontId="3" fillId="56" borderId="47" applyNumberFormat="0" applyFont="0" applyAlignment="0" applyProtection="0"/>
    <xf numFmtId="0" fontId="21" fillId="21" borderId="48" applyNumberFormat="0" applyAlignment="0" applyProtection="0"/>
    <xf numFmtId="0" fontId="74" fillId="59" borderId="38" applyNumberFormat="0" applyAlignment="0" applyProtection="0"/>
    <xf numFmtId="0" fontId="3" fillId="56" borderId="37" applyNumberFormat="0" applyFont="0" applyAlignment="0" applyProtection="0"/>
    <xf numFmtId="0" fontId="48" fillId="59" borderId="41" applyNumberFormat="0" applyAlignment="0" applyProtection="0"/>
    <xf numFmtId="0" fontId="48" fillId="59" borderId="51" applyNumberFormat="0" applyAlignment="0" applyProtection="0"/>
    <xf numFmtId="0" fontId="3" fillId="24" borderId="42" applyNumberFormat="0" applyFont="0" applyAlignment="0" applyProtection="0"/>
    <xf numFmtId="0" fontId="61" fillId="57" borderId="46" applyNumberFormat="0" applyAlignment="0" applyProtection="0"/>
    <xf numFmtId="0" fontId="18" fillId="11" borderId="41" applyNumberFormat="0" applyAlignment="0" applyProtection="0"/>
    <xf numFmtId="0" fontId="21" fillId="21" borderId="43" applyNumberFormat="0" applyAlignment="0" applyProtection="0"/>
    <xf numFmtId="0" fontId="21" fillId="21" borderId="48" applyNumberFormat="0" applyAlignment="0" applyProtection="0"/>
    <xf numFmtId="0" fontId="21" fillId="21" borderId="53" applyNumberFormat="0" applyAlignment="0" applyProtection="0"/>
    <xf numFmtId="0" fontId="61" fillId="57" borderId="41" applyNumberFormat="0" applyAlignment="0" applyProtection="0"/>
    <xf numFmtId="0" fontId="4" fillId="24" borderId="42" applyNumberFormat="0" applyFont="0" applyAlignment="0" applyProtection="0"/>
    <xf numFmtId="0" fontId="3" fillId="56" borderId="42" applyNumberFormat="0" applyFont="0" applyAlignment="0" applyProtection="0"/>
    <xf numFmtId="0" fontId="3" fillId="56" borderId="42" applyNumberFormat="0" applyFont="0" applyAlignment="0" applyProtection="0"/>
    <xf numFmtId="0" fontId="74" fillId="59" borderId="43" applyNumberFormat="0" applyAlignment="0" applyProtection="0"/>
    <xf numFmtId="0" fontId="61" fillId="57" borderId="41" applyNumberFormat="0" applyAlignment="0" applyProtection="0"/>
    <xf numFmtId="0" fontId="4" fillId="24" borderId="42" applyNumberFormat="0" applyFont="0" applyAlignment="0" applyProtection="0"/>
    <xf numFmtId="0" fontId="21" fillId="21" borderId="43" applyNumberFormat="0" applyAlignment="0" applyProtection="0"/>
    <xf numFmtId="0" fontId="3" fillId="24" borderId="42" applyNumberFormat="0" applyFont="0" applyAlignment="0" applyProtection="0"/>
    <xf numFmtId="0" fontId="18" fillId="11" borderId="41" applyNumberFormat="0" applyAlignment="0" applyProtection="0"/>
    <xf numFmtId="0" fontId="54" fillId="0" borderId="45" applyNumberFormat="0" applyFill="0" applyAlignment="0" applyProtection="0"/>
    <xf numFmtId="0" fontId="23" fillId="0" borderId="44" applyNumberFormat="0" applyFill="0" applyAlignment="0" applyProtection="0"/>
    <xf numFmtId="0" fontId="23" fillId="0" borderId="44" applyNumberFormat="0" applyFill="0" applyAlignment="0" applyProtection="0"/>
    <xf numFmtId="0" fontId="3" fillId="56" borderId="42" applyNumberFormat="0" applyFont="0" applyAlignment="0" applyProtection="0"/>
    <xf numFmtId="0" fontId="21" fillId="21" borderId="43" applyNumberFormat="0" applyAlignment="0" applyProtection="0"/>
    <xf numFmtId="0" fontId="3" fillId="56" borderId="42" applyNumberFormat="0" applyFont="0" applyAlignment="0" applyProtection="0"/>
    <xf numFmtId="0" fontId="4" fillId="24" borderId="47" applyNumberFormat="0" applyFont="0" applyAlignment="0" applyProtection="0"/>
    <xf numFmtId="0" fontId="18" fillId="11" borderId="46" applyNumberFormat="0" applyAlignment="0" applyProtection="0"/>
    <xf numFmtId="0" fontId="23" fillId="0" borderId="49" applyNumberFormat="0" applyFill="0" applyAlignment="0" applyProtection="0"/>
    <xf numFmtId="0" fontId="3" fillId="56" borderId="42" applyNumberFormat="0" applyFont="0" applyAlignment="0" applyProtection="0"/>
    <xf numFmtId="0" fontId="3" fillId="56" borderId="42" applyNumberFormat="0" applyFont="0" applyAlignment="0" applyProtection="0"/>
    <xf numFmtId="0" fontId="4" fillId="24" borderId="42" applyNumberFormat="0" applyFont="0" applyAlignment="0" applyProtection="0"/>
    <xf numFmtId="0" fontId="23" fillId="0" borderId="59" applyNumberFormat="0" applyFill="0" applyAlignment="0" applyProtection="0"/>
    <xf numFmtId="0" fontId="21" fillId="21" borderId="58" applyNumberFormat="0" applyAlignment="0" applyProtection="0"/>
    <xf numFmtId="0" fontId="3" fillId="56" borderId="47" applyNumberFormat="0" applyFont="0" applyAlignment="0" applyProtection="0"/>
    <xf numFmtId="0" fontId="3" fillId="24" borderId="47" applyNumberFormat="0" applyFont="0" applyAlignment="0" applyProtection="0"/>
    <xf numFmtId="0" fontId="61" fillId="57" borderId="36" applyNumberFormat="0" applyAlignment="0" applyProtection="0"/>
    <xf numFmtId="0" fontId="4" fillId="24" borderId="52" applyNumberFormat="0" applyFont="0" applyAlignment="0" applyProtection="0"/>
    <xf numFmtId="0" fontId="3" fillId="24" borderId="47" applyNumberFormat="0" applyFont="0" applyAlignment="0" applyProtection="0"/>
    <xf numFmtId="0" fontId="4" fillId="24" borderId="47" applyNumberFormat="0" applyFont="0" applyAlignment="0" applyProtection="0"/>
    <xf numFmtId="0" fontId="3" fillId="56" borderId="47" applyNumberFormat="0" applyFont="0" applyAlignment="0" applyProtection="0"/>
    <xf numFmtId="0" fontId="74" fillId="59" borderId="48" applyNumberFormat="0" applyAlignment="0" applyProtection="0"/>
    <xf numFmtId="0" fontId="3" fillId="24" borderId="47" applyNumberFormat="0" applyFont="0" applyAlignment="0" applyProtection="0"/>
    <xf numFmtId="0" fontId="11" fillId="21" borderId="46" applyNumberFormat="0" applyAlignment="0" applyProtection="0"/>
    <xf numFmtId="0" fontId="48" fillId="59" borderId="46" applyNumberFormat="0" applyAlignment="0" applyProtection="0"/>
    <xf numFmtId="0" fontId="3" fillId="24" borderId="47" applyNumberFormat="0" applyFont="0" applyAlignment="0" applyProtection="0"/>
    <xf numFmtId="0" fontId="3" fillId="24" borderId="47" applyNumberFormat="0" applyFont="0" applyAlignment="0" applyProtection="0"/>
    <xf numFmtId="0" fontId="48" fillId="59" borderId="31" applyNumberFormat="0" applyAlignment="0" applyProtection="0"/>
    <xf numFmtId="0" fontId="54" fillId="0" borderId="50" applyNumberFormat="0" applyFill="0" applyAlignment="0" applyProtection="0"/>
    <xf numFmtId="0" fontId="11" fillId="21" borderId="51" applyNumberFormat="0" applyAlignment="0" applyProtection="0"/>
    <xf numFmtId="0" fontId="3" fillId="56" borderId="47" applyNumberFormat="0" applyFont="0" applyAlignment="0" applyProtection="0"/>
    <xf numFmtId="0" fontId="11" fillId="21" borderId="51" applyNumberFormat="0" applyAlignment="0" applyProtection="0"/>
    <xf numFmtId="0" fontId="3" fillId="24" borderId="52" applyNumberFormat="0" applyFont="0" applyAlignment="0" applyProtection="0"/>
    <xf numFmtId="0" fontId="21" fillId="21" borderId="53" applyNumberFormat="0" applyAlignment="0" applyProtection="0"/>
    <xf numFmtId="0" fontId="18" fillId="11" borderId="56" applyNumberFormat="0" applyAlignment="0" applyProtection="0"/>
    <xf numFmtId="0" fontId="21" fillId="21" borderId="58" applyNumberFormat="0" applyAlignment="0" applyProtection="0"/>
    <xf numFmtId="0" fontId="61" fillId="57" borderId="31" applyNumberFormat="0" applyAlignment="0" applyProtection="0"/>
    <xf numFmtId="0" fontId="61" fillId="57" borderId="51" applyNumberFormat="0" applyAlignment="0" applyProtection="0"/>
    <xf numFmtId="0" fontId="3" fillId="56" borderId="47" applyNumberFormat="0" applyFont="0" applyAlignment="0" applyProtection="0"/>
    <xf numFmtId="0" fontId="21" fillId="21" borderId="43" applyNumberFormat="0" applyAlignment="0" applyProtection="0"/>
    <xf numFmtId="0" fontId="21" fillId="21" borderId="43" applyNumberFormat="0" applyAlignment="0" applyProtection="0"/>
    <xf numFmtId="0" fontId="18" fillId="11" borderId="41" applyNumberFormat="0" applyAlignment="0" applyProtection="0"/>
    <xf numFmtId="0" fontId="21" fillId="21" borderId="58" applyNumberFormat="0" applyAlignment="0" applyProtection="0"/>
    <xf numFmtId="0" fontId="11" fillId="21" borderId="41" applyNumberFormat="0" applyAlignment="0" applyProtection="0"/>
    <xf numFmtId="0" fontId="11" fillId="21" borderId="46" applyNumberFormat="0" applyAlignment="0" applyProtection="0"/>
    <xf numFmtId="0" fontId="21" fillId="21" borderId="38" applyNumberFormat="0" applyAlignment="0" applyProtection="0"/>
    <xf numFmtId="0" fontId="3" fillId="56" borderId="37" applyNumberFormat="0" applyFont="0" applyAlignment="0" applyProtection="0"/>
    <xf numFmtId="0" fontId="18" fillId="11" borderId="51" applyNumberFormat="0" applyAlignment="0" applyProtection="0"/>
    <xf numFmtId="0" fontId="23" fillId="0" borderId="39" applyNumberFormat="0" applyFill="0" applyAlignment="0" applyProtection="0"/>
    <xf numFmtId="0" fontId="21" fillId="21" borderId="38" applyNumberFormat="0" applyAlignment="0" applyProtection="0"/>
    <xf numFmtId="0" fontId="3" fillId="24" borderId="37" applyNumberFormat="0" applyFont="0" applyAlignment="0" applyProtection="0"/>
    <xf numFmtId="0" fontId="18" fillId="11" borderId="36" applyNumberFormat="0" applyAlignment="0" applyProtection="0"/>
    <xf numFmtId="0" fontId="11" fillId="21" borderId="36" applyNumberFormat="0" applyAlignment="0" applyProtection="0"/>
    <xf numFmtId="0" fontId="23" fillId="0" borderId="59" applyNumberFormat="0" applyFill="0" applyAlignment="0" applyProtection="0"/>
    <xf numFmtId="0" fontId="3" fillId="24" borderId="42" applyNumberFormat="0" applyFont="0" applyAlignment="0" applyProtection="0"/>
    <xf numFmtId="0" fontId="11" fillId="21" borderId="41" applyNumberFormat="0" applyAlignment="0" applyProtection="0"/>
    <xf numFmtId="0" fontId="23" fillId="0" borderId="39" applyNumberFormat="0" applyFill="0" applyAlignment="0" applyProtection="0"/>
    <xf numFmtId="0" fontId="3" fillId="24" borderId="42" applyNumberFormat="0" applyFont="0" applyAlignment="0" applyProtection="0"/>
    <xf numFmtId="0" fontId="11" fillId="21" borderId="41" applyNumberFormat="0" applyAlignment="0" applyProtection="0"/>
    <xf numFmtId="0" fontId="21" fillId="21" borderId="38" applyNumberFormat="0" applyAlignment="0" applyProtection="0"/>
    <xf numFmtId="0" fontId="3" fillId="24" borderId="37" applyNumberFormat="0" applyFont="0" applyAlignment="0" applyProtection="0"/>
    <xf numFmtId="0" fontId="54" fillId="0" borderId="45" applyNumberFormat="0" applyFill="0" applyAlignment="0" applyProtection="0"/>
    <xf numFmtId="0" fontId="4" fillId="24" borderId="32" applyNumberFormat="0" applyFont="0" applyAlignment="0" applyProtection="0"/>
    <xf numFmtId="0" fontId="3" fillId="56" borderId="32" applyNumberFormat="0" applyFont="0" applyAlignment="0" applyProtection="0"/>
    <xf numFmtId="0" fontId="3" fillId="56" borderId="32" applyNumberFormat="0" applyFont="0" applyAlignment="0" applyProtection="0"/>
    <xf numFmtId="0" fontId="74" fillId="59" borderId="33" applyNumberFormat="0" applyAlignment="0" applyProtection="0"/>
    <xf numFmtId="0" fontId="11" fillId="21" borderId="36" applyNumberFormat="0" applyAlignment="0" applyProtection="0"/>
    <xf numFmtId="0" fontId="3" fillId="56" borderId="57" applyNumberFormat="0" applyFont="0" applyAlignment="0" applyProtection="0"/>
    <xf numFmtId="0" fontId="54" fillId="0" borderId="35" applyNumberFormat="0" applyFill="0" applyAlignment="0" applyProtection="0"/>
    <xf numFmtId="0" fontId="4" fillId="24" borderId="42" applyNumberFormat="0" applyFont="0" applyAlignment="0" applyProtection="0"/>
    <xf numFmtId="0" fontId="21" fillId="21" borderId="48" applyNumberFormat="0" applyAlignment="0" applyProtection="0"/>
    <xf numFmtId="0" fontId="3" fillId="56" borderId="32" applyNumberFormat="0" applyFont="0" applyAlignment="0" applyProtection="0"/>
    <xf numFmtId="0" fontId="18" fillId="11" borderId="46" applyNumberFormat="0" applyAlignment="0" applyProtection="0"/>
    <xf numFmtId="0" fontId="23" fillId="0" borderId="49" applyNumberFormat="0" applyFill="0" applyAlignment="0" applyProtection="0"/>
    <xf numFmtId="0" fontId="3" fillId="56" borderId="32" applyNumberFormat="0" applyFont="0" applyAlignment="0" applyProtection="0"/>
    <xf numFmtId="0" fontId="11" fillId="21" borderId="46" applyNumberFormat="0" applyAlignment="0" applyProtection="0"/>
    <xf numFmtId="0" fontId="54" fillId="0" borderId="35" applyNumberFormat="0" applyFill="0" applyAlignment="0" applyProtection="0"/>
    <xf numFmtId="0" fontId="74" fillId="59" borderId="33" applyNumberFormat="0" applyAlignment="0" applyProtection="0"/>
    <xf numFmtId="0" fontId="4" fillId="24" borderId="47" applyNumberFormat="0" applyFont="0" applyAlignment="0" applyProtection="0"/>
    <xf numFmtId="0" fontId="48" fillId="59" borderId="31" applyNumberFormat="0" applyAlignment="0" applyProtection="0"/>
    <xf numFmtId="0" fontId="4" fillId="24" borderId="32" applyNumberFormat="0" applyFont="0" applyAlignment="0" applyProtection="0"/>
    <xf numFmtId="0" fontId="61" fillId="57" borderId="31" applyNumberFormat="0" applyAlignment="0" applyProtection="0"/>
    <xf numFmtId="0" fontId="11" fillId="21" borderId="31" applyNumberFormat="0" applyAlignment="0" applyProtection="0"/>
    <xf numFmtId="0" fontId="4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54" fillId="0" borderId="35" applyNumberFormat="0" applyFill="0" applyAlignment="0" applyProtection="0"/>
    <xf numFmtId="0" fontId="74" fillId="59" borderId="33" applyNumberFormat="0" applyAlignment="0" applyProtection="0"/>
    <xf numFmtId="0" fontId="3" fillId="56" borderId="32" applyNumberFormat="0" applyFont="0" applyAlignment="0" applyProtection="0"/>
    <xf numFmtId="0" fontId="3" fillId="56" borderId="32" applyNumberFormat="0" applyFont="0" applyAlignment="0" applyProtection="0"/>
    <xf numFmtId="0" fontId="4" fillId="24" borderId="32" applyNumberFormat="0" applyFont="0" applyAlignment="0" applyProtection="0"/>
    <xf numFmtId="0" fontId="61" fillId="57" borderId="31" applyNumberFormat="0" applyAlignment="0" applyProtection="0"/>
    <xf numFmtId="0" fontId="48" fillId="59" borderId="31" applyNumberFormat="0" applyAlignment="0" applyProtection="0"/>
    <xf numFmtId="0" fontId="23" fillId="0" borderId="34" applyNumberFormat="0" applyFill="0" applyAlignment="0" applyProtection="0"/>
    <xf numFmtId="0" fontId="3" fillId="24" borderId="32" applyNumberFormat="0" applyFont="0" applyAlignment="0" applyProtection="0"/>
    <xf numFmtId="0" fontId="18" fillId="11" borderId="31" applyNumberFormat="0" applyAlignment="0" applyProtection="0"/>
    <xf numFmtId="0" fontId="21" fillId="21" borderId="33" applyNumberFormat="0" applyAlignment="0" applyProtection="0"/>
    <xf numFmtId="0" fontId="23" fillId="0" borderId="34" applyNumberFormat="0" applyFill="0" applyAlignment="0" applyProtection="0"/>
    <xf numFmtId="0" fontId="3" fillId="24" borderId="32" applyNumberFormat="0" applyFont="0" applyAlignment="0" applyProtection="0"/>
    <xf numFmtId="0" fontId="3" fillId="56" borderId="42" applyNumberFormat="0" applyFont="0" applyAlignment="0" applyProtection="0"/>
    <xf numFmtId="0" fontId="3" fillId="56" borderId="52" applyNumberFormat="0" applyFont="0" applyAlignment="0" applyProtection="0"/>
    <xf numFmtId="0" fontId="3" fillId="56" borderId="37" applyNumberFormat="0" applyFont="0" applyAlignment="0" applyProtection="0"/>
    <xf numFmtId="0" fontId="21" fillId="21" borderId="38" applyNumberFormat="0" applyAlignment="0" applyProtection="0"/>
    <xf numFmtId="0" fontId="11" fillId="21" borderId="36" applyNumberFormat="0" applyAlignment="0" applyProtection="0"/>
    <xf numFmtId="0" fontId="3" fillId="56" borderId="37" applyNumberFormat="0" applyFont="0" applyAlignment="0" applyProtection="0"/>
    <xf numFmtId="0" fontId="23" fillId="0" borderId="39" applyNumberFormat="0" applyFill="0" applyAlignment="0" applyProtection="0"/>
    <xf numFmtId="0" fontId="11" fillId="21" borderId="36" applyNumberFormat="0" applyAlignment="0" applyProtection="0"/>
    <xf numFmtId="0" fontId="23" fillId="0" borderId="39" applyNumberFormat="0" applyFill="0" applyAlignment="0" applyProtection="0"/>
    <xf numFmtId="0" fontId="54" fillId="0" borderId="40" applyNumberFormat="0" applyFill="0" applyAlignment="0" applyProtection="0"/>
    <xf numFmtId="0" fontId="74" fillId="59" borderId="38" applyNumberFormat="0" applyAlignment="0" applyProtection="0"/>
    <xf numFmtId="0" fontId="18" fillId="11" borderId="36" applyNumberForma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21" fillId="21" borderId="38" applyNumberFormat="0" applyAlignment="0" applyProtection="0"/>
    <xf numFmtId="0" fontId="48" fillId="59" borderId="36" applyNumberFormat="0" applyAlignment="0" applyProtection="0"/>
    <xf numFmtId="0" fontId="18" fillId="11" borderId="36" applyNumberFormat="0" applyAlignment="0" applyProtection="0"/>
    <xf numFmtId="0" fontId="4" fillId="24" borderId="37" applyNumberFormat="0" applyFont="0" applyAlignment="0" applyProtection="0"/>
    <xf numFmtId="0" fontId="61" fillId="57" borderId="36" applyNumberFormat="0" applyAlignment="0" applyProtection="0"/>
    <xf numFmtId="0" fontId="11" fillId="21" borderId="36" applyNumberFormat="0" applyAlignment="0" applyProtection="0"/>
    <xf numFmtId="0" fontId="4" fillId="24" borderId="37" applyNumberFormat="0" applyFont="0" applyAlignment="0" applyProtection="0"/>
    <xf numFmtId="0" fontId="3" fillId="24" borderId="37" applyNumberFormat="0" applyFont="0" applyAlignment="0" applyProtection="0"/>
    <xf numFmtId="0" fontId="3" fillId="24" borderId="37" applyNumberFormat="0" applyFont="0" applyAlignment="0" applyProtection="0"/>
    <xf numFmtId="0" fontId="54" fillId="0" borderId="40" applyNumberFormat="0" applyFill="0" applyAlignment="0" applyProtection="0"/>
    <xf numFmtId="0" fontId="74" fillId="59" borderId="38" applyNumberFormat="0" applyAlignment="0" applyProtection="0"/>
    <xf numFmtId="0" fontId="3" fillId="56" borderId="37" applyNumberFormat="0" applyFont="0" applyAlignment="0" applyProtection="0"/>
    <xf numFmtId="0" fontId="3" fillId="56" borderId="37" applyNumberFormat="0" applyFont="0" applyAlignment="0" applyProtection="0"/>
    <xf numFmtId="0" fontId="4" fillId="24" borderId="37" applyNumberFormat="0" applyFont="0" applyAlignment="0" applyProtection="0"/>
    <xf numFmtId="0" fontId="61" fillId="57" borderId="36" applyNumberFormat="0" applyAlignment="0" applyProtection="0"/>
    <xf numFmtId="0" fontId="48" fillId="59" borderId="36" applyNumberFormat="0" applyAlignment="0" applyProtection="0"/>
    <xf numFmtId="0" fontId="23" fillId="0" borderId="39" applyNumberFormat="0" applyFill="0" applyAlignment="0" applyProtection="0"/>
    <xf numFmtId="0" fontId="3" fillId="24" borderId="37" applyNumberFormat="0" applyFont="0" applyAlignment="0" applyProtection="0"/>
    <xf numFmtId="0" fontId="18" fillId="11" borderId="36" applyNumberFormat="0" applyAlignment="0" applyProtection="0"/>
    <xf numFmtId="0" fontId="21" fillId="21" borderId="38" applyNumberFormat="0" applyAlignment="0" applyProtection="0"/>
    <xf numFmtId="0" fontId="23" fillId="0" borderId="39" applyNumberFormat="0" applyFill="0" applyAlignment="0" applyProtection="0"/>
    <xf numFmtId="0" fontId="3" fillId="24" borderId="37" applyNumberFormat="0" applyFont="0" applyAlignment="0" applyProtection="0"/>
    <xf numFmtId="0" fontId="74" fillId="59" borderId="43" applyNumberFormat="0" applyAlignment="0" applyProtection="0"/>
    <xf numFmtId="0" fontId="48" fillId="59" borderId="46" applyNumberFormat="0" applyAlignment="0" applyProtection="0"/>
    <xf numFmtId="0" fontId="3" fillId="56" borderId="52" applyNumberFormat="0" applyFont="0" applyAlignment="0" applyProtection="0"/>
    <xf numFmtId="0" fontId="48" fillId="59" borderId="46" applyNumberFormat="0" applyAlignment="0" applyProtection="0"/>
    <xf numFmtId="0" fontId="61" fillId="57" borderId="46" applyNumberFormat="0" applyAlignment="0" applyProtection="0"/>
    <xf numFmtId="0" fontId="3" fillId="24" borderId="42" applyNumberFormat="0" applyFont="0" applyAlignment="0" applyProtection="0"/>
    <xf numFmtId="0" fontId="23" fillId="0" borderId="54" applyNumberFormat="0" applyFill="0" applyAlignment="0" applyProtection="0"/>
    <xf numFmtId="0" fontId="3" fillId="24" borderId="52" applyNumberFormat="0" applyFont="0" applyAlignment="0" applyProtection="0"/>
    <xf numFmtId="0" fontId="11" fillId="21" borderId="56" applyNumberFormat="0" applyAlignment="0" applyProtection="0"/>
    <xf numFmtId="0" fontId="11" fillId="21" borderId="41" applyNumberFormat="0" applyAlignment="0" applyProtection="0"/>
    <xf numFmtId="0" fontId="21" fillId="21" borderId="53" applyNumberFormat="0" applyAlignment="0" applyProtection="0"/>
    <xf numFmtId="0" fontId="23" fillId="0" borderId="44" applyNumberFormat="0" applyFill="0" applyAlignment="0" applyProtection="0"/>
    <xf numFmtId="0" fontId="74" fillId="59" borderId="53" applyNumberFormat="0" applyAlignment="0" applyProtection="0"/>
    <xf numFmtId="0" fontId="48" fillId="59" borderId="41" applyNumberFormat="0" applyAlignment="0" applyProtection="0"/>
    <xf numFmtId="0" fontId="23" fillId="0" borderId="44" applyNumberFormat="0" applyFill="0" applyAlignment="0" applyProtection="0"/>
    <xf numFmtId="0" fontId="3" fillId="24" borderId="42" applyNumberFormat="0" applyFont="0" applyAlignment="0" applyProtection="0"/>
    <xf numFmtId="0" fontId="18" fillId="11" borderId="41" applyNumberFormat="0" applyAlignment="0" applyProtection="0"/>
    <xf numFmtId="0" fontId="21" fillId="21" borderId="43" applyNumberFormat="0" applyAlignment="0" applyProtection="0"/>
    <xf numFmtId="0" fontId="23" fillId="0" borderId="44" applyNumberFormat="0" applyFill="0" applyAlignment="0" applyProtection="0"/>
    <xf numFmtId="0" fontId="3" fillId="24" borderId="42" applyNumberFormat="0" applyFont="0" applyAlignment="0" applyProtection="0"/>
    <xf numFmtId="0" fontId="11" fillId="21" borderId="46" applyNumberFormat="0" applyAlignment="0" applyProtection="0"/>
    <xf numFmtId="0" fontId="3" fillId="24" borderId="57" applyNumberFormat="0" applyFont="0" applyAlignment="0" applyProtection="0"/>
    <xf numFmtId="0" fontId="23" fillId="0" borderId="54" applyNumberFormat="0" applyFill="0" applyAlignment="0" applyProtection="0"/>
    <xf numFmtId="0" fontId="21" fillId="21" borderId="48" applyNumberFormat="0" applyAlignment="0" applyProtection="0"/>
    <xf numFmtId="0" fontId="23" fillId="0" borderId="49" applyNumberFormat="0" applyFill="0" applyAlignment="0" applyProtection="0"/>
    <xf numFmtId="0" fontId="3" fillId="56" borderId="52" applyNumberFormat="0" applyFont="0" applyAlignment="0" applyProtection="0"/>
    <xf numFmtId="0" fontId="18" fillId="11" borderId="46" applyNumberFormat="0" applyAlignment="0" applyProtection="0"/>
    <xf numFmtId="0" fontId="18" fillId="11" borderId="51" applyNumberFormat="0" applyAlignment="0" applyProtection="0"/>
    <xf numFmtId="0" fontId="11" fillId="21" borderId="46" applyNumberFormat="0" applyAlignment="0" applyProtection="0"/>
    <xf numFmtId="0" fontId="3" fillId="24" borderId="57" applyNumberFormat="0" applyFont="0" applyAlignment="0" applyProtection="0"/>
    <xf numFmtId="0" fontId="23" fillId="0" borderId="49" applyNumberFormat="0" applyFill="0" applyAlignment="0" applyProtection="0"/>
    <xf numFmtId="0" fontId="3" fillId="24" borderId="47" applyNumberFormat="0" applyFont="0" applyAlignment="0" applyProtection="0"/>
    <xf numFmtId="0" fontId="18" fillId="11" borderId="46" applyNumberFormat="0" applyAlignment="0" applyProtection="0"/>
    <xf numFmtId="0" fontId="21" fillId="21" borderId="48" applyNumberFormat="0" applyAlignment="0" applyProtection="0"/>
    <xf numFmtId="0" fontId="23" fillId="0" borderId="49" applyNumberFormat="0" applyFill="0" applyAlignment="0" applyProtection="0"/>
    <xf numFmtId="0" fontId="3" fillId="24" borderId="47" applyNumberFormat="0" applyFont="0" applyAlignment="0" applyProtection="0"/>
    <xf numFmtId="0" fontId="54" fillId="0" borderId="55" applyNumberFormat="0" applyFill="0" applyAlignment="0" applyProtection="0"/>
    <xf numFmtId="0" fontId="3" fillId="56" borderId="52" applyNumberFormat="0" applyFont="0" applyAlignment="0" applyProtection="0"/>
    <xf numFmtId="0" fontId="21" fillId="21" borderId="53" applyNumberFormat="0" applyAlignment="0" applyProtection="0"/>
    <xf numFmtId="0" fontId="11" fillId="21" borderId="51" applyNumberFormat="0" applyAlignment="0" applyProtection="0"/>
    <xf numFmtId="0" fontId="3" fillId="56" borderId="52" applyNumberFormat="0" applyFont="0" applyAlignment="0" applyProtection="0"/>
    <xf numFmtId="0" fontId="23" fillId="0" borderId="54" applyNumberFormat="0" applyFill="0" applyAlignment="0" applyProtection="0"/>
    <xf numFmtId="0" fontId="11" fillId="21" borderId="51" applyNumberFormat="0" applyAlignment="0" applyProtection="0"/>
    <xf numFmtId="0" fontId="23" fillId="0" borderId="54" applyNumberFormat="0" applyFill="0" applyAlignment="0" applyProtection="0"/>
    <xf numFmtId="0" fontId="54" fillId="0" borderId="55" applyNumberFormat="0" applyFill="0" applyAlignment="0" applyProtection="0"/>
    <xf numFmtId="0" fontId="74" fillId="59" borderId="53" applyNumberFormat="0" applyAlignment="0" applyProtection="0"/>
    <xf numFmtId="0" fontId="18" fillId="11" borderId="51" applyNumberForma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21" fillId="21" borderId="53" applyNumberFormat="0" applyAlignment="0" applyProtection="0"/>
    <xf numFmtId="0" fontId="48" fillId="59" borderId="51" applyNumberFormat="0" applyAlignment="0" applyProtection="0"/>
    <xf numFmtId="0" fontId="18" fillId="11" borderId="51" applyNumberFormat="0" applyAlignment="0" applyProtection="0"/>
    <xf numFmtId="0" fontId="4" fillId="24" borderId="52" applyNumberFormat="0" applyFont="0" applyAlignment="0" applyProtection="0"/>
    <xf numFmtId="0" fontId="61" fillId="57" borderId="51" applyNumberFormat="0" applyAlignment="0" applyProtection="0"/>
    <xf numFmtId="0" fontId="11" fillId="21" borderId="51" applyNumberFormat="0" applyAlignment="0" applyProtection="0"/>
    <xf numFmtId="0" fontId="4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54" fillId="0" borderId="55" applyNumberFormat="0" applyFill="0" applyAlignment="0" applyProtection="0"/>
    <xf numFmtId="0" fontId="74" fillId="59" borderId="53" applyNumberForma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4" fillId="24" borderId="52" applyNumberFormat="0" applyFont="0" applyAlignment="0" applyProtection="0"/>
    <xf numFmtId="0" fontId="61" fillId="57" borderId="51" applyNumberFormat="0" applyAlignment="0" applyProtection="0"/>
    <xf numFmtId="0" fontId="48" fillId="59" borderId="51" applyNumberFormat="0" applyAlignment="0" applyProtection="0"/>
    <xf numFmtId="0" fontId="23" fillId="0" borderId="54" applyNumberFormat="0" applyFill="0" applyAlignment="0" applyProtection="0"/>
    <xf numFmtId="0" fontId="3" fillId="24" borderId="52" applyNumberFormat="0" applyFont="0" applyAlignment="0" applyProtection="0"/>
    <xf numFmtId="0" fontId="18" fillId="11" borderId="51" applyNumberFormat="0" applyAlignment="0" applyProtection="0"/>
    <xf numFmtId="0" fontId="21" fillId="21" borderId="53" applyNumberFormat="0" applyAlignment="0" applyProtection="0"/>
    <xf numFmtId="0" fontId="23" fillId="0" borderId="54" applyNumberFormat="0" applyFill="0" applyAlignment="0" applyProtection="0"/>
    <xf numFmtId="0" fontId="3" fillId="24" borderId="52" applyNumberFormat="0" applyFont="0" applyAlignment="0" applyProtection="0"/>
    <xf numFmtId="0" fontId="18" fillId="11" borderId="56" applyNumberFormat="0" applyAlignment="0" applyProtection="0"/>
    <xf numFmtId="0" fontId="48" fillId="59" borderId="56" applyNumberFormat="0" applyAlignment="0" applyProtection="0"/>
    <xf numFmtId="0" fontId="61" fillId="57" borderId="56" applyNumberFormat="0" applyAlignment="0" applyProtection="0"/>
    <xf numFmtId="0" fontId="4" fillId="24" borderId="57" applyNumberFormat="0" applyFont="0" applyAlignment="0" applyProtection="0"/>
    <xf numFmtId="0" fontId="3" fillId="56" borderId="57" applyNumberFormat="0" applyFont="0" applyAlignment="0" applyProtection="0"/>
    <xf numFmtId="0" fontId="3" fillId="56" borderId="57" applyNumberFormat="0" applyFont="0" applyAlignment="0" applyProtection="0"/>
    <xf numFmtId="0" fontId="74" fillId="59" borderId="58" applyNumberFormat="0" applyAlignment="0" applyProtection="0"/>
    <xf numFmtId="0" fontId="54" fillId="0" borderId="60" applyNumberFormat="0" applyFill="0" applyAlignment="0" applyProtection="0"/>
    <xf numFmtId="0" fontId="3" fillId="56" borderId="57" applyNumberFormat="0" applyFont="0" applyAlignment="0" applyProtection="0"/>
    <xf numFmtId="0" fontId="21" fillId="21" borderId="58" applyNumberFormat="0" applyAlignment="0" applyProtection="0"/>
    <xf numFmtId="0" fontId="11" fillId="21" borderId="56" applyNumberFormat="0" applyAlignment="0" applyProtection="0"/>
    <xf numFmtId="0" fontId="3" fillId="56" borderId="57" applyNumberFormat="0" applyFont="0" applyAlignment="0" applyProtection="0"/>
    <xf numFmtId="0" fontId="23" fillId="0" borderId="59" applyNumberFormat="0" applyFill="0" applyAlignment="0" applyProtection="0"/>
    <xf numFmtId="0" fontId="11" fillId="21" borderId="56" applyNumberFormat="0" applyAlignment="0" applyProtection="0"/>
    <xf numFmtId="0" fontId="23" fillId="0" borderId="59" applyNumberFormat="0" applyFill="0" applyAlignment="0" applyProtection="0"/>
    <xf numFmtId="0" fontId="54" fillId="0" borderId="60" applyNumberFormat="0" applyFill="0" applyAlignment="0" applyProtection="0"/>
    <xf numFmtId="0" fontId="74" fillId="59" borderId="58" applyNumberFormat="0" applyAlignment="0" applyProtection="0"/>
    <xf numFmtId="0" fontId="18" fillId="11" borderId="56" applyNumberFormat="0" applyAlignment="0" applyProtection="0"/>
    <xf numFmtId="0" fontId="3" fillId="24" borderId="57" applyNumberFormat="0" applyFont="0" applyAlignment="0" applyProtection="0"/>
    <xf numFmtId="0" fontId="3" fillId="24" borderId="57" applyNumberFormat="0" applyFont="0" applyAlignment="0" applyProtection="0"/>
    <xf numFmtId="0" fontId="21" fillId="21" borderId="58" applyNumberFormat="0" applyAlignment="0" applyProtection="0"/>
    <xf numFmtId="0" fontId="48" fillId="59" borderId="56" applyNumberFormat="0" applyAlignment="0" applyProtection="0"/>
    <xf numFmtId="0" fontId="18" fillId="11" borderId="56" applyNumberFormat="0" applyAlignment="0" applyProtection="0"/>
    <xf numFmtId="0" fontId="4" fillId="24" borderId="57" applyNumberFormat="0" applyFont="0" applyAlignment="0" applyProtection="0"/>
    <xf numFmtId="0" fontId="61" fillId="57" borderId="56" applyNumberFormat="0" applyAlignment="0" applyProtection="0"/>
    <xf numFmtId="0" fontId="11" fillId="21" borderId="56" applyNumberFormat="0" applyAlignment="0" applyProtection="0"/>
    <xf numFmtId="0" fontId="4" fillId="24" borderId="57" applyNumberFormat="0" applyFont="0" applyAlignment="0" applyProtection="0"/>
    <xf numFmtId="0" fontId="3" fillId="24" borderId="57" applyNumberFormat="0" applyFont="0" applyAlignment="0" applyProtection="0"/>
    <xf numFmtId="0" fontId="3" fillId="24" borderId="57" applyNumberFormat="0" applyFont="0" applyAlignment="0" applyProtection="0"/>
    <xf numFmtId="0" fontId="54" fillId="0" borderId="60" applyNumberFormat="0" applyFill="0" applyAlignment="0" applyProtection="0"/>
    <xf numFmtId="0" fontId="74" fillId="59" borderId="58" applyNumberFormat="0" applyAlignment="0" applyProtection="0"/>
    <xf numFmtId="0" fontId="3" fillId="56" borderId="57" applyNumberFormat="0" applyFont="0" applyAlignment="0" applyProtection="0"/>
    <xf numFmtId="0" fontId="3" fillId="56" borderId="57" applyNumberFormat="0" applyFont="0" applyAlignment="0" applyProtection="0"/>
    <xf numFmtId="0" fontId="4" fillId="24" borderId="57" applyNumberFormat="0" applyFont="0" applyAlignment="0" applyProtection="0"/>
    <xf numFmtId="0" fontId="61" fillId="57" borderId="56" applyNumberFormat="0" applyAlignment="0" applyProtection="0"/>
    <xf numFmtId="0" fontId="48" fillId="59" borderId="56" applyNumberFormat="0" applyAlignment="0" applyProtection="0"/>
    <xf numFmtId="0" fontId="23" fillId="0" borderId="59" applyNumberFormat="0" applyFill="0" applyAlignment="0" applyProtection="0"/>
    <xf numFmtId="0" fontId="3" fillId="24" borderId="57" applyNumberFormat="0" applyFont="0" applyAlignment="0" applyProtection="0"/>
    <xf numFmtId="0" fontId="18" fillId="11" borderId="56" applyNumberFormat="0" applyAlignment="0" applyProtection="0"/>
    <xf numFmtId="0" fontId="21" fillId="21" borderId="58" applyNumberFormat="0" applyAlignment="0" applyProtection="0"/>
    <xf numFmtId="0" fontId="23" fillId="0" borderId="59" applyNumberFormat="0" applyFill="0" applyAlignment="0" applyProtection="0"/>
    <xf numFmtId="0" fontId="3" fillId="24" borderId="57" applyNumberFormat="0" applyFont="0" applyAlignment="0" applyProtection="0"/>
    <xf numFmtId="0" fontId="82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" borderId="0" applyNumberFormat="0" applyBorder="0" applyAlignment="0" applyProtection="0"/>
    <xf numFmtId="0" fontId="83" fillId="66" borderId="61" applyNumberFormat="0" applyAlignment="0" applyProtection="0"/>
    <xf numFmtId="0" fontId="84" fillId="67" borderId="62" applyNumberFormat="0" applyAlignment="0" applyProtection="0"/>
    <xf numFmtId="0" fontId="85" fillId="67" borderId="61" applyNumberFormat="0" applyAlignment="0" applyProtection="0"/>
    <xf numFmtId="0" fontId="35" fillId="0" borderId="17" applyNumberFormat="0" applyFill="0" applyAlignment="0" applyProtection="0"/>
    <xf numFmtId="0" fontId="36" fillId="27" borderId="18" applyNumberFormat="0" applyAlignment="0" applyProtection="0"/>
    <xf numFmtId="0" fontId="37" fillId="0" borderId="0" applyNumberFormat="0" applyFill="0" applyBorder="0" applyAlignment="0" applyProtection="0"/>
    <xf numFmtId="0" fontId="2" fillId="28" borderId="19" applyNumberFormat="0" applyFont="0" applyAlignment="0" applyProtection="0"/>
    <xf numFmtId="0" fontId="38" fillId="0" borderId="0" applyNumberFormat="0" applyFill="0" applyBorder="0" applyAlignment="0" applyProtection="0"/>
    <xf numFmtId="0" fontId="86" fillId="0" borderId="63" applyNumberFormat="0" applyFill="0" applyAlignment="0" applyProtection="0"/>
    <xf numFmtId="0" fontId="39" fillId="29" borderId="0" applyNumberFormat="0" applyBorder="0" applyAlignment="0" applyProtection="0"/>
    <xf numFmtId="0" fontId="2" fillId="68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69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36" borderId="0" applyNumberFormat="0" applyBorder="0" applyAlignment="0" applyProtection="0"/>
    <xf numFmtId="0" fontId="2" fillId="73" borderId="0" applyNumberFormat="0" applyBorder="0" applyAlignment="0" applyProtection="0"/>
    <xf numFmtId="0" fontId="2" fillId="37" borderId="0" applyNumberFormat="0" applyBorder="0" applyAlignment="0" applyProtection="0"/>
    <xf numFmtId="0" fontId="39" fillId="74" borderId="0" applyNumberFormat="0" applyBorder="0" applyAlignment="0" applyProtection="0"/>
    <xf numFmtId="0" fontId="3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39" fillId="75" borderId="0" applyNumberFormat="0" applyBorder="0" applyAlignment="0" applyProtection="0"/>
    <xf numFmtId="0" fontId="28" fillId="0" borderId="0">
      <alignment horizontal="left" vertical="top" wrapText="1"/>
    </xf>
    <xf numFmtId="0" fontId="28" fillId="0" borderId="0">
      <alignment horizontal="left" vertical="top" wrapText="1"/>
    </xf>
    <xf numFmtId="0" fontId="11" fillId="21" borderId="51" applyNumberFormat="0" applyAlignment="0" applyProtection="0"/>
    <xf numFmtId="0" fontId="11" fillId="21" borderId="51" applyNumberFormat="0" applyAlignment="0" applyProtection="0"/>
    <xf numFmtId="0" fontId="11" fillId="21" borderId="51" applyNumberFormat="0" applyAlignment="0" applyProtection="0"/>
    <xf numFmtId="0" fontId="11" fillId="21" borderId="51" applyNumberFormat="0" applyAlignment="0" applyProtection="0"/>
    <xf numFmtId="0" fontId="48" fillId="59" borderId="51" applyNumberFormat="0" applyAlignment="0" applyProtection="0"/>
    <xf numFmtId="0" fontId="48" fillId="59" borderId="51" applyNumberFormat="0" applyAlignment="0" applyProtection="0"/>
    <xf numFmtId="0" fontId="48" fillId="59" borderId="51" applyNumberFormat="0" applyAlignment="0" applyProtection="0"/>
    <xf numFmtId="0" fontId="11" fillId="21" borderId="51" applyNumberFormat="0" applyAlignment="0" applyProtection="0"/>
    <xf numFmtId="0" fontId="18" fillId="11" borderId="51" applyNumberFormat="0" applyAlignment="0" applyProtection="0"/>
    <xf numFmtId="0" fontId="18" fillId="11" borderId="51" applyNumberFormat="0" applyAlignment="0" applyProtection="0"/>
    <xf numFmtId="0" fontId="18" fillId="11" borderId="51" applyNumberFormat="0" applyAlignment="0" applyProtection="0"/>
    <xf numFmtId="0" fontId="18" fillId="11" borderId="51" applyNumberFormat="0" applyAlignment="0" applyProtection="0"/>
    <xf numFmtId="0" fontId="61" fillId="57" borderId="51" applyNumberFormat="0" applyAlignment="0" applyProtection="0"/>
    <xf numFmtId="0" fontId="61" fillId="57" borderId="51" applyNumberFormat="0" applyAlignment="0" applyProtection="0"/>
    <xf numFmtId="0" fontId="61" fillId="57" borderId="51" applyNumberFormat="0" applyAlignment="0" applyProtection="0"/>
    <xf numFmtId="0" fontId="18" fillId="11" borderId="51" applyNumberForma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4" fillId="24" borderId="52" applyNumberFormat="0" applyFont="0" applyAlignment="0" applyProtection="0"/>
    <xf numFmtId="0" fontId="4" fillId="24" borderId="52" applyNumberFormat="0" applyFont="0" applyAlignment="0" applyProtection="0"/>
    <xf numFmtId="0" fontId="4" fillId="24" borderId="52" applyNumberFormat="0" applyFont="0" applyAlignment="0" applyProtection="0"/>
    <xf numFmtId="0" fontId="4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24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3" fillId="56" borderId="52" applyNumberFormat="0" applyFont="0" applyAlignment="0" applyProtection="0"/>
    <xf numFmtId="0" fontId="21" fillId="21" borderId="58" applyNumberFormat="0" applyAlignment="0" applyProtection="0"/>
    <xf numFmtId="0" fontId="21" fillId="21" borderId="58" applyNumberFormat="0" applyAlignment="0" applyProtection="0"/>
    <xf numFmtId="0" fontId="21" fillId="21" borderId="58" applyNumberFormat="0" applyAlignment="0" applyProtection="0"/>
    <xf numFmtId="0" fontId="21" fillId="21" borderId="58" applyNumberFormat="0" applyAlignment="0" applyProtection="0"/>
    <xf numFmtId="0" fontId="74" fillId="59" borderId="58" applyNumberFormat="0" applyAlignment="0" applyProtection="0"/>
    <xf numFmtId="0" fontId="74" fillId="59" borderId="58" applyNumberFormat="0" applyAlignment="0" applyProtection="0"/>
    <xf numFmtId="0" fontId="74" fillId="59" borderId="58" applyNumberFormat="0" applyAlignment="0" applyProtection="0"/>
    <xf numFmtId="0" fontId="21" fillId="21" borderId="58" applyNumberFormat="0" applyAlignment="0" applyProtection="0"/>
    <xf numFmtId="0" fontId="21" fillId="21" borderId="58" applyNumberFormat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54" fillId="0" borderId="60" applyNumberFormat="0" applyFill="0" applyAlignment="0" applyProtection="0"/>
    <xf numFmtId="0" fontId="23" fillId="0" borderId="59" applyNumberFormat="0" applyFill="0" applyAlignment="0" applyProtection="0"/>
    <xf numFmtId="0" fontId="23" fillId="0" borderId="5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0" borderId="77" applyNumberFormat="0" applyFill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11" fillId="21" borderId="64" applyNumberFormat="0" applyAlignment="0" applyProtection="0"/>
    <xf numFmtId="0" fontId="18" fillId="11" borderId="74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11" fillId="21" borderId="64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11" fillId="21" borderId="74" applyNumberFormat="0" applyAlignment="0" applyProtection="0"/>
    <xf numFmtId="0" fontId="3" fillId="24" borderId="75" applyNumberFormat="0" applyFont="0" applyAlignment="0" applyProtection="0"/>
    <xf numFmtId="0" fontId="48" fillId="59" borderId="74" applyNumberFormat="0" applyAlignment="0" applyProtection="0"/>
    <xf numFmtId="0" fontId="48" fillId="59" borderId="64" applyNumberFormat="0" applyAlignment="0" applyProtection="0"/>
    <xf numFmtId="0" fontId="21" fillId="21" borderId="76" applyNumberFormat="0" applyAlignment="0" applyProtection="0"/>
    <xf numFmtId="0" fontId="61" fillId="57" borderId="64" applyNumberFormat="0" applyAlignment="0" applyProtection="0"/>
    <xf numFmtId="0" fontId="61" fillId="57" borderId="74" applyNumberFormat="0" applyAlignment="0" applyProtection="0"/>
    <xf numFmtId="0" fontId="4" fillId="24" borderId="65" applyNumberFormat="0" applyFon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74" fillId="59" borderId="66" applyNumberFormat="0" applyAlignment="0" applyProtection="0"/>
    <xf numFmtId="0" fontId="54" fillId="0" borderId="68" applyNumberFormat="0" applyFill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11" fillId="21" borderId="64" applyNumberFormat="0" applyAlignment="0" applyProtection="0"/>
    <xf numFmtId="0" fontId="3" fillId="56" borderId="65" applyNumberFormat="0" applyFont="0" applyAlignment="0" applyProtection="0"/>
    <xf numFmtId="0" fontId="23" fillId="0" borderId="67" applyNumberFormat="0" applyFill="0" applyAlignment="0" applyProtection="0"/>
    <xf numFmtId="0" fontId="11" fillId="21" borderId="64" applyNumberFormat="0" applyAlignment="0" applyProtection="0"/>
    <xf numFmtId="0" fontId="23" fillId="0" borderId="67" applyNumberFormat="0" applyFill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48" fillId="59" borderId="64" applyNumberFormat="0" applyAlignment="0" applyProtection="0"/>
    <xf numFmtId="0" fontId="18" fillId="11" borderId="64" applyNumberForma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11" fillId="21" borderId="64" applyNumberFormat="0" applyAlignment="0" applyProtection="0"/>
    <xf numFmtId="0" fontId="4" fillId="24" borderId="65" applyNumberFormat="0" applyFon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48" fillId="59" borderId="64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1" fillId="21" borderId="74" applyNumberFormat="0" applyAlignment="0" applyProtection="0"/>
    <xf numFmtId="0" fontId="11" fillId="21" borderId="64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11" fillId="21" borderId="64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56" borderId="65" applyNumberFormat="0" applyFont="0" applyAlignment="0" applyProtection="0"/>
    <xf numFmtId="0" fontId="48" fillId="59" borderId="64" applyNumberFormat="0" applyAlignment="0" applyProtection="0"/>
    <xf numFmtId="0" fontId="11" fillId="21" borderId="64" applyNumberFormat="0" applyAlignment="0" applyProtection="0"/>
    <xf numFmtId="0" fontId="21" fillId="21" borderId="66" applyNumberFormat="0" applyAlignment="0" applyProtection="0"/>
    <xf numFmtId="0" fontId="74" fillId="59" borderId="66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18" fillId="11" borderId="64" applyNumberFormat="0" applyAlignment="0" applyProtection="0"/>
    <xf numFmtId="0" fontId="48" fillId="59" borderId="64" applyNumberFormat="0" applyAlignment="0" applyProtection="0"/>
    <xf numFmtId="0" fontId="61" fillId="57" borderId="64" applyNumberFormat="0" applyAlignment="0" applyProtection="0"/>
    <xf numFmtId="0" fontId="74" fillId="59" borderId="66" applyNumberFormat="0" applyAlignment="0" applyProtection="0"/>
    <xf numFmtId="0" fontId="54" fillId="0" borderId="68" applyNumberFormat="0" applyFill="0" applyAlignment="0" applyProtection="0"/>
    <xf numFmtId="0" fontId="3" fillId="56" borderId="65" applyNumberFormat="0" applyFont="0" applyAlignment="0" applyProtection="0"/>
    <xf numFmtId="0" fontId="11" fillId="21" borderId="69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3" fillId="56" borderId="65" applyNumberFormat="0" applyFont="0" applyAlignment="0" applyProtection="0"/>
    <xf numFmtId="0" fontId="23" fillId="0" borderId="67" applyNumberFormat="0" applyFill="0" applyAlignment="0" applyProtection="0"/>
    <xf numFmtId="0" fontId="4" fillId="24" borderId="65" applyNumberFormat="0" applyFont="0" applyAlignment="0" applyProtection="0"/>
    <xf numFmtId="0" fontId="54" fillId="0" borderId="68" applyNumberFormat="0" applyFill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3" fillId="56" borderId="70" applyNumberFormat="0" applyFont="0" applyAlignment="0" applyProtection="0"/>
    <xf numFmtId="0" fontId="61" fillId="57" borderId="64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74" fillId="59" borderId="66" applyNumberFormat="0" applyAlignment="0" applyProtection="0"/>
    <xf numFmtId="0" fontId="54" fillId="0" borderId="68" applyNumberFormat="0" applyFill="0" applyAlignment="0" applyProtection="0"/>
    <xf numFmtId="0" fontId="18" fillId="11" borderId="64" applyNumberFormat="0" applyAlignment="0" applyProtection="0"/>
    <xf numFmtId="0" fontId="54" fillId="0" borderId="68" applyNumberFormat="0" applyFill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74" fillId="59" borderId="66" applyNumberFormat="0" applyAlignment="0" applyProtection="0"/>
    <xf numFmtId="0" fontId="3" fillId="56" borderId="65" applyNumberFormat="0" applyFont="0" applyAlignment="0" applyProtection="0"/>
    <xf numFmtId="0" fontId="48" fillId="59" borderId="64" applyNumberFormat="0" applyAlignment="0" applyProtection="0"/>
    <xf numFmtId="0" fontId="48" fillId="59" borderId="64" applyNumberFormat="0" applyAlignment="0" applyProtection="0"/>
    <xf numFmtId="0" fontId="3" fillId="24" borderId="65" applyNumberFormat="0" applyFont="0" applyAlignment="0" applyProtection="0"/>
    <xf numFmtId="0" fontId="61" fillId="57" borderId="64" applyNumberForma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1" fillId="21" borderId="66" applyNumberFormat="0" applyAlignment="0" applyProtection="0"/>
    <xf numFmtId="0" fontId="21" fillId="21" borderId="66" applyNumberFormat="0" applyAlignment="0" applyProtection="0"/>
    <xf numFmtId="0" fontId="61" fillId="57" borderId="64" applyNumberFormat="0" applyAlignment="0" applyProtection="0"/>
    <xf numFmtId="0" fontId="4" fillId="24" borderId="65" applyNumberFormat="0" applyFon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74" fillId="59" borderId="66" applyNumberFormat="0" applyAlignment="0" applyProtection="0"/>
    <xf numFmtId="0" fontId="61" fillId="57" borderId="64" applyNumberFormat="0" applyAlignment="0" applyProtection="0"/>
    <xf numFmtId="0" fontId="4" fillId="24" borderId="65" applyNumberFormat="0" applyFont="0" applyAlignment="0" applyProtection="0"/>
    <xf numFmtId="0" fontId="21" fillId="21" borderId="66" applyNumberFormat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54" fillId="0" borderId="68" applyNumberFormat="0" applyFill="0" applyAlignment="0" applyProtection="0"/>
    <xf numFmtId="0" fontId="23" fillId="0" borderId="67" applyNumberFormat="0" applyFill="0" applyAlignment="0" applyProtection="0"/>
    <xf numFmtId="0" fontId="23" fillId="0" borderId="67" applyNumberFormat="0" applyFill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18" fillId="11" borderId="64" applyNumberFormat="0" applyAlignment="0" applyProtection="0"/>
    <xf numFmtId="0" fontId="23" fillId="0" borderId="67" applyNumberFormat="0" applyFill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23" fillId="0" borderId="72" applyNumberFormat="0" applyFill="0" applyAlignment="0" applyProtection="0"/>
    <xf numFmtId="0" fontId="21" fillId="21" borderId="71" applyNumberFormat="0" applyAlignment="0" applyProtection="0"/>
    <xf numFmtId="0" fontId="3" fillId="56" borderId="65" applyNumberFormat="0" applyFont="0" applyAlignment="0" applyProtection="0"/>
    <xf numFmtId="0" fontId="3" fillId="24" borderId="65" applyNumberFormat="0" applyFont="0" applyAlignment="0" applyProtection="0"/>
    <xf numFmtId="0" fontId="61" fillId="57" borderId="64" applyNumberFormat="0" applyAlignment="0" applyProtection="0"/>
    <xf numFmtId="0" fontId="4" fillId="24" borderId="65" applyNumberFormat="0" applyFont="0" applyAlignment="0" applyProtection="0"/>
    <xf numFmtId="0" fontId="3" fillId="24" borderId="65" applyNumberFormat="0" applyFont="0" applyAlignment="0" applyProtection="0"/>
    <xf numFmtId="0" fontId="4" fillId="24" borderId="65" applyNumberFormat="0" applyFont="0" applyAlignment="0" applyProtection="0"/>
    <xf numFmtId="0" fontId="3" fillId="56" borderId="65" applyNumberFormat="0" applyFont="0" applyAlignment="0" applyProtection="0"/>
    <xf numFmtId="0" fontId="74" fillId="59" borderId="66" applyNumberFormat="0" applyAlignment="0" applyProtection="0"/>
    <xf numFmtId="0" fontId="3" fillId="24" borderId="65" applyNumberFormat="0" applyFont="0" applyAlignment="0" applyProtection="0"/>
    <xf numFmtId="0" fontId="11" fillId="21" borderId="64" applyNumberFormat="0" applyAlignment="0" applyProtection="0"/>
    <xf numFmtId="0" fontId="48" fillId="59" borderId="64" applyNumberForma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48" fillId="59" borderId="64" applyNumberFormat="0" applyAlignment="0" applyProtection="0"/>
    <xf numFmtId="0" fontId="54" fillId="0" borderId="68" applyNumberFormat="0" applyFill="0" applyAlignment="0" applyProtection="0"/>
    <xf numFmtId="0" fontId="11" fillId="21" borderId="64" applyNumberFormat="0" applyAlignment="0" applyProtection="0"/>
    <xf numFmtId="0" fontId="3" fillId="56" borderId="65" applyNumberFormat="0" applyFont="0" applyAlignment="0" applyProtection="0"/>
    <xf numFmtId="0" fontId="11" fillId="21" borderId="64" applyNumberForma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18" fillId="11" borderId="69" applyNumberFormat="0" applyAlignment="0" applyProtection="0"/>
    <xf numFmtId="0" fontId="21" fillId="21" borderId="71" applyNumberFormat="0" applyAlignment="0" applyProtection="0"/>
    <xf numFmtId="0" fontId="61" fillId="57" borderId="64" applyNumberFormat="0" applyAlignment="0" applyProtection="0"/>
    <xf numFmtId="0" fontId="61" fillId="57" borderId="64" applyNumberFormat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21" fillId="21" borderId="66" applyNumberFormat="0" applyAlignment="0" applyProtection="0"/>
    <xf numFmtId="0" fontId="18" fillId="11" borderId="64" applyNumberFormat="0" applyAlignment="0" applyProtection="0"/>
    <xf numFmtId="0" fontId="21" fillId="21" borderId="71" applyNumberFormat="0" applyAlignment="0" applyProtection="0"/>
    <xf numFmtId="0" fontId="11" fillId="21" borderId="64" applyNumberFormat="0" applyAlignment="0" applyProtection="0"/>
    <xf numFmtId="0" fontId="11" fillId="21" borderId="64" applyNumberFormat="0" applyAlignment="0" applyProtection="0"/>
    <xf numFmtId="0" fontId="21" fillId="21" borderId="66" applyNumberFormat="0" applyAlignment="0" applyProtection="0"/>
    <xf numFmtId="0" fontId="3" fillId="56" borderId="65" applyNumberFormat="0" applyFont="0" applyAlignment="0" applyProtection="0"/>
    <xf numFmtId="0" fontId="18" fillId="11" borderId="64" applyNumberFormat="0" applyAlignment="0" applyProtection="0"/>
    <xf numFmtId="0" fontId="23" fillId="0" borderId="67" applyNumberFormat="0" applyFill="0" applyAlignment="0" applyProtection="0"/>
    <xf numFmtId="0" fontId="21" fillId="21" borderId="66" applyNumberFormat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11" fillId="21" borderId="64" applyNumberFormat="0" applyAlignment="0" applyProtection="0"/>
    <xf numFmtId="0" fontId="23" fillId="0" borderId="72" applyNumberFormat="0" applyFill="0" applyAlignment="0" applyProtection="0"/>
    <xf numFmtId="0" fontId="3" fillId="24" borderId="65" applyNumberFormat="0" applyFont="0" applyAlignment="0" applyProtection="0"/>
    <xf numFmtId="0" fontId="11" fillId="21" borderId="64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1" fillId="21" borderId="64" applyNumberFormat="0" applyAlignment="0" applyProtection="0"/>
    <xf numFmtId="0" fontId="21" fillId="21" borderId="66" applyNumberFormat="0" applyAlignment="0" applyProtection="0"/>
    <xf numFmtId="0" fontId="3" fillId="24" borderId="65" applyNumberFormat="0" applyFont="0" applyAlignment="0" applyProtection="0"/>
    <xf numFmtId="0" fontId="54" fillId="0" borderId="68" applyNumberFormat="0" applyFill="0" applyAlignment="0" applyProtection="0"/>
    <xf numFmtId="0" fontId="4" fillId="24" borderId="65" applyNumberFormat="0" applyFon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74" fillId="59" borderId="66" applyNumberFormat="0" applyAlignment="0" applyProtection="0"/>
    <xf numFmtId="0" fontId="11" fillId="21" borderId="64" applyNumberFormat="0" applyAlignment="0" applyProtection="0"/>
    <xf numFmtId="0" fontId="3" fillId="56" borderId="70" applyNumberFormat="0" applyFont="0" applyAlignment="0" applyProtection="0"/>
    <xf numFmtId="0" fontId="54" fillId="0" borderId="68" applyNumberFormat="0" applyFill="0" applyAlignment="0" applyProtection="0"/>
    <xf numFmtId="0" fontId="4" fillId="24" borderId="65" applyNumberFormat="0" applyFont="0" applyAlignment="0" applyProtection="0"/>
    <xf numFmtId="0" fontId="21" fillId="21" borderId="66" applyNumberFormat="0" applyAlignment="0" applyProtection="0"/>
    <xf numFmtId="0" fontId="3" fillId="56" borderId="65" applyNumberFormat="0" applyFont="0" applyAlignment="0" applyProtection="0"/>
    <xf numFmtId="0" fontId="18" fillId="11" borderId="64" applyNumberFormat="0" applyAlignment="0" applyProtection="0"/>
    <xf numFmtId="0" fontId="23" fillId="0" borderId="67" applyNumberFormat="0" applyFill="0" applyAlignment="0" applyProtection="0"/>
    <xf numFmtId="0" fontId="3" fillId="56" borderId="65" applyNumberFormat="0" applyFont="0" applyAlignment="0" applyProtection="0"/>
    <xf numFmtId="0" fontId="11" fillId="21" borderId="64" applyNumberFormat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4" fillId="24" borderId="65" applyNumberFormat="0" applyFont="0" applyAlignment="0" applyProtection="0"/>
    <xf numFmtId="0" fontId="48" fillId="59" borderId="64" applyNumberForma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11" fillId="21" borderId="64" applyNumberFormat="0" applyAlignment="0" applyProtection="0"/>
    <xf numFmtId="0" fontId="4" fillId="24" borderId="65" applyNumberFormat="0" applyFon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48" fillId="59" borderId="64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11" fillId="21" borderId="64" applyNumberFormat="0" applyAlignment="0" applyProtection="0"/>
    <xf numFmtId="0" fontId="3" fillId="56" borderId="65" applyNumberFormat="0" applyFont="0" applyAlignment="0" applyProtection="0"/>
    <xf numFmtId="0" fontId="23" fillId="0" borderId="67" applyNumberFormat="0" applyFill="0" applyAlignment="0" applyProtection="0"/>
    <xf numFmtId="0" fontId="11" fillId="21" borderId="64" applyNumberFormat="0" applyAlignment="0" applyProtection="0"/>
    <xf numFmtId="0" fontId="23" fillId="0" borderId="67" applyNumberFormat="0" applyFill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48" fillId="59" borderId="64" applyNumberFormat="0" applyAlignment="0" applyProtection="0"/>
    <xf numFmtId="0" fontId="18" fillId="11" borderId="64" applyNumberForma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11" fillId="21" borderId="64" applyNumberFormat="0" applyAlignment="0" applyProtection="0"/>
    <xf numFmtId="0" fontId="4" fillId="24" borderId="65" applyNumberFormat="0" applyFon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48" fillId="59" borderId="64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74" fillId="59" borderId="66" applyNumberFormat="0" applyAlignment="0" applyProtection="0"/>
    <xf numFmtId="0" fontId="48" fillId="59" borderId="64" applyNumberFormat="0" applyAlignment="0" applyProtection="0"/>
    <xf numFmtId="0" fontId="3" fillId="56" borderId="65" applyNumberFormat="0" applyFont="0" applyAlignment="0" applyProtection="0"/>
    <xf numFmtId="0" fontId="48" fillId="59" borderId="64" applyNumberFormat="0" applyAlignment="0" applyProtection="0"/>
    <xf numFmtId="0" fontId="61" fillId="57" borderId="64" applyNumberFormat="0" applyAlignment="0" applyProtection="0"/>
    <xf numFmtId="0" fontId="3" fillId="24" borderId="65" applyNumberFormat="0" applyFon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1" fillId="21" borderId="69" applyNumberFormat="0" applyAlignment="0" applyProtection="0"/>
    <xf numFmtId="0" fontId="11" fillId="2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74" fillId="59" borderId="66" applyNumberFormat="0" applyAlignment="0" applyProtection="0"/>
    <xf numFmtId="0" fontId="48" fillId="59" borderId="64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1" fillId="21" borderId="64" applyNumberFormat="0" applyAlignment="0" applyProtection="0"/>
    <xf numFmtId="0" fontId="3" fillId="24" borderId="70" applyNumberFormat="0" applyFont="0" applyAlignment="0" applyProtection="0"/>
    <xf numFmtId="0" fontId="23" fillId="0" borderId="67" applyNumberFormat="0" applyFill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56" borderId="65" applyNumberFormat="0" applyFont="0" applyAlignment="0" applyProtection="0"/>
    <xf numFmtId="0" fontId="18" fillId="11" borderId="64" applyNumberFormat="0" applyAlignment="0" applyProtection="0"/>
    <xf numFmtId="0" fontId="18" fillId="11" borderId="64" applyNumberFormat="0" applyAlignment="0" applyProtection="0"/>
    <xf numFmtId="0" fontId="11" fillId="21" borderId="64" applyNumberFormat="0" applyAlignment="0" applyProtection="0"/>
    <xf numFmtId="0" fontId="3" fillId="24" borderId="70" applyNumberFormat="0" applyFon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54" fillId="0" borderId="68" applyNumberFormat="0" applyFill="0" applyAlignment="0" applyProtection="0"/>
    <xf numFmtId="0" fontId="3" fillId="56" borderId="65" applyNumberFormat="0" applyFont="0" applyAlignment="0" applyProtection="0"/>
    <xf numFmtId="0" fontId="21" fillId="21" borderId="66" applyNumberFormat="0" applyAlignment="0" applyProtection="0"/>
    <xf numFmtId="0" fontId="11" fillId="21" borderId="64" applyNumberFormat="0" applyAlignment="0" applyProtection="0"/>
    <xf numFmtId="0" fontId="3" fillId="56" borderId="65" applyNumberFormat="0" applyFont="0" applyAlignment="0" applyProtection="0"/>
    <xf numFmtId="0" fontId="23" fillId="0" borderId="67" applyNumberFormat="0" applyFill="0" applyAlignment="0" applyProtection="0"/>
    <xf numFmtId="0" fontId="11" fillId="21" borderId="64" applyNumberFormat="0" applyAlignment="0" applyProtection="0"/>
    <xf numFmtId="0" fontId="23" fillId="0" borderId="67" applyNumberFormat="0" applyFill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18" fillId="11" borderId="64" applyNumberForma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21" fillId="21" borderId="66" applyNumberFormat="0" applyAlignment="0" applyProtection="0"/>
    <xf numFmtId="0" fontId="48" fillId="59" borderId="64" applyNumberFormat="0" applyAlignment="0" applyProtection="0"/>
    <xf numFmtId="0" fontId="18" fillId="11" borderId="64" applyNumberForma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11" fillId="21" borderId="64" applyNumberFormat="0" applyAlignment="0" applyProtection="0"/>
    <xf numFmtId="0" fontId="4" fillId="24" borderId="65" applyNumberFormat="0" applyFont="0" applyAlignment="0" applyProtection="0"/>
    <xf numFmtId="0" fontId="3" fillId="24" borderId="65" applyNumberFormat="0" applyFont="0" applyAlignment="0" applyProtection="0"/>
    <xf numFmtId="0" fontId="3" fillId="24" borderId="65" applyNumberFormat="0" applyFont="0" applyAlignment="0" applyProtection="0"/>
    <xf numFmtId="0" fontId="54" fillId="0" borderId="68" applyNumberFormat="0" applyFill="0" applyAlignment="0" applyProtection="0"/>
    <xf numFmtId="0" fontId="74" fillId="59" borderId="66" applyNumberFormat="0" applyAlignment="0" applyProtection="0"/>
    <xf numFmtId="0" fontId="3" fillId="56" borderId="65" applyNumberFormat="0" applyFont="0" applyAlignment="0" applyProtection="0"/>
    <xf numFmtId="0" fontId="3" fillId="56" borderId="65" applyNumberFormat="0" applyFont="0" applyAlignment="0" applyProtection="0"/>
    <xf numFmtId="0" fontId="4" fillId="24" borderId="65" applyNumberFormat="0" applyFont="0" applyAlignment="0" applyProtection="0"/>
    <xf numFmtId="0" fontId="61" fillId="57" borderId="64" applyNumberFormat="0" applyAlignment="0" applyProtection="0"/>
    <xf numFmtId="0" fontId="48" fillId="59" borderId="64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4" applyNumberFormat="0" applyAlignment="0" applyProtection="0"/>
    <xf numFmtId="0" fontId="21" fillId="21" borderId="66" applyNumberFormat="0" applyAlignment="0" applyProtection="0"/>
    <xf numFmtId="0" fontId="23" fillId="0" borderId="67" applyNumberFormat="0" applyFill="0" applyAlignment="0" applyProtection="0"/>
    <xf numFmtId="0" fontId="3" fillId="24" borderId="65" applyNumberFormat="0" applyFont="0" applyAlignment="0" applyProtection="0"/>
    <xf numFmtId="0" fontId="18" fillId="11" borderId="69" applyNumberFormat="0" applyAlignment="0" applyProtection="0"/>
    <xf numFmtId="0" fontId="48" fillId="59" borderId="69" applyNumberFormat="0" applyAlignment="0" applyProtection="0"/>
    <xf numFmtId="0" fontId="61" fillId="57" borderId="69" applyNumberFormat="0" applyAlignment="0" applyProtection="0"/>
    <xf numFmtId="0" fontId="4" fillId="24" borderId="70" applyNumberFormat="0" applyFont="0" applyAlignment="0" applyProtection="0"/>
    <xf numFmtId="0" fontId="3" fillId="56" borderId="70" applyNumberFormat="0" applyFont="0" applyAlignment="0" applyProtection="0"/>
    <xf numFmtId="0" fontId="3" fillId="56" borderId="70" applyNumberFormat="0" applyFont="0" applyAlignment="0" applyProtection="0"/>
    <xf numFmtId="0" fontId="74" fillId="59" borderId="71" applyNumberFormat="0" applyAlignment="0" applyProtection="0"/>
    <xf numFmtId="0" fontId="54" fillId="0" borderId="73" applyNumberFormat="0" applyFill="0" applyAlignment="0" applyProtection="0"/>
    <xf numFmtId="0" fontId="3" fillId="56" borderId="70" applyNumberFormat="0" applyFont="0" applyAlignment="0" applyProtection="0"/>
    <xf numFmtId="0" fontId="21" fillId="21" borderId="71" applyNumberFormat="0" applyAlignment="0" applyProtection="0"/>
    <xf numFmtId="0" fontId="11" fillId="21" borderId="69" applyNumberFormat="0" applyAlignment="0" applyProtection="0"/>
    <xf numFmtId="0" fontId="3" fillId="56" borderId="70" applyNumberFormat="0" applyFont="0" applyAlignment="0" applyProtection="0"/>
    <xf numFmtId="0" fontId="23" fillId="0" borderId="72" applyNumberFormat="0" applyFill="0" applyAlignment="0" applyProtection="0"/>
    <xf numFmtId="0" fontId="11" fillId="21" borderId="69" applyNumberFormat="0" applyAlignment="0" applyProtection="0"/>
    <xf numFmtId="0" fontId="23" fillId="0" borderId="72" applyNumberFormat="0" applyFill="0" applyAlignment="0" applyProtection="0"/>
    <xf numFmtId="0" fontId="54" fillId="0" borderId="73" applyNumberFormat="0" applyFill="0" applyAlignment="0" applyProtection="0"/>
    <xf numFmtId="0" fontId="74" fillId="59" borderId="71" applyNumberFormat="0" applyAlignment="0" applyProtection="0"/>
    <xf numFmtId="0" fontId="18" fillId="11" borderId="69" applyNumberFormat="0" applyAlignment="0" applyProtection="0"/>
    <xf numFmtId="0" fontId="3" fillId="24" borderId="70" applyNumberFormat="0" applyFont="0" applyAlignment="0" applyProtection="0"/>
    <xf numFmtId="0" fontId="3" fillId="24" borderId="70" applyNumberFormat="0" applyFont="0" applyAlignment="0" applyProtection="0"/>
    <xf numFmtId="0" fontId="21" fillId="21" borderId="71" applyNumberFormat="0" applyAlignment="0" applyProtection="0"/>
    <xf numFmtId="0" fontId="48" fillId="59" borderId="69" applyNumberFormat="0" applyAlignment="0" applyProtection="0"/>
    <xf numFmtId="0" fontId="18" fillId="11" borderId="69" applyNumberFormat="0" applyAlignment="0" applyProtection="0"/>
    <xf numFmtId="0" fontId="4" fillId="24" borderId="70" applyNumberFormat="0" applyFont="0" applyAlignment="0" applyProtection="0"/>
    <xf numFmtId="0" fontId="61" fillId="57" borderId="69" applyNumberFormat="0" applyAlignment="0" applyProtection="0"/>
    <xf numFmtId="0" fontId="11" fillId="21" borderId="69" applyNumberFormat="0" applyAlignment="0" applyProtection="0"/>
    <xf numFmtId="0" fontId="4" fillId="24" borderId="70" applyNumberFormat="0" applyFont="0" applyAlignment="0" applyProtection="0"/>
    <xf numFmtId="0" fontId="3" fillId="24" borderId="70" applyNumberFormat="0" applyFont="0" applyAlignment="0" applyProtection="0"/>
    <xf numFmtId="0" fontId="3" fillId="24" borderId="70" applyNumberFormat="0" applyFont="0" applyAlignment="0" applyProtection="0"/>
    <xf numFmtId="0" fontId="54" fillId="0" borderId="73" applyNumberFormat="0" applyFill="0" applyAlignment="0" applyProtection="0"/>
    <xf numFmtId="0" fontId="74" fillId="59" borderId="71" applyNumberFormat="0" applyAlignment="0" applyProtection="0"/>
    <xf numFmtId="0" fontId="3" fillId="56" borderId="70" applyNumberFormat="0" applyFont="0" applyAlignment="0" applyProtection="0"/>
    <xf numFmtId="0" fontId="3" fillId="56" borderId="70" applyNumberFormat="0" applyFont="0" applyAlignment="0" applyProtection="0"/>
    <xf numFmtId="0" fontId="4" fillId="24" borderId="70" applyNumberFormat="0" applyFont="0" applyAlignment="0" applyProtection="0"/>
    <xf numFmtId="0" fontId="61" fillId="57" borderId="69" applyNumberFormat="0" applyAlignment="0" applyProtection="0"/>
    <xf numFmtId="0" fontId="48" fillId="59" borderId="69" applyNumberFormat="0" applyAlignment="0" applyProtection="0"/>
    <xf numFmtId="0" fontId="23" fillId="0" borderId="72" applyNumberFormat="0" applyFill="0" applyAlignment="0" applyProtection="0"/>
    <xf numFmtId="0" fontId="3" fillId="24" borderId="70" applyNumberFormat="0" applyFont="0" applyAlignment="0" applyProtection="0"/>
    <xf numFmtId="0" fontId="18" fillId="11" borderId="69" applyNumberFormat="0" applyAlignment="0" applyProtection="0"/>
    <xf numFmtId="0" fontId="21" fillId="21" borderId="71" applyNumberFormat="0" applyAlignment="0" applyProtection="0"/>
    <xf numFmtId="0" fontId="23" fillId="0" borderId="72" applyNumberFormat="0" applyFill="0" applyAlignment="0" applyProtection="0"/>
    <xf numFmtId="0" fontId="3" fillId="24" borderId="70" applyNumberFormat="0" applyFont="0" applyAlignment="0" applyProtection="0"/>
    <xf numFmtId="0" fontId="18" fillId="11" borderId="74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24" borderId="75" applyNumberFormat="0" applyFont="0" applyAlignment="0" applyProtection="0"/>
    <xf numFmtId="0" fontId="4" fillId="24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74" fillId="59" borderId="76" applyNumberFormat="0" applyAlignment="0" applyProtection="0"/>
    <xf numFmtId="0" fontId="54" fillId="0" borderId="78" applyNumberFormat="0" applyFill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23" fillId="0" borderId="77" applyNumberFormat="0" applyFill="0" applyAlignment="0" applyProtection="0"/>
    <xf numFmtId="0" fontId="11" fillId="21" borderId="74" applyNumberFormat="0" applyAlignment="0" applyProtection="0"/>
    <xf numFmtId="0" fontId="23" fillId="0" borderId="77" applyNumberFormat="0" applyFill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48" fillId="59" borderId="74" applyNumberFormat="0" applyAlignment="0" applyProtection="0"/>
    <xf numFmtId="0" fontId="18" fillId="11" borderId="74" applyNumberForma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11" fillId="21" borderId="74" applyNumberForma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48" fillId="59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11" fillId="21" borderId="74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56" borderId="75" applyNumberFormat="0" applyFont="0" applyAlignment="0" applyProtection="0"/>
    <xf numFmtId="0" fontId="48" fillId="59" borderId="74" applyNumberFormat="0" applyAlignment="0" applyProtection="0"/>
    <xf numFmtId="0" fontId="11" fillId="21" borderId="74" applyNumberFormat="0" applyAlignment="0" applyProtection="0"/>
    <xf numFmtId="0" fontId="21" fillId="21" borderId="76" applyNumberFormat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18" fillId="11" borderId="74" applyNumberFormat="0" applyAlignment="0" applyProtection="0"/>
    <xf numFmtId="0" fontId="48" fillId="59" borderId="74" applyNumberFormat="0" applyAlignment="0" applyProtection="0"/>
    <xf numFmtId="0" fontId="61" fillId="57" borderId="74" applyNumberFormat="0" applyAlignment="0" applyProtection="0"/>
    <xf numFmtId="0" fontId="74" fillId="59" borderId="76" applyNumberFormat="0" applyAlignment="0" applyProtection="0"/>
    <xf numFmtId="0" fontId="54" fillId="0" borderId="78" applyNumberFormat="0" applyFill="0" applyAlignment="0" applyProtection="0"/>
    <xf numFmtId="0" fontId="3" fillId="56" borderId="75" applyNumberFormat="0" applyFont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3" fillId="56" borderId="75" applyNumberFormat="0" applyFont="0" applyAlignment="0" applyProtection="0"/>
    <xf numFmtId="0" fontId="23" fillId="0" borderId="77" applyNumberFormat="0" applyFill="0" applyAlignment="0" applyProtection="0"/>
    <xf numFmtId="0" fontId="4" fillId="24" borderId="75" applyNumberFormat="0" applyFont="0" applyAlignment="0" applyProtection="0"/>
    <xf numFmtId="0" fontId="54" fillId="0" borderId="78" applyNumberFormat="0" applyFill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3" fillId="56" borderId="75" applyNumberFormat="0" applyFont="0" applyAlignment="0" applyProtection="0"/>
    <xf numFmtId="0" fontId="61" fillId="57" borderId="74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74" fillId="59" borderId="76" applyNumberFormat="0" applyAlignment="0" applyProtection="0"/>
    <xf numFmtId="0" fontId="54" fillId="0" borderId="78" applyNumberFormat="0" applyFill="0" applyAlignment="0" applyProtection="0"/>
    <xf numFmtId="0" fontId="18" fillId="11" borderId="74" applyNumberFormat="0" applyAlignment="0" applyProtection="0"/>
    <xf numFmtId="0" fontId="54" fillId="0" borderId="78" applyNumberFormat="0" applyFill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48" fillId="59" borderId="74" applyNumberFormat="0" applyAlignment="0" applyProtection="0"/>
    <xf numFmtId="0" fontId="48" fillId="59" borderId="74" applyNumberFormat="0" applyAlignment="0" applyProtection="0"/>
    <xf numFmtId="0" fontId="3" fillId="24" borderId="75" applyNumberFormat="0" applyFont="0" applyAlignment="0" applyProtection="0"/>
    <xf numFmtId="0" fontId="61" fillId="57" borderId="74" applyNumberForma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61" fillId="57" borderId="74" applyNumberFormat="0" applyAlignment="0" applyProtection="0"/>
    <xf numFmtId="0" fontId="4" fillId="24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74" fillId="59" borderId="76" applyNumberFormat="0" applyAlignment="0" applyProtection="0"/>
    <xf numFmtId="0" fontId="61" fillId="57" borderId="74" applyNumberFormat="0" applyAlignment="0" applyProtection="0"/>
    <xf numFmtId="0" fontId="4" fillId="24" borderId="75" applyNumberFormat="0" applyFont="0" applyAlignment="0" applyProtection="0"/>
    <xf numFmtId="0" fontId="21" fillId="21" borderId="76" applyNumberFormat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54" fillId="0" borderId="78" applyNumberFormat="0" applyFill="0" applyAlignment="0" applyProtection="0"/>
    <xf numFmtId="0" fontId="23" fillId="0" borderId="77" applyNumberFormat="0" applyFill="0" applyAlignment="0" applyProtection="0"/>
    <xf numFmtId="0" fontId="23" fillId="0" borderId="77" applyNumberFormat="0" applyFill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18" fillId="11" borderId="74" applyNumberFormat="0" applyAlignment="0" applyProtection="0"/>
    <xf numFmtId="0" fontId="23" fillId="0" borderId="77" applyNumberFormat="0" applyFill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23" fillId="0" borderId="77" applyNumberFormat="0" applyFill="0" applyAlignment="0" applyProtection="0"/>
    <xf numFmtId="0" fontId="21" fillId="21" borderId="76" applyNumberFormat="0" applyAlignment="0" applyProtection="0"/>
    <xf numFmtId="0" fontId="3" fillId="56" borderId="75" applyNumberFormat="0" applyFont="0" applyAlignment="0" applyProtection="0"/>
    <xf numFmtId="0" fontId="3" fillId="24" borderId="75" applyNumberFormat="0" applyFont="0" applyAlignment="0" applyProtection="0"/>
    <xf numFmtId="0" fontId="61" fillId="57" borderId="74" applyNumberForma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4" fillId="24" borderId="75" applyNumberFormat="0" applyFont="0" applyAlignment="0" applyProtection="0"/>
    <xf numFmtId="0" fontId="3" fillId="56" borderId="75" applyNumberFormat="0" applyFont="0" applyAlignment="0" applyProtection="0"/>
    <xf numFmtId="0" fontId="74" fillId="59" borderId="76" applyNumberFormat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48" fillId="59" borderId="74" applyNumberForma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48" fillId="59" borderId="74" applyNumberFormat="0" applyAlignment="0" applyProtection="0"/>
    <xf numFmtId="0" fontId="54" fillId="0" borderId="78" applyNumberFormat="0" applyFill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11" fillId="21" borderId="74" applyNumberForma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61" fillId="57" borderId="74" applyNumberFormat="0" applyAlignment="0" applyProtection="0"/>
    <xf numFmtId="0" fontId="61" fillId="57" borderId="74" applyNumberFormat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11" fillId="21" borderId="74" applyNumberFormat="0" applyAlignment="0" applyProtection="0"/>
    <xf numFmtId="0" fontId="11" fillId="21" borderId="74" applyNumberFormat="0" applyAlignment="0" applyProtection="0"/>
    <xf numFmtId="0" fontId="21" fillId="21" borderId="76" applyNumberFormat="0" applyAlignment="0" applyProtection="0"/>
    <xf numFmtId="0" fontId="3" fillId="56" borderId="75" applyNumberFormat="0" applyFont="0" applyAlignment="0" applyProtection="0"/>
    <xf numFmtId="0" fontId="18" fillId="11" borderId="74" applyNumberFormat="0" applyAlignment="0" applyProtection="0"/>
    <xf numFmtId="0" fontId="23" fillId="0" borderId="77" applyNumberFormat="0" applyFill="0" applyAlignment="0" applyProtection="0"/>
    <xf numFmtId="0" fontId="21" fillId="21" borderId="76" applyNumberFormat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11" fillId="21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21" fillId="21" borderId="76" applyNumberFormat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4" fillId="24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74" fillId="59" borderId="76" applyNumberFormat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54" fillId="0" borderId="78" applyNumberFormat="0" applyFill="0" applyAlignment="0" applyProtection="0"/>
    <xf numFmtId="0" fontId="4" fillId="24" borderId="75" applyNumberFormat="0" applyFont="0" applyAlignment="0" applyProtection="0"/>
    <xf numFmtId="0" fontId="21" fillId="21" borderId="76" applyNumberFormat="0" applyAlignment="0" applyProtection="0"/>
    <xf numFmtId="0" fontId="3" fillId="56" borderId="75" applyNumberFormat="0" applyFont="0" applyAlignment="0" applyProtection="0"/>
    <xf numFmtId="0" fontId="18" fillId="11" borderId="74" applyNumberFormat="0" applyAlignment="0" applyProtection="0"/>
    <xf numFmtId="0" fontId="23" fillId="0" borderId="77" applyNumberFormat="0" applyFill="0" applyAlignment="0" applyProtection="0"/>
    <xf numFmtId="0" fontId="3" fillId="56" borderId="75" applyNumberFormat="0" applyFont="0" applyAlignment="0" applyProtection="0"/>
    <xf numFmtId="0" fontId="11" fillId="21" borderId="74" applyNumberFormat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4" fillId="24" borderId="75" applyNumberFormat="0" applyFont="0" applyAlignment="0" applyProtection="0"/>
    <xf numFmtId="0" fontId="48" fillId="59" borderId="74" applyNumberForma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11" fillId="21" borderId="74" applyNumberForma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48" fillId="59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23" fillId="0" borderId="77" applyNumberFormat="0" applyFill="0" applyAlignment="0" applyProtection="0"/>
    <xf numFmtId="0" fontId="11" fillId="21" borderId="74" applyNumberFormat="0" applyAlignment="0" applyProtection="0"/>
    <xf numFmtId="0" fontId="23" fillId="0" borderId="77" applyNumberFormat="0" applyFill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48" fillId="59" borderId="74" applyNumberFormat="0" applyAlignment="0" applyProtection="0"/>
    <xf numFmtId="0" fontId="18" fillId="11" borderId="74" applyNumberForma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11" fillId="21" borderId="74" applyNumberForma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48" fillId="59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74" fillId="59" borderId="76" applyNumberFormat="0" applyAlignment="0" applyProtection="0"/>
    <xf numFmtId="0" fontId="48" fillId="59" borderId="74" applyNumberFormat="0" applyAlignment="0" applyProtection="0"/>
    <xf numFmtId="0" fontId="3" fillId="56" borderId="75" applyNumberFormat="0" applyFont="0" applyAlignment="0" applyProtection="0"/>
    <xf numFmtId="0" fontId="48" fillId="59" borderId="74" applyNumberFormat="0" applyAlignment="0" applyProtection="0"/>
    <xf numFmtId="0" fontId="61" fillId="57" borderId="74" applyNumberFormat="0" applyAlignment="0" applyProtection="0"/>
    <xf numFmtId="0" fontId="3" fillId="24" borderId="75" applyNumberFormat="0" applyFon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11" fillId="2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74" fillId="59" borderId="76" applyNumberFormat="0" applyAlignment="0" applyProtection="0"/>
    <xf numFmtId="0" fontId="48" fillId="59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3" fillId="24" borderId="75" applyNumberFormat="0" applyFont="0" applyAlignment="0" applyProtection="0"/>
    <xf numFmtId="0" fontId="23" fillId="0" borderId="77" applyNumberFormat="0" applyFill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56" borderId="75" applyNumberFormat="0" applyFont="0" applyAlignment="0" applyProtection="0"/>
    <xf numFmtId="0" fontId="18" fillId="11" borderId="74" applyNumberFormat="0" applyAlignment="0" applyProtection="0"/>
    <xf numFmtId="0" fontId="18" fillId="11" borderId="74" applyNumberFormat="0" applyAlignment="0" applyProtection="0"/>
    <xf numFmtId="0" fontId="11" fillId="21" borderId="74" applyNumberFormat="0" applyAlignment="0" applyProtection="0"/>
    <xf numFmtId="0" fontId="3" fillId="24" borderId="75" applyNumberFormat="0" applyFon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23" fillId="0" borderId="77" applyNumberFormat="0" applyFill="0" applyAlignment="0" applyProtection="0"/>
    <xf numFmtId="0" fontId="11" fillId="21" borderId="74" applyNumberFormat="0" applyAlignment="0" applyProtection="0"/>
    <xf numFmtId="0" fontId="23" fillId="0" borderId="77" applyNumberFormat="0" applyFill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48" fillId="59" borderId="74" applyNumberFormat="0" applyAlignment="0" applyProtection="0"/>
    <xf numFmtId="0" fontId="18" fillId="11" borderId="74" applyNumberForma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11" fillId="21" borderId="74" applyNumberForma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48" fillId="59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48" fillId="59" borderId="74" applyNumberFormat="0" applyAlignment="0" applyProtection="0"/>
    <xf numFmtId="0" fontId="61" fillId="57" borderId="74" applyNumberFormat="0" applyAlignment="0" applyProtection="0"/>
    <xf numFmtId="0" fontId="4" fillId="24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74" fillId="59" borderId="76" applyNumberFormat="0" applyAlignment="0" applyProtection="0"/>
    <xf numFmtId="0" fontId="54" fillId="0" borderId="78" applyNumberFormat="0" applyFill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11" fillId="21" borderId="74" applyNumberFormat="0" applyAlignment="0" applyProtection="0"/>
    <xf numFmtId="0" fontId="3" fillId="56" borderId="75" applyNumberFormat="0" applyFont="0" applyAlignment="0" applyProtection="0"/>
    <xf numFmtId="0" fontId="23" fillId="0" borderId="77" applyNumberFormat="0" applyFill="0" applyAlignment="0" applyProtection="0"/>
    <xf numFmtId="0" fontId="11" fillId="21" borderId="74" applyNumberFormat="0" applyAlignment="0" applyProtection="0"/>
    <xf numFmtId="0" fontId="23" fillId="0" borderId="77" applyNumberFormat="0" applyFill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21" fillId="21" borderId="76" applyNumberFormat="0" applyAlignment="0" applyProtection="0"/>
    <xf numFmtId="0" fontId="48" fillId="59" borderId="74" applyNumberFormat="0" applyAlignment="0" applyProtection="0"/>
    <xf numFmtId="0" fontId="18" fillId="11" borderId="74" applyNumberForma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11" fillId="21" borderId="74" applyNumberForma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54" fillId="0" borderId="78" applyNumberFormat="0" applyFill="0" applyAlignment="0" applyProtection="0"/>
    <xf numFmtId="0" fontId="74" fillId="59" borderId="76" applyNumberForma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4" fillId="24" borderId="75" applyNumberFormat="0" applyFont="0" applyAlignment="0" applyProtection="0"/>
    <xf numFmtId="0" fontId="61" fillId="57" borderId="74" applyNumberFormat="0" applyAlignment="0" applyProtection="0"/>
    <xf numFmtId="0" fontId="48" fillId="59" borderId="74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8" fillId="11" borderId="74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3" fillId="24" borderId="75" applyNumberFormat="0" applyFont="0" applyAlignment="0" applyProtection="0"/>
    <xf numFmtId="0" fontId="11" fillId="21" borderId="74" applyNumberFormat="0" applyAlignment="0" applyProtection="0"/>
    <xf numFmtId="0" fontId="11" fillId="21" borderId="74" applyNumberFormat="0" applyAlignment="0" applyProtection="0"/>
    <xf numFmtId="0" fontId="11" fillId="21" borderId="74" applyNumberFormat="0" applyAlignment="0" applyProtection="0"/>
    <xf numFmtId="0" fontId="11" fillId="21" borderId="74" applyNumberFormat="0" applyAlignment="0" applyProtection="0"/>
    <xf numFmtId="0" fontId="48" fillId="59" borderId="74" applyNumberFormat="0" applyAlignment="0" applyProtection="0"/>
    <xf numFmtId="0" fontId="48" fillId="59" borderId="74" applyNumberFormat="0" applyAlignment="0" applyProtection="0"/>
    <xf numFmtId="0" fontId="48" fillId="59" borderId="74" applyNumberFormat="0" applyAlignment="0" applyProtection="0"/>
    <xf numFmtId="0" fontId="11" fillId="21" borderId="74" applyNumberFormat="0" applyAlignment="0" applyProtection="0"/>
    <xf numFmtId="0" fontId="18" fillId="11" borderId="74" applyNumberFormat="0" applyAlignment="0" applyProtection="0"/>
    <xf numFmtId="0" fontId="18" fillId="11" borderId="74" applyNumberFormat="0" applyAlignment="0" applyProtection="0"/>
    <xf numFmtId="0" fontId="18" fillId="11" borderId="74" applyNumberFormat="0" applyAlignment="0" applyProtection="0"/>
    <xf numFmtId="0" fontId="18" fillId="11" borderId="74" applyNumberFormat="0" applyAlignment="0" applyProtection="0"/>
    <xf numFmtId="0" fontId="61" fillId="57" borderId="74" applyNumberFormat="0" applyAlignment="0" applyProtection="0"/>
    <xf numFmtId="0" fontId="61" fillId="57" borderId="74" applyNumberFormat="0" applyAlignment="0" applyProtection="0"/>
    <xf numFmtId="0" fontId="61" fillId="57" borderId="74" applyNumberFormat="0" applyAlignment="0" applyProtection="0"/>
    <xf numFmtId="0" fontId="18" fillId="11" borderId="74" applyNumberForma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4" fillId="24" borderId="75" applyNumberFormat="0" applyFont="0" applyAlignment="0" applyProtection="0"/>
    <xf numFmtId="0" fontId="4" fillId="24" borderId="75" applyNumberFormat="0" applyFont="0" applyAlignment="0" applyProtection="0"/>
    <xf numFmtId="0" fontId="4" fillId="24" borderId="75" applyNumberFormat="0" applyFont="0" applyAlignment="0" applyProtection="0"/>
    <xf numFmtId="0" fontId="4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24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3" fillId="56" borderId="75" applyNumberFormat="0" applyFon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74" fillId="59" borderId="76" applyNumberFormat="0" applyAlignment="0" applyProtection="0"/>
    <xf numFmtId="0" fontId="74" fillId="59" borderId="76" applyNumberFormat="0" applyAlignment="0" applyProtection="0"/>
    <xf numFmtId="0" fontId="74" fillId="59" borderId="76" applyNumberFormat="0" applyAlignment="0" applyProtection="0"/>
    <xf numFmtId="0" fontId="21" fillId="21" borderId="76" applyNumberFormat="0" applyAlignment="0" applyProtection="0"/>
    <xf numFmtId="0" fontId="21" fillId="21" borderId="76" applyNumberFormat="0" applyAlignment="0" applyProtection="0"/>
    <xf numFmtId="0" fontId="23" fillId="0" borderId="77" applyNumberFormat="0" applyFill="0" applyAlignment="0" applyProtection="0"/>
    <xf numFmtId="0" fontId="23" fillId="0" borderId="77" applyNumberFormat="0" applyFill="0" applyAlignment="0" applyProtection="0"/>
    <xf numFmtId="0" fontId="23" fillId="0" borderId="77" applyNumberFormat="0" applyFill="0" applyAlignment="0" applyProtection="0"/>
    <xf numFmtId="0" fontId="23" fillId="0" borderId="77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23" fillId="0" borderId="77" applyNumberFormat="0" applyFill="0" applyAlignment="0" applyProtection="0"/>
    <xf numFmtId="0" fontId="23" fillId="0" borderId="77" applyNumberFormat="0" applyFill="0" applyAlignment="0" applyProtection="0"/>
    <xf numFmtId="0" fontId="28" fillId="0" borderId="0">
      <alignment horizontal="left" vertical="top" wrapText="1"/>
    </xf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0" fontId="88" fillId="70" borderId="0" applyNumberFormat="0" applyBorder="0" applyAlignment="0" applyProtection="0"/>
    <xf numFmtId="0" fontId="88" fillId="73" borderId="0" applyNumberFormat="0" applyBorder="0" applyAlignment="0" applyProtection="0"/>
    <xf numFmtId="0" fontId="88" fillId="39" borderId="0" applyNumberFormat="0" applyBorder="0" applyAlignment="0" applyProtection="0"/>
    <xf numFmtId="0" fontId="88" fillId="43" borderId="0" applyNumberFormat="0" applyBorder="0" applyAlignment="0" applyProtection="0"/>
    <xf numFmtId="0" fontId="88" fillId="30" borderId="0" applyNumberFormat="0" applyBorder="0" applyAlignment="0" applyProtection="0"/>
    <xf numFmtId="0" fontId="88" fillId="33" borderId="0" applyNumberFormat="0" applyBorder="0" applyAlignment="0" applyProtection="0"/>
    <xf numFmtId="0" fontId="88" fillId="71" borderId="0" applyNumberFormat="0" applyBorder="0" applyAlignment="0" applyProtection="0"/>
    <xf numFmtId="0" fontId="88" fillId="37" borderId="0" applyNumberFormat="0" applyBorder="0" applyAlignment="0" applyProtection="0"/>
    <xf numFmtId="0" fontId="88" fillId="40" borderId="0" applyNumberFormat="0" applyBorder="0" applyAlignment="0" applyProtection="0"/>
    <xf numFmtId="0" fontId="88" fillId="44" borderId="0" applyNumberFormat="0" applyBorder="0" applyAlignment="0" applyProtection="0"/>
    <xf numFmtId="0" fontId="89" fillId="31" borderId="0" applyNumberFormat="0" applyBorder="0" applyAlignment="0" applyProtection="0"/>
    <xf numFmtId="0" fontId="89" fillId="34" borderId="0" applyNumberFormat="0" applyBorder="0" applyAlignment="0" applyProtection="0"/>
    <xf numFmtId="0" fontId="89" fillId="72" borderId="0" applyNumberFormat="0" applyBorder="0" applyAlignment="0" applyProtection="0"/>
    <xf numFmtId="0" fontId="89" fillId="74" borderId="0" applyNumberFormat="0" applyBorder="0" applyAlignment="0" applyProtection="0"/>
    <xf numFmtId="0" fontId="89" fillId="41" borderId="0" applyNumberFormat="0" applyBorder="0" applyAlignment="0" applyProtection="0"/>
    <xf numFmtId="0" fontId="89" fillId="75" borderId="0" applyNumberFormat="0" applyBorder="0" applyAlignment="0" applyProtection="0"/>
    <xf numFmtId="0" fontId="89" fillId="29" borderId="0" applyNumberFormat="0" applyBorder="0" applyAlignment="0" applyProtection="0"/>
    <xf numFmtId="0" fontId="89" fillId="32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8" borderId="0" applyNumberFormat="0" applyBorder="0" applyAlignment="0" applyProtection="0"/>
    <xf numFmtId="0" fontId="89" fillId="42" borderId="0" applyNumberFormat="0" applyBorder="0" applyAlignment="0" applyProtection="0"/>
    <xf numFmtId="0" fontId="90" fillId="26" borderId="0" applyNumberFormat="0" applyBorder="0" applyAlignment="0" applyProtection="0"/>
    <xf numFmtId="0" fontId="91" fillId="67" borderId="61" applyNumberFormat="0" applyAlignment="0" applyProtection="0"/>
    <xf numFmtId="0" fontId="92" fillId="27" borderId="18" applyNumberFormat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95" fillId="0" borderId="14" applyNumberFormat="0" applyFill="0" applyAlignment="0" applyProtection="0"/>
    <xf numFmtId="0" fontId="96" fillId="0" borderId="15" applyNumberFormat="0" applyFill="0" applyAlignment="0" applyProtection="0"/>
    <xf numFmtId="0" fontId="97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98" fillId="66" borderId="61" applyNumberFormat="0" applyAlignment="0" applyProtection="0"/>
    <xf numFmtId="0" fontId="99" fillId="0" borderId="17" applyNumberFormat="0" applyFill="0" applyAlignment="0" applyProtection="0"/>
    <xf numFmtId="0" fontId="100" fillId="2" borderId="0" applyNumberFormat="0" applyBorder="0" applyAlignment="0" applyProtection="0"/>
    <xf numFmtId="0" fontId="88" fillId="28" borderId="19" applyNumberFormat="0" applyFont="0" applyAlignment="0" applyProtection="0"/>
    <xf numFmtId="0" fontId="101" fillId="67" borderId="62" applyNumberFormat="0" applyAlignment="0" applyProtection="0"/>
    <xf numFmtId="0" fontId="28" fillId="0" borderId="0">
      <alignment horizontal="left" vertical="top" wrapText="1"/>
    </xf>
    <xf numFmtId="0" fontId="102" fillId="0" borderId="0" applyNumberFormat="0" applyFill="0" applyBorder="0" applyAlignment="0" applyProtection="0"/>
    <xf numFmtId="0" fontId="103" fillId="0" borderId="63" applyNumberFormat="0" applyFill="0" applyAlignment="0" applyProtection="0"/>
    <xf numFmtId="0" fontId="104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89" fillId="32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8" borderId="0" applyNumberFormat="0" applyBorder="0" applyAlignment="0" applyProtection="0"/>
    <xf numFmtId="0" fontId="89" fillId="42" borderId="0" applyNumberFormat="0" applyBorder="0" applyAlignment="0" applyProtection="0"/>
    <xf numFmtId="0" fontId="28" fillId="0" borderId="0">
      <alignment horizontal="left" vertical="top" wrapText="1"/>
    </xf>
    <xf numFmtId="0" fontId="89" fillId="42" borderId="0" applyNumberFormat="0" applyBorder="0" applyAlignment="0" applyProtection="0"/>
    <xf numFmtId="0" fontId="89" fillId="38" borderId="0" applyNumberFormat="0" applyBorder="0" applyAlignment="0" applyProtection="0"/>
    <xf numFmtId="0" fontId="89" fillId="36" borderId="0" applyNumberFormat="0" applyBorder="0" applyAlignment="0" applyProtection="0"/>
    <xf numFmtId="0" fontId="89" fillId="35" borderId="0" applyNumberFormat="0" applyBorder="0" applyAlignment="0" applyProtection="0"/>
    <xf numFmtId="0" fontId="89" fillId="32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32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89" fillId="38" borderId="0" applyNumberFormat="0" applyBorder="0" applyAlignment="0" applyProtection="0"/>
    <xf numFmtId="0" fontId="89" fillId="42" borderId="0" applyNumberFormat="0" applyBorder="0" applyAlignment="0" applyProtection="0"/>
    <xf numFmtId="0" fontId="28" fillId="0" borderId="0">
      <alignment horizontal="left" vertical="top" wrapText="1"/>
    </xf>
    <xf numFmtId="0" fontId="105" fillId="0" borderId="0"/>
    <xf numFmtId="43" fontId="105" fillId="0" borderId="0" applyFont="0" applyFill="0" applyBorder="0" applyAlignment="0" applyProtection="0"/>
    <xf numFmtId="0" fontId="106" fillId="0" borderId="0"/>
    <xf numFmtId="43" fontId="3" fillId="0" borderId="0" applyFont="0" applyFill="0" applyBorder="0" applyAlignment="0" applyProtection="0"/>
    <xf numFmtId="0" fontId="88" fillId="0" borderId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6" fillId="0" borderId="0"/>
    <xf numFmtId="0" fontId="6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16" borderId="0" applyNumberFormat="0" applyBorder="0" applyAlignment="0" applyProtection="0"/>
    <xf numFmtId="0" fontId="45" fillId="9" borderId="0" applyNumberFormat="0" applyBorder="0" applyAlignment="0" applyProtection="0"/>
    <xf numFmtId="0" fontId="88" fillId="0" borderId="0"/>
    <xf numFmtId="0" fontId="88" fillId="0" borderId="0"/>
    <xf numFmtId="0" fontId="78" fillId="0" borderId="0"/>
    <xf numFmtId="0" fontId="25" fillId="0" borderId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111" fillId="11" borderId="81" applyNumberFormat="0" applyAlignment="0" applyProtection="0"/>
    <xf numFmtId="0" fontId="111" fillId="11" borderId="81" applyNumberFormat="0" applyAlignment="0" applyProtection="0"/>
    <xf numFmtId="0" fontId="74" fillId="21" borderId="82" applyNumberFormat="0" applyAlignment="0" applyProtection="0"/>
    <xf numFmtId="0" fontId="74" fillId="21" borderId="82" applyNumberFormat="0" applyAlignment="0" applyProtection="0"/>
    <xf numFmtId="0" fontId="112" fillId="21" borderId="81" applyNumberFormat="0" applyAlignment="0" applyProtection="0"/>
    <xf numFmtId="0" fontId="112" fillId="21" borderId="81" applyNumberFormat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54" fillId="0" borderId="83" applyNumberFormat="0" applyFill="0" applyAlignment="0" applyProtection="0"/>
    <xf numFmtId="0" fontId="54" fillId="0" borderId="83" applyNumberFormat="0" applyFill="0" applyAlignment="0" applyProtection="0"/>
    <xf numFmtId="0" fontId="49" fillId="22" borderId="2" applyNumberFormat="0" applyAlignment="0" applyProtection="0"/>
    <xf numFmtId="0" fontId="116" fillId="0" borderId="0" applyNumberFormat="0" applyFill="0" applyBorder="0" applyAlignment="0" applyProtection="0"/>
    <xf numFmtId="0" fontId="117" fillId="23" borderId="0" applyNumberFormat="0" applyBorder="0" applyAlignment="0" applyProtection="0"/>
    <xf numFmtId="0" fontId="70" fillId="0" borderId="0"/>
    <xf numFmtId="0" fontId="118" fillId="4" borderId="0" applyNumberFormat="0" applyBorder="0" applyAlignment="0" applyProtection="0"/>
    <xf numFmtId="0" fontId="119" fillId="0" borderId="0" applyNumberFormat="0" applyFill="0" applyBorder="0" applyAlignment="0" applyProtection="0"/>
    <xf numFmtId="0" fontId="6" fillId="24" borderId="84" applyNumberFormat="0" applyFont="0" applyAlignment="0" applyProtection="0"/>
    <xf numFmtId="0" fontId="6" fillId="24" borderId="84" applyNumberFormat="0" applyFont="0" applyAlignment="0" applyProtection="0"/>
    <xf numFmtId="0" fontId="120" fillId="0" borderId="6" applyNumberFormat="0" applyFill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124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>
      <alignment horizontal="left" vertical="top" wrapText="1"/>
    </xf>
    <xf numFmtId="170" fontId="6" fillId="0" borderId="0" applyFont="0" applyFill="0" applyBorder="0" applyAlignment="0" applyProtection="0"/>
    <xf numFmtId="0" fontId="7" fillId="0" borderId="0"/>
    <xf numFmtId="164" fontId="3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11" fillId="11" borderId="96" applyNumberFormat="0" applyAlignment="0" applyProtection="0"/>
    <xf numFmtId="0" fontId="74" fillId="21" borderId="97" applyNumberFormat="0" applyAlignment="0" applyProtection="0"/>
    <xf numFmtId="0" fontId="112" fillId="21" borderId="96" applyNumberFormat="0" applyAlignment="0" applyProtection="0"/>
    <xf numFmtId="0" fontId="54" fillId="0" borderId="98" applyNumberFormat="0" applyFill="0" applyAlignment="0" applyProtection="0"/>
    <xf numFmtId="0" fontId="6" fillId="24" borderId="99" applyNumberFormat="0" applyFont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88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0" fontId="111" fillId="11" borderId="96" applyNumberFormat="0" applyAlignment="0" applyProtection="0"/>
    <xf numFmtId="0" fontId="74" fillId="21" borderId="97" applyNumberFormat="0" applyAlignment="0" applyProtection="0"/>
    <xf numFmtId="0" fontId="112" fillId="21" borderId="96" applyNumberFormat="0" applyAlignment="0" applyProtection="0"/>
    <xf numFmtId="0" fontId="54" fillId="0" borderId="98" applyNumberFormat="0" applyFill="0" applyAlignment="0" applyProtection="0"/>
    <xf numFmtId="0" fontId="6" fillId="24" borderId="99" applyNumberFormat="0" applyFont="0" applyAlignment="0" applyProtection="0"/>
    <xf numFmtId="0" fontId="28" fillId="0" borderId="0">
      <alignment horizontal="left" vertical="top" wrapText="1"/>
    </xf>
    <xf numFmtId="0" fontId="1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134" fillId="68" borderId="0" applyNumberFormat="0" applyBorder="0" applyAlignment="0" applyProtection="0"/>
    <xf numFmtId="0" fontId="88" fillId="68" borderId="0" applyNumberFormat="0" applyBorder="0" applyAlignment="0" applyProtection="0"/>
    <xf numFmtId="0" fontId="134" fillId="69" borderId="0" applyNumberFormat="0" applyBorder="0" applyAlignment="0" applyProtection="0"/>
    <xf numFmtId="0" fontId="88" fillId="69" borderId="0" applyNumberFormat="0" applyBorder="0" applyAlignment="0" applyProtection="0"/>
    <xf numFmtId="0" fontId="134" fillId="70" borderId="0" applyNumberFormat="0" applyBorder="0" applyAlignment="0" applyProtection="0"/>
    <xf numFmtId="0" fontId="88" fillId="70" borderId="0" applyNumberFormat="0" applyBorder="0" applyAlignment="0" applyProtection="0"/>
    <xf numFmtId="0" fontId="134" fillId="73" borderId="0" applyNumberFormat="0" applyBorder="0" applyAlignment="0" applyProtection="0"/>
    <xf numFmtId="0" fontId="88" fillId="73" borderId="0" applyNumberFormat="0" applyBorder="0" applyAlignment="0" applyProtection="0"/>
    <xf numFmtId="0" fontId="134" fillId="39" borderId="0" applyNumberFormat="0" applyBorder="0" applyAlignment="0" applyProtection="0"/>
    <xf numFmtId="0" fontId="88" fillId="39" borderId="0" applyNumberFormat="0" applyBorder="0" applyAlignment="0" applyProtection="0"/>
    <xf numFmtId="0" fontId="134" fillId="43" borderId="0" applyNumberFormat="0" applyBorder="0" applyAlignment="0" applyProtection="0"/>
    <xf numFmtId="0" fontId="88" fillId="43" borderId="0" applyNumberFormat="0" applyBorder="0" applyAlignment="0" applyProtection="0"/>
    <xf numFmtId="0" fontId="134" fillId="30" borderId="0" applyNumberFormat="0" applyBorder="0" applyAlignment="0" applyProtection="0"/>
    <xf numFmtId="0" fontId="88" fillId="30" borderId="0" applyNumberFormat="0" applyBorder="0" applyAlignment="0" applyProtection="0"/>
    <xf numFmtId="0" fontId="134" fillId="33" borderId="0" applyNumberFormat="0" applyBorder="0" applyAlignment="0" applyProtection="0"/>
    <xf numFmtId="0" fontId="88" fillId="33" borderId="0" applyNumberFormat="0" applyBorder="0" applyAlignment="0" applyProtection="0"/>
    <xf numFmtId="0" fontId="134" fillId="71" borderId="0" applyNumberFormat="0" applyBorder="0" applyAlignment="0" applyProtection="0"/>
    <xf numFmtId="0" fontId="88" fillId="71" borderId="0" applyNumberFormat="0" applyBorder="0" applyAlignment="0" applyProtection="0"/>
    <xf numFmtId="0" fontId="134" fillId="37" borderId="0" applyNumberFormat="0" applyBorder="0" applyAlignment="0" applyProtection="0"/>
    <xf numFmtId="0" fontId="88" fillId="37" borderId="0" applyNumberFormat="0" applyBorder="0" applyAlignment="0" applyProtection="0"/>
    <xf numFmtId="0" fontId="134" fillId="40" borderId="0" applyNumberFormat="0" applyBorder="0" applyAlignment="0" applyProtection="0"/>
    <xf numFmtId="0" fontId="88" fillId="40" borderId="0" applyNumberFormat="0" applyBorder="0" applyAlignment="0" applyProtection="0"/>
    <xf numFmtId="0" fontId="134" fillId="44" borderId="0" applyNumberFormat="0" applyBorder="0" applyAlignment="0" applyProtection="0"/>
    <xf numFmtId="0" fontId="88" fillId="44" borderId="0" applyNumberFormat="0" applyBorder="0" applyAlignment="0" applyProtection="0"/>
    <xf numFmtId="0" fontId="135" fillId="31" borderId="0" applyNumberFormat="0" applyBorder="0" applyAlignment="0" applyProtection="0"/>
    <xf numFmtId="0" fontId="89" fillId="31" borderId="0" applyNumberFormat="0" applyBorder="0" applyAlignment="0" applyProtection="0"/>
    <xf numFmtId="0" fontId="135" fillId="34" borderId="0" applyNumberFormat="0" applyBorder="0" applyAlignment="0" applyProtection="0"/>
    <xf numFmtId="0" fontId="89" fillId="34" borderId="0" applyNumberFormat="0" applyBorder="0" applyAlignment="0" applyProtection="0"/>
    <xf numFmtId="0" fontId="135" fillId="72" borderId="0" applyNumberFormat="0" applyBorder="0" applyAlignment="0" applyProtection="0"/>
    <xf numFmtId="0" fontId="89" fillId="72" borderId="0" applyNumberFormat="0" applyBorder="0" applyAlignment="0" applyProtection="0"/>
    <xf numFmtId="0" fontId="135" fillId="74" borderId="0" applyNumberFormat="0" applyBorder="0" applyAlignment="0" applyProtection="0"/>
    <xf numFmtId="0" fontId="89" fillId="74" borderId="0" applyNumberFormat="0" applyBorder="0" applyAlignment="0" applyProtection="0"/>
    <xf numFmtId="0" fontId="135" fillId="41" borderId="0" applyNumberFormat="0" applyBorder="0" applyAlignment="0" applyProtection="0"/>
    <xf numFmtId="0" fontId="89" fillId="41" borderId="0" applyNumberFormat="0" applyBorder="0" applyAlignment="0" applyProtection="0"/>
    <xf numFmtId="0" fontId="135" fillId="75" borderId="0" applyNumberFormat="0" applyBorder="0" applyAlignment="0" applyProtection="0"/>
    <xf numFmtId="0" fontId="89" fillId="75" borderId="0" applyNumberFormat="0" applyBorder="0" applyAlignment="0" applyProtection="0"/>
    <xf numFmtId="0" fontId="135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135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135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135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135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135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136" fillId="26" borderId="0" applyNumberFormat="0" applyBorder="0" applyAlignment="0" applyProtection="0"/>
    <xf numFmtId="0" fontId="90" fillId="26" borderId="0" applyNumberFormat="0" applyBorder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37" fillId="67" borderId="61" applyNumberFormat="0" applyAlignment="0" applyProtection="0"/>
    <xf numFmtId="0" fontId="91" fillId="67" borderId="61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48" fillId="59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1" fillId="21" borderId="96" applyNumberFormat="0" applyAlignment="0" applyProtection="0"/>
    <xf numFmtId="0" fontId="138" fillId="27" borderId="18" applyNumberFormat="0" applyAlignment="0" applyProtection="0"/>
    <xf numFmtId="0" fontId="92" fillId="27" borderId="18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40" fillId="25" borderId="0" applyNumberFormat="0" applyBorder="0" applyAlignment="0" applyProtection="0"/>
    <xf numFmtId="0" fontId="94" fillId="25" borderId="0" applyNumberFormat="0" applyBorder="0" applyAlignment="0" applyProtection="0"/>
    <xf numFmtId="0" fontId="141" fillId="0" borderId="14" applyNumberFormat="0" applyFill="0" applyAlignment="0" applyProtection="0"/>
    <xf numFmtId="0" fontId="95" fillId="0" borderId="14" applyNumberFormat="0" applyFill="0" applyAlignment="0" applyProtection="0"/>
    <xf numFmtId="0" fontId="142" fillId="0" borderId="15" applyNumberFormat="0" applyFill="0" applyAlignment="0" applyProtection="0"/>
    <xf numFmtId="0" fontId="96" fillId="0" borderId="15" applyNumberFormat="0" applyFill="0" applyAlignment="0" applyProtection="0"/>
    <xf numFmtId="0" fontId="143" fillId="0" borderId="16" applyNumberFormat="0" applyFill="0" applyAlignment="0" applyProtection="0"/>
    <xf numFmtId="0" fontId="97" fillId="0" borderId="16" applyNumberFormat="0" applyFill="0" applyAlignment="0" applyProtection="0"/>
    <xf numFmtId="0" fontId="14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44" fillId="66" borderId="61" applyNumberFormat="0" applyAlignment="0" applyProtection="0"/>
    <xf numFmtId="0" fontId="98" fillId="66" borderId="61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61" fillId="57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8" fillId="11" borderId="96" applyNumberFormat="0" applyAlignment="0" applyProtection="0"/>
    <xf numFmtId="0" fontId="145" fillId="0" borderId="17" applyNumberFormat="0" applyFill="0" applyAlignment="0" applyProtection="0"/>
    <xf numFmtId="0" fontId="99" fillId="0" borderId="17" applyNumberFormat="0" applyFill="0" applyAlignment="0" applyProtection="0"/>
    <xf numFmtId="0" fontId="146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0" borderId="0"/>
    <xf numFmtId="0" fontId="132" fillId="0" borderId="0">
      <alignment horizontal="left" vertical="top" wrapText="1"/>
    </xf>
    <xf numFmtId="0" fontId="4" fillId="0" borderId="0"/>
    <xf numFmtId="0" fontId="1" fillId="0" borderId="0"/>
    <xf numFmtId="0" fontId="87" fillId="0" borderId="0"/>
    <xf numFmtId="0" fontId="147" fillId="0" borderId="0"/>
    <xf numFmtId="0" fontId="3" fillId="0" borderId="0"/>
    <xf numFmtId="0" fontId="88" fillId="0" borderId="0"/>
    <xf numFmtId="0" fontId="28" fillId="0" borderId="0">
      <alignment horizontal="left" vertical="top" wrapText="1"/>
    </xf>
    <xf numFmtId="0" fontId="5" fillId="0" borderId="0"/>
    <xf numFmtId="0" fontId="28" fillId="0" borderId="0">
      <alignment horizontal="left" vertical="top" wrapText="1"/>
    </xf>
    <xf numFmtId="0" fontId="88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8" fillId="0" borderId="0">
      <alignment horizontal="left" vertical="top" wrapText="1"/>
    </xf>
    <xf numFmtId="0" fontId="28" fillId="0" borderId="0">
      <alignment horizontal="left" vertical="top" wrapText="1"/>
    </xf>
    <xf numFmtId="0" fontId="6" fillId="0" borderId="0"/>
    <xf numFmtId="0" fontId="6" fillId="0" borderId="0"/>
    <xf numFmtId="0" fontId="88" fillId="0" borderId="0"/>
    <xf numFmtId="0" fontId="28" fillId="0" borderId="0">
      <alignment horizontal="left" vertical="top" wrapText="1"/>
    </xf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134" fillId="28" borderId="19" applyNumberFormat="0" applyFont="0" applyAlignment="0" applyProtection="0"/>
    <xf numFmtId="0" fontId="88" fillId="28" borderId="1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4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24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2" fillId="28" borderId="19" applyNumberFormat="0" applyFont="0" applyAlignment="0" applyProtection="0"/>
    <xf numFmtId="0" fontId="2" fillId="28" borderId="1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3" fillId="56" borderId="99" applyNumberFormat="0" applyFont="0" applyAlignment="0" applyProtection="0"/>
    <xf numFmtId="0" fontId="2" fillId="28" borderId="19" applyNumberFormat="0" applyFont="0" applyAlignment="0" applyProtection="0"/>
    <xf numFmtId="0" fontId="88" fillId="28" borderId="19" applyNumberFormat="0" applyFon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148" fillId="67" borderId="62" applyNumberFormat="0" applyAlignment="0" applyProtection="0"/>
    <xf numFmtId="0" fontId="101" fillId="67" borderId="62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74" fillId="59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0" fontId="21" fillId="21" borderId="97" applyNumberFormat="0" applyAlignment="0" applyProtection="0"/>
    <xf numFmtId="9" fontId="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151" fillId="0" borderId="63" applyNumberFormat="0" applyFill="0" applyAlignment="0" applyProtection="0"/>
    <xf numFmtId="0" fontId="103" fillId="0" borderId="63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54" fillId="0" borderId="100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23" fillId="0" borderId="98" applyNumberFormat="0" applyFill="0" applyAlignment="0" applyProtection="0"/>
    <xf numFmtId="0" fontId="15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11" fillId="11" borderId="96" applyNumberFormat="0" applyAlignment="0" applyProtection="0"/>
    <xf numFmtId="0" fontId="74" fillId="21" borderId="97" applyNumberFormat="0" applyAlignment="0" applyProtection="0"/>
    <xf numFmtId="0" fontId="112" fillId="21" borderId="96" applyNumberFormat="0" applyAlignment="0" applyProtection="0"/>
    <xf numFmtId="0" fontId="54" fillId="0" borderId="98" applyNumberFormat="0" applyFill="0" applyAlignment="0" applyProtection="0"/>
    <xf numFmtId="0" fontId="3" fillId="0" borderId="0"/>
    <xf numFmtId="0" fontId="6" fillId="24" borderId="99" applyNumberFormat="0" applyFont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28" fillId="0" borderId="0">
      <alignment horizontal="left" vertical="top" wrapText="1"/>
    </xf>
    <xf numFmtId="0" fontId="28" fillId="0" borderId="0">
      <alignment horizontal="left" vertical="top" wrapText="1"/>
    </xf>
    <xf numFmtId="0" fontId="28" fillId="0" borderId="0">
      <alignment horizontal="left" vertical="top" wrapText="1"/>
    </xf>
    <xf numFmtId="169" fontId="155" fillId="0" borderId="0" applyFill="0" applyBorder="0" applyProtection="0">
      <alignment horizontal="right" vertical="top"/>
    </xf>
    <xf numFmtId="169" fontId="154" fillId="0" borderId="0" applyFill="0" applyBorder="0" applyProtection="0">
      <alignment horizontal="right" vertical="top"/>
    </xf>
    <xf numFmtId="0" fontId="159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</cellStyleXfs>
  <cellXfs count="558">
    <xf numFmtId="0" fontId="0" fillId="0" borderId="0" xfId="0"/>
    <xf numFmtId="0" fontId="110" fillId="0" borderId="0" xfId="0" applyFont="1"/>
    <xf numFmtId="0" fontId="110" fillId="0" borderId="0" xfId="0" applyFont="1" applyAlignment="1">
      <alignment horizontal="left" vertical="top" wrapText="1"/>
    </xf>
    <xf numFmtId="0" fontId="110" fillId="0" borderId="80" xfId="0" applyFont="1" applyBorder="1" applyAlignment="1">
      <alignment horizontal="left" vertical="top" wrapText="1"/>
    </xf>
    <xf numFmtId="0" fontId="107" fillId="0" borderId="0" xfId="0" applyFont="1" applyAlignment="1">
      <alignment horizontal="left" vertical="top" wrapText="1"/>
    </xf>
    <xf numFmtId="168" fontId="107" fillId="0" borderId="0" xfId="0" applyNumberFormat="1" applyFont="1" applyAlignment="1">
      <alignment horizontal="center" vertical="center"/>
    </xf>
    <xf numFmtId="0" fontId="123" fillId="0" borderId="0" xfId="0" applyFont="1" applyBorder="1" applyAlignment="1">
      <alignment horizontal="left" vertical="top" wrapText="1"/>
    </xf>
    <xf numFmtId="168" fontId="123" fillId="0" borderId="0" xfId="0" applyNumberFormat="1" applyFont="1" applyFill="1" applyBorder="1" applyAlignment="1">
      <alignment horizontal="right" vertical="center" wrapText="1"/>
    </xf>
    <xf numFmtId="168" fontId="110" fillId="0" borderId="0" xfId="0" applyNumberFormat="1" applyFont="1"/>
    <xf numFmtId="49" fontId="110" fillId="76" borderId="86" xfId="0" applyNumberFormat="1" applyFont="1" applyFill="1" applyBorder="1" applyAlignment="1">
      <alignment horizontal="left" vertical="center" wrapText="1"/>
    </xf>
    <xf numFmtId="0" fontId="110" fillId="76" borderId="86" xfId="0" applyFont="1" applyFill="1" applyBorder="1" applyAlignment="1">
      <alignment horizontal="left" vertical="center" wrapText="1"/>
    </xf>
    <xf numFmtId="0" fontId="122" fillId="0" borderId="0" xfId="0" applyFont="1" applyFill="1"/>
    <xf numFmtId="0" fontId="122" fillId="0" borderId="0" xfId="0" applyFont="1" applyAlignment="1">
      <alignment horizontal="left" vertical="center" indent="15"/>
    </xf>
    <xf numFmtId="0" fontId="122" fillId="0" borderId="0" xfId="0" applyFont="1" applyAlignment="1">
      <alignment horizontal="center" vertical="center"/>
    </xf>
    <xf numFmtId="0" fontId="126" fillId="0" borderId="0" xfId="0" applyFont="1" applyAlignment="1">
      <alignment vertical="center" wrapText="1"/>
    </xf>
    <xf numFmtId="0" fontId="122" fillId="0" borderId="0" xfId="0" applyFont="1"/>
    <xf numFmtId="0" fontId="109" fillId="0" borderId="0" xfId="0" applyFont="1" applyAlignment="1">
      <alignment vertical="center" wrapText="1"/>
    </xf>
    <xf numFmtId="0" fontId="122" fillId="0" borderId="0" xfId="0" applyNumberFormat="1" applyFont="1"/>
    <xf numFmtId="0" fontId="122" fillId="0" borderId="0" xfId="0" applyNumberFormat="1" applyFont="1" applyAlignment="1">
      <alignment horizontal="center" vertical="center"/>
    </xf>
    <xf numFmtId="0" fontId="122" fillId="0" borderId="0" xfId="0" applyNumberFormat="1" applyFont="1" applyAlignment="1">
      <alignment vertical="center" wrapText="1"/>
    </xf>
    <xf numFmtId="0" fontId="122" fillId="0" borderId="0" xfId="0" applyFont="1" applyAlignment="1">
      <alignment vertical="center" wrapText="1"/>
    </xf>
    <xf numFmtId="0" fontId="110" fillId="0" borderId="91" xfId="926" applyFont="1" applyBorder="1" applyAlignment="1">
      <alignment horizontal="center" vertical="top" wrapText="1"/>
    </xf>
    <xf numFmtId="173" fontId="107" fillId="0" borderId="79" xfId="0" applyNumberFormat="1" applyFont="1" applyBorder="1" applyAlignment="1">
      <alignment horizontal="left" vertical="top" wrapText="1"/>
    </xf>
    <xf numFmtId="0" fontId="126" fillId="65" borderId="79" xfId="0" applyFont="1" applyFill="1" applyBorder="1" applyAlignment="1">
      <alignment vertical="center" wrapText="1"/>
    </xf>
    <xf numFmtId="0" fontId="126" fillId="0" borderId="0" xfId="0" applyFont="1" applyAlignment="1">
      <alignment horizontal="left" vertical="top" wrapText="1"/>
    </xf>
    <xf numFmtId="0" fontId="126" fillId="0" borderId="93" xfId="0" applyFont="1" applyBorder="1" applyAlignment="1">
      <alignment horizontal="center" vertical="top" wrapText="1"/>
    </xf>
    <xf numFmtId="0" fontId="122" fillId="0" borderId="93" xfId="0" applyFont="1" applyBorder="1" applyAlignment="1">
      <alignment vertical="top" wrapText="1"/>
    </xf>
    <xf numFmtId="0" fontId="122" fillId="0" borderId="91" xfId="0" applyFont="1" applyBorder="1" applyAlignment="1">
      <alignment horizontal="left" vertical="top" wrapText="1"/>
    </xf>
    <xf numFmtId="168" fontId="122" fillId="0" borderId="91" xfId="0" applyNumberFormat="1" applyFont="1" applyBorder="1" applyAlignment="1">
      <alignment horizontal="left" vertical="top" wrapText="1"/>
    </xf>
    <xf numFmtId="0" fontId="122" fillId="0" borderId="0" xfId="0" applyFont="1" applyAlignment="1">
      <alignment horizontal="left" vertical="top" wrapText="1"/>
    </xf>
    <xf numFmtId="0" fontId="121" fillId="0" borderId="91" xfId="0" applyFont="1" applyBorder="1" applyAlignment="1">
      <alignment horizontal="left" vertical="top" wrapText="1"/>
    </xf>
    <xf numFmtId="0" fontId="122" fillId="0" borderId="91" xfId="0" applyFont="1" applyBorder="1" applyAlignment="1">
      <alignment vertical="top" wrapText="1"/>
    </xf>
    <xf numFmtId="0" fontId="122" fillId="0" borderId="87" xfId="0" applyFont="1" applyBorder="1" applyAlignment="1">
      <alignment horizontal="center" vertical="top" wrapText="1"/>
    </xf>
    <xf numFmtId="0" fontId="122" fillId="0" borderId="90" xfId="0" applyFont="1" applyBorder="1" applyAlignment="1">
      <alignment horizontal="center" vertical="top" wrapText="1"/>
    </xf>
    <xf numFmtId="173" fontId="122" fillId="0" borderId="91" xfId="2076" applyNumberFormat="1" applyFont="1" applyBorder="1" applyAlignment="1">
      <alignment horizontal="center" vertical="center" wrapText="1"/>
    </xf>
    <xf numFmtId="0" fontId="122" fillId="0" borderId="93" xfId="0" applyFont="1" applyBorder="1" applyAlignment="1">
      <alignment horizontal="center" vertical="top" wrapText="1"/>
    </xf>
    <xf numFmtId="175" fontId="122" fillId="0" borderId="0" xfId="0" applyNumberFormat="1" applyFont="1" applyAlignment="1">
      <alignment horizontal="left" vertical="top" wrapText="1"/>
    </xf>
    <xf numFmtId="0" fontId="122" fillId="0" borderId="0" xfId="0" applyFont="1" applyAlignment="1">
      <alignment horizontal="center"/>
    </xf>
    <xf numFmtId="174" fontId="122" fillId="0" borderId="0" xfId="0" applyNumberFormat="1" applyFont="1"/>
    <xf numFmtId="0" fontId="110" fillId="0" borderId="0" xfId="0" applyFont="1" applyBorder="1" applyAlignment="1">
      <alignment vertical="center" wrapText="1"/>
    </xf>
    <xf numFmtId="0" fontId="122" fillId="0" borderId="0" xfId="0" applyFont="1" applyAlignment="1">
      <alignment horizontal="right" vertical="top" wrapText="1"/>
    </xf>
    <xf numFmtId="0" fontId="110" fillId="0" borderId="0" xfId="0" applyFont="1" applyBorder="1" applyAlignment="1">
      <alignment horizontal="left" vertical="top" wrapText="1"/>
    </xf>
    <xf numFmtId="0" fontId="122" fillId="0" borderId="0" xfId="0" applyFont="1" applyFill="1" applyBorder="1"/>
    <xf numFmtId="173" fontId="109" fillId="76" borderId="79" xfId="0" applyNumberFormat="1" applyFont="1" applyFill="1" applyBorder="1" applyAlignment="1">
      <alignment horizontal="right" vertical="center" wrapText="1"/>
    </xf>
    <xf numFmtId="0" fontId="122" fillId="0" borderId="88" xfId="0" applyFont="1" applyBorder="1" applyAlignment="1">
      <alignment horizontal="left" vertical="top" wrapText="1"/>
    </xf>
    <xf numFmtId="0" fontId="122" fillId="0" borderId="89" xfId="0" applyFont="1" applyBorder="1" applyAlignment="1">
      <alignment horizontal="center" vertical="top" wrapText="1"/>
    </xf>
    <xf numFmtId="0" fontId="122" fillId="0" borderId="88" xfId="0" applyFont="1" applyBorder="1" applyAlignment="1">
      <alignment horizontal="center" vertical="top" wrapText="1"/>
    </xf>
    <xf numFmtId="0" fontId="122" fillId="0" borderId="85" xfId="0" applyFont="1" applyBorder="1" applyAlignment="1">
      <alignment horizontal="center" vertical="top" wrapText="1"/>
    </xf>
    <xf numFmtId="0" fontId="122" fillId="0" borderId="93" xfId="0" applyFont="1" applyBorder="1" applyAlignment="1">
      <alignment horizontal="left" vertical="top" wrapText="1"/>
    </xf>
    <xf numFmtId="0" fontId="122" fillId="0" borderId="79" xfId="0" applyFont="1" applyBorder="1" applyAlignment="1">
      <alignment horizontal="left" vertical="top" wrapText="1"/>
    </xf>
    <xf numFmtId="0" fontId="122" fillId="0" borderId="89" xfId="0" applyFont="1" applyBorder="1" applyAlignment="1">
      <alignment horizontal="left" vertical="top" wrapText="1"/>
    </xf>
    <xf numFmtId="173" fontId="126" fillId="65" borderId="79" xfId="2076" applyNumberFormat="1" applyFont="1" applyFill="1" applyBorder="1" applyAlignment="1">
      <alignment horizontal="right" vertical="center" wrapText="1"/>
    </xf>
    <xf numFmtId="0" fontId="126" fillId="0" borderId="92" xfId="0" applyFont="1" applyBorder="1" applyAlignment="1">
      <alignment horizontal="center" vertical="center"/>
    </xf>
    <xf numFmtId="0" fontId="122" fillId="0" borderId="92" xfId="0" applyFont="1" applyBorder="1" applyAlignment="1">
      <alignment vertical="center"/>
    </xf>
    <xf numFmtId="0" fontId="128" fillId="0" borderId="91" xfId="0" applyFont="1" applyBorder="1" applyAlignment="1">
      <alignment vertical="top" wrapText="1"/>
    </xf>
    <xf numFmtId="173" fontId="122" fillId="0" borderId="91" xfId="2076" applyNumberFormat="1" applyFont="1" applyBorder="1" applyAlignment="1">
      <alignment horizontal="right" vertical="center" wrapText="1"/>
    </xf>
    <xf numFmtId="0" fontId="126" fillId="0" borderId="93" xfId="0" applyFont="1" applyBorder="1" applyAlignment="1">
      <alignment horizontal="center" vertical="center"/>
    </xf>
    <xf numFmtId="0" fontId="122" fillId="0" borderId="93" xfId="0" applyFont="1" applyBorder="1" applyAlignment="1">
      <alignment vertical="center"/>
    </xf>
    <xf numFmtId="0" fontId="122" fillId="77" borderId="91" xfId="0" applyFont="1" applyFill="1" applyBorder="1" applyAlignment="1">
      <alignment vertical="top" wrapText="1"/>
    </xf>
    <xf numFmtId="0" fontId="122" fillId="0" borderId="91" xfId="0" applyFont="1" applyBorder="1" applyAlignment="1">
      <alignment vertical="center" wrapText="1"/>
    </xf>
    <xf numFmtId="0" fontId="122" fillId="0" borderId="91" xfId="0" applyFont="1" applyBorder="1" applyAlignment="1">
      <alignment horizontal="center" vertical="center" wrapText="1"/>
    </xf>
    <xf numFmtId="0" fontId="122" fillId="0" borderId="79" xfId="0" applyFont="1" applyBorder="1" applyAlignment="1">
      <alignment vertical="center"/>
    </xf>
    <xf numFmtId="0" fontId="122" fillId="0" borderId="87" xfId="0" applyFont="1" applyBorder="1" applyAlignment="1">
      <alignment vertical="center" wrapText="1"/>
    </xf>
    <xf numFmtId="0" fontId="122" fillId="0" borderId="92" xfId="0" applyFont="1" applyBorder="1" applyAlignment="1">
      <alignment horizontal="center" vertical="center"/>
    </xf>
    <xf numFmtId="0" fontId="128" fillId="0" borderId="87" xfId="0" applyFont="1" applyBorder="1" applyAlignment="1">
      <alignment vertical="top" wrapText="1"/>
    </xf>
    <xf numFmtId="0" fontId="122" fillId="0" borderId="93" xfId="0" applyFont="1" applyBorder="1" applyAlignment="1">
      <alignment horizontal="center" vertical="center"/>
    </xf>
    <xf numFmtId="4" fontId="122" fillId="0" borderId="91" xfId="0" applyNumberFormat="1" applyFont="1" applyBorder="1" applyAlignment="1">
      <alignment vertical="center" wrapText="1"/>
    </xf>
    <xf numFmtId="0" fontId="122" fillId="0" borderId="87" xfId="0" applyFont="1" applyBorder="1" applyAlignment="1">
      <alignment vertical="top" wrapText="1"/>
    </xf>
    <xf numFmtId="168" fontId="121" fillId="0" borderId="91" xfId="0" applyNumberFormat="1" applyFont="1" applyBorder="1" applyAlignment="1">
      <alignment vertical="top" wrapText="1"/>
    </xf>
    <xf numFmtId="0" fontId="133" fillId="0" borderId="0" xfId="1" applyFont="1" applyFill="1" applyAlignment="1">
      <alignment horizontal="center"/>
    </xf>
    <xf numFmtId="168" fontId="122" fillId="0" borderId="91" xfId="0" applyNumberFormat="1" applyFont="1" applyBorder="1" applyAlignment="1">
      <alignment vertical="top" wrapText="1"/>
    </xf>
    <xf numFmtId="173" fontId="107" fillId="0" borderId="79" xfId="2077" applyNumberFormat="1" applyFont="1" applyFill="1" applyBorder="1" applyAlignment="1">
      <alignment horizontal="right" vertical="center"/>
    </xf>
    <xf numFmtId="173" fontId="107" fillId="0" borderId="91" xfId="2077" applyNumberFormat="1" applyFont="1" applyFill="1" applyBorder="1" applyAlignment="1">
      <alignment horizontal="right" vertical="center"/>
    </xf>
    <xf numFmtId="168" fontId="110" fillId="0" borderId="0" xfId="0" applyNumberFormat="1" applyFont="1" applyBorder="1" applyAlignment="1">
      <alignment horizontal="left" vertical="top" wrapText="1"/>
    </xf>
    <xf numFmtId="168" fontId="121" fillId="0" borderId="0" xfId="0" applyNumberFormat="1" applyFont="1" applyBorder="1" applyAlignment="1">
      <alignment vertical="top" wrapText="1"/>
    </xf>
    <xf numFmtId="0" fontId="110" fillId="0" borderId="0" xfId="0" applyFont="1" applyBorder="1" applyAlignment="1">
      <alignment vertical="top" wrapText="1"/>
    </xf>
    <xf numFmtId="0" fontId="122" fillId="0" borderId="88" xfId="0" applyFont="1" applyFill="1" applyBorder="1" applyAlignment="1">
      <alignment horizontal="center" vertical="top" wrapText="1"/>
    </xf>
    <xf numFmtId="0" fontId="122" fillId="0" borderId="91" xfId="0" applyNumberFormat="1" applyFont="1" applyBorder="1" applyAlignment="1">
      <alignment horizontal="center" vertical="center" wrapText="1"/>
    </xf>
    <xf numFmtId="0" fontId="107" fillId="0" borderId="91" xfId="0" applyFont="1" applyBorder="1" applyAlignment="1">
      <alignment horizontal="left" vertical="top" wrapText="1"/>
    </xf>
    <xf numFmtId="0" fontId="110" fillId="0" borderId="91" xfId="0" applyFont="1" applyBorder="1" applyAlignment="1">
      <alignment horizontal="center" vertical="center" wrapText="1"/>
    </xf>
    <xf numFmtId="0" fontId="107" fillId="0" borderId="91" xfId="0" applyFont="1" applyBorder="1" applyAlignment="1">
      <alignment horizontal="left" vertical="top" wrapText="1"/>
    </xf>
    <xf numFmtId="0" fontId="153" fillId="0" borderId="0" xfId="0" applyFont="1"/>
    <xf numFmtId="174" fontId="110" fillId="0" borderId="86" xfId="0" applyNumberFormat="1" applyFont="1" applyBorder="1" applyAlignment="1">
      <alignment wrapText="1"/>
    </xf>
    <xf numFmtId="0" fontId="122" fillId="0" borderId="94" xfId="0" applyFont="1" applyBorder="1" applyAlignment="1">
      <alignment vertical="top" wrapText="1"/>
    </xf>
    <xf numFmtId="0" fontId="122" fillId="0" borderId="85" xfId="0" applyFont="1" applyBorder="1" applyAlignment="1">
      <alignment vertical="top" wrapText="1"/>
    </xf>
    <xf numFmtId="0" fontId="122" fillId="0" borderId="101" xfId="0" applyNumberFormat="1" applyFont="1" applyBorder="1" applyAlignment="1">
      <alignment horizontal="center" vertical="center" wrapText="1"/>
    </xf>
    <xf numFmtId="0" fontId="121" fillId="0" borderId="101" xfId="0" applyFont="1" applyBorder="1" applyAlignment="1">
      <alignment horizontal="left" vertical="top" wrapText="1"/>
    </xf>
    <xf numFmtId="0" fontId="110" fillId="0" borderId="101" xfId="0" applyFont="1" applyBorder="1" applyAlignment="1">
      <alignment horizontal="left" vertical="top" wrapText="1"/>
    </xf>
    <xf numFmtId="168" fontId="122" fillId="0" borderId="101" xfId="0" applyNumberFormat="1" applyFont="1" applyBorder="1" applyAlignment="1">
      <alignment horizontal="left" vertical="top" wrapText="1"/>
    </xf>
    <xf numFmtId="173" fontId="122" fillId="0" borderId="101" xfId="2076" applyNumberFormat="1" applyFont="1" applyBorder="1" applyAlignment="1">
      <alignment horizontal="center" vertical="center" wrapText="1"/>
    </xf>
    <xf numFmtId="0" fontId="122" fillId="0" borderId="89" xfId="0" applyFont="1" applyBorder="1" applyAlignment="1">
      <alignment vertical="top" wrapText="1"/>
    </xf>
    <xf numFmtId="0" fontId="121" fillId="0" borderId="94" xfId="0" applyFont="1" applyBorder="1" applyAlignment="1">
      <alignment horizontal="left" vertical="top" wrapText="1"/>
    </xf>
    <xf numFmtId="0" fontId="122" fillId="0" borderId="101" xfId="0" applyFont="1" applyBorder="1" applyAlignment="1">
      <alignment horizontal="left" vertical="top" wrapText="1"/>
    </xf>
    <xf numFmtId="173" fontId="128" fillId="0" borderId="101" xfId="2076" applyNumberFormat="1" applyFont="1" applyBorder="1" applyAlignment="1">
      <alignment horizontal="left" vertical="center" wrapText="1"/>
    </xf>
    <xf numFmtId="0" fontId="122" fillId="0" borderId="92" xfId="0" applyFont="1" applyBorder="1" applyAlignment="1">
      <alignment horizontal="left" vertical="top" wrapText="1"/>
    </xf>
    <xf numFmtId="0" fontId="122" fillId="0" borderId="103" xfId="0" applyFont="1" applyBorder="1" applyAlignment="1">
      <alignment horizontal="left" vertical="top" wrapText="1"/>
    </xf>
    <xf numFmtId="0" fontId="122" fillId="0" borderId="94" xfId="0" applyFont="1" applyBorder="1" applyAlignment="1">
      <alignment horizontal="left" vertical="top" wrapText="1"/>
    </xf>
    <xf numFmtId="0" fontId="122" fillId="0" borderId="104" xfId="0" applyFont="1" applyBorder="1" applyAlignment="1">
      <alignment horizontal="left" vertical="top" wrapText="1"/>
    </xf>
    <xf numFmtId="0" fontId="126" fillId="0" borderId="93" xfId="0" applyFont="1" applyFill="1" applyBorder="1" applyAlignment="1">
      <alignment horizontal="left" vertical="top" wrapText="1"/>
    </xf>
    <xf numFmtId="0" fontId="127" fillId="0" borderId="101" xfId="0" applyFont="1" applyFill="1" applyBorder="1" applyAlignment="1">
      <alignment horizontal="left" vertical="top" wrapText="1"/>
    </xf>
    <xf numFmtId="169" fontId="107" fillId="0" borderId="101" xfId="71" applyNumberFormat="1" applyFont="1" applyFill="1" applyBorder="1" applyAlignment="1">
      <alignment horizontal="right" vertical="top"/>
    </xf>
    <xf numFmtId="173" fontId="107" fillId="0" borderId="101" xfId="0" applyNumberFormat="1" applyFont="1" applyBorder="1" applyAlignment="1">
      <alignment horizontal="left" vertical="top" wrapText="1"/>
    </xf>
    <xf numFmtId="0" fontId="122" fillId="0" borderId="0" xfId="0" applyFont="1" applyBorder="1" applyAlignment="1">
      <alignment horizontal="left" vertical="top" wrapText="1"/>
    </xf>
    <xf numFmtId="0" fontId="122" fillId="0" borderId="86" xfId="0" applyFont="1" applyBorder="1" applyAlignment="1">
      <alignment horizontal="left" vertical="top" wrapText="1"/>
    </xf>
    <xf numFmtId="0" fontId="110" fillId="0" borderId="79" xfId="0" applyFont="1" applyBorder="1" applyAlignment="1">
      <alignment horizontal="left" vertical="top" wrapText="1"/>
    </xf>
    <xf numFmtId="168" fontId="110" fillId="0" borderId="79" xfId="0" applyNumberFormat="1" applyFont="1" applyBorder="1" applyAlignment="1">
      <alignment horizontal="right" vertical="center" wrapText="1"/>
    </xf>
    <xf numFmtId="168" fontId="110" fillId="0" borderId="101" xfId="0" applyNumberFormat="1" applyFont="1" applyBorder="1" applyAlignment="1">
      <alignment horizontal="right" vertical="center" wrapText="1"/>
    </xf>
    <xf numFmtId="168" fontId="121" fillId="0" borderId="101" xfId="0" applyNumberFormat="1" applyFont="1" applyBorder="1" applyAlignment="1">
      <alignment horizontal="right" vertical="center" wrapText="1"/>
    </xf>
    <xf numFmtId="0" fontId="110" fillId="0" borderId="101" xfId="0" applyFont="1" applyBorder="1" applyAlignment="1">
      <alignment horizontal="left" vertical="center" wrapText="1"/>
    </xf>
    <xf numFmtId="0" fontId="110" fillId="0" borderId="92" xfId="0" applyFont="1" applyBorder="1" applyAlignment="1">
      <alignment horizontal="left" vertical="center" wrapText="1"/>
    </xf>
    <xf numFmtId="168" fontId="110" fillId="0" borderId="92" xfId="0" applyNumberFormat="1" applyFont="1" applyBorder="1" applyAlignment="1">
      <alignment horizontal="right" vertical="center" wrapText="1"/>
    </xf>
    <xf numFmtId="173" fontId="122" fillId="0" borderId="101" xfId="2076" applyNumberFormat="1" applyFont="1" applyBorder="1" applyAlignment="1">
      <alignment horizontal="right" vertical="center" wrapText="1"/>
    </xf>
    <xf numFmtId="0" fontId="110" fillId="0" borderId="101" xfId="0" applyFont="1" applyBorder="1" applyAlignment="1">
      <alignment horizontal="right" vertical="top" wrapText="1"/>
    </xf>
    <xf numFmtId="0" fontId="122" fillId="0" borderId="101" xfId="0" applyFont="1" applyBorder="1" applyAlignment="1">
      <alignment horizontal="right" vertical="top" wrapText="1"/>
    </xf>
    <xf numFmtId="173" fontId="157" fillId="0" borderId="105" xfId="0" applyNumberFormat="1" applyFont="1" applyFill="1" applyBorder="1" applyAlignment="1">
      <alignment horizontal="left" vertical="center" wrapText="1"/>
    </xf>
    <xf numFmtId="168" fontId="110" fillId="0" borderId="92" xfId="2076" applyNumberFormat="1" applyFont="1" applyBorder="1" applyAlignment="1">
      <alignment horizontal="right" vertical="center" wrapText="1"/>
    </xf>
    <xf numFmtId="0" fontId="110" fillId="0" borderId="106" xfId="0" applyFont="1" applyBorder="1" applyAlignment="1">
      <alignment horizontal="left" vertical="top" wrapText="1"/>
    </xf>
    <xf numFmtId="173" fontId="109" fillId="76" borderId="106" xfId="0" applyNumberFormat="1" applyFont="1" applyFill="1" applyBorder="1" applyAlignment="1">
      <alignment horizontal="right" vertical="center" wrapText="1"/>
    </xf>
    <xf numFmtId="168" fontId="110" fillId="0" borderId="106" xfId="0" applyNumberFormat="1" applyFont="1" applyBorder="1" applyAlignment="1">
      <alignment horizontal="right" vertical="center" wrapText="1"/>
    </xf>
    <xf numFmtId="49" fontId="121" fillId="76" borderId="108" xfId="0" applyNumberFormat="1" applyFont="1" applyFill="1" applyBorder="1" applyAlignment="1">
      <alignment horizontal="left" vertical="center" wrapText="1"/>
    </xf>
    <xf numFmtId="173" fontId="125" fillId="76" borderId="106" xfId="0" applyNumberFormat="1" applyFont="1" applyFill="1" applyBorder="1" applyAlignment="1">
      <alignment horizontal="right" vertical="center" shrinkToFit="1"/>
    </xf>
    <xf numFmtId="49" fontId="110" fillId="76" borderId="108" xfId="0" applyNumberFormat="1" applyFont="1" applyFill="1" applyBorder="1" applyAlignment="1">
      <alignment horizontal="left" vertical="center" wrapText="1"/>
    </xf>
    <xf numFmtId="173" fontId="110" fillId="76" borderId="106" xfId="0" applyNumberFormat="1" applyFont="1" applyFill="1" applyBorder="1" applyAlignment="1">
      <alignment horizontal="right" vertical="center" wrapText="1"/>
    </xf>
    <xf numFmtId="49" fontId="121" fillId="76" borderId="108" xfId="0" quotePrefix="1" applyNumberFormat="1" applyFont="1" applyFill="1" applyBorder="1" applyAlignment="1">
      <alignment horizontal="left" vertical="center" wrapText="1"/>
    </xf>
    <xf numFmtId="173" fontId="121" fillId="76" borderId="106" xfId="2021" applyNumberFormat="1" applyFont="1" applyFill="1" applyBorder="1" applyAlignment="1">
      <alignment horizontal="right" vertical="center" shrinkToFit="1"/>
    </xf>
    <xf numFmtId="0" fontId="110" fillId="0" borderId="89" xfId="0" applyFont="1" applyBorder="1" applyAlignment="1">
      <alignment horizontal="center" vertical="top" wrapText="1"/>
    </xf>
    <xf numFmtId="175" fontId="122" fillId="0" borderId="0" xfId="0" applyNumberFormat="1" applyFont="1"/>
    <xf numFmtId="0" fontId="122" fillId="0" borderId="107" xfId="0" applyFont="1" applyBorder="1" applyAlignment="1">
      <alignment horizontal="center" vertical="top" wrapText="1"/>
    </xf>
    <xf numFmtId="0" fontId="121" fillId="0" borderId="106" xfId="0" applyFont="1" applyBorder="1" applyAlignment="1">
      <alignment horizontal="left" vertical="top" wrapText="1"/>
    </xf>
    <xf numFmtId="43" fontId="122" fillId="0" borderId="0" xfId="0" applyNumberFormat="1" applyFont="1" applyAlignment="1">
      <alignment horizontal="left" vertical="top" wrapText="1"/>
    </xf>
    <xf numFmtId="43" fontId="122" fillId="0" borderId="0" xfId="0" applyNumberFormat="1" applyFont="1"/>
    <xf numFmtId="168" fontId="122" fillId="0" borderId="0" xfId="0" applyNumberFormat="1" applyFont="1" applyBorder="1" applyAlignment="1">
      <alignment horizontal="left" vertical="top" wrapText="1"/>
    </xf>
    <xf numFmtId="0" fontId="126" fillId="0" borderId="88" xfId="0" applyFont="1" applyBorder="1" applyAlignment="1">
      <alignment vertical="top" wrapText="1"/>
    </xf>
    <xf numFmtId="0" fontId="107" fillId="0" borderId="101" xfId="0" applyFont="1" applyBorder="1" applyAlignment="1">
      <alignment horizontal="left" vertical="top" wrapText="1"/>
    </xf>
    <xf numFmtId="174" fontId="122" fillId="0" borderId="106" xfId="0" applyNumberFormat="1" applyFont="1" applyBorder="1"/>
    <xf numFmtId="0" fontId="122" fillId="0" borderId="106" xfId="0" applyFont="1" applyBorder="1" applyAlignment="1">
      <alignment horizontal="center" vertical="center" wrapText="1"/>
    </xf>
    <xf numFmtId="168" fontId="121" fillId="0" borderId="106" xfId="0" applyNumberFormat="1" applyFont="1" applyBorder="1" applyAlignment="1">
      <alignment horizontal="right" vertical="center" wrapText="1"/>
    </xf>
    <xf numFmtId="0" fontId="110" fillId="0" borderId="107" xfId="0" applyFont="1" applyBorder="1" applyAlignment="1">
      <alignment horizontal="left" vertical="center" wrapText="1"/>
    </xf>
    <xf numFmtId="168" fontId="122" fillId="0" borderId="106" xfId="0" applyNumberFormat="1" applyFont="1" applyBorder="1" applyAlignment="1">
      <alignment vertical="top" wrapText="1"/>
    </xf>
    <xf numFmtId="0" fontId="110" fillId="0" borderId="106" xfId="0" applyFont="1" applyBorder="1" applyAlignment="1">
      <alignment horizontal="left" vertical="center" wrapText="1"/>
    </xf>
    <xf numFmtId="168" fontId="110" fillId="0" borderId="106" xfId="71" applyNumberFormat="1" applyFont="1" applyBorder="1" applyAlignment="1">
      <alignment horizontal="right" vertical="center"/>
    </xf>
    <xf numFmtId="0" fontId="126" fillId="0" borderId="110" xfId="0" applyFont="1" applyBorder="1" applyAlignment="1">
      <alignment horizontal="center" vertical="top" wrapText="1"/>
    </xf>
    <xf numFmtId="49" fontId="126" fillId="0" borderId="93" xfId="0" applyNumberFormat="1" applyFont="1" applyBorder="1" applyAlignment="1">
      <alignment horizontal="center" vertical="top"/>
    </xf>
    <xf numFmtId="49" fontId="126" fillId="0" borderId="89" xfId="0" applyNumberFormat="1" applyFont="1" applyBorder="1" applyAlignment="1">
      <alignment horizontal="center" vertical="top"/>
    </xf>
    <xf numFmtId="49" fontId="122" fillId="0" borderId="116" xfId="0" applyNumberFormat="1" applyFont="1" applyBorder="1" applyAlignment="1">
      <alignment vertical="center" wrapText="1"/>
    </xf>
    <xf numFmtId="0" fontId="126" fillId="0" borderId="116" xfId="0" applyFont="1" applyBorder="1" applyAlignment="1">
      <alignment vertical="center" wrapText="1"/>
    </xf>
    <xf numFmtId="169" fontId="110" fillId="0" borderId="116" xfId="0" applyNumberFormat="1" applyFont="1" applyBorder="1" applyAlignment="1">
      <alignment horizontal="right" vertical="center" wrapText="1"/>
    </xf>
    <xf numFmtId="0" fontId="110" fillId="0" borderId="116" xfId="0" applyFont="1" applyBorder="1" applyAlignment="1">
      <alignment vertical="center" wrapText="1"/>
    </xf>
    <xf numFmtId="0" fontId="110" fillId="0" borderId="116" xfId="0" applyFont="1" applyBorder="1" applyAlignment="1">
      <alignment horizontal="center" vertical="center" wrapText="1"/>
    </xf>
    <xf numFmtId="0" fontId="122" fillId="0" borderId="116" xfId="0" applyFont="1" applyBorder="1" applyAlignment="1">
      <alignment vertical="top" wrapText="1"/>
    </xf>
    <xf numFmtId="0" fontId="107" fillId="0" borderId="116" xfId="0" applyFont="1" applyBorder="1" applyAlignment="1">
      <alignment horizontal="left" vertical="top" wrapText="1"/>
    </xf>
    <xf numFmtId="169" fontId="121" fillId="0" borderId="116" xfId="5301" applyNumberFormat="1" applyFont="1" applyBorder="1" applyAlignment="1">
      <alignment horizontal="right" vertical="top"/>
    </xf>
    <xf numFmtId="0" fontId="110" fillId="0" borderId="116" xfId="0" applyFont="1" applyBorder="1" applyAlignment="1">
      <alignment horizontal="left" vertical="top" wrapText="1"/>
    </xf>
    <xf numFmtId="168" fontId="110" fillId="0" borderId="116" xfId="71" applyNumberFormat="1" applyFont="1" applyBorder="1" applyAlignment="1">
      <alignment horizontal="right" vertical="top"/>
    </xf>
    <xf numFmtId="0" fontId="121" fillId="0" borderId="116" xfId="0" applyFont="1" applyBorder="1" applyAlignment="1">
      <alignment horizontal="left" vertical="top" wrapText="1"/>
    </xf>
    <xf numFmtId="0" fontId="110" fillId="0" borderId="116" xfId="0" applyFont="1" applyBorder="1" applyAlignment="1">
      <alignment horizontal="right" vertical="top" wrapText="1"/>
    </xf>
    <xf numFmtId="169" fontId="110" fillId="0" borderId="116" xfId="71" applyNumberFormat="1" applyFont="1" applyBorder="1" applyAlignment="1">
      <alignment horizontal="right" vertical="top"/>
    </xf>
    <xf numFmtId="169" fontId="110" fillId="0" borderId="116" xfId="71" applyNumberFormat="1" applyFont="1" applyBorder="1" applyAlignment="1">
      <alignment horizontal="right" vertical="center"/>
    </xf>
    <xf numFmtId="0" fontId="107" fillId="0" borderId="94" xfId="408" applyFont="1" applyBorder="1" applyAlignment="1">
      <alignment horizontal="left" vertical="top" wrapText="1"/>
    </xf>
    <xf numFmtId="169" fontId="107" fillId="0" borderId="101" xfId="5300" applyNumberFormat="1" applyFont="1" applyBorder="1" applyAlignment="1">
      <alignment horizontal="right" vertical="top"/>
    </xf>
    <xf numFmtId="0" fontId="110" fillId="0" borderId="93" xfId="408" applyFont="1" applyBorder="1" applyAlignment="1">
      <alignment horizontal="left" vertical="top" wrapText="1"/>
    </xf>
    <xf numFmtId="0" fontId="110" fillId="0" borderId="94" xfId="408" applyFont="1" applyBorder="1" applyAlignment="1">
      <alignment horizontal="left" vertical="top" wrapText="1"/>
    </xf>
    <xf numFmtId="0" fontId="110" fillId="0" borderId="101" xfId="408" applyFont="1" applyBorder="1" applyAlignment="1">
      <alignment horizontal="left" vertical="top" wrapText="1"/>
    </xf>
    <xf numFmtId="0" fontId="110" fillId="0" borderId="89" xfId="408" applyFont="1" applyBorder="1" applyAlignment="1">
      <alignment horizontal="left" vertical="top" wrapText="1"/>
    </xf>
    <xf numFmtId="173" fontId="122" fillId="0" borderId="106" xfId="0" applyNumberFormat="1" applyFont="1" applyBorder="1" applyAlignment="1">
      <alignment horizontal="left" vertical="top" wrapText="1"/>
    </xf>
    <xf numFmtId="49" fontId="110" fillId="0" borderId="106" xfId="0" applyNumberFormat="1" applyFont="1" applyFill="1" applyBorder="1" applyAlignment="1">
      <alignment horizontal="left" vertical="center" wrapText="1"/>
    </xf>
    <xf numFmtId="0" fontId="122" fillId="0" borderId="106" xfId="0" applyFont="1" applyBorder="1" applyAlignment="1">
      <alignment horizontal="left" vertical="top" wrapText="1"/>
    </xf>
    <xf numFmtId="0" fontId="107" fillId="0" borderId="93" xfId="408" applyFont="1" applyBorder="1" applyAlignment="1">
      <alignment horizontal="left" vertical="top" wrapText="1"/>
    </xf>
    <xf numFmtId="173" fontId="122" fillId="0" borderId="79" xfId="0" applyNumberFormat="1" applyFont="1" applyBorder="1" applyAlignment="1">
      <alignment horizontal="left" vertical="top" wrapText="1"/>
    </xf>
    <xf numFmtId="173" fontId="122" fillId="0" borderId="101" xfId="0" applyNumberFormat="1" applyFont="1" applyBorder="1" applyAlignment="1">
      <alignment horizontal="left" vertical="top" wrapText="1"/>
    </xf>
    <xf numFmtId="0" fontId="110" fillId="0" borderId="103" xfId="408" applyFont="1" applyBorder="1" applyAlignment="1">
      <alignment horizontal="left" vertical="top" wrapText="1"/>
    </xf>
    <xf numFmtId="168" fontId="107" fillId="0" borderId="0" xfId="0" applyNumberFormat="1" applyFont="1" applyFill="1" applyAlignment="1">
      <alignment vertical="center" wrapText="1"/>
    </xf>
    <xf numFmtId="0" fontId="107" fillId="0" borderId="106" xfId="0" applyFont="1" applyBorder="1" applyAlignment="1">
      <alignment horizontal="center" vertical="center" wrapText="1"/>
    </xf>
    <xf numFmtId="0" fontId="108" fillId="0" borderId="106" xfId="0" applyFont="1" applyBorder="1" applyAlignment="1">
      <alignment horizontal="center" vertical="center"/>
    </xf>
    <xf numFmtId="169" fontId="107" fillId="0" borderId="106" xfId="71" applyNumberFormat="1" applyFont="1" applyBorder="1" applyAlignment="1">
      <alignment horizontal="right" vertical="center"/>
    </xf>
    <xf numFmtId="0" fontId="109" fillId="0" borderId="106" xfId="0" applyFont="1" applyBorder="1" applyAlignment="1">
      <alignment horizontal="center" vertical="center"/>
    </xf>
    <xf numFmtId="169" fontId="110" fillId="0" borderId="106" xfId="71" applyNumberFormat="1" applyFont="1" applyBorder="1" applyAlignment="1">
      <alignment horizontal="right" vertical="center"/>
    </xf>
    <xf numFmtId="176" fontId="126" fillId="0" borderId="0" xfId="0" applyNumberFormat="1" applyFont="1" applyFill="1" applyAlignment="1">
      <alignment vertical="center" wrapText="1"/>
    </xf>
    <xf numFmtId="168" fontId="107" fillId="0" borderId="0" xfId="0" applyNumberFormat="1" applyFont="1" applyFill="1" applyAlignment="1">
      <alignment horizontal="right" vertical="center" wrapText="1"/>
    </xf>
    <xf numFmtId="0" fontId="107" fillId="0" borderId="0" xfId="0" applyNumberFormat="1" applyFont="1" applyFill="1" applyAlignment="1">
      <alignment vertical="center" wrapText="1"/>
    </xf>
    <xf numFmtId="0" fontId="126" fillId="0" borderId="0" xfId="0" applyFont="1" applyFill="1" applyAlignment="1">
      <alignment vertical="center" wrapText="1"/>
    </xf>
    <xf numFmtId="0" fontId="162" fillId="0" borderId="0" xfId="0" applyFont="1"/>
    <xf numFmtId="0" fontId="122" fillId="0" borderId="0" xfId="0" applyFont="1" applyBorder="1" applyAlignment="1">
      <alignment horizontal="center"/>
    </xf>
    <xf numFmtId="176" fontId="163" fillId="76" borderId="106" xfId="0" applyNumberFormat="1" applyFont="1" applyFill="1" applyBorder="1" applyAlignment="1">
      <alignment horizontal="center" vertical="center" wrapText="1"/>
    </xf>
    <xf numFmtId="49" fontId="107" fillId="0" borderId="106" xfId="0" applyNumberFormat="1" applyFont="1" applyFill="1" applyBorder="1" applyAlignment="1">
      <alignment horizontal="center" vertical="center" textRotation="90" wrapText="1"/>
    </xf>
    <xf numFmtId="176" fontId="163" fillId="76" borderId="79" xfId="0" applyNumberFormat="1" applyFont="1" applyFill="1" applyBorder="1" applyAlignment="1">
      <alignment horizontal="center" vertical="center" wrapText="1"/>
    </xf>
    <xf numFmtId="0" fontId="107" fillId="0" borderId="106" xfId="0" applyNumberFormat="1" applyFont="1" applyFill="1" applyBorder="1" applyAlignment="1">
      <alignment horizontal="center" vertical="center" wrapText="1"/>
    </xf>
    <xf numFmtId="0" fontId="110" fillId="0" borderId="106" xfId="0" applyFont="1" applyBorder="1" applyAlignment="1">
      <alignment horizontal="center" vertical="center" wrapText="1"/>
    </xf>
    <xf numFmtId="0" fontId="164" fillId="0" borderId="106" xfId="0" applyFont="1" applyBorder="1" applyAlignment="1">
      <alignment horizontal="center" vertical="center" wrapText="1"/>
    </xf>
    <xf numFmtId="0" fontId="107" fillId="0" borderId="0" xfId="0" applyFont="1" applyAlignment="1">
      <alignment vertical="center" wrapText="1"/>
    </xf>
    <xf numFmtId="0" fontId="127" fillId="0" borderId="106" xfId="0" applyFont="1" applyBorder="1" applyAlignment="1">
      <alignment horizontal="center" vertical="center" wrapText="1"/>
    </xf>
    <xf numFmtId="0" fontId="127" fillId="76" borderId="106" xfId="0" applyFont="1" applyFill="1" applyBorder="1" applyAlignment="1">
      <alignment horizontal="left" vertical="center" wrapText="1"/>
    </xf>
    <xf numFmtId="0" fontId="127" fillId="0" borderId="0" xfId="0" applyFont="1" applyAlignment="1">
      <alignment vertical="center" wrapText="1"/>
    </xf>
    <xf numFmtId="0" fontId="107" fillId="76" borderId="106" xfId="0" applyFont="1" applyFill="1" applyBorder="1" applyAlignment="1">
      <alignment horizontal="center" vertical="center" wrapText="1"/>
    </xf>
    <xf numFmtId="0" fontId="107" fillId="76" borderId="106" xfId="0" applyFont="1" applyFill="1" applyBorder="1" applyAlignment="1">
      <alignment horizontal="left" vertical="center" wrapText="1"/>
    </xf>
    <xf numFmtId="0" fontId="110" fillId="76" borderId="106" xfId="0" applyFont="1" applyFill="1" applyBorder="1" applyAlignment="1">
      <alignment horizontal="center" vertical="center" wrapText="1"/>
    </xf>
    <xf numFmtId="0" fontId="122" fillId="0" borderId="106" xfId="0" applyFont="1" applyBorder="1"/>
    <xf numFmtId="169" fontId="127" fillId="0" borderId="106" xfId="71" applyNumberFormat="1" applyFont="1" applyBorder="1" applyAlignment="1">
      <alignment horizontal="right" vertical="center"/>
    </xf>
    <xf numFmtId="0" fontId="110" fillId="0" borderId="0" xfId="2134" applyFont="1" applyFill="1"/>
    <xf numFmtId="0" fontId="110" fillId="0" borderId="0" xfId="2135" applyFont="1" applyFill="1"/>
    <xf numFmtId="43" fontId="126" fillId="0" borderId="101" xfId="0" applyNumberFormat="1" applyFont="1" applyBorder="1" applyAlignment="1">
      <alignment horizontal="left" vertical="top" wrapText="1"/>
    </xf>
    <xf numFmtId="0" fontId="126" fillId="0" borderId="101" xfId="0" applyFont="1" applyBorder="1" applyAlignment="1">
      <alignment horizontal="left" vertical="top" wrapText="1"/>
    </xf>
    <xf numFmtId="173" fontId="160" fillId="0" borderId="0" xfId="0" applyNumberFormat="1" applyFont="1" applyFill="1" applyBorder="1" applyAlignment="1">
      <alignment vertical="center" wrapText="1"/>
    </xf>
    <xf numFmtId="173" fontId="110" fillId="0" borderId="0" xfId="0" applyNumberFormat="1" applyFont="1" applyFill="1" applyBorder="1" applyAlignment="1">
      <alignment horizontal="left" vertical="center"/>
    </xf>
    <xf numFmtId="173" fontId="160" fillId="0" borderId="0" xfId="0" applyNumberFormat="1" applyFont="1" applyFill="1" applyBorder="1" applyAlignment="1">
      <alignment horizontal="center" vertical="center" wrapText="1"/>
    </xf>
    <xf numFmtId="173" fontId="162" fillId="0" borderId="0" xfId="0" applyNumberFormat="1" applyFont="1" applyFill="1" applyBorder="1" applyAlignment="1">
      <alignment horizontal="left" vertical="center"/>
    </xf>
    <xf numFmtId="49" fontId="160" fillId="0" borderId="0" xfId="0" applyNumberFormat="1" applyFont="1" applyFill="1" applyBorder="1" applyAlignment="1">
      <alignment horizontal="center" vertical="center" wrapText="1"/>
    </xf>
    <xf numFmtId="173" fontId="107" fillId="0" borderId="0" xfId="0" applyNumberFormat="1" applyFont="1" applyFill="1" applyBorder="1" applyAlignment="1">
      <alignment horizontal="left" vertical="center"/>
    </xf>
    <xf numFmtId="173" fontId="160" fillId="0" borderId="116" xfId="6" applyNumberFormat="1" applyFont="1" applyFill="1" applyBorder="1" applyAlignment="1">
      <alignment horizontal="center" vertical="top" wrapText="1"/>
    </xf>
    <xf numFmtId="173" fontId="160" fillId="0" borderId="120" xfId="6" applyNumberFormat="1" applyFont="1" applyFill="1" applyBorder="1" applyAlignment="1">
      <alignment horizontal="center" vertical="top" wrapText="1"/>
    </xf>
    <xf numFmtId="49" fontId="160" fillId="0" borderId="120" xfId="0" applyNumberFormat="1" applyFont="1" applyFill="1" applyBorder="1" applyAlignment="1">
      <alignment horizontal="center" vertical="center" wrapText="1"/>
    </xf>
    <xf numFmtId="173" fontId="160" fillId="0" borderId="116" xfId="0" applyNumberFormat="1" applyFont="1" applyFill="1" applyBorder="1" applyAlignment="1">
      <alignment horizontal="right" vertical="center" shrinkToFit="1"/>
    </xf>
    <xf numFmtId="173" fontId="160" fillId="0" borderId="115" xfId="0" applyNumberFormat="1" applyFont="1" applyFill="1" applyBorder="1" applyAlignment="1">
      <alignment horizontal="right" vertical="center" shrinkToFit="1"/>
    </xf>
    <xf numFmtId="173" fontId="160" fillId="0" borderId="120" xfId="0" applyNumberFormat="1" applyFont="1" applyFill="1" applyBorder="1" applyAlignment="1">
      <alignment horizontal="right" vertical="center" shrinkToFit="1"/>
    </xf>
    <xf numFmtId="49" fontId="160" fillId="0" borderId="120" xfId="0" applyNumberFormat="1" applyFont="1" applyFill="1" applyBorder="1" applyAlignment="1">
      <alignment vertical="center" wrapText="1"/>
    </xf>
    <xf numFmtId="49" fontId="160" fillId="0" borderId="115" xfId="0" applyNumberFormat="1" applyFont="1" applyFill="1" applyBorder="1" applyAlignment="1">
      <alignment horizontal="left" vertical="center" wrapText="1"/>
    </xf>
    <xf numFmtId="49" fontId="160" fillId="0" borderId="116" xfId="0" applyNumberFormat="1" applyFont="1" applyFill="1" applyBorder="1" applyAlignment="1">
      <alignment horizontal="center" vertical="center" wrapText="1"/>
    </xf>
    <xf numFmtId="49" fontId="160" fillId="0" borderId="120" xfId="0" applyNumberFormat="1" applyFont="1" applyFill="1" applyBorder="1" applyAlignment="1">
      <alignment horizontal="left" vertical="center" wrapText="1"/>
    </xf>
    <xf numFmtId="49" fontId="160" fillId="0" borderId="121" xfId="0" applyNumberFormat="1" applyFont="1" applyFill="1" applyBorder="1" applyAlignment="1">
      <alignment horizontal="center" vertical="center" shrinkToFit="1"/>
    </xf>
    <xf numFmtId="49" fontId="156" fillId="0" borderId="121" xfId="0" applyNumberFormat="1" applyFont="1" applyFill="1" applyBorder="1" applyAlignment="1">
      <alignment horizontal="left" vertical="center" wrapText="1"/>
    </xf>
    <xf numFmtId="49" fontId="160" fillId="0" borderId="122" xfId="0" applyNumberFormat="1" applyFont="1" applyFill="1" applyBorder="1" applyAlignment="1">
      <alignment horizontal="center" vertical="center" wrapText="1"/>
    </xf>
    <xf numFmtId="49" fontId="156" fillId="0" borderId="120" xfId="0" applyNumberFormat="1" applyFont="1" applyFill="1" applyBorder="1" applyAlignment="1">
      <alignment horizontal="left" vertical="center" wrapText="1"/>
    </xf>
    <xf numFmtId="173" fontId="156" fillId="0" borderId="116" xfId="0" applyNumberFormat="1" applyFont="1" applyFill="1" applyBorder="1" applyAlignment="1">
      <alignment horizontal="left" vertical="center" wrapText="1"/>
    </xf>
    <xf numFmtId="173" fontId="156" fillId="0" borderId="115" xfId="0" applyNumberFormat="1" applyFont="1" applyFill="1" applyBorder="1" applyAlignment="1">
      <alignment horizontal="left" vertical="center" wrapText="1"/>
    </xf>
    <xf numFmtId="173" fontId="156" fillId="0" borderId="120" xfId="0" applyNumberFormat="1" applyFont="1" applyFill="1" applyBorder="1" applyAlignment="1">
      <alignment horizontal="left" vertical="center" wrapText="1"/>
    </xf>
    <xf numFmtId="49" fontId="156" fillId="0" borderId="123" xfId="0" applyNumberFormat="1" applyFont="1" applyFill="1" applyBorder="1" applyAlignment="1">
      <alignment horizontal="left" vertical="center" wrapText="1"/>
    </xf>
    <xf numFmtId="49" fontId="160" fillId="0" borderId="124" xfId="0" applyNumberFormat="1" applyFont="1" applyFill="1" applyBorder="1" applyAlignment="1">
      <alignment horizontal="center" vertical="center" shrinkToFit="1"/>
    </xf>
    <xf numFmtId="49" fontId="160" fillId="0" borderId="120" xfId="5302" applyNumberFormat="1" applyFont="1" applyFill="1" applyBorder="1" applyAlignment="1">
      <alignment horizontal="left" vertical="center" wrapText="1"/>
    </xf>
    <xf numFmtId="173" fontId="165" fillId="0" borderId="116" xfId="0" applyNumberFormat="1" applyFont="1" applyFill="1" applyBorder="1" applyAlignment="1">
      <alignment horizontal="right" vertical="center" shrinkToFit="1"/>
    </xf>
    <xf numFmtId="173" fontId="165" fillId="0" borderId="115" xfId="0" applyNumberFormat="1" applyFont="1" applyFill="1" applyBorder="1" applyAlignment="1">
      <alignment horizontal="right" vertical="center" shrinkToFit="1"/>
    </xf>
    <xf numFmtId="173" fontId="165" fillId="0" borderId="120" xfId="0" applyNumberFormat="1" applyFont="1" applyFill="1" applyBorder="1" applyAlignment="1">
      <alignment horizontal="right" vertical="center" shrinkToFit="1"/>
    </xf>
    <xf numFmtId="49" fontId="156" fillId="0" borderId="125" xfId="0" applyNumberFormat="1" applyFont="1" applyFill="1" applyBorder="1" applyAlignment="1">
      <alignment horizontal="left" vertical="center" wrapText="1"/>
    </xf>
    <xf numFmtId="49" fontId="160" fillId="0" borderId="126" xfId="0" applyNumberFormat="1" applyFont="1" applyFill="1" applyBorder="1" applyAlignment="1">
      <alignment horizontal="center" vertical="center" wrapText="1"/>
    </xf>
    <xf numFmtId="49" fontId="156" fillId="0" borderId="127" xfId="0" applyNumberFormat="1" applyFont="1" applyFill="1" applyBorder="1" applyAlignment="1">
      <alignment horizontal="left" vertical="center" wrapText="1"/>
    </xf>
    <xf numFmtId="173" fontId="157" fillId="0" borderId="116" xfId="0" applyNumberFormat="1" applyFont="1" applyFill="1" applyBorder="1" applyAlignment="1">
      <alignment horizontal="left" vertical="center" wrapText="1"/>
    </xf>
    <xf numFmtId="173" fontId="157" fillId="0" borderId="115" xfId="0" applyNumberFormat="1" applyFont="1" applyFill="1" applyBorder="1" applyAlignment="1">
      <alignment horizontal="left" vertical="center" wrapText="1"/>
    </xf>
    <xf numFmtId="173" fontId="157" fillId="0" borderId="120" xfId="0" applyNumberFormat="1" applyFont="1" applyFill="1" applyBorder="1" applyAlignment="1">
      <alignment horizontal="left" vertical="center" wrapText="1"/>
    </xf>
    <xf numFmtId="49" fontId="160" fillId="0" borderId="93" xfId="0" applyNumberFormat="1" applyFont="1" applyFill="1" applyBorder="1" applyAlignment="1">
      <alignment horizontal="center" vertical="center" wrapText="1"/>
    </xf>
    <xf numFmtId="49" fontId="161" fillId="0" borderId="127" xfId="0" applyNumberFormat="1" applyFont="1" applyFill="1" applyBorder="1" applyAlignment="1">
      <alignment horizontal="left" vertical="center" wrapText="1"/>
    </xf>
    <xf numFmtId="173" fontId="158" fillId="0" borderId="116" xfId="0" applyNumberFormat="1" applyFont="1" applyFill="1" applyBorder="1" applyAlignment="1">
      <alignment horizontal="right" vertical="center" shrinkToFit="1"/>
    </xf>
    <xf numFmtId="173" fontId="158" fillId="0" borderId="115" xfId="0" applyNumberFormat="1" applyFont="1" applyFill="1" applyBorder="1" applyAlignment="1">
      <alignment horizontal="right" vertical="center" shrinkToFit="1"/>
    </xf>
    <xf numFmtId="173" fontId="158" fillId="0" borderId="120" xfId="0" applyNumberFormat="1" applyFont="1" applyFill="1" applyBorder="1" applyAlignment="1">
      <alignment horizontal="right" vertical="center" shrinkToFit="1"/>
    </xf>
    <xf numFmtId="173" fontId="157" fillId="0" borderId="116" xfId="0" applyNumberFormat="1" applyFont="1" applyFill="1" applyBorder="1" applyAlignment="1">
      <alignment horizontal="right" vertical="center" shrinkToFit="1"/>
    </xf>
    <xf numFmtId="173" fontId="157" fillId="0" borderId="115" xfId="0" applyNumberFormat="1" applyFont="1" applyFill="1" applyBorder="1" applyAlignment="1">
      <alignment horizontal="right" vertical="center" shrinkToFit="1"/>
    </xf>
    <xf numFmtId="173" fontId="157" fillId="0" borderId="120" xfId="0" applyNumberFormat="1" applyFont="1" applyFill="1" applyBorder="1" applyAlignment="1">
      <alignment horizontal="right" vertical="center" shrinkToFit="1"/>
    </xf>
    <xf numFmtId="49" fontId="160" fillId="0" borderId="79" xfId="0" applyNumberFormat="1" applyFont="1" applyFill="1" applyBorder="1" applyAlignment="1">
      <alignment horizontal="center" vertical="center" wrapText="1"/>
    </xf>
    <xf numFmtId="173" fontId="156" fillId="0" borderId="116" xfId="2021" applyNumberFormat="1" applyFont="1" applyFill="1" applyBorder="1" applyAlignment="1">
      <alignment horizontal="right" vertical="center" shrinkToFit="1"/>
    </xf>
    <xf numFmtId="173" fontId="156" fillId="0" borderId="120" xfId="2021" applyNumberFormat="1" applyFont="1" applyFill="1" applyBorder="1" applyAlignment="1">
      <alignment horizontal="right" vertical="center" shrinkToFit="1"/>
    </xf>
    <xf numFmtId="49" fontId="160" fillId="0" borderId="93" xfId="0" applyNumberFormat="1" applyFont="1" applyFill="1" applyBorder="1" applyAlignment="1">
      <alignment horizontal="center" vertical="center" shrinkToFit="1"/>
    </xf>
    <xf numFmtId="49" fontId="160" fillId="0" borderId="127" xfId="5302" applyNumberFormat="1" applyFont="1" applyFill="1" applyBorder="1" applyAlignment="1">
      <alignment horizontal="left" vertical="center" wrapText="1"/>
    </xf>
    <xf numFmtId="49" fontId="160" fillId="0" borderId="79" xfId="0" applyNumberFormat="1" applyFont="1" applyFill="1" applyBorder="1" applyAlignment="1">
      <alignment horizontal="center" vertical="center" shrinkToFit="1"/>
    </xf>
    <xf numFmtId="49" fontId="156" fillId="0" borderId="128" xfId="0" applyNumberFormat="1" applyFont="1" applyFill="1" applyBorder="1" applyAlignment="1">
      <alignment horizontal="left" vertical="center" wrapText="1"/>
    </xf>
    <xf numFmtId="173" fontId="157" fillId="0" borderId="79" xfId="0" applyNumberFormat="1" applyFont="1" applyFill="1" applyBorder="1" applyAlignment="1">
      <alignment horizontal="left" vertical="center" wrapText="1"/>
    </xf>
    <xf numFmtId="173" fontId="157" fillId="0" borderId="129" xfId="0" applyNumberFormat="1" applyFont="1" applyFill="1" applyBorder="1" applyAlignment="1">
      <alignment horizontal="left" vertical="center" wrapText="1"/>
    </xf>
    <xf numFmtId="49" fontId="166" fillId="0" borderId="127" xfId="0" applyNumberFormat="1" applyFont="1" applyFill="1" applyBorder="1" applyAlignment="1">
      <alignment horizontal="left" vertical="center" wrapText="1"/>
    </xf>
    <xf numFmtId="173" fontId="156" fillId="0" borderId="130" xfId="0" applyNumberFormat="1" applyFont="1" applyFill="1" applyBorder="1" applyAlignment="1">
      <alignment horizontal="left" vertical="center" wrapText="1"/>
    </xf>
    <xf numFmtId="173" fontId="156" fillId="0" borderId="127" xfId="0" applyNumberFormat="1" applyFont="1" applyFill="1" applyBorder="1" applyAlignment="1">
      <alignment horizontal="left" vertical="center" wrapText="1"/>
    </xf>
    <xf numFmtId="173" fontId="156" fillId="0" borderId="116" xfId="0" applyNumberFormat="1" applyFont="1" applyFill="1" applyBorder="1" applyAlignment="1">
      <alignment horizontal="right" vertical="center" shrinkToFit="1"/>
    </xf>
    <xf numFmtId="173" fontId="156" fillId="0" borderId="130" xfId="0" applyNumberFormat="1" applyFont="1" applyFill="1" applyBorder="1" applyAlignment="1">
      <alignment horizontal="right" vertical="center" shrinkToFit="1"/>
    </xf>
    <xf numFmtId="173" fontId="156" fillId="0" borderId="127" xfId="0" applyNumberFormat="1" applyFont="1" applyFill="1" applyBorder="1" applyAlignment="1">
      <alignment horizontal="right" vertical="center" shrinkToFit="1"/>
    </xf>
    <xf numFmtId="173" fontId="156" fillId="0" borderId="115" xfId="0" applyNumberFormat="1" applyFont="1" applyFill="1" applyBorder="1" applyAlignment="1">
      <alignment horizontal="right" vertical="center" shrinkToFit="1"/>
    </xf>
    <xf numFmtId="173" fontId="156" fillId="0" borderId="120" xfId="0" applyNumberFormat="1" applyFont="1" applyFill="1" applyBorder="1" applyAlignment="1">
      <alignment horizontal="right" vertical="center" shrinkToFit="1"/>
    </xf>
    <xf numFmtId="49" fontId="160" fillId="0" borderId="123" xfId="0" applyNumberFormat="1" applyFont="1" applyFill="1" applyBorder="1" applyAlignment="1">
      <alignment horizontal="left" vertical="center" wrapText="1"/>
    </xf>
    <xf numFmtId="49" fontId="160" fillId="0" borderId="127" xfId="0" applyNumberFormat="1" applyFont="1" applyFill="1" applyBorder="1" applyAlignment="1">
      <alignment horizontal="left" vertical="center" wrapText="1"/>
    </xf>
    <xf numFmtId="173" fontId="160" fillId="0" borderId="130" xfId="0" applyNumberFormat="1" applyFont="1" applyFill="1" applyBorder="1" applyAlignment="1">
      <alignment horizontal="right" vertical="center" shrinkToFit="1"/>
    </xf>
    <xf numFmtId="173" fontId="160" fillId="0" borderId="127" xfId="0" applyNumberFormat="1" applyFont="1" applyFill="1" applyBorder="1" applyAlignment="1">
      <alignment horizontal="right" vertical="center" shrinkToFit="1"/>
    </xf>
    <xf numFmtId="49" fontId="156" fillId="0" borderId="127" xfId="0" quotePrefix="1" applyNumberFormat="1" applyFont="1" applyFill="1" applyBorder="1" applyAlignment="1">
      <alignment horizontal="left" vertical="center" wrapText="1"/>
    </xf>
    <xf numFmtId="173" fontId="156" fillId="0" borderId="127" xfId="2021" applyNumberFormat="1" applyFont="1" applyFill="1" applyBorder="1" applyAlignment="1">
      <alignment horizontal="right" vertical="center" shrinkToFit="1"/>
    </xf>
    <xf numFmtId="0" fontId="160" fillId="0" borderId="128" xfId="0" applyFont="1" applyBorder="1" applyAlignment="1">
      <alignment horizontal="left" vertical="center" wrapText="1"/>
    </xf>
    <xf numFmtId="0" fontId="160" fillId="0" borderId="128" xfId="0" applyFont="1" applyBorder="1" applyAlignment="1">
      <alignment horizontal="left" vertical="top" wrapText="1"/>
    </xf>
    <xf numFmtId="49" fontId="156" fillId="0" borderId="131" xfId="0" applyNumberFormat="1" applyFont="1" applyFill="1" applyBorder="1" applyAlignment="1">
      <alignment horizontal="left" vertical="center" wrapText="1"/>
    </xf>
    <xf numFmtId="49" fontId="160" fillId="0" borderId="132" xfId="0" applyNumberFormat="1" applyFont="1" applyFill="1" applyBorder="1" applyAlignment="1">
      <alignment horizontal="center" vertical="center" wrapText="1"/>
    </xf>
    <xf numFmtId="49" fontId="156" fillId="0" borderId="133" xfId="0" quotePrefix="1" applyNumberFormat="1" applyFont="1" applyFill="1" applyBorder="1" applyAlignment="1">
      <alignment horizontal="left" vertical="center" wrapText="1"/>
    </xf>
    <xf numFmtId="173" fontId="156" fillId="0" borderId="134" xfId="2021" applyNumberFormat="1" applyFont="1" applyFill="1" applyBorder="1" applyAlignment="1">
      <alignment horizontal="right" vertical="center" shrinkToFit="1"/>
    </xf>
    <xf numFmtId="173" fontId="156" fillId="0" borderId="135" xfId="0" applyNumberFormat="1" applyFont="1" applyFill="1" applyBorder="1" applyAlignment="1">
      <alignment horizontal="right" vertical="center" shrinkToFit="1"/>
    </xf>
    <xf numFmtId="173" fontId="156" fillId="0" borderId="136" xfId="2021" applyNumberFormat="1" applyFont="1" applyFill="1" applyBorder="1" applyAlignment="1">
      <alignment horizontal="right" vertical="center" shrinkToFit="1"/>
    </xf>
    <xf numFmtId="49" fontId="110" fillId="0" borderId="0" xfId="0" applyNumberFormat="1" applyFont="1" applyFill="1" applyBorder="1" applyAlignment="1">
      <alignment horizontal="left" vertical="center"/>
    </xf>
    <xf numFmtId="49" fontId="107" fillId="0" borderId="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right"/>
    </xf>
    <xf numFmtId="0" fontId="107" fillId="0" borderId="116" xfId="0" applyFont="1" applyBorder="1" applyAlignment="1">
      <alignment vertical="top" wrapText="1"/>
    </xf>
    <xf numFmtId="168" fontId="110" fillId="0" borderId="116" xfId="0" applyNumberFormat="1" applyFont="1" applyFill="1" applyBorder="1" applyAlignment="1">
      <alignment horizontal="center" vertical="top" wrapText="1"/>
    </xf>
    <xf numFmtId="0" fontId="110" fillId="65" borderId="116" xfId="0" applyFont="1" applyFill="1" applyBorder="1" applyAlignment="1">
      <alignment horizontal="left" vertical="top" wrapText="1"/>
    </xf>
    <xf numFmtId="0" fontId="121" fillId="65" borderId="116" xfId="0" applyFont="1" applyFill="1" applyBorder="1" applyAlignment="1">
      <alignment horizontal="left" vertical="top" wrapText="1"/>
    </xf>
    <xf numFmtId="0" fontId="110" fillId="65" borderId="116" xfId="0" applyFont="1" applyFill="1" applyBorder="1" applyAlignment="1">
      <alignment horizontal="center" vertical="center" wrapText="1"/>
    </xf>
    <xf numFmtId="168" fontId="110" fillId="0" borderId="116" xfId="0" applyNumberFormat="1" applyFont="1" applyBorder="1" applyAlignment="1">
      <alignment horizontal="left" vertical="top" wrapText="1"/>
    </xf>
    <xf numFmtId="168" fontId="107" fillId="0" borderId="116" xfId="0" applyNumberFormat="1" applyFont="1" applyBorder="1" applyAlignment="1">
      <alignment horizontal="right" vertical="center" wrapText="1"/>
    </xf>
    <xf numFmtId="0" fontId="126" fillId="0" borderId="116" xfId="0" applyFont="1" applyFill="1" applyBorder="1" applyAlignment="1">
      <alignment vertical="top" wrapText="1"/>
    </xf>
    <xf numFmtId="0" fontId="121" fillId="0" borderId="116" xfId="0" applyFont="1" applyFill="1" applyBorder="1" applyAlignment="1">
      <alignment horizontal="left" vertical="top" wrapText="1"/>
    </xf>
    <xf numFmtId="0" fontId="128" fillId="0" borderId="116" xfId="0" applyFont="1" applyBorder="1" applyAlignment="1">
      <alignment horizontal="left" vertical="top" wrapText="1"/>
    </xf>
    <xf numFmtId="0" fontId="107" fillId="0" borderId="0" xfId="1" applyFont="1" applyFill="1" applyAlignment="1">
      <alignment vertical="top"/>
    </xf>
    <xf numFmtId="168" fontId="107" fillId="0" borderId="116" xfId="0" applyNumberFormat="1" applyFont="1" applyBorder="1" applyAlignment="1">
      <alignment horizontal="center" vertical="top" wrapText="1"/>
    </xf>
    <xf numFmtId="37" fontId="121" fillId="0" borderId="116" xfId="0" applyNumberFormat="1" applyFont="1" applyFill="1" applyBorder="1" applyAlignment="1">
      <alignment horizontal="right" vertical="top" wrapText="1"/>
    </xf>
    <xf numFmtId="168" fontId="110" fillId="0" borderId="116" xfId="0" applyNumberFormat="1" applyFont="1" applyBorder="1"/>
    <xf numFmtId="0" fontId="121" fillId="0" borderId="116" xfId="0" applyFont="1" applyBorder="1" applyAlignment="1">
      <alignment vertical="center" wrapText="1"/>
    </xf>
    <xf numFmtId="168" fontId="107" fillId="0" borderId="116" xfId="0" applyNumberFormat="1" applyFont="1" applyBorder="1"/>
    <xf numFmtId="0" fontId="110" fillId="0" borderId="0" xfId="0" applyFont="1" applyAlignment="1">
      <alignment vertical="center" wrapText="1"/>
    </xf>
    <xf numFmtId="0" fontId="110" fillId="0" borderId="0" xfId="0" applyFont="1" applyAlignment="1">
      <alignment horizontal="center" vertical="center" wrapText="1"/>
    </xf>
    <xf numFmtId="49" fontId="107" fillId="0" borderId="0" xfId="0" applyNumberFormat="1" applyFont="1" applyFill="1" applyAlignment="1">
      <alignment horizontal="center" vertical="center" wrapText="1"/>
    </xf>
    <xf numFmtId="168" fontId="107" fillId="0" borderId="0" xfId="0" applyNumberFormat="1" applyFont="1" applyFill="1" applyAlignment="1">
      <alignment horizontal="center" vertical="center" wrapText="1"/>
    </xf>
    <xf numFmtId="49" fontId="107" fillId="0" borderId="139" xfId="0" applyNumberFormat="1" applyFont="1" applyFill="1" applyBorder="1" applyAlignment="1">
      <alignment horizontal="center" vertical="center" textRotation="90" wrapText="1"/>
    </xf>
    <xf numFmtId="168" fontId="107" fillId="0" borderId="139" xfId="0" applyNumberFormat="1" applyFont="1" applyFill="1" applyBorder="1" applyAlignment="1">
      <alignment horizontal="center" vertical="center" wrapText="1"/>
    </xf>
    <xf numFmtId="0" fontId="107" fillId="0" borderId="139" xfId="0" applyNumberFormat="1" applyFont="1" applyFill="1" applyBorder="1" applyAlignment="1">
      <alignment horizontal="center" vertical="center" wrapText="1"/>
    </xf>
    <xf numFmtId="0" fontId="110" fillId="0" borderId="139" xfId="0" applyFont="1" applyFill="1" applyBorder="1" applyAlignment="1">
      <alignment horizontal="center" vertical="center" wrapText="1"/>
    </xf>
    <xf numFmtId="0" fontId="164" fillId="0" borderId="139" xfId="0" applyFont="1" applyFill="1" applyBorder="1" applyAlignment="1">
      <alignment horizontal="center" vertical="center" wrapText="1"/>
    </xf>
    <xf numFmtId="0" fontId="107" fillId="76" borderId="139" xfId="0" applyFont="1" applyFill="1" applyBorder="1" applyAlignment="1">
      <alignment horizontal="center" vertical="center" wrapText="1"/>
    </xf>
    <xf numFmtId="0" fontId="107" fillId="76" borderId="139" xfId="0" applyFont="1" applyFill="1" applyBorder="1" applyAlignment="1">
      <alignment horizontal="left" vertical="center" wrapText="1"/>
    </xf>
    <xf numFmtId="176" fontId="107" fillId="76" borderId="139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vertical="center" wrapText="1"/>
    </xf>
    <xf numFmtId="168" fontId="110" fillId="0" borderId="0" xfId="0" applyNumberFormat="1" applyFont="1" applyFill="1" applyAlignment="1">
      <alignment vertical="center" wrapText="1"/>
    </xf>
    <xf numFmtId="0" fontId="126" fillId="0" borderId="126" xfId="0" applyFont="1" applyBorder="1" applyAlignment="1">
      <alignment horizontal="center" vertical="top" wrapText="1"/>
    </xf>
    <xf numFmtId="0" fontId="122" fillId="0" borderId="93" xfId="0" applyFont="1" applyBorder="1"/>
    <xf numFmtId="0" fontId="122" fillId="0" borderId="79" xfId="0" applyFont="1" applyBorder="1"/>
    <xf numFmtId="0" fontId="122" fillId="0" borderId="139" xfId="0" applyFont="1" applyBorder="1" applyAlignment="1">
      <alignment horizontal="center" vertical="top" wrapText="1"/>
    </xf>
    <xf numFmtId="0" fontId="110" fillId="0" borderId="122" xfId="0" applyFont="1" applyBorder="1" applyAlignment="1">
      <alignment vertical="center" wrapText="1"/>
    </xf>
    <xf numFmtId="0" fontId="110" fillId="0" borderId="122" xfId="0" applyFont="1" applyBorder="1" applyAlignment="1">
      <alignment horizontal="center" vertical="center" wrapText="1"/>
    </xf>
    <xf numFmtId="49" fontId="122" fillId="0" borderId="124" xfId="0" applyNumberFormat="1" applyFont="1" applyBorder="1" applyAlignment="1">
      <alignment vertical="center" wrapText="1"/>
    </xf>
    <xf numFmtId="0" fontId="107" fillId="0" borderId="122" xfId="0" applyFont="1" applyBorder="1" applyAlignment="1">
      <alignment horizontal="center" vertical="top" wrapText="1"/>
    </xf>
    <xf numFmtId="0" fontId="122" fillId="0" borderId="124" xfId="0" applyFont="1" applyBorder="1" applyAlignment="1">
      <alignment horizontal="center" vertical="top" wrapText="1"/>
    </xf>
    <xf numFmtId="0" fontId="108" fillId="0" borderId="106" xfId="0" applyFont="1" applyBorder="1" applyAlignment="1">
      <alignment horizontal="center" vertical="center" wrapText="1"/>
    </xf>
    <xf numFmtId="173" fontId="121" fillId="76" borderId="106" xfId="0" applyNumberFormat="1" applyFont="1" applyFill="1" applyBorder="1" applyAlignment="1">
      <alignment horizontal="right" vertical="center" wrapText="1"/>
    </xf>
    <xf numFmtId="49" fontId="122" fillId="0" borderId="89" xfId="0" applyNumberFormat="1" applyFont="1" applyBorder="1" applyAlignment="1">
      <alignment vertical="center" wrapText="1"/>
    </xf>
    <xf numFmtId="49" fontId="122" fillId="0" borderId="79" xfId="0" applyNumberFormat="1" applyFont="1" applyBorder="1" applyAlignment="1">
      <alignment vertical="center" wrapText="1"/>
    </xf>
    <xf numFmtId="0" fontId="126" fillId="0" borderId="79" xfId="0" applyFont="1" applyBorder="1" applyAlignment="1">
      <alignment vertical="center" wrapText="1"/>
    </xf>
    <xf numFmtId="169" fontId="110" fillId="0" borderId="79" xfId="0" applyNumberFormat="1" applyFont="1" applyBorder="1" applyAlignment="1">
      <alignment horizontal="right" vertical="center" wrapText="1"/>
    </xf>
    <xf numFmtId="0" fontId="107" fillId="0" borderId="139" xfId="0" applyFont="1" applyFill="1" applyBorder="1" applyAlignment="1">
      <alignment horizontal="center" vertical="center" wrapText="1"/>
    </xf>
    <xf numFmtId="0" fontId="110" fillId="0" borderId="139" xfId="0" applyFont="1" applyFill="1" applyBorder="1" applyAlignment="1">
      <alignment vertical="center" wrapText="1"/>
    </xf>
    <xf numFmtId="0" fontId="110" fillId="0" borderId="139" xfId="0" applyFont="1" applyFill="1" applyBorder="1" applyAlignment="1">
      <alignment horizontal="left" vertical="center" wrapText="1"/>
    </xf>
    <xf numFmtId="0" fontId="121" fillId="0" borderId="139" xfId="0" applyFont="1" applyFill="1" applyBorder="1" applyAlignment="1">
      <alignment horizontal="left" vertical="center" wrapText="1"/>
    </xf>
    <xf numFmtId="0" fontId="110" fillId="0" borderId="86" xfId="0" applyFont="1" applyBorder="1" applyAlignment="1">
      <alignment horizontal="center" wrapText="1"/>
    </xf>
    <xf numFmtId="168" fontId="110" fillId="76" borderId="139" xfId="2135" applyNumberFormat="1" applyFont="1" applyFill="1" applyBorder="1" applyAlignment="1">
      <alignment horizontal="right" vertical="top" wrapText="1"/>
    </xf>
    <xf numFmtId="0" fontId="122" fillId="0" borderId="139" xfId="0" applyFont="1" applyBorder="1" applyAlignment="1">
      <alignment vertical="center" wrapText="1"/>
    </xf>
    <xf numFmtId="0" fontId="122" fillId="0" borderId="139" xfId="0" applyFont="1" applyBorder="1" applyAlignment="1">
      <alignment horizontal="center" vertical="center" wrapText="1"/>
    </xf>
    <xf numFmtId="0" fontId="110" fillId="0" borderId="139" xfId="0" applyFont="1" applyBorder="1" applyAlignment="1">
      <alignment horizontal="center" vertical="center" wrapText="1"/>
    </xf>
    <xf numFmtId="168" fontId="110" fillId="0" borderId="139" xfId="0" applyNumberFormat="1" applyFont="1" applyFill="1" applyBorder="1" applyAlignment="1">
      <alignment horizontal="center" vertical="center" wrapText="1"/>
    </xf>
    <xf numFmtId="0" fontId="122" fillId="0" borderId="139" xfId="0" applyFont="1" applyFill="1" applyBorder="1" applyAlignment="1">
      <alignment horizontal="center" vertical="center" wrapText="1"/>
    </xf>
    <xf numFmtId="168" fontId="122" fillId="0" borderId="139" xfId="0" applyNumberFormat="1" applyFont="1" applyFill="1" applyBorder="1" applyAlignment="1">
      <alignment horizontal="center" vertical="center" wrapText="1"/>
    </xf>
    <xf numFmtId="168" fontId="126" fillId="0" borderId="139" xfId="0" applyNumberFormat="1" applyFont="1" applyBorder="1" applyAlignment="1">
      <alignment horizontal="right" vertical="center" wrapText="1"/>
    </xf>
    <xf numFmtId="0" fontId="107" fillId="0" borderId="0" xfId="0" applyNumberFormat="1" applyFont="1" applyFill="1" applyAlignment="1">
      <alignment horizontal="center" vertical="center" wrapText="1"/>
    </xf>
    <xf numFmtId="0" fontId="110" fillId="0" borderId="139" xfId="0" applyFont="1" applyBorder="1" applyAlignment="1">
      <alignment vertical="center" wrapText="1"/>
    </xf>
    <xf numFmtId="0" fontId="126" fillId="0" borderId="139" xfId="0" applyFont="1" applyBorder="1" applyAlignment="1">
      <alignment vertical="center" wrapText="1"/>
    </xf>
    <xf numFmtId="0" fontId="110" fillId="0" borderId="106" xfId="2135" applyFont="1" applyFill="1" applyBorder="1" applyAlignment="1">
      <alignment horizontal="center" vertical="center" wrapText="1"/>
    </xf>
    <xf numFmtId="0" fontId="121" fillId="0" borderId="116" xfId="0" applyFont="1" applyBorder="1" applyAlignment="1">
      <alignment vertical="top" wrapText="1"/>
    </xf>
    <xf numFmtId="0" fontId="107" fillId="0" borderId="116" xfId="0" applyFont="1" applyBorder="1" applyAlignment="1">
      <alignment horizontal="left" vertical="center" wrapText="1"/>
    </xf>
    <xf numFmtId="0" fontId="107" fillId="0" borderId="116" xfId="0" applyFont="1" applyBorder="1" applyAlignment="1">
      <alignment horizontal="left" vertical="top" wrapText="1"/>
    </xf>
    <xf numFmtId="0" fontId="107" fillId="0" borderId="0" xfId="0" applyFont="1" applyAlignment="1">
      <alignment horizontal="center" vertical="center"/>
    </xf>
    <xf numFmtId="0" fontId="107" fillId="0" borderId="0" xfId="0" applyFont="1" applyBorder="1" applyAlignment="1">
      <alignment horizontal="left" vertical="top" wrapText="1"/>
    </xf>
    <xf numFmtId="168" fontId="110" fillId="65" borderId="116" xfId="0" applyNumberFormat="1" applyFont="1" applyFill="1" applyBorder="1" applyAlignment="1">
      <alignment horizontal="center" vertical="center" wrapText="1"/>
    </xf>
    <xf numFmtId="168" fontId="110" fillId="0" borderId="116" xfId="0" applyNumberFormat="1" applyFont="1" applyBorder="1" applyAlignment="1">
      <alignment horizontal="center" vertical="top" wrapText="1"/>
    </xf>
    <xf numFmtId="0" fontId="107" fillId="0" borderId="0" xfId="0" applyFont="1" applyFill="1" applyAlignment="1">
      <alignment horizontal="right" vertical="center" wrapText="1"/>
    </xf>
    <xf numFmtId="168" fontId="107" fillId="0" borderId="79" xfId="0" applyNumberFormat="1" applyFont="1" applyFill="1" applyBorder="1" applyAlignment="1">
      <alignment horizontal="center" vertical="center" wrapText="1"/>
    </xf>
    <xf numFmtId="168" fontId="110" fillId="0" borderId="91" xfId="0" applyNumberFormat="1" applyFont="1" applyBorder="1" applyAlignment="1">
      <alignment vertical="top" wrapText="1"/>
    </xf>
    <xf numFmtId="43" fontId="122" fillId="0" borderId="0" xfId="0" applyNumberFormat="1" applyFont="1" applyAlignment="1">
      <alignment horizontal="right" vertical="top" wrapText="1"/>
    </xf>
    <xf numFmtId="0" fontId="110" fillId="0" borderId="116" xfId="0" applyFont="1" applyBorder="1" applyAlignment="1">
      <alignment vertical="top" wrapText="1"/>
    </xf>
    <xf numFmtId="0" fontId="110" fillId="0" borderId="116" xfId="0" applyFont="1" applyBorder="1" applyAlignment="1">
      <alignment horizontal="center" vertical="top" wrapText="1"/>
    </xf>
    <xf numFmtId="0" fontId="121" fillId="0" borderId="116" xfId="0" applyFont="1" applyBorder="1" applyAlignment="1">
      <alignment horizontal="right" vertical="top" wrapText="1"/>
    </xf>
    <xf numFmtId="169" fontId="107" fillId="0" borderId="116" xfId="71" applyNumberFormat="1" applyFont="1" applyFill="1" applyBorder="1" applyAlignment="1">
      <alignment horizontal="right" vertical="top"/>
    </xf>
    <xf numFmtId="0" fontId="110" fillId="0" borderId="141" xfId="0" applyFont="1" applyBorder="1" applyAlignment="1">
      <alignment vertical="center" wrapText="1"/>
    </xf>
    <xf numFmtId="0" fontId="110" fillId="65" borderId="116" xfId="0" applyFont="1" applyFill="1" applyBorder="1" applyAlignment="1">
      <alignment vertical="center" wrapText="1"/>
    </xf>
    <xf numFmtId="168" fontId="110" fillId="65" borderId="116" xfId="0" applyNumberFormat="1" applyFont="1" applyFill="1" applyBorder="1"/>
    <xf numFmtId="0" fontId="107" fillId="0" borderId="0" xfId="0" applyFont="1" applyBorder="1" applyAlignment="1">
      <alignment vertical="top" wrapText="1"/>
    </xf>
    <xf numFmtId="0" fontId="110" fillId="65" borderId="139" xfId="0" applyFont="1" applyFill="1" applyBorder="1" applyAlignment="1">
      <alignment horizontal="left" vertical="top" wrapText="1"/>
    </xf>
    <xf numFmtId="0" fontId="110" fillId="0" borderId="141" xfId="0" applyFont="1" applyBorder="1" applyAlignment="1">
      <alignment vertical="top" wrapText="1"/>
    </xf>
    <xf numFmtId="168" fontId="110" fillId="65" borderId="139" xfId="0" applyNumberFormat="1" applyFont="1" applyFill="1" applyBorder="1" applyAlignment="1">
      <alignment horizontal="center" vertical="center" wrapText="1"/>
    </xf>
    <xf numFmtId="0" fontId="110" fillId="0" borderId="139" xfId="0" applyFont="1" applyBorder="1" applyAlignment="1">
      <alignment horizontal="left" vertical="top" wrapText="1"/>
    </xf>
    <xf numFmtId="0" fontId="121" fillId="0" borderId="116" xfId="0" applyFont="1" applyBorder="1" applyAlignment="1">
      <alignment horizontal="right" vertical="center" wrapText="1"/>
    </xf>
    <xf numFmtId="169" fontId="107" fillId="76" borderId="116" xfId="71" applyNumberFormat="1" applyFont="1" applyFill="1" applyBorder="1" applyAlignment="1">
      <alignment horizontal="right" vertical="center"/>
    </xf>
    <xf numFmtId="168" fontId="110" fillId="0" borderId="116" xfId="0" applyNumberFormat="1" applyFont="1" applyBorder="1" applyAlignment="1">
      <alignment vertical="center"/>
    </xf>
    <xf numFmtId="168" fontId="121" fillId="0" borderId="116" xfId="0" applyNumberFormat="1" applyFont="1" applyBorder="1" applyAlignment="1">
      <alignment vertical="center"/>
    </xf>
    <xf numFmtId="168" fontId="107" fillId="0" borderId="116" xfId="0" applyNumberFormat="1" applyFont="1" applyBorder="1" applyAlignment="1">
      <alignment vertical="center"/>
    </xf>
    <xf numFmtId="0" fontId="110" fillId="0" borderId="139" xfId="0" applyFont="1" applyFill="1" applyBorder="1" applyAlignment="1">
      <alignment vertical="center" wrapText="1"/>
    </xf>
    <xf numFmtId="0" fontId="126" fillId="0" borderId="0" xfId="0" applyFont="1" applyBorder="1" applyAlignment="1">
      <alignment horizontal="center" vertical="top" wrapText="1"/>
    </xf>
    <xf numFmtId="0" fontId="122" fillId="0" borderId="142" xfId="0" applyFont="1" applyBorder="1" applyAlignment="1">
      <alignment horizontal="left" vertical="top" wrapText="1"/>
    </xf>
    <xf numFmtId="0" fontId="121" fillId="0" borderId="142" xfId="0" applyFont="1" applyBorder="1" applyAlignment="1">
      <alignment horizontal="left" vertical="top" wrapText="1"/>
    </xf>
    <xf numFmtId="0" fontId="122" fillId="0" borderId="143" xfId="0" applyFont="1" applyBorder="1" applyAlignment="1">
      <alignment vertical="top" wrapText="1"/>
    </xf>
    <xf numFmtId="49" fontId="126" fillId="0" borderId="89" xfId="0" applyNumberFormat="1" applyFont="1" applyBorder="1" applyAlignment="1">
      <alignment horizontal="center" vertical="top"/>
    </xf>
    <xf numFmtId="0" fontId="126" fillId="0" borderId="88" xfId="0" applyFont="1" applyFill="1" applyBorder="1" applyAlignment="1">
      <alignment horizontal="center" vertical="top" wrapText="1"/>
    </xf>
    <xf numFmtId="173" fontId="107" fillId="65" borderId="79" xfId="0" applyNumberFormat="1" applyFont="1" applyFill="1" applyBorder="1" applyAlignment="1">
      <alignment vertical="center" wrapText="1"/>
    </xf>
    <xf numFmtId="0" fontId="110" fillId="0" borderId="80" xfId="0" applyFont="1" applyFill="1" applyBorder="1" applyAlignment="1">
      <alignment horizontal="left" vertical="top" wrapText="1"/>
    </xf>
    <xf numFmtId="0" fontId="107" fillId="0" borderId="144" xfId="408" applyFont="1" applyBorder="1" applyAlignment="1">
      <alignment horizontal="left" vertical="top" wrapText="1"/>
    </xf>
    <xf numFmtId="0" fontId="110" fillId="0" borderId="144" xfId="408" applyFont="1" applyBorder="1" applyAlignment="1">
      <alignment horizontal="left" vertical="top" wrapText="1"/>
    </xf>
    <xf numFmtId="0" fontId="110" fillId="0" borderId="91" xfId="0" applyFont="1" applyBorder="1" applyAlignment="1">
      <alignment horizontal="left" vertical="top" wrapText="1"/>
    </xf>
    <xf numFmtId="173" fontId="110" fillId="0" borderId="106" xfId="0" applyNumberFormat="1" applyFont="1" applyBorder="1" applyAlignment="1">
      <alignment horizontal="left" vertical="top" wrapText="1"/>
    </xf>
    <xf numFmtId="37" fontId="121" fillId="0" borderId="139" xfId="0" applyNumberFormat="1" applyFont="1" applyFill="1" applyBorder="1" applyAlignment="1">
      <alignment horizontal="right" vertical="top" wrapText="1"/>
    </xf>
    <xf numFmtId="0" fontId="110" fillId="0" borderId="142" xfId="0" applyFont="1" applyBorder="1" applyAlignment="1">
      <alignment vertical="center" wrapText="1"/>
    </xf>
    <xf numFmtId="37" fontId="122" fillId="0" borderId="139" xfId="0" applyNumberFormat="1" applyFont="1" applyFill="1" applyBorder="1" applyAlignment="1">
      <alignment horizontal="center" vertical="center" wrapText="1"/>
    </xf>
    <xf numFmtId="37" fontId="110" fillId="0" borderId="139" xfId="0" applyNumberFormat="1" applyFont="1" applyFill="1" applyBorder="1" applyAlignment="1">
      <alignment horizontal="center" vertical="center" wrapText="1"/>
    </xf>
    <xf numFmtId="177" fontId="122" fillId="0" borderId="0" xfId="0" applyNumberFormat="1" applyFont="1" applyAlignment="1">
      <alignment horizontal="left" vertical="top" wrapText="1"/>
    </xf>
    <xf numFmtId="168" fontId="122" fillId="0" borderId="0" xfId="0" applyNumberFormat="1" applyFont="1" applyAlignment="1">
      <alignment horizontal="left" vertical="top" wrapText="1"/>
    </xf>
    <xf numFmtId="49" fontId="126" fillId="0" borderId="93" xfId="0" applyNumberFormat="1" applyFont="1" applyBorder="1" applyAlignment="1">
      <alignment horizontal="center" vertical="top"/>
    </xf>
    <xf numFmtId="0" fontId="110" fillId="0" borderId="139" xfId="0" applyFont="1" applyBorder="1" applyAlignment="1">
      <alignment vertical="center" wrapText="1"/>
    </xf>
    <xf numFmtId="0" fontId="107" fillId="0" borderId="0" xfId="0" applyFont="1" applyFill="1" applyAlignment="1">
      <alignment horizontal="right" vertical="center" wrapText="1"/>
    </xf>
    <xf numFmtId="0" fontId="107" fillId="0" borderId="0" xfId="0" applyFont="1" applyAlignment="1">
      <alignment horizontal="center" vertical="center"/>
    </xf>
    <xf numFmtId="0" fontId="107" fillId="0" borderId="0" xfId="0" applyFont="1" applyBorder="1" applyAlignment="1">
      <alignment horizontal="left" vertical="top" wrapText="1"/>
    </xf>
    <xf numFmtId="168" fontId="110" fillId="65" borderId="116" xfId="0" applyNumberFormat="1" applyFont="1" applyFill="1" applyBorder="1" applyAlignment="1">
      <alignment horizontal="center" vertical="center" wrapText="1"/>
    </xf>
    <xf numFmtId="168" fontId="110" fillId="0" borderId="116" xfId="0" applyNumberFormat="1" applyFont="1" applyBorder="1" applyAlignment="1">
      <alignment horizontal="center" vertical="top" wrapText="1"/>
    </xf>
    <xf numFmtId="0" fontId="107" fillId="0" borderId="116" xfId="0" applyFont="1" applyBorder="1" applyAlignment="1">
      <alignment horizontal="left" vertical="top" wrapText="1"/>
    </xf>
    <xf numFmtId="0" fontId="107" fillId="0" borderId="0" xfId="0" applyFont="1" applyAlignment="1">
      <alignment horizontal="left" vertical="top" wrapText="1"/>
    </xf>
    <xf numFmtId="0" fontId="121" fillId="0" borderId="116" xfId="0" applyFont="1" applyBorder="1" applyAlignment="1">
      <alignment horizontal="left" vertical="top" wrapText="1"/>
    </xf>
    <xf numFmtId="0" fontId="121" fillId="0" borderId="116" xfId="0" applyFont="1" applyBorder="1" applyAlignment="1">
      <alignment vertical="center" wrapText="1"/>
    </xf>
    <xf numFmtId="0" fontId="107" fillId="0" borderId="116" xfId="0" applyFont="1" applyBorder="1" applyAlignment="1">
      <alignment horizontal="left" vertical="center" wrapText="1"/>
    </xf>
    <xf numFmtId="0" fontId="110" fillId="0" borderId="116" xfId="0" applyFont="1" applyBorder="1" applyAlignment="1">
      <alignment horizontal="center" vertical="top" wrapText="1"/>
    </xf>
    <xf numFmtId="0" fontId="110" fillId="0" borderId="79" xfId="408" applyFont="1" applyBorder="1" applyAlignment="1">
      <alignment horizontal="left" vertical="top" wrapText="1"/>
    </xf>
    <xf numFmtId="0" fontId="110" fillId="0" borderId="147" xfId="408" applyFont="1" applyBorder="1" applyAlignment="1">
      <alignment horizontal="left" vertical="top" wrapText="1"/>
    </xf>
    <xf numFmtId="0" fontId="110" fillId="0" borderId="104" xfId="408" applyFont="1" applyBorder="1" applyAlignment="1">
      <alignment horizontal="left" vertical="top" wrapText="1"/>
    </xf>
    <xf numFmtId="49" fontId="121" fillId="76" borderId="149" xfId="0" quotePrefix="1" applyNumberFormat="1" applyFont="1" applyFill="1" applyBorder="1" applyAlignment="1">
      <alignment horizontal="left" vertical="center" wrapText="1"/>
    </xf>
    <xf numFmtId="173" fontId="121" fillId="76" borderId="139" xfId="2021" applyNumberFormat="1" applyFont="1" applyFill="1" applyBorder="1" applyAlignment="1">
      <alignment horizontal="right" vertical="center" shrinkToFit="1"/>
    </xf>
    <xf numFmtId="173" fontId="121" fillId="76" borderId="139" xfId="0" applyNumberFormat="1" applyFont="1" applyFill="1" applyBorder="1" applyAlignment="1">
      <alignment horizontal="right" vertical="center" wrapText="1"/>
    </xf>
    <xf numFmtId="0" fontId="122" fillId="0" borderId="147" xfId="0" applyFont="1" applyBorder="1" applyAlignment="1">
      <alignment horizontal="center" vertical="top" wrapText="1"/>
    </xf>
    <xf numFmtId="0" fontId="125" fillId="0" borderId="0" xfId="0" applyFont="1" applyAlignment="1">
      <alignment vertical="center" wrapText="1"/>
    </xf>
    <xf numFmtId="0" fontId="107" fillId="0" borderId="143" xfId="408" applyFont="1" applyBorder="1" applyAlignment="1">
      <alignment horizontal="center" vertical="top"/>
    </xf>
    <xf numFmtId="49" fontId="126" fillId="0" borderId="103" xfId="0" applyNumberFormat="1" applyFont="1" applyBorder="1" applyAlignment="1">
      <alignment vertical="top"/>
    </xf>
    <xf numFmtId="0" fontId="107" fillId="0" borderId="143" xfId="408" applyFont="1" applyBorder="1" applyAlignment="1">
      <alignment horizontal="center" vertical="top" wrapText="1"/>
    </xf>
    <xf numFmtId="0" fontId="110" fillId="0" borderId="147" xfId="0" applyFont="1" applyBorder="1" applyAlignment="1">
      <alignment horizontal="center" vertical="top" wrapText="1"/>
    </xf>
    <xf numFmtId="0" fontId="110" fillId="0" borderId="146" xfId="0" applyFont="1" applyBorder="1" applyAlignment="1">
      <alignment horizontal="center" vertical="top" wrapText="1"/>
    </xf>
    <xf numFmtId="0" fontId="122" fillId="0" borderId="146" xfId="0" applyFont="1" applyFill="1" applyBorder="1" applyAlignment="1">
      <alignment horizontal="center" vertical="top" wrapText="1"/>
    </xf>
    <xf numFmtId="0" fontId="107" fillId="0" borderId="143" xfId="408" applyFont="1" applyBorder="1" applyAlignment="1">
      <alignment horizontal="left" vertical="top" wrapText="1"/>
    </xf>
    <xf numFmtId="0" fontId="121" fillId="0" borderId="139" xfId="0" applyFont="1" applyBorder="1" applyAlignment="1">
      <alignment horizontal="right" vertical="top" wrapText="1"/>
    </xf>
    <xf numFmtId="169" fontId="107" fillId="76" borderId="139" xfId="71" applyNumberFormat="1" applyFont="1" applyFill="1" applyBorder="1" applyAlignment="1">
      <alignment horizontal="right" vertical="top"/>
    </xf>
    <xf numFmtId="0" fontId="121" fillId="0" borderId="0" xfId="0" applyFont="1" applyBorder="1" applyAlignment="1">
      <alignment horizontal="left" vertical="top" wrapText="1"/>
    </xf>
    <xf numFmtId="0" fontId="122" fillId="0" borderId="95" xfId="0" applyFont="1" applyBorder="1" applyAlignment="1">
      <alignment horizontal="center" vertical="top" wrapText="1"/>
    </xf>
    <xf numFmtId="0" fontId="122" fillId="0" borderId="94" xfId="0" applyFont="1" applyBorder="1" applyAlignment="1">
      <alignment horizontal="center" vertical="top" wrapText="1"/>
    </xf>
    <xf numFmtId="0" fontId="122" fillId="65" borderId="9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right" vertical="center" wrapText="1"/>
    </xf>
    <xf numFmtId="0" fontId="108" fillId="0" borderId="0" xfId="0" applyNumberFormat="1" applyFont="1" applyAlignment="1">
      <alignment horizontal="center" vertical="center" wrapText="1"/>
    </xf>
    <xf numFmtId="0" fontId="122" fillId="0" borderId="91" xfId="0" applyNumberFormat="1" applyFont="1" applyBorder="1" applyAlignment="1">
      <alignment horizontal="center" vertical="center" wrapText="1"/>
    </xf>
    <xf numFmtId="0" fontId="122" fillId="65" borderId="79" xfId="0" applyFont="1" applyFill="1" applyBorder="1" applyAlignment="1">
      <alignment horizontal="center" vertical="center" wrapText="1"/>
    </xf>
    <xf numFmtId="0" fontId="122" fillId="0" borderId="87" xfId="0" applyFont="1" applyBorder="1" applyAlignment="1">
      <alignment horizontal="center" vertical="center" wrapText="1"/>
    </xf>
    <xf numFmtId="0" fontId="122" fillId="0" borderId="94" xfId="0" applyFont="1" applyBorder="1" applyAlignment="1">
      <alignment horizontal="center" vertical="center" wrapText="1"/>
    </xf>
    <xf numFmtId="0" fontId="122" fillId="0" borderId="107" xfId="0" applyFont="1" applyBorder="1" applyAlignment="1">
      <alignment horizontal="center" vertical="top" wrapText="1"/>
    </xf>
    <xf numFmtId="0" fontId="122" fillId="0" borderId="91" xfId="0" applyFont="1" applyBorder="1" applyAlignment="1">
      <alignment horizontal="center" vertical="top" wrapText="1"/>
    </xf>
    <xf numFmtId="49" fontId="126" fillId="0" borderId="107" xfId="0" applyNumberFormat="1" applyFont="1" applyBorder="1" applyAlignment="1">
      <alignment horizontal="center" vertical="top"/>
    </xf>
    <xf numFmtId="49" fontId="126" fillId="0" borderId="93" xfId="0" applyNumberFormat="1" applyFont="1" applyBorder="1" applyAlignment="1">
      <alignment horizontal="center" vertical="top"/>
    </xf>
    <xf numFmtId="49" fontId="126" fillId="0" borderId="111" xfId="0" applyNumberFormat="1" applyFont="1" applyBorder="1" applyAlignment="1">
      <alignment horizontal="center"/>
    </xf>
    <xf numFmtId="49" fontId="126" fillId="0" borderId="91" xfId="0" applyNumberFormat="1" applyFont="1" applyBorder="1" applyAlignment="1">
      <alignment horizontal="center"/>
    </xf>
    <xf numFmtId="49" fontId="126" fillId="0" borderId="111" xfId="0" applyNumberFormat="1" applyFont="1" applyBorder="1" applyAlignment="1">
      <alignment horizontal="center" vertical="top"/>
    </xf>
    <xf numFmtId="49" fontId="126" fillId="0" borderId="89" xfId="0" applyNumberFormat="1" applyFont="1" applyBorder="1" applyAlignment="1">
      <alignment horizontal="center" vertical="top"/>
    </xf>
    <xf numFmtId="0" fontId="126" fillId="0" borderId="110" xfId="0" applyFont="1" applyBorder="1" applyAlignment="1">
      <alignment horizontal="center"/>
    </xf>
    <xf numFmtId="0" fontId="126" fillId="0" borderId="91" xfId="0" applyFont="1" applyBorder="1" applyAlignment="1">
      <alignment horizontal="center"/>
    </xf>
    <xf numFmtId="0" fontId="126" fillId="0" borderId="111" xfId="0" applyFont="1" applyBorder="1" applyAlignment="1">
      <alignment horizontal="center" vertical="top" wrapText="1"/>
    </xf>
    <xf numFmtId="0" fontId="126" fillId="0" borderId="91" xfId="0" applyFont="1" applyBorder="1" applyAlignment="1">
      <alignment horizontal="center" vertical="top" wrapText="1"/>
    </xf>
    <xf numFmtId="0" fontId="126" fillId="0" borderId="89" xfId="0" applyFont="1" applyBorder="1" applyAlignment="1">
      <alignment horizontal="center" vertical="top" wrapText="1"/>
    </xf>
    <xf numFmtId="0" fontId="122" fillId="0" borderId="110" xfId="0" applyFont="1" applyBorder="1" applyAlignment="1">
      <alignment horizontal="center" vertical="top" wrapText="1"/>
    </xf>
    <xf numFmtId="0" fontId="122" fillId="0" borderId="111" xfId="0" applyFont="1" applyBorder="1" applyAlignment="1">
      <alignment horizontal="center" vertical="top" wrapText="1"/>
    </xf>
    <xf numFmtId="0" fontId="107" fillId="0" borderId="0" xfId="0" applyFont="1" applyAlignment="1">
      <alignment horizontal="center" vertical="center" wrapText="1"/>
    </xf>
    <xf numFmtId="0" fontId="110" fillId="0" borderId="0" xfId="0" applyFont="1" applyBorder="1" applyAlignment="1">
      <alignment horizontal="right" wrapText="1"/>
    </xf>
    <xf numFmtId="0" fontId="110" fillId="0" borderId="91" xfId="0" applyFont="1" applyBorder="1" applyAlignment="1">
      <alignment horizontal="center" vertical="center" textRotation="90" wrapText="1"/>
    </xf>
    <xf numFmtId="0" fontId="110" fillId="0" borderId="91" xfId="0" applyFont="1" applyBorder="1" applyAlignment="1">
      <alignment horizontal="center" vertical="center" wrapText="1"/>
    </xf>
    <xf numFmtId="0" fontId="110" fillId="0" borderId="87" xfId="0" applyFont="1" applyBorder="1" applyAlignment="1">
      <alignment horizontal="center" vertical="center" wrapText="1"/>
    </xf>
    <xf numFmtId="0" fontId="110" fillId="0" borderId="94" xfId="0" applyFont="1" applyBorder="1" applyAlignment="1">
      <alignment horizontal="center" vertical="center" wrapText="1"/>
    </xf>
    <xf numFmtId="0" fontId="110" fillId="0" borderId="139" xfId="0" applyFont="1" applyBorder="1" applyAlignment="1">
      <alignment horizontal="center" vertical="top" wrapText="1"/>
    </xf>
    <xf numFmtId="49" fontId="126" fillId="0" borderId="93" xfId="0" applyNumberFormat="1" applyFont="1" applyBorder="1" applyAlignment="1">
      <alignment horizontal="center" vertical="top" wrapText="1"/>
    </xf>
    <xf numFmtId="49" fontId="126" fillId="0" borderId="103" xfId="0" applyNumberFormat="1" applyFont="1" applyBorder="1" applyAlignment="1">
      <alignment horizontal="center" vertical="top" wrapText="1"/>
    </xf>
    <xf numFmtId="49" fontId="126" fillId="0" borderId="126" xfId="0" applyNumberFormat="1" applyFont="1" applyBorder="1" applyAlignment="1">
      <alignment horizontal="center" vertical="top" wrapText="1"/>
    </xf>
    <xf numFmtId="49" fontId="126" fillId="0" borderId="124" xfId="0" applyNumberFormat="1" applyFont="1" applyBorder="1" applyAlignment="1">
      <alignment horizontal="center" vertical="top" wrapText="1"/>
    </xf>
    <xf numFmtId="49" fontId="126" fillId="0" borderId="89" xfId="0" applyNumberFormat="1" applyFont="1" applyBorder="1" applyAlignment="1">
      <alignment horizontal="center" vertical="top" wrapText="1"/>
    </xf>
    <xf numFmtId="49" fontId="126" fillId="0" borderId="0" xfId="0" applyNumberFormat="1" applyFont="1" applyBorder="1" applyAlignment="1">
      <alignment horizontal="center" vertical="top" wrapText="1"/>
    </xf>
    <xf numFmtId="0" fontId="122" fillId="0" borderId="126" xfId="0" applyFont="1" applyBorder="1" applyAlignment="1">
      <alignment horizontal="center" vertical="top" wrapText="1"/>
    </xf>
    <xf numFmtId="0" fontId="122" fillId="0" borderId="93" xfId="0" applyFont="1" applyBorder="1" applyAlignment="1">
      <alignment horizontal="center" vertical="top" wrapText="1"/>
    </xf>
    <xf numFmtId="0" fontId="110" fillId="0" borderId="122" xfId="0" applyFont="1" applyBorder="1" applyAlignment="1">
      <alignment horizontal="center" vertical="top" wrapText="1"/>
    </xf>
    <xf numFmtId="0" fontId="110" fillId="0" borderId="124" xfId="0" applyFont="1" applyBorder="1" applyAlignment="1">
      <alignment horizontal="center" vertical="top" wrapText="1"/>
    </xf>
    <xf numFmtId="0" fontId="110" fillId="0" borderId="145" xfId="408" applyFont="1" applyBorder="1" applyAlignment="1">
      <alignment horizontal="center" vertical="top" wrapText="1"/>
    </xf>
    <xf numFmtId="0" fontId="110" fillId="0" borderId="146" xfId="408" applyFont="1" applyBorder="1" applyAlignment="1">
      <alignment horizontal="center" vertical="top" wrapText="1"/>
    </xf>
    <xf numFmtId="0" fontId="110" fillId="0" borderId="0" xfId="408" applyFont="1" applyBorder="1" applyAlignment="1">
      <alignment horizontal="center" vertical="top" wrapText="1"/>
    </xf>
    <xf numFmtId="0" fontId="110" fillId="0" borderId="86" xfId="408" applyFont="1" applyBorder="1" applyAlignment="1">
      <alignment horizontal="center" vertical="top" wrapText="1"/>
    </xf>
    <xf numFmtId="0" fontId="110" fillId="0" borderId="147" xfId="408" applyFont="1" applyBorder="1" applyAlignment="1">
      <alignment horizontal="center" vertical="top" wrapText="1"/>
    </xf>
    <xf numFmtId="0" fontId="107" fillId="0" borderId="137" xfId="0" applyFont="1" applyFill="1" applyBorder="1" applyAlignment="1">
      <alignment horizontal="left" vertical="center" wrapText="1"/>
    </xf>
    <xf numFmtId="0" fontId="107" fillId="0" borderId="138" xfId="0" applyFont="1" applyFill="1" applyBorder="1" applyAlignment="1">
      <alignment horizontal="left" vertical="center" wrapText="1"/>
    </xf>
    <xf numFmtId="0" fontId="107" fillId="0" borderId="122" xfId="0" applyFont="1" applyFill="1" applyBorder="1" applyAlignment="1">
      <alignment horizontal="left" vertical="center" wrapText="1"/>
    </xf>
    <xf numFmtId="0" fontId="108" fillId="0" borderId="109" xfId="0" applyFont="1" applyBorder="1" applyAlignment="1">
      <alignment horizontal="center" vertical="center"/>
    </xf>
    <xf numFmtId="0" fontId="108" fillId="0" borderId="108" xfId="0" applyFont="1" applyBorder="1" applyAlignment="1">
      <alignment horizontal="center" vertical="center"/>
    </xf>
    <xf numFmtId="0" fontId="108" fillId="0" borderId="137" xfId="0" applyFont="1" applyBorder="1" applyAlignment="1">
      <alignment horizontal="left" vertical="center" wrapText="1"/>
    </xf>
    <xf numFmtId="0" fontId="108" fillId="0" borderId="138" xfId="0" applyFont="1" applyBorder="1" applyAlignment="1">
      <alignment horizontal="left" vertical="center" wrapText="1"/>
    </xf>
    <xf numFmtId="0" fontId="108" fillId="0" borderId="122" xfId="0" applyFont="1" applyBorder="1" applyAlignment="1">
      <alignment horizontal="left" vertical="center" wrapText="1"/>
    </xf>
    <xf numFmtId="168" fontId="107" fillId="0" borderId="0" xfId="0" applyNumberFormat="1" applyFont="1" applyFill="1" applyAlignment="1">
      <alignment horizontal="right" vertical="center" wrapText="1"/>
    </xf>
    <xf numFmtId="0" fontId="107" fillId="0" borderId="0" xfId="0" applyNumberFormat="1" applyFont="1" applyFill="1" applyAlignment="1">
      <alignment horizontal="center" vertical="center" wrapText="1"/>
    </xf>
    <xf numFmtId="0" fontId="108" fillId="0" borderId="106" xfId="0" applyFont="1" applyBorder="1" applyAlignment="1">
      <alignment horizontal="center" vertical="center" wrapText="1"/>
    </xf>
    <xf numFmtId="49" fontId="107" fillId="0" borderId="112" xfId="0" applyNumberFormat="1" applyFont="1" applyFill="1" applyBorder="1" applyAlignment="1">
      <alignment horizontal="center" vertical="center" wrapText="1"/>
    </xf>
    <xf numFmtId="49" fontId="107" fillId="0" borderId="111" xfId="0" applyNumberFormat="1" applyFont="1" applyFill="1" applyBorder="1" applyAlignment="1">
      <alignment horizontal="center" vertical="center" wrapText="1"/>
    </xf>
    <xf numFmtId="0" fontId="107" fillId="0" borderId="107" xfId="0" applyNumberFormat="1" applyFont="1" applyFill="1" applyBorder="1" applyAlignment="1">
      <alignment horizontal="center" vertical="center" wrapText="1"/>
    </xf>
    <xf numFmtId="0" fontId="107" fillId="0" borderId="79" xfId="0" applyNumberFormat="1" applyFont="1" applyFill="1" applyBorder="1" applyAlignment="1">
      <alignment horizontal="center" vertical="center" wrapText="1"/>
    </xf>
    <xf numFmtId="0" fontId="107" fillId="0" borderId="0" xfId="2134" applyFont="1" applyFill="1" applyAlignment="1">
      <alignment horizontal="right" vertical="center" wrapText="1"/>
    </xf>
    <xf numFmtId="0" fontId="107" fillId="0" borderId="0" xfId="5306" applyFont="1" applyFill="1" applyAlignment="1">
      <alignment horizontal="center" vertical="center" wrapText="1"/>
    </xf>
    <xf numFmtId="0" fontId="110" fillId="0" borderId="106" xfId="2135" applyFont="1" applyFill="1" applyBorder="1" applyAlignment="1">
      <alignment horizontal="center" vertical="center" wrapText="1"/>
    </xf>
    <xf numFmtId="0" fontId="126" fillId="0" borderId="139" xfId="0" applyFont="1" applyBorder="1" applyAlignment="1">
      <alignment vertical="center" wrapText="1"/>
    </xf>
    <xf numFmtId="0" fontId="122" fillId="0" borderId="139" xfId="0" applyFont="1" applyFill="1" applyBorder="1" applyAlignment="1">
      <alignment vertical="center" wrapText="1"/>
    </xf>
    <xf numFmtId="0" fontId="110" fillId="0" borderId="139" xfId="0" applyFont="1" applyFill="1" applyBorder="1" applyAlignment="1">
      <alignment vertical="center" wrapText="1"/>
    </xf>
    <xf numFmtId="0" fontId="110" fillId="0" borderId="139" xfId="0" applyFont="1" applyBorder="1" applyAlignment="1">
      <alignment vertical="center" wrapText="1"/>
    </xf>
    <xf numFmtId="173" fontId="160" fillId="0" borderId="0" xfId="0" applyNumberFormat="1" applyFont="1" applyFill="1" applyBorder="1" applyAlignment="1">
      <alignment horizontal="right" vertical="center" wrapText="1"/>
    </xf>
    <xf numFmtId="173" fontId="160" fillId="0" borderId="116" xfId="6" applyNumberFormat="1" applyFont="1" applyFill="1" applyBorder="1" applyAlignment="1">
      <alignment horizontal="center" vertical="center" wrapText="1"/>
    </xf>
    <xf numFmtId="173" fontId="160" fillId="0" borderId="120" xfId="6" applyNumberFormat="1" applyFont="1" applyFill="1" applyBorder="1" applyAlignment="1">
      <alignment horizontal="center" vertical="center" wrapText="1"/>
    </xf>
    <xf numFmtId="49" fontId="160" fillId="0" borderId="115" xfId="0" applyNumberFormat="1" applyFont="1" applyFill="1" applyBorder="1" applyAlignment="1">
      <alignment horizontal="center" vertical="center" wrapText="1"/>
    </xf>
    <xf numFmtId="49" fontId="160" fillId="0" borderId="116" xfId="0" applyNumberFormat="1" applyFont="1" applyFill="1" applyBorder="1" applyAlignment="1">
      <alignment horizontal="center" vertical="center" wrapText="1"/>
    </xf>
    <xf numFmtId="173" fontId="160" fillId="0" borderId="115" xfId="6" applyNumberFormat="1" applyFont="1" applyFill="1" applyBorder="1" applyAlignment="1">
      <alignment horizontal="center" vertical="center" wrapText="1"/>
    </xf>
    <xf numFmtId="173" fontId="160" fillId="0" borderId="0" xfId="0" applyNumberFormat="1" applyFont="1" applyFill="1" applyBorder="1" applyAlignment="1">
      <alignment horizontal="right"/>
    </xf>
    <xf numFmtId="0" fontId="160" fillId="0" borderId="0" xfId="0" applyFont="1" applyFill="1" applyBorder="1" applyAlignment="1">
      <alignment horizontal="center" vertical="center" wrapText="1"/>
    </xf>
    <xf numFmtId="173" fontId="156" fillId="0" borderId="0" xfId="0" applyNumberFormat="1" applyFont="1" applyFill="1" applyBorder="1" applyAlignment="1">
      <alignment horizontal="right" vertical="center" wrapText="1"/>
    </xf>
    <xf numFmtId="49" fontId="160" fillId="0" borderId="113" xfId="0" applyNumberFormat="1" applyFont="1" applyFill="1" applyBorder="1" applyAlignment="1">
      <alignment horizontal="center" vertical="center" wrapText="1"/>
    </xf>
    <xf numFmtId="49" fontId="160" fillId="0" borderId="114" xfId="0" applyNumberFormat="1" applyFont="1" applyFill="1" applyBorder="1" applyAlignment="1">
      <alignment horizontal="center" vertical="center" wrapText="1"/>
    </xf>
    <xf numFmtId="49" fontId="160" fillId="0" borderId="117" xfId="0" applyNumberFormat="1" applyFont="1" applyFill="1" applyBorder="1" applyAlignment="1">
      <alignment horizontal="center" vertical="center" wrapText="1"/>
    </xf>
    <xf numFmtId="49" fontId="160" fillId="0" borderId="119" xfId="0" applyNumberFormat="1" applyFont="1" applyFill="1" applyBorder="1" applyAlignment="1">
      <alignment horizontal="center" vertical="center" wrapText="1"/>
    </xf>
    <xf numFmtId="49" fontId="160" fillId="0" borderId="105" xfId="0" applyNumberFormat="1" applyFont="1" applyFill="1" applyBorder="1" applyAlignment="1">
      <alignment horizontal="center" vertical="center" wrapText="1"/>
    </xf>
    <xf numFmtId="173" fontId="160" fillId="65" borderId="113" xfId="0" applyNumberFormat="1" applyFont="1" applyFill="1" applyBorder="1" applyAlignment="1">
      <alignment horizontal="center" vertical="center" wrapText="1"/>
    </xf>
    <xf numFmtId="173" fontId="160" fillId="65" borderId="114" xfId="0" applyNumberFormat="1" applyFont="1" applyFill="1" applyBorder="1" applyAlignment="1">
      <alignment horizontal="center" vertical="center" wrapText="1"/>
    </xf>
    <xf numFmtId="173" fontId="160" fillId="65" borderId="118" xfId="0" applyNumberFormat="1" applyFont="1" applyFill="1" applyBorder="1" applyAlignment="1">
      <alignment horizontal="center" vertical="center" wrapText="1"/>
    </xf>
    <xf numFmtId="0" fontId="121" fillId="0" borderId="148" xfId="0" applyFont="1" applyFill="1" applyBorder="1" applyAlignment="1">
      <alignment horizontal="left" vertical="top" wrapText="1"/>
    </xf>
    <xf numFmtId="0" fontId="121" fillId="0" borderId="144" xfId="0" applyFont="1" applyFill="1" applyBorder="1" applyAlignment="1">
      <alignment horizontal="left" vertical="top" wrapText="1"/>
    </xf>
    <xf numFmtId="0" fontId="107" fillId="0" borderId="0" xfId="0" applyFont="1" applyFill="1" applyAlignment="1">
      <alignment horizontal="center" vertical="center" wrapText="1"/>
    </xf>
    <xf numFmtId="0" fontId="107" fillId="0" borderId="0" xfId="0" applyFont="1" applyFill="1" applyAlignment="1">
      <alignment horizontal="right" vertical="center" wrapText="1"/>
    </xf>
    <xf numFmtId="0" fontId="107" fillId="0" borderId="0" xfId="0" applyFont="1" applyFill="1" applyAlignment="1">
      <alignment horizontal="left" vertical="center" wrapText="1"/>
    </xf>
    <xf numFmtId="168" fontId="122" fillId="0" borderId="116" xfId="0" applyNumberFormat="1" applyFont="1" applyBorder="1" applyAlignment="1">
      <alignment horizontal="center" vertical="top" wrapText="1"/>
    </xf>
    <xf numFmtId="0" fontId="110" fillId="65" borderId="109" xfId="0" applyFont="1" applyFill="1" applyBorder="1" applyAlignment="1">
      <alignment horizontal="center" vertical="center" wrapText="1"/>
    </xf>
    <xf numFmtId="0" fontId="110" fillId="65" borderId="122" xfId="0" applyFont="1" applyFill="1" applyBorder="1" applyAlignment="1">
      <alignment horizontal="center" vertical="center" wrapText="1"/>
    </xf>
    <xf numFmtId="168" fontId="122" fillId="0" borderId="126" xfId="0" applyNumberFormat="1" applyFont="1" applyBorder="1" applyAlignment="1">
      <alignment horizontal="center" vertical="top" wrapText="1"/>
    </xf>
    <xf numFmtId="168" fontId="122" fillId="0" borderId="93" xfId="0" applyNumberFormat="1" applyFont="1" applyBorder="1" applyAlignment="1">
      <alignment horizontal="center" vertical="top" wrapText="1"/>
    </xf>
    <xf numFmtId="168" fontId="122" fillId="0" borderId="79" xfId="0" applyNumberFormat="1" applyFont="1" applyBorder="1" applyAlignment="1">
      <alignment horizontal="center" vertical="top" wrapText="1"/>
    </xf>
    <xf numFmtId="0" fontId="110" fillId="0" borderId="109" xfId="0" applyFont="1" applyBorder="1" applyAlignment="1">
      <alignment horizontal="center" vertical="center" wrapText="1"/>
    </xf>
    <xf numFmtId="0" fontId="110" fillId="0" borderId="122" xfId="0" applyFont="1" applyBorder="1" applyAlignment="1">
      <alignment horizontal="center" vertical="center" wrapText="1"/>
    </xf>
    <xf numFmtId="0" fontId="107" fillId="0" borderId="140" xfId="0" applyFont="1" applyBorder="1" applyAlignment="1">
      <alignment horizontal="left" vertical="center" wrapText="1"/>
    </xf>
    <xf numFmtId="0" fontId="107" fillId="0" borderId="142" xfId="0" applyFont="1" applyBorder="1" applyAlignment="1">
      <alignment horizontal="left" vertical="center" wrapText="1"/>
    </xf>
    <xf numFmtId="0" fontId="107" fillId="0" borderId="0" xfId="0" applyFont="1" applyAlignment="1">
      <alignment horizontal="center" vertical="center"/>
    </xf>
    <xf numFmtId="0" fontId="107" fillId="0" borderId="0" xfId="0" applyFont="1" applyBorder="1" applyAlignment="1">
      <alignment horizontal="left" vertical="top" wrapText="1"/>
    </xf>
    <xf numFmtId="168" fontId="110" fillId="65" borderId="116" xfId="0" applyNumberFormat="1" applyFont="1" applyFill="1" applyBorder="1" applyAlignment="1">
      <alignment horizontal="center" vertical="center" wrapText="1"/>
    </xf>
    <xf numFmtId="168" fontId="110" fillId="0" borderId="116" xfId="0" applyNumberFormat="1" applyFont="1" applyBorder="1" applyAlignment="1">
      <alignment horizontal="center" vertical="top" wrapText="1"/>
    </xf>
    <xf numFmtId="0" fontId="110" fillId="0" borderId="116" xfId="0" applyFont="1" applyBorder="1" applyAlignment="1">
      <alignment horizontal="center" vertical="center" wrapText="1"/>
    </xf>
    <xf numFmtId="0" fontId="121" fillId="0" borderId="109" xfId="0" applyFont="1" applyBorder="1" applyAlignment="1">
      <alignment horizontal="left" vertical="top" wrapText="1"/>
    </xf>
    <xf numFmtId="0" fontId="121" fillId="0" borderId="122" xfId="0" applyFont="1" applyBorder="1" applyAlignment="1">
      <alignment horizontal="left" vertical="top" wrapText="1"/>
    </xf>
    <xf numFmtId="0" fontId="107" fillId="0" borderId="116" xfId="0" applyFont="1" applyBorder="1" applyAlignment="1">
      <alignment horizontal="left" vertical="top" wrapText="1"/>
    </xf>
    <xf numFmtId="0" fontId="107" fillId="0" borderId="109" xfId="0" applyFont="1" applyBorder="1" applyAlignment="1">
      <alignment horizontal="left" vertical="center" wrapText="1"/>
    </xf>
    <xf numFmtId="0" fontId="107" fillId="0" borderId="122" xfId="0" applyFont="1" applyBorder="1" applyAlignment="1">
      <alignment horizontal="left" vertical="center" wrapText="1"/>
    </xf>
    <xf numFmtId="0" fontId="121" fillId="0" borderId="116" xfId="0" applyFont="1" applyBorder="1" applyAlignment="1">
      <alignment vertical="center" wrapText="1"/>
    </xf>
    <xf numFmtId="0" fontId="107" fillId="0" borderId="116" xfId="0" applyFont="1" applyBorder="1" applyAlignment="1">
      <alignment horizontal="left" vertical="center" wrapText="1"/>
    </xf>
    <xf numFmtId="0" fontId="110" fillId="0" borderId="140" xfId="0" applyFont="1" applyBorder="1" applyAlignment="1">
      <alignment horizontal="center" vertical="center" wrapText="1"/>
    </xf>
    <xf numFmtId="0" fontId="110" fillId="0" borderId="141" xfId="0" applyFont="1" applyBorder="1" applyAlignment="1">
      <alignment horizontal="center" vertical="center" wrapText="1"/>
    </xf>
    <xf numFmtId="0" fontId="110" fillId="0" borderId="144" xfId="0" applyFont="1" applyBorder="1" applyAlignment="1">
      <alignment horizontal="center" vertical="center" wrapText="1"/>
    </xf>
    <xf numFmtId="168" fontId="110" fillId="0" borderId="143" xfId="0" applyNumberFormat="1" applyFont="1" applyBorder="1" applyAlignment="1">
      <alignment horizontal="center"/>
    </xf>
    <xf numFmtId="168" fontId="110" fillId="0" borderId="93" xfId="0" applyNumberFormat="1" applyFont="1" applyBorder="1" applyAlignment="1">
      <alignment horizontal="center"/>
    </xf>
    <xf numFmtId="168" fontId="110" fillId="0" borderId="79" xfId="0" applyNumberFormat="1" applyFont="1" applyBorder="1" applyAlignment="1">
      <alignment horizontal="center"/>
    </xf>
    <xf numFmtId="0" fontId="110" fillId="0" borderId="143" xfId="0" applyFont="1" applyBorder="1" applyAlignment="1">
      <alignment horizontal="center" vertical="top" wrapText="1"/>
    </xf>
    <xf numFmtId="0" fontId="110" fillId="0" borderId="93" xfId="0" applyFont="1" applyBorder="1" applyAlignment="1">
      <alignment horizontal="center" vertical="top" wrapText="1"/>
    </xf>
    <xf numFmtId="0" fontId="110" fillId="0" borderId="79" xfId="0" applyFont="1" applyBorder="1" applyAlignment="1">
      <alignment horizontal="center" vertical="top" wrapText="1"/>
    </xf>
    <xf numFmtId="0" fontId="110" fillId="0" borderId="142" xfId="0" applyFont="1" applyBorder="1" applyAlignment="1">
      <alignment horizontal="center" vertical="center" wrapText="1"/>
    </xf>
    <xf numFmtId="0" fontId="107" fillId="0" borderId="148" xfId="0" applyFont="1" applyBorder="1" applyAlignment="1">
      <alignment horizontal="left" vertical="center" wrapText="1"/>
    </xf>
    <xf numFmtId="0" fontId="107" fillId="0" borderId="144" xfId="0" applyFont="1" applyBorder="1" applyAlignment="1">
      <alignment horizontal="left" vertical="center" wrapText="1"/>
    </xf>
    <xf numFmtId="0" fontId="110" fillId="0" borderId="140" xfId="1" applyFont="1" applyFill="1" applyBorder="1" applyAlignment="1">
      <alignment horizontal="center" vertical="center" wrapText="1"/>
    </xf>
    <xf numFmtId="0" fontId="110" fillId="0" borderId="141" xfId="1" applyFont="1" applyFill="1" applyBorder="1" applyAlignment="1">
      <alignment horizontal="center" vertical="center" wrapText="1"/>
    </xf>
    <xf numFmtId="0" fontId="110" fillId="0" borderId="142" xfId="1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/>
    </xf>
    <xf numFmtId="168" fontId="110" fillId="0" borderId="86" xfId="0" applyNumberFormat="1" applyFont="1" applyFill="1" applyBorder="1" applyAlignment="1">
      <alignment horizontal="right" wrapText="1"/>
    </xf>
    <xf numFmtId="49" fontId="107" fillId="0" borderId="137" xfId="0" applyNumberFormat="1" applyFont="1" applyFill="1" applyBorder="1" applyAlignment="1">
      <alignment horizontal="center" vertical="center" wrapText="1"/>
    </xf>
    <xf numFmtId="49" fontId="107" fillId="0" borderId="122" xfId="0" applyNumberFormat="1" applyFont="1" applyFill="1" applyBorder="1" applyAlignment="1">
      <alignment horizontal="center" vertical="center" wrapText="1"/>
    </xf>
    <xf numFmtId="0" fontId="107" fillId="0" borderId="126" xfId="0" applyNumberFormat="1" applyFont="1" applyFill="1" applyBorder="1" applyAlignment="1">
      <alignment horizontal="center" vertical="center" wrapText="1"/>
    </xf>
    <xf numFmtId="168" fontId="107" fillId="0" borderId="126" xfId="0" applyNumberFormat="1" applyFont="1" applyFill="1" applyBorder="1" applyAlignment="1">
      <alignment horizontal="center" vertical="center" wrapText="1"/>
    </xf>
    <xf numFmtId="168" fontId="107" fillId="0" borderId="79" xfId="0" applyNumberFormat="1" applyFont="1" applyFill="1" applyBorder="1" applyAlignment="1">
      <alignment horizontal="center" vertical="center" wrapText="1"/>
    </xf>
    <xf numFmtId="168" fontId="107" fillId="0" borderId="137" xfId="0" applyNumberFormat="1" applyFont="1" applyFill="1" applyBorder="1" applyAlignment="1">
      <alignment horizontal="center" vertical="center" wrapText="1"/>
    </xf>
    <xf numFmtId="168" fontId="107" fillId="0" borderId="138" xfId="0" applyNumberFormat="1" applyFont="1" applyFill="1" applyBorder="1" applyAlignment="1">
      <alignment horizontal="center" vertical="center" wrapText="1"/>
    </xf>
    <xf numFmtId="168" fontId="107" fillId="0" borderId="122" xfId="0" applyNumberFormat="1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wrapText="1"/>
    </xf>
  </cellXfs>
  <cellStyles count="5307">
    <cellStyle name=" Verticals" xfId="97"/>
    <cellStyle name="_1_²ÜºÈÆø" xfId="98"/>
    <cellStyle name="_artabyuje" xfId="99"/>
    <cellStyle name="_artabyuje 2" xfId="2136"/>
    <cellStyle name="_artabyuje_3.Havelvacner_N1_12 23.01.2018" xfId="1909"/>
    <cellStyle name="_Sheet2" xfId="100"/>
    <cellStyle name="_Sheet2_2016_Q2" xfId="101"/>
    <cellStyle name="_stamp14-16..." xfId="102"/>
    <cellStyle name="20% - Accent1" xfId="902" builtinId="30" customBuiltin="1"/>
    <cellStyle name="20% - Accent1 2" xfId="15"/>
    <cellStyle name="20% - Accent1 2 2" xfId="103"/>
    <cellStyle name="20% - Accent1 2 2 2" xfId="1910"/>
    <cellStyle name="20% - Accent1 2 2 2 2" xfId="1911"/>
    <cellStyle name="20% - Accent1 2 2 3" xfId="1912"/>
    <cellStyle name="20% - Accent1 2 3" xfId="104"/>
    <cellStyle name="20% - Accent1 2 3 2" xfId="1913"/>
    <cellStyle name="20% - Accent1 2 4" xfId="1914"/>
    <cellStyle name="20% - Accent1 2 4 2" xfId="1915"/>
    <cellStyle name="20% - Accent1 2 5" xfId="1916"/>
    <cellStyle name="20% - Accent1 2 6" xfId="2137"/>
    <cellStyle name="20% - Accent1 2 7" xfId="2138"/>
    <cellStyle name="20% - Accent1 3" xfId="1830"/>
    <cellStyle name="20% - Accent2" xfId="906" builtinId="34" customBuiltin="1"/>
    <cellStyle name="20% - Accent2 2" xfId="16"/>
    <cellStyle name="20% - Accent2 2 2" xfId="105"/>
    <cellStyle name="20% - Accent2 2 2 2" xfId="1917"/>
    <cellStyle name="20% - Accent2 2 2 2 2" xfId="1918"/>
    <cellStyle name="20% - Accent2 2 2 3" xfId="1919"/>
    <cellStyle name="20% - Accent2 2 3" xfId="106"/>
    <cellStyle name="20% - Accent2 2 3 2" xfId="1920"/>
    <cellStyle name="20% - Accent2 2 4" xfId="1921"/>
    <cellStyle name="20% - Accent2 2 4 2" xfId="1922"/>
    <cellStyle name="20% - Accent2 2 5" xfId="1923"/>
    <cellStyle name="20% - Accent2 2 6" xfId="2139"/>
    <cellStyle name="20% - Accent2 2 7" xfId="2140"/>
    <cellStyle name="20% - Accent2 3" xfId="1831"/>
    <cellStyle name="20% - Accent3" xfId="910" builtinId="38" customBuiltin="1"/>
    <cellStyle name="20% - Accent3 2" xfId="17"/>
    <cellStyle name="20% - Accent3 2 2" xfId="107"/>
    <cellStyle name="20% - Accent3 2 2 2" xfId="1924"/>
    <cellStyle name="20% - Accent3 2 2 2 2" xfId="1925"/>
    <cellStyle name="20% - Accent3 2 2 3" xfId="1926"/>
    <cellStyle name="20% - Accent3 2 3" xfId="108"/>
    <cellStyle name="20% - Accent3 2 3 2" xfId="1927"/>
    <cellStyle name="20% - Accent3 2 4" xfId="1928"/>
    <cellStyle name="20% - Accent3 2 4 2" xfId="1929"/>
    <cellStyle name="20% - Accent3 2 5" xfId="1930"/>
    <cellStyle name="20% - Accent3 2 6" xfId="2141"/>
    <cellStyle name="20% - Accent3 2 7" xfId="2142"/>
    <cellStyle name="20% - Accent3 3" xfId="1832"/>
    <cellStyle name="20% - Accent4" xfId="914" builtinId="42" customBuiltin="1"/>
    <cellStyle name="20% - Accent4 2" xfId="18"/>
    <cellStyle name="20% - Accent4 2 2" xfId="109"/>
    <cellStyle name="20% - Accent4 2 2 2" xfId="1931"/>
    <cellStyle name="20% - Accent4 2 2 2 2" xfId="1932"/>
    <cellStyle name="20% - Accent4 2 2 3" xfId="1933"/>
    <cellStyle name="20% - Accent4 2 3" xfId="110"/>
    <cellStyle name="20% - Accent4 2 3 2" xfId="1934"/>
    <cellStyle name="20% - Accent4 2 4" xfId="1935"/>
    <cellStyle name="20% - Accent4 2 4 2" xfId="1936"/>
    <cellStyle name="20% - Accent4 2 5" xfId="1937"/>
    <cellStyle name="20% - Accent4 2 6" xfId="2143"/>
    <cellStyle name="20% - Accent4 2 7" xfId="2144"/>
    <cellStyle name="20% - Accent4 3" xfId="1833"/>
    <cellStyle name="20% - Accent5" xfId="918" builtinId="46" customBuiltin="1"/>
    <cellStyle name="20% - Accent5 2" xfId="19"/>
    <cellStyle name="20% - Accent5 2 2" xfId="111"/>
    <cellStyle name="20% - Accent5 2 2 2" xfId="1938"/>
    <cellStyle name="20% - Accent5 2 2 2 2" xfId="1939"/>
    <cellStyle name="20% - Accent5 2 2 3" xfId="1940"/>
    <cellStyle name="20% - Accent5 2 3" xfId="112"/>
    <cellStyle name="20% - Accent5 2 3 2" xfId="1941"/>
    <cellStyle name="20% - Accent5 2 4" xfId="1942"/>
    <cellStyle name="20% - Accent5 2 4 2" xfId="1943"/>
    <cellStyle name="20% - Accent5 2 5" xfId="1944"/>
    <cellStyle name="20% - Accent5 2 6" xfId="2145"/>
    <cellStyle name="20% - Accent5 2 7" xfId="2146"/>
    <cellStyle name="20% - Accent5 3" xfId="1834"/>
    <cellStyle name="20% - Accent6" xfId="922" builtinId="50" customBuiltin="1"/>
    <cellStyle name="20% - Accent6 2" xfId="20"/>
    <cellStyle name="20% - Accent6 2 2" xfId="113"/>
    <cellStyle name="20% - Accent6 2 2 2" xfId="1945"/>
    <cellStyle name="20% - Accent6 2 2 2 2" xfId="1946"/>
    <cellStyle name="20% - Accent6 2 2 3" xfId="1947"/>
    <cellStyle name="20% - Accent6 2 3" xfId="114"/>
    <cellStyle name="20% - Accent6 2 3 2" xfId="1948"/>
    <cellStyle name="20% - Accent6 2 4" xfId="1949"/>
    <cellStyle name="20% - Accent6 2 4 2" xfId="1950"/>
    <cellStyle name="20% - Accent6 2 5" xfId="1951"/>
    <cellStyle name="20% - Accent6 2 6" xfId="2147"/>
    <cellStyle name="20% - Accent6 2 7" xfId="2148"/>
    <cellStyle name="20% - Accent6 3" xfId="1835"/>
    <cellStyle name="20% - Акцент1" xfId="2022"/>
    <cellStyle name="20% - Акцент2" xfId="2023"/>
    <cellStyle name="20% - Акцент3" xfId="2024"/>
    <cellStyle name="20% - Акцент4" xfId="2025"/>
    <cellStyle name="20% - Акцент5" xfId="2026"/>
    <cellStyle name="20% - Акцент6" xfId="2027"/>
    <cellStyle name="40% - Accent1" xfId="903" builtinId="31" customBuiltin="1"/>
    <cellStyle name="40% - Accent1 2" xfId="21"/>
    <cellStyle name="40% - Accent1 2 2" xfId="115"/>
    <cellStyle name="40% - Accent1 2 2 2" xfId="1952"/>
    <cellStyle name="40% - Accent1 2 2 2 2" xfId="1953"/>
    <cellStyle name="40% - Accent1 2 2 3" xfId="1954"/>
    <cellStyle name="40% - Accent1 2 3" xfId="116"/>
    <cellStyle name="40% - Accent1 2 3 2" xfId="1955"/>
    <cellStyle name="40% - Accent1 2 4" xfId="1956"/>
    <cellStyle name="40% - Accent1 2 4 2" xfId="1957"/>
    <cellStyle name="40% - Accent1 2 5" xfId="1958"/>
    <cellStyle name="40% - Accent1 2 6" xfId="2149"/>
    <cellStyle name="40% - Accent1 2 7" xfId="2150"/>
    <cellStyle name="40% - Accent1 3" xfId="1836"/>
    <cellStyle name="40% - Accent2" xfId="907" builtinId="35" customBuiltin="1"/>
    <cellStyle name="40% - Accent2 2" xfId="22"/>
    <cellStyle name="40% - Accent2 2 2" xfId="117"/>
    <cellStyle name="40% - Accent2 2 2 2" xfId="1959"/>
    <cellStyle name="40% - Accent2 2 2 2 2" xfId="1960"/>
    <cellStyle name="40% - Accent2 2 2 3" xfId="1961"/>
    <cellStyle name="40% - Accent2 2 3" xfId="118"/>
    <cellStyle name="40% - Accent2 2 3 2" xfId="1962"/>
    <cellStyle name="40% - Accent2 2 4" xfId="1963"/>
    <cellStyle name="40% - Accent2 2 4 2" xfId="1964"/>
    <cellStyle name="40% - Accent2 2 5" xfId="1965"/>
    <cellStyle name="40% - Accent2 2 6" xfId="2151"/>
    <cellStyle name="40% - Accent2 2 7" xfId="2152"/>
    <cellStyle name="40% - Accent2 3" xfId="1837"/>
    <cellStyle name="40% - Accent3" xfId="911" builtinId="39" customBuiltin="1"/>
    <cellStyle name="40% - Accent3 2" xfId="23"/>
    <cellStyle name="40% - Accent3 2 2" xfId="119"/>
    <cellStyle name="40% - Accent3 2 2 2" xfId="1966"/>
    <cellStyle name="40% - Accent3 2 2 2 2" xfId="1967"/>
    <cellStyle name="40% - Accent3 2 2 3" xfId="1968"/>
    <cellStyle name="40% - Accent3 2 3" xfId="120"/>
    <cellStyle name="40% - Accent3 2 3 2" xfId="1969"/>
    <cellStyle name="40% - Accent3 2 4" xfId="1970"/>
    <cellStyle name="40% - Accent3 2 4 2" xfId="1971"/>
    <cellStyle name="40% - Accent3 2 5" xfId="1972"/>
    <cellStyle name="40% - Accent3 2 6" xfId="2153"/>
    <cellStyle name="40% - Accent3 2 7" xfId="2154"/>
    <cellStyle name="40% - Accent3 3" xfId="1838"/>
    <cellStyle name="40% - Accent4" xfId="915" builtinId="43" customBuiltin="1"/>
    <cellStyle name="40% - Accent4 2" xfId="24"/>
    <cellStyle name="40% - Accent4 2 2" xfId="121"/>
    <cellStyle name="40% - Accent4 2 2 2" xfId="1973"/>
    <cellStyle name="40% - Accent4 2 2 2 2" xfId="1974"/>
    <cellStyle name="40% - Accent4 2 2 3" xfId="1975"/>
    <cellStyle name="40% - Accent4 2 3" xfId="122"/>
    <cellStyle name="40% - Accent4 2 3 2" xfId="1976"/>
    <cellStyle name="40% - Accent4 2 4" xfId="1977"/>
    <cellStyle name="40% - Accent4 2 4 2" xfId="1978"/>
    <cellStyle name="40% - Accent4 2 5" xfId="1979"/>
    <cellStyle name="40% - Accent4 2 6" xfId="2155"/>
    <cellStyle name="40% - Accent4 2 7" xfId="2156"/>
    <cellStyle name="40% - Accent4 3" xfId="1839"/>
    <cellStyle name="40% - Accent5" xfId="919" builtinId="47" customBuiltin="1"/>
    <cellStyle name="40% - Accent5 2" xfId="25"/>
    <cellStyle name="40% - Accent5 2 2" xfId="123"/>
    <cellStyle name="40% - Accent5 2 2 2" xfId="1980"/>
    <cellStyle name="40% - Accent5 2 2 2 2" xfId="1981"/>
    <cellStyle name="40% - Accent5 2 2 3" xfId="1982"/>
    <cellStyle name="40% - Accent5 2 3" xfId="124"/>
    <cellStyle name="40% - Accent5 2 3 2" xfId="1983"/>
    <cellStyle name="40% - Accent5 2 4" xfId="1984"/>
    <cellStyle name="40% - Accent5 2 4 2" xfId="1985"/>
    <cellStyle name="40% - Accent5 2 5" xfId="1986"/>
    <cellStyle name="40% - Accent5 2 6" xfId="2157"/>
    <cellStyle name="40% - Accent5 2 7" xfId="2158"/>
    <cellStyle name="40% - Accent5 3" xfId="1840"/>
    <cellStyle name="40% - Accent6" xfId="923" builtinId="51" customBuiltin="1"/>
    <cellStyle name="40% - Accent6 2" xfId="26"/>
    <cellStyle name="40% - Accent6 2 2" xfId="125"/>
    <cellStyle name="40% - Accent6 2 2 2" xfId="1987"/>
    <cellStyle name="40% - Accent6 2 2 2 2" xfId="1988"/>
    <cellStyle name="40% - Accent6 2 2 3" xfId="1989"/>
    <cellStyle name="40% - Accent6 2 3" xfId="126"/>
    <cellStyle name="40% - Accent6 2 3 2" xfId="1990"/>
    <cellStyle name="40% - Accent6 2 4" xfId="1991"/>
    <cellStyle name="40% - Accent6 2 4 2" xfId="1992"/>
    <cellStyle name="40% - Accent6 2 5" xfId="1993"/>
    <cellStyle name="40% - Accent6 2 6" xfId="2159"/>
    <cellStyle name="40% - Accent6 2 7" xfId="2160"/>
    <cellStyle name="40% - Accent6 3" xfId="1841"/>
    <cellStyle name="40% - Акцент1" xfId="2028"/>
    <cellStyle name="40% - Акцент2" xfId="2029"/>
    <cellStyle name="40% - Акцент3" xfId="2030"/>
    <cellStyle name="40% - Акцент4" xfId="2031"/>
    <cellStyle name="40% - Акцент5" xfId="2032"/>
    <cellStyle name="40% - Акцент6" xfId="2033"/>
    <cellStyle name="60% - Accent1" xfId="904" builtinId="32" customBuiltin="1"/>
    <cellStyle name="60% - Accent1 2" xfId="27"/>
    <cellStyle name="60% - Accent1 2 2" xfId="127"/>
    <cellStyle name="60% - Accent1 2 3" xfId="128"/>
    <cellStyle name="60% - Accent1 2 4" xfId="2161"/>
    <cellStyle name="60% - Accent1 2 5" xfId="2162"/>
    <cellStyle name="60% - Accent1 3" xfId="1842"/>
    <cellStyle name="60% - Accent2" xfId="908" builtinId="36" customBuiltin="1"/>
    <cellStyle name="60% - Accent2 2" xfId="28"/>
    <cellStyle name="60% - Accent2 2 2" xfId="129"/>
    <cellStyle name="60% - Accent2 2 3" xfId="130"/>
    <cellStyle name="60% - Accent2 2 4" xfId="2163"/>
    <cellStyle name="60% - Accent2 2 5" xfId="2164"/>
    <cellStyle name="60% - Accent2 3" xfId="1843"/>
    <cellStyle name="60% - Accent3" xfId="912" builtinId="40" customBuiltin="1"/>
    <cellStyle name="60% - Accent3 2" xfId="29"/>
    <cellStyle name="60% - Accent3 2 2" xfId="131"/>
    <cellStyle name="60% - Accent3 2 3" xfId="132"/>
    <cellStyle name="60% - Accent3 2 4" xfId="2165"/>
    <cellStyle name="60% - Accent3 2 5" xfId="2166"/>
    <cellStyle name="60% - Accent3 3" xfId="1844"/>
    <cellStyle name="60% - Accent4" xfId="916" builtinId="44" customBuiltin="1"/>
    <cellStyle name="60% - Accent4 2" xfId="30"/>
    <cellStyle name="60% - Accent4 2 2" xfId="133"/>
    <cellStyle name="60% - Accent4 2 3" xfId="134"/>
    <cellStyle name="60% - Accent4 2 4" xfId="2167"/>
    <cellStyle name="60% - Accent4 2 5" xfId="2168"/>
    <cellStyle name="60% - Accent4 3" xfId="1845"/>
    <cellStyle name="60% - Accent5" xfId="920" builtinId="48" customBuiltin="1"/>
    <cellStyle name="60% - Accent5 2" xfId="31"/>
    <cellStyle name="60% - Accent5 2 2" xfId="135"/>
    <cellStyle name="60% - Accent5 2 3" xfId="136"/>
    <cellStyle name="60% - Accent5 2 4" xfId="2169"/>
    <cellStyle name="60% - Accent5 2 5" xfId="2170"/>
    <cellStyle name="60% - Accent5 3" xfId="1846"/>
    <cellStyle name="60% - Accent6" xfId="924" builtinId="52" customBuiltin="1"/>
    <cellStyle name="60% - Accent6 2" xfId="32"/>
    <cellStyle name="60% - Accent6 2 2" xfId="137"/>
    <cellStyle name="60% - Accent6 2 3" xfId="138"/>
    <cellStyle name="60% - Accent6 2 4" xfId="2171"/>
    <cellStyle name="60% - Accent6 2 5" xfId="2172"/>
    <cellStyle name="60% - Accent6 3" xfId="1847"/>
    <cellStyle name="60% - Акцент1" xfId="2034"/>
    <cellStyle name="60% - Акцент2" xfId="2035"/>
    <cellStyle name="60% - Акцент3" xfId="2036"/>
    <cellStyle name="60% - Акцент4" xfId="2037"/>
    <cellStyle name="60% - Акцент5" xfId="2038"/>
    <cellStyle name="60% - Акцент6" xfId="2039"/>
    <cellStyle name="Accent1" xfId="901" builtinId="29" customBuiltin="1"/>
    <cellStyle name="Accent1 - 20%" xfId="139"/>
    <cellStyle name="Accent1 - 40%" xfId="140"/>
    <cellStyle name="Accent1 - 60%" xfId="141"/>
    <cellStyle name="Accent1 10" xfId="142"/>
    <cellStyle name="Accent1 11" xfId="143"/>
    <cellStyle name="Accent1 12" xfId="144"/>
    <cellStyle name="Accent1 13" xfId="145"/>
    <cellStyle name="Accent1 14" xfId="146"/>
    <cellStyle name="Accent1 15" xfId="1848"/>
    <cellStyle name="Accent1 16" xfId="1872"/>
    <cellStyle name="Accent1 17" xfId="1885"/>
    <cellStyle name="Accent1 18" xfId="1884"/>
    <cellStyle name="Accent1 2" xfId="33"/>
    <cellStyle name="Accent1 2 2" xfId="147"/>
    <cellStyle name="Accent1 2 3" xfId="148"/>
    <cellStyle name="Accent1 2 4" xfId="2173"/>
    <cellStyle name="Accent1 2 5" xfId="2174"/>
    <cellStyle name="Accent1 3" xfId="149"/>
    <cellStyle name="Accent1 3 2" xfId="2175"/>
    <cellStyle name="Accent1 4" xfId="150"/>
    <cellStyle name="Accent1 5" xfId="151"/>
    <cellStyle name="Accent1 6" xfId="152"/>
    <cellStyle name="Accent1 7" xfId="153"/>
    <cellStyle name="Accent1 8" xfId="154"/>
    <cellStyle name="Accent1 9" xfId="155"/>
    <cellStyle name="Accent2" xfId="905" builtinId="33" customBuiltin="1"/>
    <cellStyle name="Accent2 - 20%" xfId="156"/>
    <cellStyle name="Accent2 - 40%" xfId="157"/>
    <cellStyle name="Accent2 - 60%" xfId="158"/>
    <cellStyle name="Accent2 10" xfId="159"/>
    <cellStyle name="Accent2 11" xfId="160"/>
    <cellStyle name="Accent2 12" xfId="161"/>
    <cellStyle name="Accent2 13" xfId="162"/>
    <cellStyle name="Accent2 14" xfId="163"/>
    <cellStyle name="Accent2 15" xfId="1849"/>
    <cellStyle name="Accent2 16" xfId="1873"/>
    <cellStyle name="Accent2 17" xfId="1886"/>
    <cellStyle name="Accent2 18" xfId="1883"/>
    <cellStyle name="Accent2 2" xfId="34"/>
    <cellStyle name="Accent2 2 2" xfId="164"/>
    <cellStyle name="Accent2 2 3" xfId="165"/>
    <cellStyle name="Accent2 2 4" xfId="2176"/>
    <cellStyle name="Accent2 2 5" xfId="2177"/>
    <cellStyle name="Accent2 3" xfId="166"/>
    <cellStyle name="Accent2 3 2" xfId="2178"/>
    <cellStyle name="Accent2 4" xfId="167"/>
    <cellStyle name="Accent2 5" xfId="168"/>
    <cellStyle name="Accent2 6" xfId="169"/>
    <cellStyle name="Accent2 7" xfId="170"/>
    <cellStyle name="Accent2 8" xfId="171"/>
    <cellStyle name="Accent2 9" xfId="172"/>
    <cellStyle name="Accent3" xfId="909" builtinId="37" customBuiltin="1"/>
    <cellStyle name="Accent3 - 20%" xfId="173"/>
    <cellStyle name="Accent3 - 40%" xfId="174"/>
    <cellStyle name="Accent3 - 60%" xfId="175"/>
    <cellStyle name="Accent3 10" xfId="176"/>
    <cellStyle name="Accent3 11" xfId="177"/>
    <cellStyle name="Accent3 12" xfId="178"/>
    <cellStyle name="Accent3 13" xfId="179"/>
    <cellStyle name="Accent3 14" xfId="180"/>
    <cellStyle name="Accent3 15" xfId="1850"/>
    <cellStyle name="Accent3 16" xfId="1874"/>
    <cellStyle name="Accent3 17" xfId="1887"/>
    <cellStyle name="Accent3 18" xfId="1882"/>
    <cellStyle name="Accent3 2" xfId="35"/>
    <cellStyle name="Accent3 2 2" xfId="181"/>
    <cellStyle name="Accent3 2 3" xfId="182"/>
    <cellStyle name="Accent3 2 4" xfId="2179"/>
    <cellStyle name="Accent3 2 5" xfId="2180"/>
    <cellStyle name="Accent3 3" xfId="183"/>
    <cellStyle name="Accent3 3 2" xfId="2181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" xfId="913" builtinId="41" customBuiltin="1"/>
    <cellStyle name="Accent4 - 20%" xfId="190"/>
    <cellStyle name="Accent4 - 40%" xfId="191"/>
    <cellStyle name="Accent4 - 60%" xfId="192"/>
    <cellStyle name="Accent4 10" xfId="193"/>
    <cellStyle name="Accent4 11" xfId="194"/>
    <cellStyle name="Accent4 12" xfId="195"/>
    <cellStyle name="Accent4 13" xfId="196"/>
    <cellStyle name="Accent4 14" xfId="197"/>
    <cellStyle name="Accent4 15" xfId="1851"/>
    <cellStyle name="Accent4 16" xfId="1875"/>
    <cellStyle name="Accent4 17" xfId="1888"/>
    <cellStyle name="Accent4 18" xfId="1881"/>
    <cellStyle name="Accent4 2" xfId="36"/>
    <cellStyle name="Accent4 2 2" xfId="198"/>
    <cellStyle name="Accent4 2 3" xfId="199"/>
    <cellStyle name="Accent4 2 4" xfId="2182"/>
    <cellStyle name="Accent4 2 5" xfId="2183"/>
    <cellStyle name="Accent4 3" xfId="200"/>
    <cellStyle name="Accent4 3 2" xfId="2184"/>
    <cellStyle name="Accent4 4" xfId="201"/>
    <cellStyle name="Accent4 5" xfId="202"/>
    <cellStyle name="Accent4 6" xfId="203"/>
    <cellStyle name="Accent4 7" xfId="204"/>
    <cellStyle name="Accent4 8" xfId="205"/>
    <cellStyle name="Accent4 9" xfId="206"/>
    <cellStyle name="Accent5" xfId="917" builtinId="45" customBuiltin="1"/>
    <cellStyle name="Accent5 - 20%" xfId="207"/>
    <cellStyle name="Accent5 - 40%" xfId="208"/>
    <cellStyle name="Accent5 - 60%" xfId="209"/>
    <cellStyle name="Accent5 10" xfId="210"/>
    <cellStyle name="Accent5 11" xfId="211"/>
    <cellStyle name="Accent5 12" xfId="212"/>
    <cellStyle name="Accent5 13" xfId="213"/>
    <cellStyle name="Accent5 14" xfId="214"/>
    <cellStyle name="Accent5 15" xfId="1852"/>
    <cellStyle name="Accent5 16" xfId="1876"/>
    <cellStyle name="Accent5 17" xfId="1889"/>
    <cellStyle name="Accent5 18" xfId="1880"/>
    <cellStyle name="Accent5 2" xfId="37"/>
    <cellStyle name="Accent5 2 2" xfId="215"/>
    <cellStyle name="Accent5 2 3" xfId="216"/>
    <cellStyle name="Accent5 2 4" xfId="2185"/>
    <cellStyle name="Accent5 2 5" xfId="2186"/>
    <cellStyle name="Accent5 3" xfId="217"/>
    <cellStyle name="Accent5 3 2" xfId="2187"/>
    <cellStyle name="Accent5 4" xfId="218"/>
    <cellStyle name="Accent5 5" xfId="219"/>
    <cellStyle name="Accent5 6" xfId="220"/>
    <cellStyle name="Accent5 7" xfId="221"/>
    <cellStyle name="Accent5 8" xfId="222"/>
    <cellStyle name="Accent5 9" xfId="223"/>
    <cellStyle name="Accent6" xfId="921" builtinId="49" customBuiltin="1"/>
    <cellStyle name="Accent6 - 20%" xfId="224"/>
    <cellStyle name="Accent6 - 40%" xfId="225"/>
    <cellStyle name="Accent6 - 60%" xfId="226"/>
    <cellStyle name="Accent6 10" xfId="227"/>
    <cellStyle name="Accent6 11" xfId="228"/>
    <cellStyle name="Accent6 12" xfId="229"/>
    <cellStyle name="Accent6 13" xfId="230"/>
    <cellStyle name="Accent6 14" xfId="231"/>
    <cellStyle name="Accent6 15" xfId="1853"/>
    <cellStyle name="Accent6 16" xfId="1877"/>
    <cellStyle name="Accent6 17" xfId="1890"/>
    <cellStyle name="Accent6 18" xfId="1879"/>
    <cellStyle name="Accent6 2" xfId="38"/>
    <cellStyle name="Accent6 2 2" xfId="232"/>
    <cellStyle name="Accent6 2 3" xfId="233"/>
    <cellStyle name="Accent6 2 4" xfId="2188"/>
    <cellStyle name="Accent6 2 5" xfId="2189"/>
    <cellStyle name="Accent6 3" xfId="234"/>
    <cellStyle name="Accent6 3 2" xfId="2190"/>
    <cellStyle name="Accent6 4" xfId="235"/>
    <cellStyle name="Accent6 5" xfId="236"/>
    <cellStyle name="Accent6 6" xfId="237"/>
    <cellStyle name="Accent6 7" xfId="238"/>
    <cellStyle name="Accent6 8" xfId="239"/>
    <cellStyle name="Accent6 9" xfId="240"/>
    <cellStyle name="al_laroux_7_laroux_1_²ðò²Ê´²ÜÎ" xfId="241"/>
    <cellStyle name="Bad" xfId="890" builtinId="27" customBuiltin="1"/>
    <cellStyle name="Bad 2" xfId="39"/>
    <cellStyle name="Bad 2 2" xfId="242"/>
    <cellStyle name="Bad 2 3" xfId="243"/>
    <cellStyle name="Bad 2 4" xfId="2191"/>
    <cellStyle name="Bad 2 5" xfId="2192"/>
    <cellStyle name="Bad 3" xfId="1854"/>
    <cellStyle name="Body" xfId="244"/>
    <cellStyle name="Calculation" xfId="894" builtinId="22" customBuiltin="1"/>
    <cellStyle name="Calculation 2" xfId="40"/>
    <cellStyle name="Calculation 2 10" xfId="927"/>
    <cellStyle name="Calculation 2 10 2" xfId="1775"/>
    <cellStyle name="Calculation 2 10 2 2" xfId="2193"/>
    <cellStyle name="Calculation 2 10 2 2 2" xfId="2194"/>
    <cellStyle name="Calculation 2 10 3" xfId="2195"/>
    <cellStyle name="Calculation 2 10 3 2" xfId="2196"/>
    <cellStyle name="Calculation 2 11" xfId="994"/>
    <cellStyle name="Calculation 2 11 2" xfId="2197"/>
    <cellStyle name="Calculation 2 11 2 2" xfId="2198"/>
    <cellStyle name="Calculation 2 11 3" xfId="2199"/>
    <cellStyle name="Calculation 2 12" xfId="1054"/>
    <cellStyle name="Calculation 2 12 2" xfId="2200"/>
    <cellStyle name="Calculation 2 12 2 2" xfId="2201"/>
    <cellStyle name="Calculation 2 13" xfId="2202"/>
    <cellStyle name="Calculation 2 13 2" xfId="2203"/>
    <cellStyle name="Calculation 2 14" xfId="2204"/>
    <cellStyle name="Calculation 2 15" xfId="2205"/>
    <cellStyle name="Calculation 2 2" xfId="79"/>
    <cellStyle name="Calculation 2 2 10" xfId="1000"/>
    <cellStyle name="Calculation 2 2 10 2" xfId="2206"/>
    <cellStyle name="Calculation 2 2 10 2 2" xfId="2207"/>
    <cellStyle name="Calculation 2 2 10 3" xfId="2208"/>
    <cellStyle name="Calculation 2 2 11" xfId="1008"/>
    <cellStyle name="Calculation 2 2 11 2" xfId="2209"/>
    <cellStyle name="Calculation 2 2 11 2 2" xfId="2210"/>
    <cellStyle name="Calculation 2 2 12" xfId="2211"/>
    <cellStyle name="Calculation 2 2 12 2" xfId="2212"/>
    <cellStyle name="Calculation 2 2 2" xfId="493"/>
    <cellStyle name="Calculation 2 2 2 10" xfId="1432"/>
    <cellStyle name="Calculation 2 2 2 10 2" xfId="2213"/>
    <cellStyle name="Calculation 2 2 2 10 2 2" xfId="2214"/>
    <cellStyle name="Calculation 2 2 2 11" xfId="2215"/>
    <cellStyle name="Calculation 2 2 2 11 2" xfId="2216"/>
    <cellStyle name="Calculation 2 2 2 2" xfId="575"/>
    <cellStyle name="Calculation 2 2 2 2 2" xfId="1060"/>
    <cellStyle name="Calculation 2 2 2 2 2 2" xfId="2217"/>
    <cellStyle name="Calculation 2 2 2 2 2 2 2" xfId="2218"/>
    <cellStyle name="Calculation 2 2 2 2 2 3" xfId="2219"/>
    <cellStyle name="Calculation 2 2 2 2 3" xfId="1466"/>
    <cellStyle name="Calculation 2 2 2 2 3 2" xfId="2220"/>
    <cellStyle name="Calculation 2 2 2 2 3 2 2" xfId="2221"/>
    <cellStyle name="Calculation 2 2 2 2 4" xfId="2222"/>
    <cellStyle name="Calculation 2 2 2 2 4 2" xfId="2223"/>
    <cellStyle name="Calculation 2 2 2 3" xfId="742"/>
    <cellStyle name="Calculation 2 2 2 3 2" xfId="1227"/>
    <cellStyle name="Calculation 2 2 2 3 2 2" xfId="2224"/>
    <cellStyle name="Calculation 2 2 2 3 2 2 2" xfId="2225"/>
    <cellStyle name="Calculation 2 2 2 3 2 3" xfId="2226"/>
    <cellStyle name="Calculation 2 2 2 3 3" xfId="1633"/>
    <cellStyle name="Calculation 2 2 2 3 3 2" xfId="2227"/>
    <cellStyle name="Calculation 2 2 2 3 3 2 2" xfId="2228"/>
    <cellStyle name="Calculation 2 2 2 3 4" xfId="2229"/>
    <cellStyle name="Calculation 2 2 2 3 4 2" xfId="2230"/>
    <cellStyle name="Calculation 2 2 2 4" xfId="691"/>
    <cellStyle name="Calculation 2 2 2 4 2" xfId="1176"/>
    <cellStyle name="Calculation 2 2 2 4 2 2" xfId="2231"/>
    <cellStyle name="Calculation 2 2 2 4 2 2 2" xfId="2232"/>
    <cellStyle name="Calculation 2 2 2 4 2 3" xfId="2233"/>
    <cellStyle name="Calculation 2 2 2 4 3" xfId="1582"/>
    <cellStyle name="Calculation 2 2 2 4 3 2" xfId="2234"/>
    <cellStyle name="Calculation 2 2 2 4 3 2 2" xfId="2235"/>
    <cellStyle name="Calculation 2 2 2 4 4" xfId="2236"/>
    <cellStyle name="Calculation 2 2 2 4 4 2" xfId="2237"/>
    <cellStyle name="Calculation 2 2 2 5" xfId="711"/>
    <cellStyle name="Calculation 2 2 2 5 2" xfId="1196"/>
    <cellStyle name="Calculation 2 2 2 5 2 2" xfId="2238"/>
    <cellStyle name="Calculation 2 2 2 5 2 2 2" xfId="2239"/>
    <cellStyle name="Calculation 2 2 2 5 2 3" xfId="2240"/>
    <cellStyle name="Calculation 2 2 2 5 3" xfId="1602"/>
    <cellStyle name="Calculation 2 2 2 5 3 2" xfId="2241"/>
    <cellStyle name="Calculation 2 2 2 5 3 2 2" xfId="2242"/>
    <cellStyle name="Calculation 2 2 2 5 4" xfId="2243"/>
    <cellStyle name="Calculation 2 2 2 5 4 2" xfId="2244"/>
    <cellStyle name="Calculation 2 2 2 6" xfId="813"/>
    <cellStyle name="Calculation 2 2 2 6 2" xfId="1298"/>
    <cellStyle name="Calculation 2 2 2 6 2 2" xfId="2245"/>
    <cellStyle name="Calculation 2 2 2 6 2 2 2" xfId="2246"/>
    <cellStyle name="Calculation 2 2 2 6 2 3" xfId="2247"/>
    <cellStyle name="Calculation 2 2 2 6 3" xfId="1704"/>
    <cellStyle name="Calculation 2 2 2 6 3 2" xfId="2248"/>
    <cellStyle name="Calculation 2 2 2 6 3 2 2" xfId="2249"/>
    <cellStyle name="Calculation 2 2 2 6 4" xfId="2250"/>
    <cellStyle name="Calculation 2 2 2 6 4 2" xfId="2251"/>
    <cellStyle name="Calculation 2 2 2 7" xfId="855"/>
    <cellStyle name="Calculation 2 2 2 7 2" xfId="1340"/>
    <cellStyle name="Calculation 2 2 2 7 2 2" xfId="2252"/>
    <cellStyle name="Calculation 2 2 2 7 2 2 2" xfId="2253"/>
    <cellStyle name="Calculation 2 2 2 7 2 3" xfId="2254"/>
    <cellStyle name="Calculation 2 2 2 7 3" xfId="1746"/>
    <cellStyle name="Calculation 2 2 2 7 3 2" xfId="2255"/>
    <cellStyle name="Calculation 2 2 2 7 3 2 2" xfId="2256"/>
    <cellStyle name="Calculation 2 2 2 7 4" xfId="2257"/>
    <cellStyle name="Calculation 2 2 2 7 4 2" xfId="2258"/>
    <cellStyle name="Calculation 2 2 2 8" xfId="928"/>
    <cellStyle name="Calculation 2 2 2 8 2" xfId="1776"/>
    <cellStyle name="Calculation 2 2 2 8 2 2" xfId="2259"/>
    <cellStyle name="Calculation 2 2 2 8 2 2 2" xfId="2260"/>
    <cellStyle name="Calculation 2 2 2 8 3" xfId="2261"/>
    <cellStyle name="Calculation 2 2 2 8 3 2" xfId="2262"/>
    <cellStyle name="Calculation 2 2 2 9" xfId="1025"/>
    <cellStyle name="Calculation 2 2 2 9 2" xfId="2263"/>
    <cellStyle name="Calculation 2 2 2 9 2 2" xfId="2264"/>
    <cellStyle name="Calculation 2 2 2 9 3" xfId="2265"/>
    <cellStyle name="Calculation 2 2 3" xfId="505"/>
    <cellStyle name="Calculation 2 2 3 10" xfId="1444"/>
    <cellStyle name="Calculation 2 2 3 10 2" xfId="2266"/>
    <cellStyle name="Calculation 2 2 3 10 2 2" xfId="2267"/>
    <cellStyle name="Calculation 2 2 3 11" xfId="2268"/>
    <cellStyle name="Calculation 2 2 3 11 2" xfId="2269"/>
    <cellStyle name="Calculation 2 2 3 2" xfId="718"/>
    <cellStyle name="Calculation 2 2 3 2 2" xfId="1203"/>
    <cellStyle name="Calculation 2 2 3 2 2 2" xfId="2270"/>
    <cellStyle name="Calculation 2 2 3 2 2 2 2" xfId="2271"/>
    <cellStyle name="Calculation 2 2 3 2 2 3" xfId="2272"/>
    <cellStyle name="Calculation 2 2 3 2 3" xfId="1609"/>
    <cellStyle name="Calculation 2 2 3 2 3 2" xfId="2273"/>
    <cellStyle name="Calculation 2 2 3 2 3 2 2" xfId="2274"/>
    <cellStyle name="Calculation 2 2 3 2 4" xfId="2275"/>
    <cellStyle name="Calculation 2 2 3 2 4 2" xfId="2276"/>
    <cellStyle name="Calculation 2 2 3 3" xfId="754"/>
    <cellStyle name="Calculation 2 2 3 3 2" xfId="1239"/>
    <cellStyle name="Calculation 2 2 3 3 2 2" xfId="2277"/>
    <cellStyle name="Calculation 2 2 3 3 2 2 2" xfId="2278"/>
    <cellStyle name="Calculation 2 2 3 3 2 3" xfId="2279"/>
    <cellStyle name="Calculation 2 2 3 3 3" xfId="1645"/>
    <cellStyle name="Calculation 2 2 3 3 3 2" xfId="2280"/>
    <cellStyle name="Calculation 2 2 3 3 3 2 2" xfId="2281"/>
    <cellStyle name="Calculation 2 2 3 3 4" xfId="2282"/>
    <cellStyle name="Calculation 2 2 3 3 4 2" xfId="2283"/>
    <cellStyle name="Calculation 2 2 3 4" xfId="694"/>
    <cellStyle name="Calculation 2 2 3 4 2" xfId="1179"/>
    <cellStyle name="Calculation 2 2 3 4 2 2" xfId="2284"/>
    <cellStyle name="Calculation 2 2 3 4 2 2 2" xfId="2285"/>
    <cellStyle name="Calculation 2 2 3 4 2 3" xfId="2286"/>
    <cellStyle name="Calculation 2 2 3 4 3" xfId="1585"/>
    <cellStyle name="Calculation 2 2 3 4 3 2" xfId="2287"/>
    <cellStyle name="Calculation 2 2 3 4 3 2 2" xfId="2288"/>
    <cellStyle name="Calculation 2 2 3 4 4" xfId="2289"/>
    <cellStyle name="Calculation 2 2 3 4 4 2" xfId="2290"/>
    <cellStyle name="Calculation 2 2 3 5" xfId="659"/>
    <cellStyle name="Calculation 2 2 3 5 2" xfId="1144"/>
    <cellStyle name="Calculation 2 2 3 5 2 2" xfId="2291"/>
    <cellStyle name="Calculation 2 2 3 5 2 2 2" xfId="2292"/>
    <cellStyle name="Calculation 2 2 3 5 2 3" xfId="2293"/>
    <cellStyle name="Calculation 2 2 3 5 3" xfId="1550"/>
    <cellStyle name="Calculation 2 2 3 5 3 2" xfId="2294"/>
    <cellStyle name="Calculation 2 2 3 5 3 2 2" xfId="2295"/>
    <cellStyle name="Calculation 2 2 3 5 4" xfId="2296"/>
    <cellStyle name="Calculation 2 2 3 5 4 2" xfId="2297"/>
    <cellStyle name="Calculation 2 2 3 6" xfId="825"/>
    <cellStyle name="Calculation 2 2 3 6 2" xfId="1310"/>
    <cellStyle name="Calculation 2 2 3 6 2 2" xfId="2298"/>
    <cellStyle name="Calculation 2 2 3 6 2 2 2" xfId="2299"/>
    <cellStyle name="Calculation 2 2 3 6 2 3" xfId="2300"/>
    <cellStyle name="Calculation 2 2 3 6 3" xfId="1716"/>
    <cellStyle name="Calculation 2 2 3 6 3 2" xfId="2301"/>
    <cellStyle name="Calculation 2 2 3 6 3 2 2" xfId="2302"/>
    <cellStyle name="Calculation 2 2 3 6 4" xfId="2303"/>
    <cellStyle name="Calculation 2 2 3 6 4 2" xfId="2304"/>
    <cellStyle name="Calculation 2 2 3 7" xfId="867"/>
    <cellStyle name="Calculation 2 2 3 7 2" xfId="1352"/>
    <cellStyle name="Calculation 2 2 3 7 2 2" xfId="2305"/>
    <cellStyle name="Calculation 2 2 3 7 2 2 2" xfId="2306"/>
    <cellStyle name="Calculation 2 2 3 7 2 3" xfId="2307"/>
    <cellStyle name="Calculation 2 2 3 7 3" xfId="1758"/>
    <cellStyle name="Calculation 2 2 3 7 3 2" xfId="2308"/>
    <cellStyle name="Calculation 2 2 3 7 3 2 2" xfId="2309"/>
    <cellStyle name="Calculation 2 2 3 7 4" xfId="2310"/>
    <cellStyle name="Calculation 2 2 3 7 4 2" xfId="2311"/>
    <cellStyle name="Calculation 2 2 3 8" xfId="929"/>
    <cellStyle name="Calculation 2 2 3 8 2" xfId="1777"/>
    <cellStyle name="Calculation 2 2 3 8 2 2" xfId="2312"/>
    <cellStyle name="Calculation 2 2 3 8 2 2 2" xfId="2313"/>
    <cellStyle name="Calculation 2 2 3 8 3" xfId="2314"/>
    <cellStyle name="Calculation 2 2 3 8 3 2" xfId="2315"/>
    <cellStyle name="Calculation 2 2 3 9" xfId="1037"/>
    <cellStyle name="Calculation 2 2 3 9 2" xfId="2316"/>
    <cellStyle name="Calculation 2 2 3 9 2 2" xfId="2317"/>
    <cellStyle name="Calculation 2 2 3 9 3" xfId="2318"/>
    <cellStyle name="Calculation 2 2 4" xfId="688"/>
    <cellStyle name="Calculation 2 2 4 2" xfId="1173"/>
    <cellStyle name="Calculation 2 2 4 2 2" xfId="2319"/>
    <cellStyle name="Calculation 2 2 4 2 2 2" xfId="2320"/>
    <cellStyle name="Calculation 2 2 4 2 3" xfId="2321"/>
    <cellStyle name="Calculation 2 2 4 3" xfId="1579"/>
    <cellStyle name="Calculation 2 2 4 3 2" xfId="2322"/>
    <cellStyle name="Calculation 2 2 4 3 2 2" xfId="2323"/>
    <cellStyle name="Calculation 2 2 4 4" xfId="2324"/>
    <cellStyle name="Calculation 2 2 4 4 2" xfId="2325"/>
    <cellStyle name="Calculation 2 2 5" xfId="780"/>
    <cellStyle name="Calculation 2 2 5 2" xfId="1265"/>
    <cellStyle name="Calculation 2 2 5 2 2" xfId="2326"/>
    <cellStyle name="Calculation 2 2 5 2 2 2" xfId="2327"/>
    <cellStyle name="Calculation 2 2 5 2 3" xfId="2328"/>
    <cellStyle name="Calculation 2 2 5 3" xfId="1671"/>
    <cellStyle name="Calculation 2 2 5 3 2" xfId="2329"/>
    <cellStyle name="Calculation 2 2 5 3 2 2" xfId="2330"/>
    <cellStyle name="Calculation 2 2 5 4" xfId="2331"/>
    <cellStyle name="Calculation 2 2 5 4 2" xfId="2332"/>
    <cellStyle name="Calculation 2 2 6" xfId="799"/>
    <cellStyle name="Calculation 2 2 6 2" xfId="1284"/>
    <cellStyle name="Calculation 2 2 6 2 2" xfId="2333"/>
    <cellStyle name="Calculation 2 2 6 2 2 2" xfId="2334"/>
    <cellStyle name="Calculation 2 2 6 2 3" xfId="2335"/>
    <cellStyle name="Calculation 2 2 6 3" xfId="1690"/>
    <cellStyle name="Calculation 2 2 6 3 2" xfId="2336"/>
    <cellStyle name="Calculation 2 2 6 3 2 2" xfId="2337"/>
    <cellStyle name="Calculation 2 2 6 4" xfId="2338"/>
    <cellStyle name="Calculation 2 2 6 4 2" xfId="2339"/>
    <cellStyle name="Calculation 2 2 7" xfId="667"/>
    <cellStyle name="Calculation 2 2 7 2" xfId="1152"/>
    <cellStyle name="Calculation 2 2 7 2 2" xfId="2340"/>
    <cellStyle name="Calculation 2 2 7 2 2 2" xfId="2341"/>
    <cellStyle name="Calculation 2 2 7 2 3" xfId="2342"/>
    <cellStyle name="Calculation 2 2 7 3" xfId="1558"/>
    <cellStyle name="Calculation 2 2 7 3 2" xfId="2343"/>
    <cellStyle name="Calculation 2 2 7 3 2 2" xfId="2344"/>
    <cellStyle name="Calculation 2 2 7 4" xfId="2345"/>
    <cellStyle name="Calculation 2 2 7 4 2" xfId="2346"/>
    <cellStyle name="Calculation 2 2 8" xfId="594"/>
    <cellStyle name="Calculation 2 2 8 2" xfId="1079"/>
    <cellStyle name="Calculation 2 2 8 2 2" xfId="2347"/>
    <cellStyle name="Calculation 2 2 8 2 2 2" xfId="2348"/>
    <cellStyle name="Calculation 2 2 8 2 3" xfId="2349"/>
    <cellStyle name="Calculation 2 2 8 3" xfId="1485"/>
    <cellStyle name="Calculation 2 2 8 3 2" xfId="2350"/>
    <cellStyle name="Calculation 2 2 8 3 2 2" xfId="2351"/>
    <cellStyle name="Calculation 2 2 8 4" xfId="2352"/>
    <cellStyle name="Calculation 2 2 8 4 2" xfId="2353"/>
    <cellStyle name="Calculation 2 2 9" xfId="930"/>
    <cellStyle name="Calculation 2 2 9 2" xfId="1778"/>
    <cellStyle name="Calculation 2 2 9 2 2" xfId="2354"/>
    <cellStyle name="Calculation 2 2 9 2 2 2" xfId="2355"/>
    <cellStyle name="Calculation 2 2 9 3" xfId="2356"/>
    <cellStyle name="Calculation 2 2 9 3 2" xfId="2357"/>
    <cellStyle name="Calculation 2 3" xfId="245"/>
    <cellStyle name="Calculation 2 3 10" xfId="931"/>
    <cellStyle name="Calculation 2 3 10 2" xfId="1779"/>
    <cellStyle name="Calculation 2 3 10 2 2" xfId="2358"/>
    <cellStyle name="Calculation 2 3 10 2 2 2" xfId="2359"/>
    <cellStyle name="Calculation 2 3 10 3" xfId="2360"/>
    <cellStyle name="Calculation 2 3 10 3 2" xfId="2361"/>
    <cellStyle name="Calculation 2 3 11" xfId="1011"/>
    <cellStyle name="Calculation 2 3 11 2" xfId="2362"/>
    <cellStyle name="Calculation 2 3 11 2 2" xfId="2363"/>
    <cellStyle name="Calculation 2 3 11 3" xfId="2364"/>
    <cellStyle name="Calculation 2 3 12" xfId="1010"/>
    <cellStyle name="Calculation 2 3 12 2" xfId="2365"/>
    <cellStyle name="Calculation 2 3 12 2 2" xfId="2366"/>
    <cellStyle name="Calculation 2 3 13" xfId="2367"/>
    <cellStyle name="Calculation 2 3 13 2" xfId="2368"/>
    <cellStyle name="Calculation 2 3 2" xfId="501"/>
    <cellStyle name="Calculation 2 3 2 10" xfId="1440"/>
    <cellStyle name="Calculation 2 3 2 10 2" xfId="2369"/>
    <cellStyle name="Calculation 2 3 2 10 2 2" xfId="2370"/>
    <cellStyle name="Calculation 2 3 2 11" xfId="2371"/>
    <cellStyle name="Calculation 2 3 2 11 2" xfId="2372"/>
    <cellStyle name="Calculation 2 3 2 2" xfId="715"/>
    <cellStyle name="Calculation 2 3 2 2 2" xfId="1200"/>
    <cellStyle name="Calculation 2 3 2 2 2 2" xfId="2373"/>
    <cellStyle name="Calculation 2 3 2 2 2 2 2" xfId="2374"/>
    <cellStyle name="Calculation 2 3 2 2 2 3" xfId="2375"/>
    <cellStyle name="Calculation 2 3 2 2 3" xfId="1606"/>
    <cellStyle name="Calculation 2 3 2 2 3 2" xfId="2376"/>
    <cellStyle name="Calculation 2 3 2 2 3 2 2" xfId="2377"/>
    <cellStyle name="Calculation 2 3 2 2 4" xfId="2378"/>
    <cellStyle name="Calculation 2 3 2 2 4 2" xfId="2379"/>
    <cellStyle name="Calculation 2 3 2 3" xfId="750"/>
    <cellStyle name="Calculation 2 3 2 3 2" xfId="1235"/>
    <cellStyle name="Calculation 2 3 2 3 2 2" xfId="2380"/>
    <cellStyle name="Calculation 2 3 2 3 2 2 2" xfId="2381"/>
    <cellStyle name="Calculation 2 3 2 3 2 3" xfId="2382"/>
    <cellStyle name="Calculation 2 3 2 3 3" xfId="1641"/>
    <cellStyle name="Calculation 2 3 2 3 3 2" xfId="2383"/>
    <cellStyle name="Calculation 2 3 2 3 3 2 2" xfId="2384"/>
    <cellStyle name="Calculation 2 3 2 3 4" xfId="2385"/>
    <cellStyle name="Calculation 2 3 2 3 4 2" xfId="2386"/>
    <cellStyle name="Calculation 2 3 2 4" xfId="589"/>
    <cellStyle name="Calculation 2 3 2 4 2" xfId="1074"/>
    <cellStyle name="Calculation 2 3 2 4 2 2" xfId="2387"/>
    <cellStyle name="Calculation 2 3 2 4 2 2 2" xfId="2388"/>
    <cellStyle name="Calculation 2 3 2 4 2 3" xfId="2389"/>
    <cellStyle name="Calculation 2 3 2 4 3" xfId="1480"/>
    <cellStyle name="Calculation 2 3 2 4 3 2" xfId="2390"/>
    <cellStyle name="Calculation 2 3 2 4 3 2 2" xfId="2391"/>
    <cellStyle name="Calculation 2 3 2 4 4" xfId="2392"/>
    <cellStyle name="Calculation 2 3 2 4 4 2" xfId="2393"/>
    <cellStyle name="Calculation 2 3 2 5" xfId="660"/>
    <cellStyle name="Calculation 2 3 2 5 2" xfId="1145"/>
    <cellStyle name="Calculation 2 3 2 5 2 2" xfId="2394"/>
    <cellStyle name="Calculation 2 3 2 5 2 2 2" xfId="2395"/>
    <cellStyle name="Calculation 2 3 2 5 2 3" xfId="2396"/>
    <cellStyle name="Calculation 2 3 2 5 3" xfId="1551"/>
    <cellStyle name="Calculation 2 3 2 5 3 2" xfId="2397"/>
    <cellStyle name="Calculation 2 3 2 5 3 2 2" xfId="2398"/>
    <cellStyle name="Calculation 2 3 2 5 4" xfId="2399"/>
    <cellStyle name="Calculation 2 3 2 5 4 2" xfId="2400"/>
    <cellStyle name="Calculation 2 3 2 6" xfId="821"/>
    <cellStyle name="Calculation 2 3 2 6 2" xfId="1306"/>
    <cellStyle name="Calculation 2 3 2 6 2 2" xfId="2401"/>
    <cellStyle name="Calculation 2 3 2 6 2 2 2" xfId="2402"/>
    <cellStyle name="Calculation 2 3 2 6 2 3" xfId="2403"/>
    <cellStyle name="Calculation 2 3 2 6 3" xfId="1712"/>
    <cellStyle name="Calculation 2 3 2 6 3 2" xfId="2404"/>
    <cellStyle name="Calculation 2 3 2 6 3 2 2" xfId="2405"/>
    <cellStyle name="Calculation 2 3 2 6 4" xfId="2406"/>
    <cellStyle name="Calculation 2 3 2 6 4 2" xfId="2407"/>
    <cellStyle name="Calculation 2 3 2 7" xfId="863"/>
    <cellStyle name="Calculation 2 3 2 7 2" xfId="1348"/>
    <cellStyle name="Calculation 2 3 2 7 2 2" xfId="2408"/>
    <cellStyle name="Calculation 2 3 2 7 2 2 2" xfId="2409"/>
    <cellStyle name="Calculation 2 3 2 7 2 3" xfId="2410"/>
    <cellStyle name="Calculation 2 3 2 7 3" xfId="1754"/>
    <cellStyle name="Calculation 2 3 2 7 3 2" xfId="2411"/>
    <cellStyle name="Calculation 2 3 2 7 3 2 2" xfId="2412"/>
    <cellStyle name="Calculation 2 3 2 7 4" xfId="2413"/>
    <cellStyle name="Calculation 2 3 2 7 4 2" xfId="2414"/>
    <cellStyle name="Calculation 2 3 2 8" xfId="932"/>
    <cellStyle name="Calculation 2 3 2 8 2" xfId="1780"/>
    <cellStyle name="Calculation 2 3 2 8 2 2" xfId="2415"/>
    <cellStyle name="Calculation 2 3 2 8 2 2 2" xfId="2416"/>
    <cellStyle name="Calculation 2 3 2 8 3" xfId="2417"/>
    <cellStyle name="Calculation 2 3 2 8 3 2" xfId="2418"/>
    <cellStyle name="Calculation 2 3 2 9" xfId="1033"/>
    <cellStyle name="Calculation 2 3 2 9 2" xfId="2419"/>
    <cellStyle name="Calculation 2 3 2 9 2 2" xfId="2420"/>
    <cellStyle name="Calculation 2 3 2 9 3" xfId="2421"/>
    <cellStyle name="Calculation 2 3 3" xfId="515"/>
    <cellStyle name="Calculation 2 3 3 10" xfId="1454"/>
    <cellStyle name="Calculation 2 3 3 10 2" xfId="2422"/>
    <cellStyle name="Calculation 2 3 3 10 2 2" xfId="2423"/>
    <cellStyle name="Calculation 2 3 3 11" xfId="2424"/>
    <cellStyle name="Calculation 2 3 3 11 2" xfId="2425"/>
    <cellStyle name="Calculation 2 3 3 2" xfId="728"/>
    <cellStyle name="Calculation 2 3 3 2 2" xfId="1213"/>
    <cellStyle name="Calculation 2 3 3 2 2 2" xfId="2426"/>
    <cellStyle name="Calculation 2 3 3 2 2 2 2" xfId="2427"/>
    <cellStyle name="Calculation 2 3 3 2 2 3" xfId="2428"/>
    <cellStyle name="Calculation 2 3 3 2 3" xfId="1619"/>
    <cellStyle name="Calculation 2 3 3 2 3 2" xfId="2429"/>
    <cellStyle name="Calculation 2 3 3 2 3 2 2" xfId="2430"/>
    <cellStyle name="Calculation 2 3 3 2 4" xfId="2431"/>
    <cellStyle name="Calculation 2 3 3 2 4 2" xfId="2432"/>
    <cellStyle name="Calculation 2 3 3 3" xfId="764"/>
    <cellStyle name="Calculation 2 3 3 3 2" xfId="1249"/>
    <cellStyle name="Calculation 2 3 3 3 2 2" xfId="2433"/>
    <cellStyle name="Calculation 2 3 3 3 2 2 2" xfId="2434"/>
    <cellStyle name="Calculation 2 3 3 3 2 3" xfId="2435"/>
    <cellStyle name="Calculation 2 3 3 3 3" xfId="1655"/>
    <cellStyle name="Calculation 2 3 3 3 3 2" xfId="2436"/>
    <cellStyle name="Calculation 2 3 3 3 3 2 2" xfId="2437"/>
    <cellStyle name="Calculation 2 3 3 3 4" xfId="2438"/>
    <cellStyle name="Calculation 2 3 3 3 4 2" xfId="2439"/>
    <cellStyle name="Calculation 2 3 3 4" xfId="784"/>
    <cellStyle name="Calculation 2 3 3 4 2" xfId="1269"/>
    <cellStyle name="Calculation 2 3 3 4 2 2" xfId="2440"/>
    <cellStyle name="Calculation 2 3 3 4 2 2 2" xfId="2441"/>
    <cellStyle name="Calculation 2 3 3 4 2 3" xfId="2442"/>
    <cellStyle name="Calculation 2 3 3 4 3" xfId="1675"/>
    <cellStyle name="Calculation 2 3 3 4 3 2" xfId="2443"/>
    <cellStyle name="Calculation 2 3 3 4 3 2 2" xfId="2444"/>
    <cellStyle name="Calculation 2 3 3 4 4" xfId="2445"/>
    <cellStyle name="Calculation 2 3 3 4 4 2" xfId="2446"/>
    <cellStyle name="Calculation 2 3 3 5" xfId="774"/>
    <cellStyle name="Calculation 2 3 3 5 2" xfId="1259"/>
    <cellStyle name="Calculation 2 3 3 5 2 2" xfId="2447"/>
    <cellStyle name="Calculation 2 3 3 5 2 2 2" xfId="2448"/>
    <cellStyle name="Calculation 2 3 3 5 2 3" xfId="2449"/>
    <cellStyle name="Calculation 2 3 3 5 3" xfId="1665"/>
    <cellStyle name="Calculation 2 3 3 5 3 2" xfId="2450"/>
    <cellStyle name="Calculation 2 3 3 5 3 2 2" xfId="2451"/>
    <cellStyle name="Calculation 2 3 3 5 4" xfId="2452"/>
    <cellStyle name="Calculation 2 3 3 5 4 2" xfId="2453"/>
    <cellStyle name="Calculation 2 3 3 6" xfId="835"/>
    <cellStyle name="Calculation 2 3 3 6 2" xfId="1320"/>
    <cellStyle name="Calculation 2 3 3 6 2 2" xfId="2454"/>
    <cellStyle name="Calculation 2 3 3 6 2 2 2" xfId="2455"/>
    <cellStyle name="Calculation 2 3 3 6 2 3" xfId="2456"/>
    <cellStyle name="Calculation 2 3 3 6 3" xfId="1726"/>
    <cellStyle name="Calculation 2 3 3 6 3 2" xfId="2457"/>
    <cellStyle name="Calculation 2 3 3 6 3 2 2" xfId="2458"/>
    <cellStyle name="Calculation 2 3 3 6 4" xfId="2459"/>
    <cellStyle name="Calculation 2 3 3 6 4 2" xfId="2460"/>
    <cellStyle name="Calculation 2 3 3 7" xfId="877"/>
    <cellStyle name="Calculation 2 3 3 7 2" xfId="1362"/>
    <cellStyle name="Calculation 2 3 3 7 2 2" xfId="2461"/>
    <cellStyle name="Calculation 2 3 3 7 2 2 2" xfId="2462"/>
    <cellStyle name="Calculation 2 3 3 7 2 3" xfId="2463"/>
    <cellStyle name="Calculation 2 3 3 7 3" xfId="1768"/>
    <cellStyle name="Calculation 2 3 3 7 3 2" xfId="2464"/>
    <cellStyle name="Calculation 2 3 3 7 3 2 2" xfId="2465"/>
    <cellStyle name="Calculation 2 3 3 7 4" xfId="2466"/>
    <cellStyle name="Calculation 2 3 3 7 4 2" xfId="2467"/>
    <cellStyle name="Calculation 2 3 3 8" xfId="933"/>
    <cellStyle name="Calculation 2 3 3 8 2" xfId="1781"/>
    <cellStyle name="Calculation 2 3 3 8 2 2" xfId="2468"/>
    <cellStyle name="Calculation 2 3 3 8 2 2 2" xfId="2469"/>
    <cellStyle name="Calculation 2 3 3 8 3" xfId="2470"/>
    <cellStyle name="Calculation 2 3 3 8 3 2" xfId="2471"/>
    <cellStyle name="Calculation 2 3 3 9" xfId="1047"/>
    <cellStyle name="Calculation 2 3 3 9 2" xfId="2472"/>
    <cellStyle name="Calculation 2 3 3 9 2 2" xfId="2473"/>
    <cellStyle name="Calculation 2 3 3 9 3" xfId="2474"/>
    <cellStyle name="Calculation 2 3 4" xfId="663"/>
    <cellStyle name="Calculation 2 3 4 2" xfId="1148"/>
    <cellStyle name="Calculation 2 3 4 2 2" xfId="2475"/>
    <cellStyle name="Calculation 2 3 4 2 2 2" xfId="2476"/>
    <cellStyle name="Calculation 2 3 4 2 3" xfId="2477"/>
    <cellStyle name="Calculation 2 3 4 3" xfId="1554"/>
    <cellStyle name="Calculation 2 3 4 3 2" xfId="2478"/>
    <cellStyle name="Calculation 2 3 4 3 2 2" xfId="2479"/>
    <cellStyle name="Calculation 2 3 4 4" xfId="2480"/>
    <cellStyle name="Calculation 2 3 4 4 2" xfId="2481"/>
    <cellStyle name="Calculation 2 3 5" xfId="581"/>
    <cellStyle name="Calculation 2 3 5 2" xfId="1066"/>
    <cellStyle name="Calculation 2 3 5 2 2" xfId="2482"/>
    <cellStyle name="Calculation 2 3 5 2 2 2" xfId="2483"/>
    <cellStyle name="Calculation 2 3 5 2 3" xfId="2484"/>
    <cellStyle name="Calculation 2 3 5 3" xfId="1472"/>
    <cellStyle name="Calculation 2 3 5 3 2" xfId="2485"/>
    <cellStyle name="Calculation 2 3 5 3 2 2" xfId="2486"/>
    <cellStyle name="Calculation 2 3 5 4" xfId="2487"/>
    <cellStyle name="Calculation 2 3 5 4 2" xfId="2488"/>
    <cellStyle name="Calculation 2 3 6" xfId="618"/>
    <cellStyle name="Calculation 2 3 6 2" xfId="1103"/>
    <cellStyle name="Calculation 2 3 6 2 2" xfId="2489"/>
    <cellStyle name="Calculation 2 3 6 2 2 2" xfId="2490"/>
    <cellStyle name="Calculation 2 3 6 2 3" xfId="2491"/>
    <cellStyle name="Calculation 2 3 6 3" xfId="1509"/>
    <cellStyle name="Calculation 2 3 6 3 2" xfId="2492"/>
    <cellStyle name="Calculation 2 3 6 3 2 2" xfId="2493"/>
    <cellStyle name="Calculation 2 3 6 4" xfId="2494"/>
    <cellStyle name="Calculation 2 3 6 4 2" xfId="2495"/>
    <cellStyle name="Calculation 2 3 7" xfId="772"/>
    <cellStyle name="Calculation 2 3 7 2" xfId="1257"/>
    <cellStyle name="Calculation 2 3 7 2 2" xfId="2496"/>
    <cellStyle name="Calculation 2 3 7 2 2 2" xfId="2497"/>
    <cellStyle name="Calculation 2 3 7 2 3" xfId="2498"/>
    <cellStyle name="Calculation 2 3 7 3" xfId="1663"/>
    <cellStyle name="Calculation 2 3 7 3 2" xfId="2499"/>
    <cellStyle name="Calculation 2 3 7 3 2 2" xfId="2500"/>
    <cellStyle name="Calculation 2 3 7 4" xfId="2501"/>
    <cellStyle name="Calculation 2 3 7 4 2" xfId="2502"/>
    <cellStyle name="Calculation 2 3 8" xfId="619"/>
    <cellStyle name="Calculation 2 3 8 2" xfId="1104"/>
    <cellStyle name="Calculation 2 3 8 2 2" xfId="2503"/>
    <cellStyle name="Calculation 2 3 8 2 2 2" xfId="2504"/>
    <cellStyle name="Calculation 2 3 8 2 3" xfId="2505"/>
    <cellStyle name="Calculation 2 3 8 3" xfId="1510"/>
    <cellStyle name="Calculation 2 3 8 3 2" xfId="2506"/>
    <cellStyle name="Calculation 2 3 8 3 2 2" xfId="2507"/>
    <cellStyle name="Calculation 2 3 8 4" xfId="2508"/>
    <cellStyle name="Calculation 2 3 8 4 2" xfId="2509"/>
    <cellStyle name="Calculation 2 3 9" xfId="843"/>
    <cellStyle name="Calculation 2 3 9 2" xfId="1328"/>
    <cellStyle name="Calculation 2 3 9 2 2" xfId="2510"/>
    <cellStyle name="Calculation 2 3 9 2 2 2" xfId="2511"/>
    <cellStyle name="Calculation 2 3 9 2 3" xfId="2512"/>
    <cellStyle name="Calculation 2 3 9 3" xfId="1734"/>
    <cellStyle name="Calculation 2 3 9 3 2" xfId="2513"/>
    <cellStyle name="Calculation 2 3 9 3 2 2" xfId="2514"/>
    <cellStyle name="Calculation 2 3 9 4" xfId="2515"/>
    <cellStyle name="Calculation 2 3 9 4 2" xfId="2516"/>
    <cellStyle name="Calculation 2 4" xfId="490"/>
    <cellStyle name="Calculation 2 4 10" xfId="1429"/>
    <cellStyle name="Calculation 2 4 10 2" xfId="2517"/>
    <cellStyle name="Calculation 2 4 10 2 2" xfId="2518"/>
    <cellStyle name="Calculation 2 4 11" xfId="2519"/>
    <cellStyle name="Calculation 2 4 11 2" xfId="2520"/>
    <cellStyle name="Calculation 2 4 2" xfId="570"/>
    <cellStyle name="Calculation 2 4 2 2" xfId="1055"/>
    <cellStyle name="Calculation 2 4 2 2 2" xfId="2521"/>
    <cellStyle name="Calculation 2 4 2 2 2 2" xfId="2522"/>
    <cellStyle name="Calculation 2 4 2 2 3" xfId="2523"/>
    <cellStyle name="Calculation 2 4 2 3" xfId="1461"/>
    <cellStyle name="Calculation 2 4 2 3 2" xfId="2524"/>
    <cellStyle name="Calculation 2 4 2 3 2 2" xfId="2525"/>
    <cellStyle name="Calculation 2 4 2 4" xfId="2526"/>
    <cellStyle name="Calculation 2 4 2 4 2" xfId="2527"/>
    <cellStyle name="Calculation 2 4 3" xfId="739"/>
    <cellStyle name="Calculation 2 4 3 2" xfId="1224"/>
    <cellStyle name="Calculation 2 4 3 2 2" xfId="2528"/>
    <cellStyle name="Calculation 2 4 3 2 2 2" xfId="2529"/>
    <cellStyle name="Calculation 2 4 3 2 3" xfId="2530"/>
    <cellStyle name="Calculation 2 4 3 3" xfId="1630"/>
    <cellStyle name="Calculation 2 4 3 3 2" xfId="2531"/>
    <cellStyle name="Calculation 2 4 3 3 2 2" xfId="2532"/>
    <cellStyle name="Calculation 2 4 3 4" xfId="2533"/>
    <cellStyle name="Calculation 2 4 3 4 2" xfId="2534"/>
    <cellStyle name="Calculation 2 4 4" xfId="582"/>
    <cellStyle name="Calculation 2 4 4 2" xfId="1067"/>
    <cellStyle name="Calculation 2 4 4 2 2" xfId="2535"/>
    <cellStyle name="Calculation 2 4 4 2 2 2" xfId="2536"/>
    <cellStyle name="Calculation 2 4 4 2 3" xfId="2537"/>
    <cellStyle name="Calculation 2 4 4 3" xfId="1473"/>
    <cellStyle name="Calculation 2 4 4 3 2" xfId="2538"/>
    <cellStyle name="Calculation 2 4 4 3 2 2" xfId="2539"/>
    <cellStyle name="Calculation 2 4 4 4" xfId="2540"/>
    <cellStyle name="Calculation 2 4 4 4 2" xfId="2541"/>
    <cellStyle name="Calculation 2 4 5" xfId="680"/>
    <cellStyle name="Calculation 2 4 5 2" xfId="1165"/>
    <cellStyle name="Calculation 2 4 5 2 2" xfId="2542"/>
    <cellStyle name="Calculation 2 4 5 2 2 2" xfId="2543"/>
    <cellStyle name="Calculation 2 4 5 2 3" xfId="2544"/>
    <cellStyle name="Calculation 2 4 5 3" xfId="1571"/>
    <cellStyle name="Calculation 2 4 5 3 2" xfId="2545"/>
    <cellStyle name="Calculation 2 4 5 3 2 2" xfId="2546"/>
    <cellStyle name="Calculation 2 4 5 4" xfId="2547"/>
    <cellStyle name="Calculation 2 4 5 4 2" xfId="2548"/>
    <cellStyle name="Calculation 2 4 6" xfId="810"/>
    <cellStyle name="Calculation 2 4 6 2" xfId="1295"/>
    <cellStyle name="Calculation 2 4 6 2 2" xfId="2549"/>
    <cellStyle name="Calculation 2 4 6 2 2 2" xfId="2550"/>
    <cellStyle name="Calculation 2 4 6 2 3" xfId="2551"/>
    <cellStyle name="Calculation 2 4 6 3" xfId="1701"/>
    <cellStyle name="Calculation 2 4 6 3 2" xfId="2552"/>
    <cellStyle name="Calculation 2 4 6 3 2 2" xfId="2553"/>
    <cellStyle name="Calculation 2 4 6 4" xfId="2554"/>
    <cellStyle name="Calculation 2 4 6 4 2" xfId="2555"/>
    <cellStyle name="Calculation 2 4 7" xfId="852"/>
    <cellStyle name="Calculation 2 4 7 2" xfId="1337"/>
    <cellStyle name="Calculation 2 4 7 2 2" xfId="2556"/>
    <cellStyle name="Calculation 2 4 7 2 2 2" xfId="2557"/>
    <cellStyle name="Calculation 2 4 7 2 3" xfId="2558"/>
    <cellStyle name="Calculation 2 4 7 3" xfId="1743"/>
    <cellStyle name="Calculation 2 4 7 3 2" xfId="2559"/>
    <cellStyle name="Calculation 2 4 7 3 2 2" xfId="2560"/>
    <cellStyle name="Calculation 2 4 7 4" xfId="2561"/>
    <cellStyle name="Calculation 2 4 7 4 2" xfId="2562"/>
    <cellStyle name="Calculation 2 4 8" xfId="934"/>
    <cellStyle name="Calculation 2 4 8 2" xfId="1782"/>
    <cellStyle name="Calculation 2 4 8 2 2" xfId="2563"/>
    <cellStyle name="Calculation 2 4 8 2 2 2" xfId="2564"/>
    <cellStyle name="Calculation 2 4 8 3" xfId="2565"/>
    <cellStyle name="Calculation 2 4 8 3 2" xfId="2566"/>
    <cellStyle name="Calculation 2 4 9" xfId="1022"/>
    <cellStyle name="Calculation 2 4 9 2" xfId="2567"/>
    <cellStyle name="Calculation 2 4 9 2 2" xfId="2568"/>
    <cellStyle name="Calculation 2 4 9 3" xfId="2569"/>
    <cellStyle name="Calculation 2 5" xfId="702"/>
    <cellStyle name="Calculation 2 5 2" xfId="1187"/>
    <cellStyle name="Calculation 2 5 2 2" xfId="2570"/>
    <cellStyle name="Calculation 2 5 2 2 2" xfId="2571"/>
    <cellStyle name="Calculation 2 5 2 3" xfId="2572"/>
    <cellStyle name="Calculation 2 5 3" xfId="1593"/>
    <cellStyle name="Calculation 2 5 3 2" xfId="2573"/>
    <cellStyle name="Calculation 2 5 3 2 2" xfId="2574"/>
    <cellStyle name="Calculation 2 5 4" xfId="2575"/>
    <cellStyle name="Calculation 2 5 4 2" xfId="2576"/>
    <cellStyle name="Calculation 2 6" xfId="679"/>
    <cellStyle name="Calculation 2 6 2" xfId="1164"/>
    <cellStyle name="Calculation 2 6 2 2" xfId="2577"/>
    <cellStyle name="Calculation 2 6 2 2 2" xfId="2578"/>
    <cellStyle name="Calculation 2 6 2 3" xfId="2579"/>
    <cellStyle name="Calculation 2 6 3" xfId="1570"/>
    <cellStyle name="Calculation 2 6 3 2" xfId="2580"/>
    <cellStyle name="Calculation 2 6 3 2 2" xfId="2581"/>
    <cellStyle name="Calculation 2 6 4" xfId="2582"/>
    <cellStyle name="Calculation 2 6 4 2" xfId="2583"/>
    <cellStyle name="Calculation 2 7" xfId="791"/>
    <cellStyle name="Calculation 2 7 2" xfId="1276"/>
    <cellStyle name="Calculation 2 7 2 2" xfId="2584"/>
    <cellStyle name="Calculation 2 7 2 2 2" xfId="2585"/>
    <cellStyle name="Calculation 2 7 2 3" xfId="2586"/>
    <cellStyle name="Calculation 2 7 3" xfId="1682"/>
    <cellStyle name="Calculation 2 7 3 2" xfId="2587"/>
    <cellStyle name="Calculation 2 7 3 2 2" xfId="2588"/>
    <cellStyle name="Calculation 2 7 4" xfId="2589"/>
    <cellStyle name="Calculation 2 7 4 2" xfId="2590"/>
    <cellStyle name="Calculation 2 8" xfId="665"/>
    <cellStyle name="Calculation 2 8 2" xfId="1150"/>
    <cellStyle name="Calculation 2 8 2 2" xfId="2591"/>
    <cellStyle name="Calculation 2 8 2 2 2" xfId="2592"/>
    <cellStyle name="Calculation 2 8 2 3" xfId="2593"/>
    <cellStyle name="Calculation 2 8 3" xfId="1556"/>
    <cellStyle name="Calculation 2 8 3 2" xfId="2594"/>
    <cellStyle name="Calculation 2 8 3 2 2" xfId="2595"/>
    <cellStyle name="Calculation 2 8 4" xfId="2596"/>
    <cellStyle name="Calculation 2 8 4 2" xfId="2597"/>
    <cellStyle name="Calculation 2 9" xfId="779"/>
    <cellStyle name="Calculation 2 9 2" xfId="1264"/>
    <cellStyle name="Calculation 2 9 2 2" xfId="2598"/>
    <cellStyle name="Calculation 2 9 2 2 2" xfId="2599"/>
    <cellStyle name="Calculation 2 9 2 3" xfId="2600"/>
    <cellStyle name="Calculation 2 9 3" xfId="1670"/>
    <cellStyle name="Calculation 2 9 3 2" xfId="2601"/>
    <cellStyle name="Calculation 2 9 3 2 2" xfId="2602"/>
    <cellStyle name="Calculation 2 9 4" xfId="2603"/>
    <cellStyle name="Calculation 2 9 4 2" xfId="2604"/>
    <cellStyle name="Calculation 3" xfId="1855"/>
    <cellStyle name="Check Cell" xfId="896" builtinId="23" customBuiltin="1"/>
    <cellStyle name="Check Cell 2" xfId="41"/>
    <cellStyle name="Check Cell 2 2" xfId="246"/>
    <cellStyle name="Check Cell 2 3" xfId="247"/>
    <cellStyle name="Check Cell 2 4" xfId="2605"/>
    <cellStyle name="Check Cell 2 5" xfId="2606"/>
    <cellStyle name="Check Cell 3" xfId="1856"/>
    <cellStyle name="Comma" xfId="2076" builtinId="3"/>
    <cellStyle name="Comma [0] 2" xfId="248"/>
    <cellStyle name="Comma [0] 2 2" xfId="522"/>
    <cellStyle name="Comma [0] 2 2 2" xfId="1370"/>
    <cellStyle name="Comma [0] 3" xfId="249"/>
    <cellStyle name="Comma [0] 3 2" xfId="523"/>
    <cellStyle name="Comma [0] 3 2 2" xfId="1371"/>
    <cellStyle name="Comma 10" xfId="250"/>
    <cellStyle name="Comma 10 2" xfId="524"/>
    <cellStyle name="Comma 10 2 2" xfId="1372"/>
    <cellStyle name="Comma 10 3" xfId="2084"/>
    <cellStyle name="Comma 11" xfId="251"/>
    <cellStyle name="Comma 11 2" xfId="525"/>
    <cellStyle name="Comma 11 2 2" xfId="1373"/>
    <cellStyle name="Comma 11 3" xfId="2117"/>
    <cellStyle name="Comma 12" xfId="252"/>
    <cellStyle name="Comma 12 2" xfId="526"/>
    <cellStyle name="Comma 12 2 2" xfId="1374"/>
    <cellStyle name="Comma 13" xfId="253"/>
    <cellStyle name="Comma 13 2" xfId="527"/>
    <cellStyle name="Comma 13 2 2" xfId="1375"/>
    <cellStyle name="Comma 13 3" xfId="2116"/>
    <cellStyle name="Comma 14" xfId="254"/>
    <cellStyle name="Comma 14 2" xfId="528"/>
    <cellStyle name="Comma 14 2 2" xfId="1376"/>
    <cellStyle name="Comma 15" xfId="255"/>
    <cellStyle name="Comma 15 2" xfId="529"/>
    <cellStyle name="Comma 15 2 2" xfId="1377"/>
    <cellStyle name="Comma 16" xfId="256"/>
    <cellStyle name="Comma 16 2" xfId="530"/>
    <cellStyle name="Comma 16 2 2" xfId="1378"/>
    <cellStyle name="Comma 17" xfId="257"/>
    <cellStyle name="Comma 17 2" xfId="531"/>
    <cellStyle name="Comma 17 2 2" xfId="1379"/>
    <cellStyle name="Comma 18" xfId="258"/>
    <cellStyle name="Comma 18 2" xfId="532"/>
    <cellStyle name="Comma 18 2 2" xfId="1380"/>
    <cellStyle name="Comma 19" xfId="259"/>
    <cellStyle name="Comma 19 2" xfId="533"/>
    <cellStyle name="Comma 19 2 2" xfId="1381"/>
    <cellStyle name="Comma 2" xfId="2"/>
    <cellStyle name="Comma 2 2" xfId="6"/>
    <cellStyle name="Comma 2 2 2" xfId="42"/>
    <cellStyle name="Comma 2 2 2 2" xfId="93"/>
    <cellStyle name="Comma 2 2 3" xfId="260"/>
    <cellStyle name="Comma 2 2 3 2" xfId="5305"/>
    <cellStyle name="Comma 2 2 4" xfId="261"/>
    <cellStyle name="Comma 2 2 4 2" xfId="534"/>
    <cellStyle name="Comma 2 2 4 2 2" xfId="1382"/>
    <cellStyle name="Comma 2 2 5" xfId="262"/>
    <cellStyle name="Comma 2 2 5 2" xfId="535"/>
    <cellStyle name="Comma 2 2 5 2 2" xfId="1383"/>
    <cellStyle name="Comma 2 2 6" xfId="263"/>
    <cellStyle name="Comma 2 2 6 2" xfId="536"/>
    <cellStyle name="Comma 2 2 6 2 2" xfId="1384"/>
    <cellStyle name="Comma 2 2 7" xfId="87"/>
    <cellStyle name="Comma 2 2 8" xfId="1898"/>
    <cellStyle name="Comma 2 3" xfId="9"/>
    <cellStyle name="Comma 2 3 2" xfId="264"/>
    <cellStyle name="Comma 2 3 2 2" xfId="537"/>
    <cellStyle name="Comma 2 3 2 2 2" xfId="1385"/>
    <cellStyle name="Comma 2 3 3" xfId="265"/>
    <cellStyle name="Comma 2 3 4" xfId="90"/>
    <cellStyle name="Comma 2 3 5" xfId="1903"/>
    <cellStyle name="Comma 2 3 6" xfId="2085"/>
    <cellStyle name="Comma 2 4" xfId="266"/>
    <cellStyle name="Comma 2 4 2" xfId="267"/>
    <cellStyle name="Comma 2 4 3" xfId="538"/>
    <cellStyle name="Comma 2 4 3 2" xfId="1386"/>
    <cellStyle name="Comma 2 4 4" xfId="2086"/>
    <cellStyle name="Comma 2 5" xfId="268"/>
    <cellStyle name="Comma 2 5 2" xfId="539"/>
    <cellStyle name="Comma 2 5 2 2" xfId="1387"/>
    <cellStyle name="Comma 2 5 3" xfId="2124"/>
    <cellStyle name="Comma 2 6" xfId="269"/>
    <cellStyle name="Comma 2 7" xfId="85"/>
    <cellStyle name="Comma 2 8" xfId="1897"/>
    <cellStyle name="Comma 2 9" xfId="2079"/>
    <cellStyle name="Comma 20" xfId="270"/>
    <cellStyle name="Comma 20 2" xfId="540"/>
    <cellStyle name="Comma 20 2 2" xfId="1388"/>
    <cellStyle name="Comma 21" xfId="271"/>
    <cellStyle name="Comma 21 2" xfId="541"/>
    <cellStyle name="Comma 21 2 2" xfId="1389"/>
    <cellStyle name="Comma 22" xfId="272"/>
    <cellStyle name="Comma 22 2" xfId="542"/>
    <cellStyle name="Comma 22 2 2" xfId="1390"/>
    <cellStyle name="Comma 23" xfId="273"/>
    <cellStyle name="Comma 23 2" xfId="543"/>
    <cellStyle name="Comma 23 2 2" xfId="1391"/>
    <cellStyle name="Comma 24" xfId="274"/>
    <cellStyle name="Comma 24 2" xfId="544"/>
    <cellStyle name="Comma 24 2 2" xfId="1392"/>
    <cellStyle name="Comma 25" xfId="275"/>
    <cellStyle name="Comma 26" xfId="276"/>
    <cellStyle name="Comma 26 2" xfId="545"/>
    <cellStyle name="Comma 26 2 2" xfId="1393"/>
    <cellStyle name="Comma 27" xfId="277"/>
    <cellStyle name="Comma 27 2" xfId="546"/>
    <cellStyle name="Comma 27 2 2" xfId="1394"/>
    <cellStyle name="Comma 28" xfId="278"/>
    <cellStyle name="Comma 28 2" xfId="547"/>
    <cellStyle name="Comma 28 2 2" xfId="1395"/>
    <cellStyle name="Comma 29" xfId="279"/>
    <cellStyle name="Comma 3" xfId="5"/>
    <cellStyle name="Comma 3 2" xfId="43"/>
    <cellStyle name="Comma 3 2 2" xfId="94"/>
    <cellStyle name="Comma 3 2 2 2" xfId="989"/>
    <cellStyle name="Comma 3 2 2 3" xfId="2118"/>
    <cellStyle name="Comma 3 2 3" xfId="1904"/>
    <cellStyle name="Comma 3 2 4" xfId="2088"/>
    <cellStyle name="Comma 3 3" xfId="280"/>
    <cellStyle name="Comma 3 3 2" xfId="281"/>
    <cellStyle name="Comma 3 3 3" xfId="282"/>
    <cellStyle name="Comma 3 3 3 2" xfId="549"/>
    <cellStyle name="Comma 3 3 3 2 2" xfId="1397"/>
    <cellStyle name="Comma 3 3 4" xfId="548"/>
    <cellStyle name="Comma 3 3 4 2" xfId="1396"/>
    <cellStyle name="Comma 3 3 5" xfId="2089"/>
    <cellStyle name="Comma 3 4" xfId="283"/>
    <cellStyle name="Comma 3 4 2" xfId="550"/>
    <cellStyle name="Comma 3 4 2 2" xfId="1398"/>
    <cellStyle name="Comma 3 5" xfId="284"/>
    <cellStyle name="Comma 3 6" xfId="86"/>
    <cellStyle name="Comma 3 7" xfId="2087"/>
    <cellStyle name="Comma 30" xfId="285"/>
    <cellStyle name="Comma 30 2" xfId="551"/>
    <cellStyle name="Comma 30 2 2" xfId="1399"/>
    <cellStyle name="Comma 31" xfId="286"/>
    <cellStyle name="Comma 31 2" xfId="552"/>
    <cellStyle name="Comma 31 2 2" xfId="1400"/>
    <cellStyle name="Comma 32" xfId="982"/>
    <cellStyle name="Comma 33" xfId="1893"/>
    <cellStyle name="Comma 33 2" xfId="2607"/>
    <cellStyle name="Comma 34" xfId="2608"/>
    <cellStyle name="Comma 35" xfId="2609"/>
    <cellStyle name="Comma 36" xfId="2610"/>
    <cellStyle name="Comma 37" xfId="2611"/>
    <cellStyle name="Comma 38" xfId="2612"/>
    <cellStyle name="Comma 39" xfId="2613"/>
    <cellStyle name="Comma 4" xfId="8"/>
    <cellStyle name="Comma 4 2" xfId="287"/>
    <cellStyle name="Comma 4 2 2" xfId="553"/>
    <cellStyle name="Comma 4 2 2 2" xfId="1401"/>
    <cellStyle name="Comma 4 2 3" xfId="1906"/>
    <cellStyle name="Comma 4 3" xfId="288"/>
    <cellStyle name="Comma 4 3 2" xfId="554"/>
    <cellStyle name="Comma 4 3 2 2" xfId="1402"/>
    <cellStyle name="Comma 4 4" xfId="289"/>
    <cellStyle name="Comma 4 5" xfId="89"/>
    <cellStyle name="Comma 4 6" xfId="1905"/>
    <cellStyle name="Comma 4 7" xfId="2090"/>
    <cellStyle name="Comma 40" xfId="2077"/>
    <cellStyle name="Comma 5" xfId="290"/>
    <cellStyle name="Comma 5 2" xfId="291"/>
    <cellStyle name="Comma 5 2 2" xfId="556"/>
    <cellStyle name="Comma 5 2 2 2" xfId="1404"/>
    <cellStyle name="Comma 5 3" xfId="292"/>
    <cellStyle name="Comma 5 3 2" xfId="557"/>
    <cellStyle name="Comma 5 3 2 2" xfId="1405"/>
    <cellStyle name="Comma 5 4" xfId="293"/>
    <cellStyle name="Comma 5 4 2" xfId="558"/>
    <cellStyle name="Comma 5 4 2 2" xfId="1406"/>
    <cellStyle name="Comma 5 5" xfId="555"/>
    <cellStyle name="Comma 5 5 2" xfId="1403"/>
    <cellStyle name="Comma 5 6" xfId="984"/>
    <cellStyle name="Comma 5 7" xfId="1907"/>
    <cellStyle name="Comma 5 8" xfId="2091"/>
    <cellStyle name="Comma 5 9" xfId="2614"/>
    <cellStyle name="Comma 6" xfId="73"/>
    <cellStyle name="Comma 6 2" xfId="294"/>
    <cellStyle name="Comma 6 2 2" xfId="559"/>
    <cellStyle name="Comma 6 2 2 2" xfId="1407"/>
    <cellStyle name="Comma 6 2 3" xfId="2615"/>
    <cellStyle name="Comma 6 3" xfId="95"/>
    <cellStyle name="Comma 6 3 2" xfId="1994"/>
    <cellStyle name="Comma 6 3 2 2" xfId="1995"/>
    <cellStyle name="Comma 6 3 3" xfId="1996"/>
    <cellStyle name="Comma 6 3 4" xfId="2119"/>
    <cellStyle name="Comma 6 4" xfId="988"/>
    <cellStyle name="Comma 6 4 2" xfId="1997"/>
    <cellStyle name="Comma 6 4 2 2" xfId="1998"/>
    <cellStyle name="Comma 6 4 3" xfId="1999"/>
    <cellStyle name="Comma 6 5" xfId="1895"/>
    <cellStyle name="Comma 6 5 2" xfId="2000"/>
    <cellStyle name="Comma 6 6" xfId="2001"/>
    <cellStyle name="Comma 6 6 2" xfId="2002"/>
    <cellStyle name="Comma 6 7" xfId="2003"/>
    <cellStyle name="Comma 6 8" xfId="2616"/>
    <cellStyle name="Comma 6 9" xfId="2617"/>
    <cellStyle name="Comma 7" xfId="295"/>
    <cellStyle name="Comma 7 2" xfId="296"/>
    <cellStyle name="Comma 7 2 2" xfId="561"/>
    <cellStyle name="Comma 7 2 2 2" xfId="1409"/>
    <cellStyle name="Comma 7 3" xfId="297"/>
    <cellStyle name="Comma 7 3 2" xfId="562"/>
    <cellStyle name="Comma 7 3 2 2" xfId="1410"/>
    <cellStyle name="Comma 7 3 3" xfId="2081"/>
    <cellStyle name="Comma 7 4" xfId="298"/>
    <cellStyle name="Comma 7 4 2" xfId="563"/>
    <cellStyle name="Comma 7 4 2 2" xfId="1411"/>
    <cellStyle name="Comma 7 5" xfId="560"/>
    <cellStyle name="Comma 7 5 2" xfId="1408"/>
    <cellStyle name="Comma 7 6" xfId="2092"/>
    <cellStyle name="Comma 8" xfId="299"/>
    <cellStyle name="Comma 8 2" xfId="564"/>
    <cellStyle name="Comma 8 2 2" xfId="1412"/>
    <cellStyle name="Comma 8 3" xfId="2093"/>
    <cellStyle name="Comma 9" xfId="74"/>
    <cellStyle name="Comma 9 2" xfId="96"/>
    <cellStyle name="Comma 9 3" xfId="2094"/>
    <cellStyle name="Currency 2" xfId="300"/>
    <cellStyle name="Dezimal [0]_laroux" xfId="301"/>
    <cellStyle name="Dezimal_laroux" xfId="302"/>
    <cellStyle name="Emphasis 1" xfId="303"/>
    <cellStyle name="Emphasis 2" xfId="304"/>
    <cellStyle name="Emphasis 3" xfId="305"/>
    <cellStyle name="Euro" xfId="306"/>
    <cellStyle name="Explanatory Text" xfId="899" builtinId="53" customBuiltin="1"/>
    <cellStyle name="Explanatory Text 2" xfId="44"/>
    <cellStyle name="Explanatory Text 2 2" xfId="307"/>
    <cellStyle name="Explanatory Text 2 3" xfId="308"/>
    <cellStyle name="Explanatory Text 2 4" xfId="2618"/>
    <cellStyle name="Explanatory Text 2 5" xfId="2619"/>
    <cellStyle name="Explanatory Text 3" xfId="1857"/>
    <cellStyle name="Good" xfId="889" builtinId="26" customBuiltin="1"/>
    <cellStyle name="Good 2" xfId="45"/>
    <cellStyle name="Good 2 2" xfId="309"/>
    <cellStyle name="Good 2 3" xfId="310"/>
    <cellStyle name="Good 2 4" xfId="2620"/>
    <cellStyle name="Good 2 5" xfId="2621"/>
    <cellStyle name="Good 3" xfId="1858"/>
    <cellStyle name="Heading 1" xfId="885" builtinId="16" customBuiltin="1"/>
    <cellStyle name="Heading 1 2" xfId="46"/>
    <cellStyle name="Heading 1 2 2" xfId="311"/>
    <cellStyle name="Heading 1 2 3" xfId="312"/>
    <cellStyle name="Heading 1 2 4" xfId="2622"/>
    <cellStyle name="Heading 1 2 5" xfId="2623"/>
    <cellStyle name="Heading 1 3" xfId="1859"/>
    <cellStyle name="Heading 2" xfId="886" builtinId="17" customBuiltin="1"/>
    <cellStyle name="Heading 2 2" xfId="47"/>
    <cellStyle name="Heading 2 2 2" xfId="313"/>
    <cellStyle name="Heading 2 2 3" xfId="314"/>
    <cellStyle name="Heading 2 2 4" xfId="2624"/>
    <cellStyle name="Heading 2 2 5" xfId="2625"/>
    <cellStyle name="Heading 2 3" xfId="1860"/>
    <cellStyle name="Heading 3" xfId="887" builtinId="18" customBuiltin="1"/>
    <cellStyle name="Heading 3 2" xfId="48"/>
    <cellStyle name="Heading 3 2 2" xfId="315"/>
    <cellStyle name="Heading 3 2 3" xfId="316"/>
    <cellStyle name="Heading 3 2 4" xfId="2626"/>
    <cellStyle name="Heading 3 2 5" xfId="2627"/>
    <cellStyle name="Heading 3 3" xfId="1861"/>
    <cellStyle name="Heading 4" xfId="888" builtinId="19" customBuiltin="1"/>
    <cellStyle name="Heading 4 2" xfId="49"/>
    <cellStyle name="Heading 4 2 2" xfId="317"/>
    <cellStyle name="Heading 4 2 3" xfId="318"/>
    <cellStyle name="Heading 4 2 4" xfId="2628"/>
    <cellStyle name="Heading 4 2 5" xfId="2629"/>
    <cellStyle name="Heading 4 3" xfId="1862"/>
    <cellStyle name="Hyperlink 2" xfId="319"/>
    <cellStyle name="Hyperlink 2 2" xfId="2083"/>
    <cellStyle name="Hyperlink 3" xfId="320"/>
    <cellStyle name="Hyperlink 3 2" xfId="2082"/>
    <cellStyle name="Îáû÷íûé_AMD" xfId="321"/>
    <cellStyle name="Input" xfId="892" builtinId="20" customBuiltin="1"/>
    <cellStyle name="Input 2" xfId="50"/>
    <cellStyle name="Input 2 10" xfId="935"/>
    <cellStyle name="Input 2 10 2" xfId="1783"/>
    <cellStyle name="Input 2 10 2 2" xfId="2630"/>
    <cellStyle name="Input 2 10 2 2 2" xfId="2631"/>
    <cellStyle name="Input 2 10 3" xfId="2632"/>
    <cellStyle name="Input 2 10 3 2" xfId="2633"/>
    <cellStyle name="Input 2 11" xfId="996"/>
    <cellStyle name="Input 2 11 2" xfId="2634"/>
    <cellStyle name="Input 2 11 2 2" xfId="2635"/>
    <cellStyle name="Input 2 11 3" xfId="2636"/>
    <cellStyle name="Input 2 12" xfId="1369"/>
    <cellStyle name="Input 2 12 2" xfId="2637"/>
    <cellStyle name="Input 2 12 2 2" xfId="2638"/>
    <cellStyle name="Input 2 13" xfId="2639"/>
    <cellStyle name="Input 2 13 2" xfId="2640"/>
    <cellStyle name="Input 2 14" xfId="2641"/>
    <cellStyle name="Input 2 15" xfId="2642"/>
    <cellStyle name="Input 2 2" xfId="80"/>
    <cellStyle name="Input 2 2 10" xfId="1001"/>
    <cellStyle name="Input 2 2 10 2" xfId="2643"/>
    <cellStyle name="Input 2 2 10 2 2" xfId="2644"/>
    <cellStyle name="Input 2 2 10 3" xfId="2645"/>
    <cellStyle name="Input 2 2 11" xfId="995"/>
    <cellStyle name="Input 2 2 11 2" xfId="2646"/>
    <cellStyle name="Input 2 2 11 2 2" xfId="2647"/>
    <cellStyle name="Input 2 2 12" xfId="2648"/>
    <cellStyle name="Input 2 2 12 2" xfId="2649"/>
    <cellStyle name="Input 2 2 2" xfId="502"/>
    <cellStyle name="Input 2 2 2 10" xfId="1441"/>
    <cellStyle name="Input 2 2 2 10 2" xfId="2650"/>
    <cellStyle name="Input 2 2 2 10 2 2" xfId="2651"/>
    <cellStyle name="Input 2 2 2 11" xfId="2652"/>
    <cellStyle name="Input 2 2 2 11 2" xfId="2653"/>
    <cellStyle name="Input 2 2 2 2" xfId="576"/>
    <cellStyle name="Input 2 2 2 2 2" xfId="1061"/>
    <cellStyle name="Input 2 2 2 2 2 2" xfId="2654"/>
    <cellStyle name="Input 2 2 2 2 2 2 2" xfId="2655"/>
    <cellStyle name="Input 2 2 2 2 2 3" xfId="2656"/>
    <cellStyle name="Input 2 2 2 2 3" xfId="1467"/>
    <cellStyle name="Input 2 2 2 2 3 2" xfId="2657"/>
    <cellStyle name="Input 2 2 2 2 3 2 2" xfId="2658"/>
    <cellStyle name="Input 2 2 2 2 4" xfId="2659"/>
    <cellStyle name="Input 2 2 2 2 4 2" xfId="2660"/>
    <cellStyle name="Input 2 2 2 3" xfId="751"/>
    <cellStyle name="Input 2 2 2 3 2" xfId="1236"/>
    <cellStyle name="Input 2 2 2 3 2 2" xfId="2661"/>
    <cellStyle name="Input 2 2 2 3 2 2 2" xfId="2662"/>
    <cellStyle name="Input 2 2 2 3 2 3" xfId="2663"/>
    <cellStyle name="Input 2 2 2 3 3" xfId="1642"/>
    <cellStyle name="Input 2 2 2 3 3 2" xfId="2664"/>
    <cellStyle name="Input 2 2 2 3 3 2 2" xfId="2665"/>
    <cellStyle name="Input 2 2 2 3 4" xfId="2666"/>
    <cellStyle name="Input 2 2 2 3 4 2" xfId="2667"/>
    <cellStyle name="Input 2 2 2 4" xfId="612"/>
    <cellStyle name="Input 2 2 2 4 2" xfId="1097"/>
    <cellStyle name="Input 2 2 2 4 2 2" xfId="2668"/>
    <cellStyle name="Input 2 2 2 4 2 2 2" xfId="2669"/>
    <cellStyle name="Input 2 2 2 4 2 3" xfId="2670"/>
    <cellStyle name="Input 2 2 2 4 3" xfId="1503"/>
    <cellStyle name="Input 2 2 2 4 3 2" xfId="2671"/>
    <cellStyle name="Input 2 2 2 4 3 2 2" xfId="2672"/>
    <cellStyle name="Input 2 2 2 4 4" xfId="2673"/>
    <cellStyle name="Input 2 2 2 4 4 2" xfId="2674"/>
    <cellStyle name="Input 2 2 2 5" xfId="708"/>
    <cellStyle name="Input 2 2 2 5 2" xfId="1193"/>
    <cellStyle name="Input 2 2 2 5 2 2" xfId="2675"/>
    <cellStyle name="Input 2 2 2 5 2 2 2" xfId="2676"/>
    <cellStyle name="Input 2 2 2 5 2 3" xfId="2677"/>
    <cellStyle name="Input 2 2 2 5 3" xfId="1599"/>
    <cellStyle name="Input 2 2 2 5 3 2" xfId="2678"/>
    <cellStyle name="Input 2 2 2 5 3 2 2" xfId="2679"/>
    <cellStyle name="Input 2 2 2 5 4" xfId="2680"/>
    <cellStyle name="Input 2 2 2 5 4 2" xfId="2681"/>
    <cellStyle name="Input 2 2 2 6" xfId="822"/>
    <cellStyle name="Input 2 2 2 6 2" xfId="1307"/>
    <cellStyle name="Input 2 2 2 6 2 2" xfId="2682"/>
    <cellStyle name="Input 2 2 2 6 2 2 2" xfId="2683"/>
    <cellStyle name="Input 2 2 2 6 2 3" xfId="2684"/>
    <cellStyle name="Input 2 2 2 6 3" xfId="1713"/>
    <cellStyle name="Input 2 2 2 6 3 2" xfId="2685"/>
    <cellStyle name="Input 2 2 2 6 3 2 2" xfId="2686"/>
    <cellStyle name="Input 2 2 2 6 4" xfId="2687"/>
    <cellStyle name="Input 2 2 2 6 4 2" xfId="2688"/>
    <cellStyle name="Input 2 2 2 7" xfId="864"/>
    <cellStyle name="Input 2 2 2 7 2" xfId="1349"/>
    <cellStyle name="Input 2 2 2 7 2 2" xfId="2689"/>
    <cellStyle name="Input 2 2 2 7 2 2 2" xfId="2690"/>
    <cellStyle name="Input 2 2 2 7 2 3" xfId="2691"/>
    <cellStyle name="Input 2 2 2 7 3" xfId="1755"/>
    <cellStyle name="Input 2 2 2 7 3 2" xfId="2692"/>
    <cellStyle name="Input 2 2 2 7 3 2 2" xfId="2693"/>
    <cellStyle name="Input 2 2 2 7 4" xfId="2694"/>
    <cellStyle name="Input 2 2 2 7 4 2" xfId="2695"/>
    <cellStyle name="Input 2 2 2 8" xfId="936"/>
    <cellStyle name="Input 2 2 2 8 2" xfId="1784"/>
    <cellStyle name="Input 2 2 2 8 2 2" xfId="2696"/>
    <cellStyle name="Input 2 2 2 8 2 2 2" xfId="2697"/>
    <cellStyle name="Input 2 2 2 8 3" xfId="2698"/>
    <cellStyle name="Input 2 2 2 8 3 2" xfId="2699"/>
    <cellStyle name="Input 2 2 2 9" xfId="1034"/>
    <cellStyle name="Input 2 2 2 9 2" xfId="2700"/>
    <cellStyle name="Input 2 2 2 9 2 2" xfId="2701"/>
    <cellStyle name="Input 2 2 2 9 3" xfId="2702"/>
    <cellStyle name="Input 2 2 3" xfId="518"/>
    <cellStyle name="Input 2 2 3 10" xfId="1457"/>
    <cellStyle name="Input 2 2 3 10 2" xfId="2703"/>
    <cellStyle name="Input 2 2 3 10 2 2" xfId="2704"/>
    <cellStyle name="Input 2 2 3 11" xfId="2705"/>
    <cellStyle name="Input 2 2 3 11 2" xfId="2706"/>
    <cellStyle name="Input 2 2 3 2" xfId="731"/>
    <cellStyle name="Input 2 2 3 2 2" xfId="1216"/>
    <cellStyle name="Input 2 2 3 2 2 2" xfId="2707"/>
    <cellStyle name="Input 2 2 3 2 2 2 2" xfId="2708"/>
    <cellStyle name="Input 2 2 3 2 2 3" xfId="2709"/>
    <cellStyle name="Input 2 2 3 2 3" xfId="1622"/>
    <cellStyle name="Input 2 2 3 2 3 2" xfId="2710"/>
    <cellStyle name="Input 2 2 3 2 3 2 2" xfId="2711"/>
    <cellStyle name="Input 2 2 3 2 4" xfId="2712"/>
    <cellStyle name="Input 2 2 3 2 4 2" xfId="2713"/>
    <cellStyle name="Input 2 2 3 3" xfId="767"/>
    <cellStyle name="Input 2 2 3 3 2" xfId="1252"/>
    <cellStyle name="Input 2 2 3 3 2 2" xfId="2714"/>
    <cellStyle name="Input 2 2 3 3 2 2 2" xfId="2715"/>
    <cellStyle name="Input 2 2 3 3 2 3" xfId="2716"/>
    <cellStyle name="Input 2 2 3 3 3" xfId="1658"/>
    <cellStyle name="Input 2 2 3 3 3 2" xfId="2717"/>
    <cellStyle name="Input 2 2 3 3 3 2 2" xfId="2718"/>
    <cellStyle name="Input 2 2 3 3 4" xfId="2719"/>
    <cellStyle name="Input 2 2 3 3 4 2" xfId="2720"/>
    <cellStyle name="Input 2 2 3 4" xfId="787"/>
    <cellStyle name="Input 2 2 3 4 2" xfId="1272"/>
    <cellStyle name="Input 2 2 3 4 2 2" xfId="2721"/>
    <cellStyle name="Input 2 2 3 4 2 2 2" xfId="2722"/>
    <cellStyle name="Input 2 2 3 4 2 3" xfId="2723"/>
    <cellStyle name="Input 2 2 3 4 3" xfId="1678"/>
    <cellStyle name="Input 2 2 3 4 3 2" xfId="2724"/>
    <cellStyle name="Input 2 2 3 4 3 2 2" xfId="2725"/>
    <cellStyle name="Input 2 2 3 4 4" xfId="2726"/>
    <cellStyle name="Input 2 2 3 4 4 2" xfId="2727"/>
    <cellStyle name="Input 2 2 3 5" xfId="803"/>
    <cellStyle name="Input 2 2 3 5 2" xfId="1288"/>
    <cellStyle name="Input 2 2 3 5 2 2" xfId="2728"/>
    <cellStyle name="Input 2 2 3 5 2 2 2" xfId="2729"/>
    <cellStyle name="Input 2 2 3 5 2 3" xfId="2730"/>
    <cellStyle name="Input 2 2 3 5 3" xfId="1694"/>
    <cellStyle name="Input 2 2 3 5 3 2" xfId="2731"/>
    <cellStyle name="Input 2 2 3 5 3 2 2" xfId="2732"/>
    <cellStyle name="Input 2 2 3 5 4" xfId="2733"/>
    <cellStyle name="Input 2 2 3 5 4 2" xfId="2734"/>
    <cellStyle name="Input 2 2 3 6" xfId="838"/>
    <cellStyle name="Input 2 2 3 6 2" xfId="1323"/>
    <cellStyle name="Input 2 2 3 6 2 2" xfId="2735"/>
    <cellStyle name="Input 2 2 3 6 2 2 2" xfId="2736"/>
    <cellStyle name="Input 2 2 3 6 2 3" xfId="2737"/>
    <cellStyle name="Input 2 2 3 6 3" xfId="1729"/>
    <cellStyle name="Input 2 2 3 6 3 2" xfId="2738"/>
    <cellStyle name="Input 2 2 3 6 3 2 2" xfId="2739"/>
    <cellStyle name="Input 2 2 3 6 4" xfId="2740"/>
    <cellStyle name="Input 2 2 3 6 4 2" xfId="2741"/>
    <cellStyle name="Input 2 2 3 7" xfId="880"/>
    <cellStyle name="Input 2 2 3 7 2" xfId="1365"/>
    <cellStyle name="Input 2 2 3 7 2 2" xfId="2742"/>
    <cellStyle name="Input 2 2 3 7 2 2 2" xfId="2743"/>
    <cellStyle name="Input 2 2 3 7 2 3" xfId="2744"/>
    <cellStyle name="Input 2 2 3 7 3" xfId="1771"/>
    <cellStyle name="Input 2 2 3 7 3 2" xfId="2745"/>
    <cellStyle name="Input 2 2 3 7 3 2 2" xfId="2746"/>
    <cellStyle name="Input 2 2 3 7 4" xfId="2747"/>
    <cellStyle name="Input 2 2 3 7 4 2" xfId="2748"/>
    <cellStyle name="Input 2 2 3 8" xfId="937"/>
    <cellStyle name="Input 2 2 3 8 2" xfId="1785"/>
    <cellStyle name="Input 2 2 3 8 2 2" xfId="2749"/>
    <cellStyle name="Input 2 2 3 8 2 2 2" xfId="2750"/>
    <cellStyle name="Input 2 2 3 8 3" xfId="2751"/>
    <cellStyle name="Input 2 2 3 8 3 2" xfId="2752"/>
    <cellStyle name="Input 2 2 3 9" xfId="1050"/>
    <cellStyle name="Input 2 2 3 9 2" xfId="2753"/>
    <cellStyle name="Input 2 2 3 9 2 2" xfId="2754"/>
    <cellStyle name="Input 2 2 3 9 3" xfId="2755"/>
    <cellStyle name="Input 2 2 4" xfId="687"/>
    <cellStyle name="Input 2 2 4 2" xfId="1172"/>
    <cellStyle name="Input 2 2 4 2 2" xfId="2756"/>
    <cellStyle name="Input 2 2 4 2 2 2" xfId="2757"/>
    <cellStyle name="Input 2 2 4 2 3" xfId="2758"/>
    <cellStyle name="Input 2 2 4 3" xfId="1578"/>
    <cellStyle name="Input 2 2 4 3 2" xfId="2759"/>
    <cellStyle name="Input 2 2 4 3 2 2" xfId="2760"/>
    <cellStyle name="Input 2 2 4 4" xfId="2761"/>
    <cellStyle name="Input 2 2 4 4 2" xfId="2762"/>
    <cellStyle name="Input 2 2 5" xfId="622"/>
    <cellStyle name="Input 2 2 5 2" xfId="1107"/>
    <cellStyle name="Input 2 2 5 2 2" xfId="2763"/>
    <cellStyle name="Input 2 2 5 2 2 2" xfId="2764"/>
    <cellStyle name="Input 2 2 5 2 3" xfId="2765"/>
    <cellStyle name="Input 2 2 5 3" xfId="1513"/>
    <cellStyle name="Input 2 2 5 3 2" xfId="2766"/>
    <cellStyle name="Input 2 2 5 3 2 2" xfId="2767"/>
    <cellStyle name="Input 2 2 5 4" xfId="2768"/>
    <cellStyle name="Input 2 2 5 4 2" xfId="2769"/>
    <cellStyle name="Input 2 2 6" xfId="797"/>
    <cellStyle name="Input 2 2 6 2" xfId="1282"/>
    <cellStyle name="Input 2 2 6 2 2" xfId="2770"/>
    <cellStyle name="Input 2 2 6 2 2 2" xfId="2771"/>
    <cellStyle name="Input 2 2 6 2 3" xfId="2772"/>
    <cellStyle name="Input 2 2 6 3" xfId="1688"/>
    <cellStyle name="Input 2 2 6 3 2" xfId="2773"/>
    <cellStyle name="Input 2 2 6 3 2 2" xfId="2774"/>
    <cellStyle name="Input 2 2 6 4" xfId="2775"/>
    <cellStyle name="Input 2 2 6 4 2" xfId="2776"/>
    <cellStyle name="Input 2 2 7" xfId="683"/>
    <cellStyle name="Input 2 2 7 2" xfId="1168"/>
    <cellStyle name="Input 2 2 7 2 2" xfId="2777"/>
    <cellStyle name="Input 2 2 7 2 2 2" xfId="2778"/>
    <cellStyle name="Input 2 2 7 2 3" xfId="2779"/>
    <cellStyle name="Input 2 2 7 3" xfId="1574"/>
    <cellStyle name="Input 2 2 7 3 2" xfId="2780"/>
    <cellStyle name="Input 2 2 7 3 2 2" xfId="2781"/>
    <cellStyle name="Input 2 2 7 4" xfId="2782"/>
    <cellStyle name="Input 2 2 7 4 2" xfId="2783"/>
    <cellStyle name="Input 2 2 8" xfId="670"/>
    <cellStyle name="Input 2 2 8 2" xfId="1155"/>
    <cellStyle name="Input 2 2 8 2 2" xfId="2784"/>
    <cellStyle name="Input 2 2 8 2 2 2" xfId="2785"/>
    <cellStyle name="Input 2 2 8 2 3" xfId="2786"/>
    <cellStyle name="Input 2 2 8 3" xfId="1561"/>
    <cellStyle name="Input 2 2 8 3 2" xfId="2787"/>
    <cellStyle name="Input 2 2 8 3 2 2" xfId="2788"/>
    <cellStyle name="Input 2 2 8 4" xfId="2789"/>
    <cellStyle name="Input 2 2 8 4 2" xfId="2790"/>
    <cellStyle name="Input 2 2 9" xfId="938"/>
    <cellStyle name="Input 2 2 9 2" xfId="1786"/>
    <cellStyle name="Input 2 2 9 2 2" xfId="2791"/>
    <cellStyle name="Input 2 2 9 2 2 2" xfId="2792"/>
    <cellStyle name="Input 2 2 9 3" xfId="2793"/>
    <cellStyle name="Input 2 2 9 3 2" xfId="2794"/>
    <cellStyle name="Input 2 3" xfId="322"/>
    <cellStyle name="Input 2 3 10" xfId="939"/>
    <cellStyle name="Input 2 3 10 2" xfId="1787"/>
    <cellStyle name="Input 2 3 10 2 2" xfId="2795"/>
    <cellStyle name="Input 2 3 10 2 2 2" xfId="2796"/>
    <cellStyle name="Input 2 3 10 3" xfId="2797"/>
    <cellStyle name="Input 2 3 10 3 2" xfId="2798"/>
    <cellStyle name="Input 2 3 11" xfId="1013"/>
    <cellStyle name="Input 2 3 11 2" xfId="2799"/>
    <cellStyle name="Input 2 3 11 2 2" xfId="2800"/>
    <cellStyle name="Input 2 3 11 3" xfId="2801"/>
    <cellStyle name="Input 2 3 12" xfId="1014"/>
    <cellStyle name="Input 2 3 12 2" xfId="2802"/>
    <cellStyle name="Input 2 3 12 2 2" xfId="2803"/>
    <cellStyle name="Input 2 3 13" xfId="2804"/>
    <cellStyle name="Input 2 3 13 2" xfId="2805"/>
    <cellStyle name="Input 2 3 2" xfId="504"/>
    <cellStyle name="Input 2 3 2 10" xfId="1443"/>
    <cellStyle name="Input 2 3 2 10 2" xfId="2806"/>
    <cellStyle name="Input 2 3 2 10 2 2" xfId="2807"/>
    <cellStyle name="Input 2 3 2 11" xfId="2808"/>
    <cellStyle name="Input 2 3 2 11 2" xfId="2809"/>
    <cellStyle name="Input 2 3 2 2" xfId="717"/>
    <cellStyle name="Input 2 3 2 2 2" xfId="1202"/>
    <cellStyle name="Input 2 3 2 2 2 2" xfId="2810"/>
    <cellStyle name="Input 2 3 2 2 2 2 2" xfId="2811"/>
    <cellStyle name="Input 2 3 2 2 2 3" xfId="2812"/>
    <cellStyle name="Input 2 3 2 2 3" xfId="1608"/>
    <cellStyle name="Input 2 3 2 2 3 2" xfId="2813"/>
    <cellStyle name="Input 2 3 2 2 3 2 2" xfId="2814"/>
    <cellStyle name="Input 2 3 2 2 4" xfId="2815"/>
    <cellStyle name="Input 2 3 2 2 4 2" xfId="2816"/>
    <cellStyle name="Input 2 3 2 3" xfId="753"/>
    <cellStyle name="Input 2 3 2 3 2" xfId="1238"/>
    <cellStyle name="Input 2 3 2 3 2 2" xfId="2817"/>
    <cellStyle name="Input 2 3 2 3 2 2 2" xfId="2818"/>
    <cellStyle name="Input 2 3 2 3 2 3" xfId="2819"/>
    <cellStyle name="Input 2 3 2 3 3" xfId="1644"/>
    <cellStyle name="Input 2 3 2 3 3 2" xfId="2820"/>
    <cellStyle name="Input 2 3 2 3 3 2 2" xfId="2821"/>
    <cellStyle name="Input 2 3 2 3 4" xfId="2822"/>
    <cellStyle name="Input 2 3 2 3 4 2" xfId="2823"/>
    <cellStyle name="Input 2 3 2 4" xfId="631"/>
    <cellStyle name="Input 2 3 2 4 2" xfId="1116"/>
    <cellStyle name="Input 2 3 2 4 2 2" xfId="2824"/>
    <cellStyle name="Input 2 3 2 4 2 2 2" xfId="2825"/>
    <cellStyle name="Input 2 3 2 4 2 3" xfId="2826"/>
    <cellStyle name="Input 2 3 2 4 3" xfId="1522"/>
    <cellStyle name="Input 2 3 2 4 3 2" xfId="2827"/>
    <cellStyle name="Input 2 3 2 4 3 2 2" xfId="2828"/>
    <cellStyle name="Input 2 3 2 4 4" xfId="2829"/>
    <cellStyle name="Input 2 3 2 4 4 2" xfId="2830"/>
    <cellStyle name="Input 2 3 2 5" xfId="590"/>
    <cellStyle name="Input 2 3 2 5 2" xfId="1075"/>
    <cellStyle name="Input 2 3 2 5 2 2" xfId="2831"/>
    <cellStyle name="Input 2 3 2 5 2 2 2" xfId="2832"/>
    <cellStyle name="Input 2 3 2 5 2 3" xfId="2833"/>
    <cellStyle name="Input 2 3 2 5 3" xfId="1481"/>
    <cellStyle name="Input 2 3 2 5 3 2" xfId="2834"/>
    <cellStyle name="Input 2 3 2 5 3 2 2" xfId="2835"/>
    <cellStyle name="Input 2 3 2 5 4" xfId="2836"/>
    <cellStyle name="Input 2 3 2 5 4 2" xfId="2837"/>
    <cellStyle name="Input 2 3 2 6" xfId="824"/>
    <cellStyle name="Input 2 3 2 6 2" xfId="1309"/>
    <cellStyle name="Input 2 3 2 6 2 2" xfId="2838"/>
    <cellStyle name="Input 2 3 2 6 2 2 2" xfId="2839"/>
    <cellStyle name="Input 2 3 2 6 2 3" xfId="2840"/>
    <cellStyle name="Input 2 3 2 6 3" xfId="1715"/>
    <cellStyle name="Input 2 3 2 6 3 2" xfId="2841"/>
    <cellStyle name="Input 2 3 2 6 3 2 2" xfId="2842"/>
    <cellStyle name="Input 2 3 2 6 4" xfId="2843"/>
    <cellStyle name="Input 2 3 2 6 4 2" xfId="2844"/>
    <cellStyle name="Input 2 3 2 7" xfId="866"/>
    <cellStyle name="Input 2 3 2 7 2" xfId="1351"/>
    <cellStyle name="Input 2 3 2 7 2 2" xfId="2845"/>
    <cellStyle name="Input 2 3 2 7 2 2 2" xfId="2846"/>
    <cellStyle name="Input 2 3 2 7 2 3" xfId="2847"/>
    <cellStyle name="Input 2 3 2 7 3" xfId="1757"/>
    <cellStyle name="Input 2 3 2 7 3 2" xfId="2848"/>
    <cellStyle name="Input 2 3 2 7 3 2 2" xfId="2849"/>
    <cellStyle name="Input 2 3 2 7 4" xfId="2850"/>
    <cellStyle name="Input 2 3 2 7 4 2" xfId="2851"/>
    <cellStyle name="Input 2 3 2 8" xfId="940"/>
    <cellStyle name="Input 2 3 2 8 2" xfId="1788"/>
    <cellStyle name="Input 2 3 2 8 2 2" xfId="2852"/>
    <cellStyle name="Input 2 3 2 8 2 2 2" xfId="2853"/>
    <cellStyle name="Input 2 3 2 8 3" xfId="2854"/>
    <cellStyle name="Input 2 3 2 8 3 2" xfId="2855"/>
    <cellStyle name="Input 2 3 2 9" xfId="1036"/>
    <cellStyle name="Input 2 3 2 9 2" xfId="2856"/>
    <cellStyle name="Input 2 3 2 9 2 2" xfId="2857"/>
    <cellStyle name="Input 2 3 2 9 3" xfId="2858"/>
    <cellStyle name="Input 2 3 3" xfId="514"/>
    <cellStyle name="Input 2 3 3 10" xfId="1453"/>
    <cellStyle name="Input 2 3 3 10 2" xfId="2859"/>
    <cellStyle name="Input 2 3 3 10 2 2" xfId="2860"/>
    <cellStyle name="Input 2 3 3 11" xfId="2861"/>
    <cellStyle name="Input 2 3 3 11 2" xfId="2862"/>
    <cellStyle name="Input 2 3 3 2" xfId="727"/>
    <cellStyle name="Input 2 3 3 2 2" xfId="1212"/>
    <cellStyle name="Input 2 3 3 2 2 2" xfId="2863"/>
    <cellStyle name="Input 2 3 3 2 2 2 2" xfId="2864"/>
    <cellStyle name="Input 2 3 3 2 2 3" xfId="2865"/>
    <cellStyle name="Input 2 3 3 2 3" xfId="1618"/>
    <cellStyle name="Input 2 3 3 2 3 2" xfId="2866"/>
    <cellStyle name="Input 2 3 3 2 3 2 2" xfId="2867"/>
    <cellStyle name="Input 2 3 3 2 4" xfId="2868"/>
    <cellStyle name="Input 2 3 3 2 4 2" xfId="2869"/>
    <cellStyle name="Input 2 3 3 3" xfId="763"/>
    <cellStyle name="Input 2 3 3 3 2" xfId="1248"/>
    <cellStyle name="Input 2 3 3 3 2 2" xfId="2870"/>
    <cellStyle name="Input 2 3 3 3 2 2 2" xfId="2871"/>
    <cellStyle name="Input 2 3 3 3 2 3" xfId="2872"/>
    <cellStyle name="Input 2 3 3 3 3" xfId="1654"/>
    <cellStyle name="Input 2 3 3 3 3 2" xfId="2873"/>
    <cellStyle name="Input 2 3 3 3 3 2 2" xfId="2874"/>
    <cellStyle name="Input 2 3 3 3 4" xfId="2875"/>
    <cellStyle name="Input 2 3 3 3 4 2" xfId="2876"/>
    <cellStyle name="Input 2 3 3 4" xfId="626"/>
    <cellStyle name="Input 2 3 3 4 2" xfId="1111"/>
    <cellStyle name="Input 2 3 3 4 2 2" xfId="2877"/>
    <cellStyle name="Input 2 3 3 4 2 2 2" xfId="2878"/>
    <cellStyle name="Input 2 3 3 4 2 3" xfId="2879"/>
    <cellStyle name="Input 2 3 3 4 3" xfId="1517"/>
    <cellStyle name="Input 2 3 3 4 3 2" xfId="2880"/>
    <cellStyle name="Input 2 3 3 4 3 2 2" xfId="2881"/>
    <cellStyle name="Input 2 3 3 4 4" xfId="2882"/>
    <cellStyle name="Input 2 3 3 4 4 2" xfId="2883"/>
    <cellStyle name="Input 2 3 3 5" xfId="775"/>
    <cellStyle name="Input 2 3 3 5 2" xfId="1260"/>
    <cellStyle name="Input 2 3 3 5 2 2" xfId="2884"/>
    <cellStyle name="Input 2 3 3 5 2 2 2" xfId="2885"/>
    <cellStyle name="Input 2 3 3 5 2 3" xfId="2886"/>
    <cellStyle name="Input 2 3 3 5 3" xfId="1666"/>
    <cellStyle name="Input 2 3 3 5 3 2" xfId="2887"/>
    <cellStyle name="Input 2 3 3 5 3 2 2" xfId="2888"/>
    <cellStyle name="Input 2 3 3 5 4" xfId="2889"/>
    <cellStyle name="Input 2 3 3 5 4 2" xfId="2890"/>
    <cellStyle name="Input 2 3 3 6" xfId="834"/>
    <cellStyle name="Input 2 3 3 6 2" xfId="1319"/>
    <cellStyle name="Input 2 3 3 6 2 2" xfId="2891"/>
    <cellStyle name="Input 2 3 3 6 2 2 2" xfId="2892"/>
    <cellStyle name="Input 2 3 3 6 2 3" xfId="2893"/>
    <cellStyle name="Input 2 3 3 6 3" xfId="1725"/>
    <cellStyle name="Input 2 3 3 6 3 2" xfId="2894"/>
    <cellStyle name="Input 2 3 3 6 3 2 2" xfId="2895"/>
    <cellStyle name="Input 2 3 3 6 4" xfId="2896"/>
    <cellStyle name="Input 2 3 3 6 4 2" xfId="2897"/>
    <cellStyle name="Input 2 3 3 7" xfId="876"/>
    <cellStyle name="Input 2 3 3 7 2" xfId="1361"/>
    <cellStyle name="Input 2 3 3 7 2 2" xfId="2898"/>
    <cellStyle name="Input 2 3 3 7 2 2 2" xfId="2899"/>
    <cellStyle name="Input 2 3 3 7 2 3" xfId="2900"/>
    <cellStyle name="Input 2 3 3 7 3" xfId="1767"/>
    <cellStyle name="Input 2 3 3 7 3 2" xfId="2901"/>
    <cellStyle name="Input 2 3 3 7 3 2 2" xfId="2902"/>
    <cellStyle name="Input 2 3 3 7 4" xfId="2903"/>
    <cellStyle name="Input 2 3 3 7 4 2" xfId="2904"/>
    <cellStyle name="Input 2 3 3 8" xfId="941"/>
    <cellStyle name="Input 2 3 3 8 2" xfId="1789"/>
    <cellStyle name="Input 2 3 3 8 2 2" xfId="2905"/>
    <cellStyle name="Input 2 3 3 8 2 2 2" xfId="2906"/>
    <cellStyle name="Input 2 3 3 8 3" xfId="2907"/>
    <cellStyle name="Input 2 3 3 8 3 2" xfId="2908"/>
    <cellStyle name="Input 2 3 3 9" xfId="1046"/>
    <cellStyle name="Input 2 3 3 9 2" xfId="2909"/>
    <cellStyle name="Input 2 3 3 9 2 2" xfId="2910"/>
    <cellStyle name="Input 2 3 3 9 3" xfId="2911"/>
    <cellStyle name="Input 2 3 4" xfId="672"/>
    <cellStyle name="Input 2 3 4 2" xfId="1157"/>
    <cellStyle name="Input 2 3 4 2 2" xfId="2912"/>
    <cellStyle name="Input 2 3 4 2 2 2" xfId="2913"/>
    <cellStyle name="Input 2 3 4 2 3" xfId="2914"/>
    <cellStyle name="Input 2 3 4 3" xfId="1563"/>
    <cellStyle name="Input 2 3 4 3 2" xfId="2915"/>
    <cellStyle name="Input 2 3 4 3 2 2" xfId="2916"/>
    <cellStyle name="Input 2 3 4 4" xfId="2917"/>
    <cellStyle name="Input 2 3 4 4 2" xfId="2918"/>
    <cellStyle name="Input 2 3 5" xfId="652"/>
    <cellStyle name="Input 2 3 5 2" xfId="1137"/>
    <cellStyle name="Input 2 3 5 2 2" xfId="2919"/>
    <cellStyle name="Input 2 3 5 2 2 2" xfId="2920"/>
    <cellStyle name="Input 2 3 5 2 3" xfId="2921"/>
    <cellStyle name="Input 2 3 5 3" xfId="1543"/>
    <cellStyle name="Input 2 3 5 3 2" xfId="2922"/>
    <cellStyle name="Input 2 3 5 3 2 2" xfId="2923"/>
    <cellStyle name="Input 2 3 5 4" xfId="2924"/>
    <cellStyle name="Input 2 3 5 4 2" xfId="2925"/>
    <cellStyle name="Input 2 3 6" xfId="606"/>
    <cellStyle name="Input 2 3 6 2" xfId="1091"/>
    <cellStyle name="Input 2 3 6 2 2" xfId="2926"/>
    <cellStyle name="Input 2 3 6 2 2 2" xfId="2927"/>
    <cellStyle name="Input 2 3 6 2 3" xfId="2928"/>
    <cellStyle name="Input 2 3 6 3" xfId="1497"/>
    <cellStyle name="Input 2 3 6 3 2" xfId="2929"/>
    <cellStyle name="Input 2 3 6 3 2 2" xfId="2930"/>
    <cellStyle name="Input 2 3 6 4" xfId="2931"/>
    <cellStyle name="Input 2 3 6 4 2" xfId="2932"/>
    <cellStyle name="Input 2 3 7" xfId="621"/>
    <cellStyle name="Input 2 3 7 2" xfId="1106"/>
    <cellStyle name="Input 2 3 7 2 2" xfId="2933"/>
    <cellStyle name="Input 2 3 7 2 2 2" xfId="2934"/>
    <cellStyle name="Input 2 3 7 2 3" xfId="2935"/>
    <cellStyle name="Input 2 3 7 3" xfId="1512"/>
    <cellStyle name="Input 2 3 7 3 2" xfId="2936"/>
    <cellStyle name="Input 2 3 7 3 2 2" xfId="2937"/>
    <cellStyle name="Input 2 3 7 4" xfId="2938"/>
    <cellStyle name="Input 2 3 7 4 2" xfId="2939"/>
    <cellStyle name="Input 2 3 8" xfId="673"/>
    <cellStyle name="Input 2 3 8 2" xfId="1158"/>
    <cellStyle name="Input 2 3 8 2 2" xfId="2940"/>
    <cellStyle name="Input 2 3 8 2 2 2" xfId="2941"/>
    <cellStyle name="Input 2 3 8 2 3" xfId="2942"/>
    <cellStyle name="Input 2 3 8 3" xfId="1564"/>
    <cellStyle name="Input 2 3 8 3 2" xfId="2943"/>
    <cellStyle name="Input 2 3 8 3 2 2" xfId="2944"/>
    <cellStyle name="Input 2 3 8 4" xfId="2945"/>
    <cellStyle name="Input 2 3 8 4 2" xfId="2946"/>
    <cellStyle name="Input 2 3 9" xfId="844"/>
    <cellStyle name="Input 2 3 9 2" xfId="1329"/>
    <cellStyle name="Input 2 3 9 2 2" xfId="2947"/>
    <cellStyle name="Input 2 3 9 2 2 2" xfId="2948"/>
    <cellStyle name="Input 2 3 9 2 3" xfId="2949"/>
    <cellStyle name="Input 2 3 9 3" xfId="1735"/>
    <cellStyle name="Input 2 3 9 3 2" xfId="2950"/>
    <cellStyle name="Input 2 3 9 3 2 2" xfId="2951"/>
    <cellStyle name="Input 2 3 9 4" xfId="2952"/>
    <cellStyle name="Input 2 3 9 4 2" xfId="2953"/>
    <cellStyle name="Input 2 4" xfId="497"/>
    <cellStyle name="Input 2 4 10" xfId="1436"/>
    <cellStyle name="Input 2 4 10 2" xfId="2954"/>
    <cellStyle name="Input 2 4 10 2 2" xfId="2955"/>
    <cellStyle name="Input 2 4 11" xfId="2956"/>
    <cellStyle name="Input 2 4 11 2" xfId="2957"/>
    <cellStyle name="Input 2 4 2" xfId="571"/>
    <cellStyle name="Input 2 4 2 2" xfId="1056"/>
    <cellStyle name="Input 2 4 2 2 2" xfId="2958"/>
    <cellStyle name="Input 2 4 2 2 2 2" xfId="2959"/>
    <cellStyle name="Input 2 4 2 2 3" xfId="2960"/>
    <cellStyle name="Input 2 4 2 3" xfId="1462"/>
    <cellStyle name="Input 2 4 2 3 2" xfId="2961"/>
    <cellStyle name="Input 2 4 2 3 2 2" xfId="2962"/>
    <cellStyle name="Input 2 4 2 4" xfId="2963"/>
    <cellStyle name="Input 2 4 2 4 2" xfId="2964"/>
    <cellStyle name="Input 2 4 3" xfId="746"/>
    <cellStyle name="Input 2 4 3 2" xfId="1231"/>
    <cellStyle name="Input 2 4 3 2 2" xfId="2965"/>
    <cellStyle name="Input 2 4 3 2 2 2" xfId="2966"/>
    <cellStyle name="Input 2 4 3 2 3" xfId="2967"/>
    <cellStyle name="Input 2 4 3 3" xfId="1637"/>
    <cellStyle name="Input 2 4 3 3 2" xfId="2968"/>
    <cellStyle name="Input 2 4 3 3 2 2" xfId="2969"/>
    <cellStyle name="Input 2 4 3 4" xfId="2970"/>
    <cellStyle name="Input 2 4 3 4 2" xfId="2971"/>
    <cellStyle name="Input 2 4 4" xfId="635"/>
    <cellStyle name="Input 2 4 4 2" xfId="1120"/>
    <cellStyle name="Input 2 4 4 2 2" xfId="2972"/>
    <cellStyle name="Input 2 4 4 2 2 2" xfId="2973"/>
    <cellStyle name="Input 2 4 4 2 3" xfId="2974"/>
    <cellStyle name="Input 2 4 4 3" xfId="1526"/>
    <cellStyle name="Input 2 4 4 3 2" xfId="2975"/>
    <cellStyle name="Input 2 4 4 3 2 2" xfId="2976"/>
    <cellStyle name="Input 2 4 4 4" xfId="2977"/>
    <cellStyle name="Input 2 4 4 4 2" xfId="2978"/>
    <cellStyle name="Input 2 4 5" xfId="643"/>
    <cellStyle name="Input 2 4 5 2" xfId="1128"/>
    <cellStyle name="Input 2 4 5 2 2" xfId="2979"/>
    <cellStyle name="Input 2 4 5 2 2 2" xfId="2980"/>
    <cellStyle name="Input 2 4 5 2 3" xfId="2981"/>
    <cellStyle name="Input 2 4 5 3" xfId="1534"/>
    <cellStyle name="Input 2 4 5 3 2" xfId="2982"/>
    <cellStyle name="Input 2 4 5 3 2 2" xfId="2983"/>
    <cellStyle name="Input 2 4 5 4" xfId="2984"/>
    <cellStyle name="Input 2 4 5 4 2" xfId="2985"/>
    <cellStyle name="Input 2 4 6" xfId="817"/>
    <cellStyle name="Input 2 4 6 2" xfId="1302"/>
    <cellStyle name="Input 2 4 6 2 2" xfId="2986"/>
    <cellStyle name="Input 2 4 6 2 2 2" xfId="2987"/>
    <cellStyle name="Input 2 4 6 2 3" xfId="2988"/>
    <cellStyle name="Input 2 4 6 3" xfId="1708"/>
    <cellStyle name="Input 2 4 6 3 2" xfId="2989"/>
    <cellStyle name="Input 2 4 6 3 2 2" xfId="2990"/>
    <cellStyle name="Input 2 4 6 4" xfId="2991"/>
    <cellStyle name="Input 2 4 6 4 2" xfId="2992"/>
    <cellStyle name="Input 2 4 7" xfId="859"/>
    <cellStyle name="Input 2 4 7 2" xfId="1344"/>
    <cellStyle name="Input 2 4 7 2 2" xfId="2993"/>
    <cellStyle name="Input 2 4 7 2 2 2" xfId="2994"/>
    <cellStyle name="Input 2 4 7 2 3" xfId="2995"/>
    <cellStyle name="Input 2 4 7 3" xfId="1750"/>
    <cellStyle name="Input 2 4 7 3 2" xfId="2996"/>
    <cellStyle name="Input 2 4 7 3 2 2" xfId="2997"/>
    <cellStyle name="Input 2 4 7 4" xfId="2998"/>
    <cellStyle name="Input 2 4 7 4 2" xfId="2999"/>
    <cellStyle name="Input 2 4 8" xfId="942"/>
    <cellStyle name="Input 2 4 8 2" xfId="1790"/>
    <cellStyle name="Input 2 4 8 2 2" xfId="3000"/>
    <cellStyle name="Input 2 4 8 2 2 2" xfId="3001"/>
    <cellStyle name="Input 2 4 8 3" xfId="3002"/>
    <cellStyle name="Input 2 4 8 3 2" xfId="3003"/>
    <cellStyle name="Input 2 4 9" xfId="1029"/>
    <cellStyle name="Input 2 4 9 2" xfId="3004"/>
    <cellStyle name="Input 2 4 9 2 2" xfId="3005"/>
    <cellStyle name="Input 2 4 9 3" xfId="3006"/>
    <cellStyle name="Input 2 5" xfId="603"/>
    <cellStyle name="Input 2 5 2" xfId="1088"/>
    <cellStyle name="Input 2 5 2 2" xfId="3007"/>
    <cellStyle name="Input 2 5 2 2 2" xfId="3008"/>
    <cellStyle name="Input 2 5 2 3" xfId="3009"/>
    <cellStyle name="Input 2 5 3" xfId="1494"/>
    <cellStyle name="Input 2 5 3 2" xfId="3010"/>
    <cellStyle name="Input 2 5 3 2 2" xfId="3011"/>
    <cellStyle name="Input 2 5 4" xfId="3012"/>
    <cellStyle name="Input 2 5 4 2" xfId="3013"/>
    <cellStyle name="Input 2 6" xfId="677"/>
    <cellStyle name="Input 2 6 2" xfId="1162"/>
    <cellStyle name="Input 2 6 2 2" xfId="3014"/>
    <cellStyle name="Input 2 6 2 2 2" xfId="3015"/>
    <cellStyle name="Input 2 6 2 3" xfId="3016"/>
    <cellStyle name="Input 2 6 3" xfId="1568"/>
    <cellStyle name="Input 2 6 3 2" xfId="3017"/>
    <cellStyle name="Input 2 6 3 2 2" xfId="3018"/>
    <cellStyle name="Input 2 6 4" xfId="3019"/>
    <cellStyle name="Input 2 6 4 2" xfId="3020"/>
    <cellStyle name="Input 2 7" xfId="588"/>
    <cellStyle name="Input 2 7 2" xfId="1073"/>
    <cellStyle name="Input 2 7 2 2" xfId="3021"/>
    <cellStyle name="Input 2 7 2 2 2" xfId="3022"/>
    <cellStyle name="Input 2 7 2 3" xfId="3023"/>
    <cellStyle name="Input 2 7 3" xfId="1479"/>
    <cellStyle name="Input 2 7 3 2" xfId="3024"/>
    <cellStyle name="Input 2 7 3 2 2" xfId="3025"/>
    <cellStyle name="Input 2 7 4" xfId="3026"/>
    <cellStyle name="Input 2 7 4 2" xfId="3027"/>
    <cellStyle name="Input 2 8" xfId="798"/>
    <cellStyle name="Input 2 8 2" xfId="1283"/>
    <cellStyle name="Input 2 8 2 2" xfId="3028"/>
    <cellStyle name="Input 2 8 2 2 2" xfId="3029"/>
    <cellStyle name="Input 2 8 2 3" xfId="3030"/>
    <cellStyle name="Input 2 8 3" xfId="1689"/>
    <cellStyle name="Input 2 8 3 2" xfId="3031"/>
    <cellStyle name="Input 2 8 3 2 2" xfId="3032"/>
    <cellStyle name="Input 2 8 4" xfId="3033"/>
    <cellStyle name="Input 2 8 4 2" xfId="3034"/>
    <cellStyle name="Input 2 9" xfId="842"/>
    <cellStyle name="Input 2 9 2" xfId="1327"/>
    <cellStyle name="Input 2 9 2 2" xfId="3035"/>
    <cellStyle name="Input 2 9 2 2 2" xfId="3036"/>
    <cellStyle name="Input 2 9 2 3" xfId="3037"/>
    <cellStyle name="Input 2 9 3" xfId="1733"/>
    <cellStyle name="Input 2 9 3 2" xfId="3038"/>
    <cellStyle name="Input 2 9 3 2 2" xfId="3039"/>
    <cellStyle name="Input 2 9 4" xfId="3040"/>
    <cellStyle name="Input 2 9 4 2" xfId="3041"/>
    <cellStyle name="Input 3" xfId="1863"/>
    <cellStyle name="KPMG Heading 1" xfId="323"/>
    <cellStyle name="KPMG Heading 2" xfId="324"/>
    <cellStyle name="KPMG Heading 3" xfId="325"/>
    <cellStyle name="KPMG Heading 4" xfId="326"/>
    <cellStyle name="KPMG Normal" xfId="327"/>
    <cellStyle name="KPMG Normal Text" xfId="328"/>
    <cellStyle name="KPMG Normal_123" xfId="329"/>
    <cellStyle name="Linked Cell" xfId="895" builtinId="24" customBuiltin="1"/>
    <cellStyle name="Linked Cell 2" xfId="51"/>
    <cellStyle name="Linked Cell 2 2" xfId="330"/>
    <cellStyle name="Linked Cell 2 3" xfId="331"/>
    <cellStyle name="Linked Cell 2 4" xfId="3042"/>
    <cellStyle name="Linked Cell 2 5" xfId="3043"/>
    <cellStyle name="Linked Cell 3" xfId="1864"/>
    <cellStyle name="Milliers [0]_laroux" xfId="332"/>
    <cellStyle name="Milliers_laroux" xfId="333"/>
    <cellStyle name="Neutral" xfId="891" builtinId="28" customBuiltin="1"/>
    <cellStyle name="Neutral 2" xfId="12"/>
    <cellStyle name="Neutral 2 2" xfId="334"/>
    <cellStyle name="Neutral 2 3" xfId="335"/>
    <cellStyle name="Neutral 2 4" xfId="3044"/>
    <cellStyle name="Neutral 2 5" xfId="3045"/>
    <cellStyle name="Neutral 3" xfId="52"/>
    <cellStyle name="Neutral 3 2" xfId="3046"/>
    <cellStyle name="Neutral 4" xfId="1865"/>
    <cellStyle name="no dec" xfId="336"/>
    <cellStyle name="Normal" xfId="0" builtinId="0"/>
    <cellStyle name="Normal - Style1" xfId="337"/>
    <cellStyle name="Normal 10" xfId="75"/>
    <cellStyle name="Normal 10 2" xfId="338"/>
    <cellStyle name="Normal 10 2 2" xfId="2004"/>
    <cellStyle name="Normal 10 2 2 2" xfId="2005"/>
    <cellStyle name="Normal 10 2 2 3" xfId="3047"/>
    <cellStyle name="Normal 10 2 2 3 2" xfId="2135"/>
    <cellStyle name="Normal 10 2 3" xfId="2006"/>
    <cellStyle name="Normal 10 3" xfId="339"/>
    <cellStyle name="Normal 10 3 2" xfId="2007"/>
    <cellStyle name="Normal 10 4" xfId="986"/>
    <cellStyle name="Normal 10 4 2" xfId="2008"/>
    <cellStyle name="Normal 10 5" xfId="2009"/>
    <cellStyle name="Normal 10 6" xfId="3048"/>
    <cellStyle name="Normal 11" xfId="340"/>
    <cellStyle name="Normal 11 2" xfId="341"/>
    <cellStyle name="Normal 11 2 2" xfId="2021"/>
    <cellStyle name="Normal 11 3" xfId="342"/>
    <cellStyle name="Normal 11 4" xfId="987"/>
    <cellStyle name="Normal 11 5" xfId="3049"/>
    <cellStyle name="Normal 12" xfId="76"/>
    <cellStyle name="Normal 12 2" xfId="343"/>
    <cellStyle name="Normal 12 2 2" xfId="2111"/>
    <cellStyle name="Normal 12 3" xfId="344"/>
    <cellStyle name="Normal 12 4" xfId="2095"/>
    <cellStyle name="Normal 12 5" xfId="3050"/>
    <cellStyle name="Normal 13" xfId="345"/>
    <cellStyle name="Normal 13 2" xfId="346"/>
    <cellStyle name="Normal 13 3" xfId="1908"/>
    <cellStyle name="Normal 13 4" xfId="2096"/>
    <cellStyle name="Normal 14" xfId="347"/>
    <cellStyle name="Normal 14 2" xfId="348"/>
    <cellStyle name="Normal 14 3" xfId="349"/>
    <cellStyle name="Normal 15" xfId="350"/>
    <cellStyle name="Normal 15 2" xfId="351"/>
    <cellStyle name="Normal 15 3" xfId="352"/>
    <cellStyle name="Normal 16" xfId="353"/>
    <cellStyle name="Normal 16 2" xfId="354"/>
    <cellStyle name="Normal 16 3" xfId="355"/>
    <cellStyle name="Normal 17" xfId="356"/>
    <cellStyle name="Normal 17 2" xfId="357"/>
    <cellStyle name="Normal 17 3" xfId="358"/>
    <cellStyle name="Normal 17 4" xfId="2132"/>
    <cellStyle name="Normal 18" xfId="359"/>
    <cellStyle name="Normal 18 2" xfId="360"/>
    <cellStyle name="Normal 18 3" xfId="2133"/>
    <cellStyle name="Normal 19" xfId="361"/>
    <cellStyle name="Normal 2" xfId="1"/>
    <cellStyle name="Normal 2 10" xfId="362"/>
    <cellStyle name="Normal 2 11" xfId="363"/>
    <cellStyle name="Normal 2 12" xfId="364"/>
    <cellStyle name="Normal 2 13" xfId="1894"/>
    <cellStyle name="Normal 2 14" xfId="3051"/>
    <cellStyle name="Normal 2 2" xfId="53"/>
    <cellStyle name="Normal 2 2 2" xfId="70"/>
    <cellStyle name="Normal 2 2 2 2" xfId="2112"/>
    <cellStyle name="Normal 2 2 3" xfId="365"/>
    <cellStyle name="Normal 2 2 4" xfId="366"/>
    <cellStyle name="Normal 2 2 5" xfId="1896"/>
    <cellStyle name="Normal 2 2 6" xfId="3052"/>
    <cellStyle name="Normal 2 2 7" xfId="3053"/>
    <cellStyle name="Normal 2 3" xfId="54"/>
    <cellStyle name="Normal 2 3 2" xfId="367"/>
    <cellStyle name="Normal 2 3 2 2" xfId="368"/>
    <cellStyle name="Normal 2 3 2 3" xfId="2120"/>
    <cellStyle name="Normal 2 3 3" xfId="369"/>
    <cellStyle name="Normal 2 3 4" xfId="370"/>
    <cellStyle name="Normal 2 3 5" xfId="2097"/>
    <cellStyle name="Normal 2 4" xfId="77"/>
    <cellStyle name="Normal 2 4 2" xfId="371"/>
    <cellStyle name="Normal 2 4 3" xfId="372"/>
    <cellStyle name="Normal 2 4 4" xfId="3054"/>
    <cellStyle name="Normal 2 5" xfId="373"/>
    <cellStyle name="Normal 2 5 2" xfId="374"/>
    <cellStyle name="Normal 2 5 3" xfId="375"/>
    <cellStyle name="Normal 2 5 4" xfId="2131"/>
    <cellStyle name="Normal 2 6" xfId="376"/>
    <cellStyle name="Normal 2 6 2" xfId="377"/>
    <cellStyle name="Normal 2 6 3" xfId="378"/>
    <cellStyle name="Normal 2 7" xfId="379"/>
    <cellStyle name="Normal 2 8" xfId="380"/>
    <cellStyle name="Normal 2 9" xfId="381"/>
    <cellStyle name="Normal 2_3.Havelvacner_N1_12 23.01.2018" xfId="2010"/>
    <cellStyle name="Normal 20" xfId="382"/>
    <cellStyle name="Normal 21" xfId="383"/>
    <cellStyle name="Normal 22" xfId="384"/>
    <cellStyle name="Normal 23" xfId="385"/>
    <cellStyle name="Normal 24" xfId="386"/>
    <cellStyle name="Normal 25" xfId="387"/>
    <cellStyle name="Normal 26" xfId="388"/>
    <cellStyle name="Normal 27" xfId="389"/>
    <cellStyle name="Normal 28" xfId="390"/>
    <cellStyle name="Normal 29" xfId="391"/>
    <cellStyle name="Normal 3" xfId="4"/>
    <cellStyle name="Normal 3 2" xfId="10"/>
    <cellStyle name="Normal 3 2 2" xfId="55"/>
    <cellStyle name="Normal 3 2 2 2" xfId="2040"/>
    <cellStyle name="Normal 3 2 3" xfId="392"/>
    <cellStyle name="Normal 3 2 4" xfId="393"/>
    <cellStyle name="Normal 3 2 5" xfId="394"/>
    <cellStyle name="Normal 3 2 6" xfId="395"/>
    <cellStyle name="Normal 3 2 7" xfId="2134"/>
    <cellStyle name="Normal 3 2 8" xfId="3055"/>
    <cellStyle name="Normal 3 2 9" xfId="3056"/>
    <cellStyle name="Normal 3 3" xfId="396"/>
    <cellStyle name="Normal 3 3 2" xfId="397"/>
    <cellStyle name="Normal 3 3 2 2" xfId="2041"/>
    <cellStyle name="Normal 3 3 3" xfId="398"/>
    <cellStyle name="Normal 3 4" xfId="399"/>
    <cellStyle name="Normal 3 4 2" xfId="2113"/>
    <cellStyle name="Normal 3 5" xfId="400"/>
    <cellStyle name="Normal 3 5 2" xfId="2115"/>
    <cellStyle name="Normal 3 6" xfId="2078"/>
    <cellStyle name="Normal 3_HavelvacN2axjusakN3" xfId="13"/>
    <cellStyle name="Normal 30" xfId="401"/>
    <cellStyle name="Normal 31" xfId="402"/>
    <cellStyle name="Normal 32" xfId="403"/>
    <cellStyle name="Normal 33" xfId="404"/>
    <cellStyle name="Normal 34" xfId="405"/>
    <cellStyle name="Normal 35" xfId="406"/>
    <cellStyle name="Normal 36" xfId="407"/>
    <cellStyle name="Normal 37" xfId="408"/>
    <cellStyle name="Normal 374" xfId="409"/>
    <cellStyle name="Normal 374 2" xfId="410"/>
    <cellStyle name="Normal 38" xfId="411"/>
    <cellStyle name="Normal 39" xfId="412"/>
    <cellStyle name="Normal 4" xfId="7"/>
    <cellStyle name="Normal 4 2" xfId="11"/>
    <cellStyle name="Normal 4 2 2" xfId="413"/>
    <cellStyle name="Normal 4 2 3" xfId="2114"/>
    <cellStyle name="Normal 4 2 4" xfId="5304"/>
    <cellStyle name="Normal 4 3" xfId="414"/>
    <cellStyle name="Normal 4 3 2" xfId="3057"/>
    <cellStyle name="Normal 4 4" xfId="415"/>
    <cellStyle name="Normal 4 5" xfId="416"/>
    <cellStyle name="Normal 4 6" xfId="1899"/>
    <cellStyle name="Normal 4 7" xfId="3058"/>
    <cellStyle name="Normal 40" xfId="417"/>
    <cellStyle name="Normal 41" xfId="418"/>
    <cellStyle name="Normal 42" xfId="419"/>
    <cellStyle name="Normal 43" xfId="420"/>
    <cellStyle name="Normal 44" xfId="925"/>
    <cellStyle name="Normal 45" xfId="926"/>
    <cellStyle name="Normal 46" xfId="981"/>
    <cellStyle name="Normal 47" xfId="1829"/>
    <cellStyle name="Normal 48" xfId="1868"/>
    <cellStyle name="Normal 49" xfId="1878"/>
    <cellStyle name="Normal 49 2" xfId="3059"/>
    <cellStyle name="Normal 5" xfId="14"/>
    <cellStyle name="Normal 5 2" xfId="56"/>
    <cellStyle name="Normal 5 2 2" xfId="421"/>
    <cellStyle name="Normal 5 2 2 2" xfId="990"/>
    <cellStyle name="Normal 5 2 2 3" xfId="5303"/>
    <cellStyle name="Normal 5 2 3" xfId="2098"/>
    <cellStyle name="Normal 5 3" xfId="78"/>
    <cellStyle name="Normal 5 3 2" xfId="2011"/>
    <cellStyle name="Normal 5 3 2 2" xfId="2012"/>
    <cellStyle name="Normal 5 3 3" xfId="2013"/>
    <cellStyle name="Normal 5 4" xfId="422"/>
    <cellStyle name="Normal 5 4 2" xfId="2014"/>
    <cellStyle name="Normal 5 4 2 2" xfId="2015"/>
    <cellStyle name="Normal 5 4 3" xfId="2016"/>
    <cellStyle name="Normal 5 4 4" xfId="3060"/>
    <cellStyle name="Normal 5 5" xfId="423"/>
    <cellStyle name="Normal 5 5 2" xfId="2017"/>
    <cellStyle name="Normal 5 6" xfId="1902"/>
    <cellStyle name="Normal 5 6 2" xfId="2018"/>
    <cellStyle name="Normal 5 7" xfId="2019"/>
    <cellStyle name="Normal 5 8" xfId="3061"/>
    <cellStyle name="Normal 50" xfId="1891"/>
    <cellStyle name="Normal 51" xfId="1892"/>
    <cellStyle name="Normal 52" xfId="2074"/>
    <cellStyle name="Normal 52 2" xfId="2075"/>
    <cellStyle name="Normal 53" xfId="3062"/>
    <cellStyle name="Normal 54" xfId="424"/>
    <cellStyle name="Normal 54 2" xfId="425"/>
    <cellStyle name="Normal 54 3" xfId="426"/>
    <cellStyle name="Normal 55" xfId="3063"/>
    <cellStyle name="Normal 56" xfId="3064"/>
    <cellStyle name="Normal 57" xfId="3065"/>
    <cellStyle name="Normal 58" xfId="3066"/>
    <cellStyle name="Normal 59" xfId="3067"/>
    <cellStyle name="Normal 6" xfId="57"/>
    <cellStyle name="Normal 6 2" xfId="427"/>
    <cellStyle name="Normal 6 2 2" xfId="428"/>
    <cellStyle name="Normal 6 2 2 2" xfId="2121"/>
    <cellStyle name="Normal 6 2 3" xfId="429"/>
    <cellStyle name="Normal 6 2 4" xfId="2099"/>
    <cellStyle name="Normal 6 3" xfId="430"/>
    <cellStyle name="Normal 6 3 2" xfId="2122"/>
    <cellStyle name="Normal 6 4" xfId="431"/>
    <cellStyle name="Normal 6 4 2" xfId="2130"/>
    <cellStyle name="Normal 6 5" xfId="432"/>
    <cellStyle name="Normal 6 6" xfId="3068"/>
    <cellStyle name="Normal 60" xfId="3069"/>
    <cellStyle name="Normal 61" xfId="3070"/>
    <cellStyle name="Normal 62" xfId="3071"/>
    <cellStyle name="Normal 63" xfId="3072"/>
    <cellStyle name="Normal 64" xfId="3073"/>
    <cellStyle name="Normal 65" xfId="3074"/>
    <cellStyle name="Normal 66" xfId="5297"/>
    <cellStyle name="Normal 67" xfId="5298"/>
    <cellStyle name="Normal 68" xfId="5299"/>
    <cellStyle name="Normal 7" xfId="58"/>
    <cellStyle name="Normal 7 2" xfId="433"/>
    <cellStyle name="Normal 7 3" xfId="434"/>
    <cellStyle name="Normal 7 4" xfId="435"/>
    <cellStyle name="Normal 7 5" xfId="2080"/>
    <cellStyle name="Normal 78" xfId="436"/>
    <cellStyle name="Normal 78 2" xfId="437"/>
    <cellStyle name="Normal 8" xfId="69"/>
    <cellStyle name="Normal 8 2" xfId="438"/>
    <cellStyle name="Normal 8 2 2" xfId="2123"/>
    <cellStyle name="Normal 8 3" xfId="439"/>
    <cellStyle name="Normal 8 4" xfId="983"/>
    <cellStyle name="Normal 8 5" xfId="3075"/>
    <cellStyle name="Normal 9" xfId="72"/>
    <cellStyle name="Normal 9 2" xfId="440"/>
    <cellStyle name="Normal 9 3" xfId="441"/>
    <cellStyle name="Normal 9 4" xfId="985"/>
    <cellStyle name="Normal 9 5" xfId="2100"/>
    <cellStyle name="Normal_Book2" xfId="5302"/>
    <cellStyle name="Normal_General 17.02.04 2" xfId="5306"/>
    <cellStyle name="Note" xfId="898" builtinId="10" customBuiltin="1"/>
    <cellStyle name="Note 2" xfId="59"/>
    <cellStyle name="Note 2 10" xfId="800"/>
    <cellStyle name="Note 2 10 2" xfId="1285"/>
    <cellStyle name="Note 2 10 2 2" xfId="3076"/>
    <cellStyle name="Note 2 10 2 2 2" xfId="3077"/>
    <cellStyle name="Note 2 10 2 3" xfId="3078"/>
    <cellStyle name="Note 2 10 3" xfId="1691"/>
    <cellStyle name="Note 2 10 3 2" xfId="3079"/>
    <cellStyle name="Note 2 10 3 2 2" xfId="3080"/>
    <cellStyle name="Note 2 10 4" xfId="3081"/>
    <cellStyle name="Note 2 10 4 2" xfId="3082"/>
    <cellStyle name="Note 2 11" xfId="943"/>
    <cellStyle name="Note 2 11 2" xfId="1791"/>
    <cellStyle name="Note 2 11 2 2" xfId="3083"/>
    <cellStyle name="Note 2 11 2 2 2" xfId="3084"/>
    <cellStyle name="Note 2 11 3" xfId="3085"/>
    <cellStyle name="Note 2 11 3 2" xfId="3086"/>
    <cellStyle name="Note 2 12" xfId="997"/>
    <cellStyle name="Note 2 12 2" xfId="3087"/>
    <cellStyle name="Note 2 12 2 2" xfId="3088"/>
    <cellStyle name="Note 2 12 3" xfId="3089"/>
    <cellStyle name="Note 2 13" xfId="1418"/>
    <cellStyle name="Note 2 13 2" xfId="3090"/>
    <cellStyle name="Note 2 13 2 2" xfId="3091"/>
    <cellStyle name="Note 2 14" xfId="3092"/>
    <cellStyle name="Note 2 14 2" xfId="3093"/>
    <cellStyle name="Note 2 15" xfId="3094"/>
    <cellStyle name="Note 2 16" xfId="3095"/>
    <cellStyle name="Note 2 2" xfId="81"/>
    <cellStyle name="Note 2 2 10" xfId="1002"/>
    <cellStyle name="Note 2 2 10 2" xfId="3096"/>
    <cellStyle name="Note 2 2 10 2 2" xfId="3097"/>
    <cellStyle name="Note 2 2 10 3" xfId="3098"/>
    <cellStyle name="Note 2 2 11" xfId="1009"/>
    <cellStyle name="Note 2 2 11 2" xfId="3099"/>
    <cellStyle name="Note 2 2 11 2 2" xfId="3100"/>
    <cellStyle name="Note 2 2 12" xfId="3101"/>
    <cellStyle name="Note 2 2 12 2" xfId="3102"/>
    <cellStyle name="Note 2 2 2" xfId="498"/>
    <cellStyle name="Note 2 2 2 10" xfId="1030"/>
    <cellStyle name="Note 2 2 2 10 2" xfId="3103"/>
    <cellStyle name="Note 2 2 2 10 2 2" xfId="3104"/>
    <cellStyle name="Note 2 2 2 10 3" xfId="3105"/>
    <cellStyle name="Note 2 2 2 11" xfId="1437"/>
    <cellStyle name="Note 2 2 2 11 2" xfId="3106"/>
    <cellStyle name="Note 2 2 2 11 2 2" xfId="3107"/>
    <cellStyle name="Note 2 2 2 12" xfId="3108"/>
    <cellStyle name="Note 2 2 2 12 2" xfId="3109"/>
    <cellStyle name="Note 2 2 2 2" xfId="508"/>
    <cellStyle name="Note 2 2 2 2 10" xfId="1447"/>
    <cellStyle name="Note 2 2 2 2 10 2" xfId="3110"/>
    <cellStyle name="Note 2 2 2 2 10 2 2" xfId="3111"/>
    <cellStyle name="Note 2 2 2 2 11" xfId="3112"/>
    <cellStyle name="Note 2 2 2 2 11 2" xfId="3113"/>
    <cellStyle name="Note 2 2 2 2 2" xfId="721"/>
    <cellStyle name="Note 2 2 2 2 2 2" xfId="1206"/>
    <cellStyle name="Note 2 2 2 2 2 2 2" xfId="3114"/>
    <cellStyle name="Note 2 2 2 2 2 2 2 2" xfId="3115"/>
    <cellStyle name="Note 2 2 2 2 2 2 3" xfId="3116"/>
    <cellStyle name="Note 2 2 2 2 2 3" xfId="1612"/>
    <cellStyle name="Note 2 2 2 2 2 3 2" xfId="3117"/>
    <cellStyle name="Note 2 2 2 2 2 3 2 2" xfId="3118"/>
    <cellStyle name="Note 2 2 2 2 2 4" xfId="3119"/>
    <cellStyle name="Note 2 2 2 2 2 4 2" xfId="3120"/>
    <cellStyle name="Note 2 2 2 2 3" xfId="757"/>
    <cellStyle name="Note 2 2 2 2 3 2" xfId="1242"/>
    <cellStyle name="Note 2 2 2 2 3 2 2" xfId="3121"/>
    <cellStyle name="Note 2 2 2 2 3 2 2 2" xfId="3122"/>
    <cellStyle name="Note 2 2 2 2 3 2 3" xfId="3123"/>
    <cellStyle name="Note 2 2 2 2 3 3" xfId="1648"/>
    <cellStyle name="Note 2 2 2 2 3 3 2" xfId="3124"/>
    <cellStyle name="Note 2 2 2 2 3 3 2 2" xfId="3125"/>
    <cellStyle name="Note 2 2 2 2 3 4" xfId="3126"/>
    <cellStyle name="Note 2 2 2 2 3 4 2" xfId="3127"/>
    <cellStyle name="Note 2 2 2 2 4" xfId="693"/>
    <cellStyle name="Note 2 2 2 2 4 2" xfId="1178"/>
    <cellStyle name="Note 2 2 2 2 4 2 2" xfId="3128"/>
    <cellStyle name="Note 2 2 2 2 4 2 2 2" xfId="3129"/>
    <cellStyle name="Note 2 2 2 2 4 2 3" xfId="3130"/>
    <cellStyle name="Note 2 2 2 2 4 3" xfId="1584"/>
    <cellStyle name="Note 2 2 2 2 4 3 2" xfId="3131"/>
    <cellStyle name="Note 2 2 2 2 4 3 2 2" xfId="3132"/>
    <cellStyle name="Note 2 2 2 2 4 4" xfId="3133"/>
    <cellStyle name="Note 2 2 2 2 4 4 2" xfId="3134"/>
    <cellStyle name="Note 2 2 2 2 5" xfId="658"/>
    <cellStyle name="Note 2 2 2 2 5 2" xfId="1143"/>
    <cellStyle name="Note 2 2 2 2 5 2 2" xfId="3135"/>
    <cellStyle name="Note 2 2 2 2 5 2 2 2" xfId="3136"/>
    <cellStyle name="Note 2 2 2 2 5 2 3" xfId="3137"/>
    <cellStyle name="Note 2 2 2 2 5 3" xfId="1549"/>
    <cellStyle name="Note 2 2 2 2 5 3 2" xfId="3138"/>
    <cellStyle name="Note 2 2 2 2 5 3 2 2" xfId="3139"/>
    <cellStyle name="Note 2 2 2 2 5 4" xfId="3140"/>
    <cellStyle name="Note 2 2 2 2 5 4 2" xfId="3141"/>
    <cellStyle name="Note 2 2 2 2 6" xfId="828"/>
    <cellStyle name="Note 2 2 2 2 6 2" xfId="1313"/>
    <cellStyle name="Note 2 2 2 2 6 2 2" xfId="3142"/>
    <cellStyle name="Note 2 2 2 2 6 2 2 2" xfId="3143"/>
    <cellStyle name="Note 2 2 2 2 6 2 3" xfId="3144"/>
    <cellStyle name="Note 2 2 2 2 6 3" xfId="1719"/>
    <cellStyle name="Note 2 2 2 2 6 3 2" xfId="3145"/>
    <cellStyle name="Note 2 2 2 2 6 3 2 2" xfId="3146"/>
    <cellStyle name="Note 2 2 2 2 6 4" xfId="3147"/>
    <cellStyle name="Note 2 2 2 2 6 4 2" xfId="3148"/>
    <cellStyle name="Note 2 2 2 2 7" xfId="870"/>
    <cellStyle name="Note 2 2 2 2 7 2" xfId="1355"/>
    <cellStyle name="Note 2 2 2 2 7 2 2" xfId="3149"/>
    <cellStyle name="Note 2 2 2 2 7 2 2 2" xfId="3150"/>
    <cellStyle name="Note 2 2 2 2 7 2 3" xfId="3151"/>
    <cellStyle name="Note 2 2 2 2 7 3" xfId="1761"/>
    <cellStyle name="Note 2 2 2 2 7 3 2" xfId="3152"/>
    <cellStyle name="Note 2 2 2 2 7 3 2 2" xfId="3153"/>
    <cellStyle name="Note 2 2 2 2 7 4" xfId="3154"/>
    <cellStyle name="Note 2 2 2 2 7 4 2" xfId="3155"/>
    <cellStyle name="Note 2 2 2 2 8" xfId="944"/>
    <cellStyle name="Note 2 2 2 2 8 2" xfId="1792"/>
    <cellStyle name="Note 2 2 2 2 8 2 2" xfId="3156"/>
    <cellStyle name="Note 2 2 2 2 8 2 2 2" xfId="3157"/>
    <cellStyle name="Note 2 2 2 2 8 3" xfId="3158"/>
    <cellStyle name="Note 2 2 2 2 8 3 2" xfId="3159"/>
    <cellStyle name="Note 2 2 2 2 9" xfId="1040"/>
    <cellStyle name="Note 2 2 2 2 9 2" xfId="3160"/>
    <cellStyle name="Note 2 2 2 2 9 2 2" xfId="3161"/>
    <cellStyle name="Note 2 2 2 2 9 3" xfId="3162"/>
    <cellStyle name="Note 2 2 2 3" xfId="577"/>
    <cellStyle name="Note 2 2 2 3 2" xfId="1062"/>
    <cellStyle name="Note 2 2 2 3 2 2" xfId="3163"/>
    <cellStyle name="Note 2 2 2 3 2 2 2" xfId="3164"/>
    <cellStyle name="Note 2 2 2 3 2 3" xfId="3165"/>
    <cellStyle name="Note 2 2 2 3 3" xfId="1468"/>
    <cellStyle name="Note 2 2 2 3 3 2" xfId="3166"/>
    <cellStyle name="Note 2 2 2 3 3 2 2" xfId="3167"/>
    <cellStyle name="Note 2 2 2 3 4" xfId="3168"/>
    <cellStyle name="Note 2 2 2 3 4 2" xfId="3169"/>
    <cellStyle name="Note 2 2 2 4" xfId="747"/>
    <cellStyle name="Note 2 2 2 4 2" xfId="1232"/>
    <cellStyle name="Note 2 2 2 4 2 2" xfId="3170"/>
    <cellStyle name="Note 2 2 2 4 2 2 2" xfId="3171"/>
    <cellStyle name="Note 2 2 2 4 2 3" xfId="3172"/>
    <cellStyle name="Note 2 2 2 4 3" xfId="1638"/>
    <cellStyle name="Note 2 2 2 4 3 2" xfId="3173"/>
    <cellStyle name="Note 2 2 2 4 3 2 2" xfId="3174"/>
    <cellStyle name="Note 2 2 2 4 4" xfId="3175"/>
    <cellStyle name="Note 2 2 2 4 4 2" xfId="3176"/>
    <cellStyle name="Note 2 2 2 5" xfId="634"/>
    <cellStyle name="Note 2 2 2 5 2" xfId="1119"/>
    <cellStyle name="Note 2 2 2 5 2 2" xfId="3177"/>
    <cellStyle name="Note 2 2 2 5 2 2 2" xfId="3178"/>
    <cellStyle name="Note 2 2 2 5 2 3" xfId="3179"/>
    <cellStyle name="Note 2 2 2 5 3" xfId="1525"/>
    <cellStyle name="Note 2 2 2 5 3 2" xfId="3180"/>
    <cellStyle name="Note 2 2 2 5 3 2 2" xfId="3181"/>
    <cellStyle name="Note 2 2 2 5 4" xfId="3182"/>
    <cellStyle name="Note 2 2 2 5 4 2" xfId="3183"/>
    <cellStyle name="Note 2 2 2 6" xfId="662"/>
    <cellStyle name="Note 2 2 2 6 2" xfId="1147"/>
    <cellStyle name="Note 2 2 2 6 2 2" xfId="3184"/>
    <cellStyle name="Note 2 2 2 6 2 2 2" xfId="3185"/>
    <cellStyle name="Note 2 2 2 6 2 3" xfId="3186"/>
    <cellStyle name="Note 2 2 2 6 3" xfId="1553"/>
    <cellStyle name="Note 2 2 2 6 3 2" xfId="3187"/>
    <cellStyle name="Note 2 2 2 6 3 2 2" xfId="3188"/>
    <cellStyle name="Note 2 2 2 6 4" xfId="3189"/>
    <cellStyle name="Note 2 2 2 6 4 2" xfId="3190"/>
    <cellStyle name="Note 2 2 2 7" xfId="818"/>
    <cellStyle name="Note 2 2 2 7 2" xfId="1303"/>
    <cellStyle name="Note 2 2 2 7 2 2" xfId="3191"/>
    <cellStyle name="Note 2 2 2 7 2 2 2" xfId="3192"/>
    <cellStyle name="Note 2 2 2 7 2 3" xfId="3193"/>
    <cellStyle name="Note 2 2 2 7 3" xfId="1709"/>
    <cellStyle name="Note 2 2 2 7 3 2" xfId="3194"/>
    <cellStyle name="Note 2 2 2 7 3 2 2" xfId="3195"/>
    <cellStyle name="Note 2 2 2 7 4" xfId="3196"/>
    <cellStyle name="Note 2 2 2 7 4 2" xfId="3197"/>
    <cellStyle name="Note 2 2 2 8" xfId="860"/>
    <cellStyle name="Note 2 2 2 8 2" xfId="1345"/>
    <cellStyle name="Note 2 2 2 8 2 2" xfId="3198"/>
    <cellStyle name="Note 2 2 2 8 2 2 2" xfId="3199"/>
    <cellStyle name="Note 2 2 2 8 2 3" xfId="3200"/>
    <cellStyle name="Note 2 2 2 8 3" xfId="1751"/>
    <cellStyle name="Note 2 2 2 8 3 2" xfId="3201"/>
    <cellStyle name="Note 2 2 2 8 3 2 2" xfId="3202"/>
    <cellStyle name="Note 2 2 2 8 4" xfId="3203"/>
    <cellStyle name="Note 2 2 2 8 4 2" xfId="3204"/>
    <cellStyle name="Note 2 2 2 9" xfId="945"/>
    <cellStyle name="Note 2 2 2 9 2" xfId="1793"/>
    <cellStyle name="Note 2 2 2 9 2 2" xfId="3205"/>
    <cellStyle name="Note 2 2 2 9 2 2 2" xfId="3206"/>
    <cellStyle name="Note 2 2 2 9 3" xfId="3207"/>
    <cellStyle name="Note 2 2 2 9 3 2" xfId="3208"/>
    <cellStyle name="Note 2 2 3" xfId="517"/>
    <cellStyle name="Note 2 2 3 10" xfId="1456"/>
    <cellStyle name="Note 2 2 3 10 2" xfId="3209"/>
    <cellStyle name="Note 2 2 3 10 2 2" xfId="3210"/>
    <cellStyle name="Note 2 2 3 11" xfId="3211"/>
    <cellStyle name="Note 2 2 3 11 2" xfId="3212"/>
    <cellStyle name="Note 2 2 3 2" xfId="730"/>
    <cellStyle name="Note 2 2 3 2 2" xfId="1215"/>
    <cellStyle name="Note 2 2 3 2 2 2" xfId="3213"/>
    <cellStyle name="Note 2 2 3 2 2 2 2" xfId="3214"/>
    <cellStyle name="Note 2 2 3 2 2 3" xfId="3215"/>
    <cellStyle name="Note 2 2 3 2 3" xfId="1621"/>
    <cellStyle name="Note 2 2 3 2 3 2" xfId="3216"/>
    <cellStyle name="Note 2 2 3 2 3 2 2" xfId="3217"/>
    <cellStyle name="Note 2 2 3 2 4" xfId="3218"/>
    <cellStyle name="Note 2 2 3 2 4 2" xfId="3219"/>
    <cellStyle name="Note 2 2 3 3" xfId="766"/>
    <cellStyle name="Note 2 2 3 3 2" xfId="1251"/>
    <cellStyle name="Note 2 2 3 3 2 2" xfId="3220"/>
    <cellStyle name="Note 2 2 3 3 2 2 2" xfId="3221"/>
    <cellStyle name="Note 2 2 3 3 2 3" xfId="3222"/>
    <cellStyle name="Note 2 2 3 3 3" xfId="1657"/>
    <cellStyle name="Note 2 2 3 3 3 2" xfId="3223"/>
    <cellStyle name="Note 2 2 3 3 3 2 2" xfId="3224"/>
    <cellStyle name="Note 2 2 3 3 4" xfId="3225"/>
    <cellStyle name="Note 2 2 3 3 4 2" xfId="3226"/>
    <cellStyle name="Note 2 2 3 4" xfId="786"/>
    <cellStyle name="Note 2 2 3 4 2" xfId="1271"/>
    <cellStyle name="Note 2 2 3 4 2 2" xfId="3227"/>
    <cellStyle name="Note 2 2 3 4 2 2 2" xfId="3228"/>
    <cellStyle name="Note 2 2 3 4 2 3" xfId="3229"/>
    <cellStyle name="Note 2 2 3 4 3" xfId="1677"/>
    <cellStyle name="Note 2 2 3 4 3 2" xfId="3230"/>
    <cellStyle name="Note 2 2 3 4 3 2 2" xfId="3231"/>
    <cellStyle name="Note 2 2 3 4 4" xfId="3232"/>
    <cellStyle name="Note 2 2 3 4 4 2" xfId="3233"/>
    <cellStyle name="Note 2 2 3 5" xfId="802"/>
    <cellStyle name="Note 2 2 3 5 2" xfId="1287"/>
    <cellStyle name="Note 2 2 3 5 2 2" xfId="3234"/>
    <cellStyle name="Note 2 2 3 5 2 2 2" xfId="3235"/>
    <cellStyle name="Note 2 2 3 5 2 3" xfId="3236"/>
    <cellStyle name="Note 2 2 3 5 3" xfId="1693"/>
    <cellStyle name="Note 2 2 3 5 3 2" xfId="3237"/>
    <cellStyle name="Note 2 2 3 5 3 2 2" xfId="3238"/>
    <cellStyle name="Note 2 2 3 5 4" xfId="3239"/>
    <cellStyle name="Note 2 2 3 5 4 2" xfId="3240"/>
    <cellStyle name="Note 2 2 3 6" xfId="837"/>
    <cellStyle name="Note 2 2 3 6 2" xfId="1322"/>
    <cellStyle name="Note 2 2 3 6 2 2" xfId="3241"/>
    <cellStyle name="Note 2 2 3 6 2 2 2" xfId="3242"/>
    <cellStyle name="Note 2 2 3 6 2 3" xfId="3243"/>
    <cellStyle name="Note 2 2 3 6 3" xfId="1728"/>
    <cellStyle name="Note 2 2 3 6 3 2" xfId="3244"/>
    <cellStyle name="Note 2 2 3 6 3 2 2" xfId="3245"/>
    <cellStyle name="Note 2 2 3 6 4" xfId="3246"/>
    <cellStyle name="Note 2 2 3 6 4 2" xfId="3247"/>
    <cellStyle name="Note 2 2 3 7" xfId="879"/>
    <cellStyle name="Note 2 2 3 7 2" xfId="1364"/>
    <cellStyle name="Note 2 2 3 7 2 2" xfId="3248"/>
    <cellStyle name="Note 2 2 3 7 2 2 2" xfId="3249"/>
    <cellStyle name="Note 2 2 3 7 2 3" xfId="3250"/>
    <cellStyle name="Note 2 2 3 7 3" xfId="1770"/>
    <cellStyle name="Note 2 2 3 7 3 2" xfId="3251"/>
    <cellStyle name="Note 2 2 3 7 3 2 2" xfId="3252"/>
    <cellStyle name="Note 2 2 3 7 4" xfId="3253"/>
    <cellStyle name="Note 2 2 3 7 4 2" xfId="3254"/>
    <cellStyle name="Note 2 2 3 8" xfId="946"/>
    <cellStyle name="Note 2 2 3 8 2" xfId="1794"/>
    <cellStyle name="Note 2 2 3 8 2 2" xfId="3255"/>
    <cellStyle name="Note 2 2 3 8 2 2 2" xfId="3256"/>
    <cellStyle name="Note 2 2 3 8 3" xfId="3257"/>
    <cellStyle name="Note 2 2 3 8 3 2" xfId="3258"/>
    <cellStyle name="Note 2 2 3 9" xfId="1049"/>
    <cellStyle name="Note 2 2 3 9 2" xfId="3259"/>
    <cellStyle name="Note 2 2 3 9 2 2" xfId="3260"/>
    <cellStyle name="Note 2 2 3 9 3" xfId="3261"/>
    <cellStyle name="Note 2 2 4" xfId="686"/>
    <cellStyle name="Note 2 2 4 2" xfId="1171"/>
    <cellStyle name="Note 2 2 4 2 2" xfId="3262"/>
    <cellStyle name="Note 2 2 4 2 2 2" xfId="3263"/>
    <cellStyle name="Note 2 2 4 2 3" xfId="3264"/>
    <cellStyle name="Note 2 2 4 3" xfId="1577"/>
    <cellStyle name="Note 2 2 4 3 2" xfId="3265"/>
    <cellStyle name="Note 2 2 4 3 2 2" xfId="3266"/>
    <cellStyle name="Note 2 2 4 4" xfId="3267"/>
    <cellStyle name="Note 2 2 4 4 2" xfId="3268"/>
    <cellStyle name="Note 2 2 5" xfId="620"/>
    <cellStyle name="Note 2 2 5 2" xfId="1105"/>
    <cellStyle name="Note 2 2 5 2 2" xfId="3269"/>
    <cellStyle name="Note 2 2 5 2 2 2" xfId="3270"/>
    <cellStyle name="Note 2 2 5 2 3" xfId="3271"/>
    <cellStyle name="Note 2 2 5 3" xfId="1511"/>
    <cellStyle name="Note 2 2 5 3 2" xfId="3272"/>
    <cellStyle name="Note 2 2 5 3 2 2" xfId="3273"/>
    <cellStyle name="Note 2 2 5 4" xfId="3274"/>
    <cellStyle name="Note 2 2 5 4 2" xfId="3275"/>
    <cellStyle name="Note 2 2 6" xfId="651"/>
    <cellStyle name="Note 2 2 6 2" xfId="1136"/>
    <cellStyle name="Note 2 2 6 2 2" xfId="3276"/>
    <cellStyle name="Note 2 2 6 2 2 2" xfId="3277"/>
    <cellStyle name="Note 2 2 6 2 3" xfId="3278"/>
    <cellStyle name="Note 2 2 6 3" xfId="1542"/>
    <cellStyle name="Note 2 2 6 3 2" xfId="3279"/>
    <cellStyle name="Note 2 2 6 3 2 2" xfId="3280"/>
    <cellStyle name="Note 2 2 6 4" xfId="3281"/>
    <cellStyle name="Note 2 2 6 4 2" xfId="3282"/>
    <cellStyle name="Note 2 2 7" xfId="668"/>
    <cellStyle name="Note 2 2 7 2" xfId="1153"/>
    <cellStyle name="Note 2 2 7 2 2" xfId="3283"/>
    <cellStyle name="Note 2 2 7 2 2 2" xfId="3284"/>
    <cellStyle name="Note 2 2 7 2 3" xfId="3285"/>
    <cellStyle name="Note 2 2 7 3" xfId="1559"/>
    <cellStyle name="Note 2 2 7 3 2" xfId="3286"/>
    <cellStyle name="Note 2 2 7 3 2 2" xfId="3287"/>
    <cellStyle name="Note 2 2 7 4" xfId="3288"/>
    <cellStyle name="Note 2 2 7 4 2" xfId="3289"/>
    <cellStyle name="Note 2 2 8" xfId="792"/>
    <cellStyle name="Note 2 2 8 2" xfId="1277"/>
    <cellStyle name="Note 2 2 8 2 2" xfId="3290"/>
    <cellStyle name="Note 2 2 8 2 2 2" xfId="3291"/>
    <cellStyle name="Note 2 2 8 2 3" xfId="3292"/>
    <cellStyle name="Note 2 2 8 3" xfId="1683"/>
    <cellStyle name="Note 2 2 8 3 2" xfId="3293"/>
    <cellStyle name="Note 2 2 8 3 2 2" xfId="3294"/>
    <cellStyle name="Note 2 2 8 4" xfId="3295"/>
    <cellStyle name="Note 2 2 8 4 2" xfId="3296"/>
    <cellStyle name="Note 2 2 9" xfId="947"/>
    <cellStyle name="Note 2 2 9 2" xfId="1795"/>
    <cellStyle name="Note 2 2 9 2 2" xfId="3297"/>
    <cellStyle name="Note 2 2 9 2 2 2" xfId="3298"/>
    <cellStyle name="Note 2 2 9 3" xfId="3299"/>
    <cellStyle name="Note 2 2 9 3 2" xfId="3300"/>
    <cellStyle name="Note 2 3" xfId="442"/>
    <cellStyle name="Note 2 3 10" xfId="948"/>
    <cellStyle name="Note 2 3 10 2" xfId="1796"/>
    <cellStyle name="Note 2 3 10 2 2" xfId="3301"/>
    <cellStyle name="Note 2 3 10 2 2 2" xfId="3302"/>
    <cellStyle name="Note 2 3 10 3" xfId="3303"/>
    <cellStyle name="Note 2 3 10 3 2" xfId="3304"/>
    <cellStyle name="Note 2 3 11" xfId="1015"/>
    <cellStyle name="Note 2 3 11 2" xfId="3305"/>
    <cellStyle name="Note 2 3 11 2 2" xfId="3306"/>
    <cellStyle name="Note 2 3 11 3" xfId="3307"/>
    <cellStyle name="Note 2 3 12" xfId="1419"/>
    <cellStyle name="Note 2 3 12 2" xfId="3308"/>
    <cellStyle name="Note 2 3 12 2 2" xfId="3309"/>
    <cellStyle name="Note 2 3 13" xfId="3310"/>
    <cellStyle name="Note 2 3 13 2" xfId="3311"/>
    <cellStyle name="Note 2 3 2" xfId="503"/>
    <cellStyle name="Note 2 3 2 10" xfId="1035"/>
    <cellStyle name="Note 2 3 2 10 2" xfId="3312"/>
    <cellStyle name="Note 2 3 2 10 2 2" xfId="3313"/>
    <cellStyle name="Note 2 3 2 10 3" xfId="3314"/>
    <cellStyle name="Note 2 3 2 11" xfId="1442"/>
    <cellStyle name="Note 2 3 2 11 2" xfId="3315"/>
    <cellStyle name="Note 2 3 2 11 2 2" xfId="3316"/>
    <cellStyle name="Note 2 3 2 12" xfId="3317"/>
    <cellStyle name="Note 2 3 2 12 2" xfId="3318"/>
    <cellStyle name="Note 2 3 2 2" xfId="506"/>
    <cellStyle name="Note 2 3 2 2 10" xfId="1445"/>
    <cellStyle name="Note 2 3 2 2 10 2" xfId="3319"/>
    <cellStyle name="Note 2 3 2 2 10 2 2" xfId="3320"/>
    <cellStyle name="Note 2 3 2 2 11" xfId="3321"/>
    <cellStyle name="Note 2 3 2 2 11 2" xfId="3322"/>
    <cellStyle name="Note 2 3 2 2 2" xfId="719"/>
    <cellStyle name="Note 2 3 2 2 2 2" xfId="1204"/>
    <cellStyle name="Note 2 3 2 2 2 2 2" xfId="3323"/>
    <cellStyle name="Note 2 3 2 2 2 2 2 2" xfId="3324"/>
    <cellStyle name="Note 2 3 2 2 2 2 3" xfId="3325"/>
    <cellStyle name="Note 2 3 2 2 2 3" xfId="1610"/>
    <cellStyle name="Note 2 3 2 2 2 3 2" xfId="3326"/>
    <cellStyle name="Note 2 3 2 2 2 3 2 2" xfId="3327"/>
    <cellStyle name="Note 2 3 2 2 2 4" xfId="3328"/>
    <cellStyle name="Note 2 3 2 2 2 4 2" xfId="3329"/>
    <cellStyle name="Note 2 3 2 2 3" xfId="755"/>
    <cellStyle name="Note 2 3 2 2 3 2" xfId="1240"/>
    <cellStyle name="Note 2 3 2 2 3 2 2" xfId="3330"/>
    <cellStyle name="Note 2 3 2 2 3 2 2 2" xfId="3331"/>
    <cellStyle name="Note 2 3 2 2 3 2 3" xfId="3332"/>
    <cellStyle name="Note 2 3 2 2 3 3" xfId="1646"/>
    <cellStyle name="Note 2 3 2 2 3 3 2" xfId="3333"/>
    <cellStyle name="Note 2 3 2 2 3 3 2 2" xfId="3334"/>
    <cellStyle name="Note 2 3 2 2 3 4" xfId="3335"/>
    <cellStyle name="Note 2 3 2 2 3 4 2" xfId="3336"/>
    <cellStyle name="Note 2 3 2 2 4" xfId="705"/>
    <cellStyle name="Note 2 3 2 2 4 2" xfId="1190"/>
    <cellStyle name="Note 2 3 2 2 4 2 2" xfId="3337"/>
    <cellStyle name="Note 2 3 2 2 4 2 2 2" xfId="3338"/>
    <cellStyle name="Note 2 3 2 2 4 2 3" xfId="3339"/>
    <cellStyle name="Note 2 3 2 2 4 3" xfId="1596"/>
    <cellStyle name="Note 2 3 2 2 4 3 2" xfId="3340"/>
    <cellStyle name="Note 2 3 2 2 4 3 2 2" xfId="3341"/>
    <cellStyle name="Note 2 3 2 2 4 4" xfId="3342"/>
    <cellStyle name="Note 2 3 2 2 4 4 2" xfId="3343"/>
    <cellStyle name="Note 2 3 2 2 5" xfId="642"/>
    <cellStyle name="Note 2 3 2 2 5 2" xfId="1127"/>
    <cellStyle name="Note 2 3 2 2 5 2 2" xfId="3344"/>
    <cellStyle name="Note 2 3 2 2 5 2 2 2" xfId="3345"/>
    <cellStyle name="Note 2 3 2 2 5 2 3" xfId="3346"/>
    <cellStyle name="Note 2 3 2 2 5 3" xfId="1533"/>
    <cellStyle name="Note 2 3 2 2 5 3 2" xfId="3347"/>
    <cellStyle name="Note 2 3 2 2 5 3 2 2" xfId="3348"/>
    <cellStyle name="Note 2 3 2 2 5 4" xfId="3349"/>
    <cellStyle name="Note 2 3 2 2 5 4 2" xfId="3350"/>
    <cellStyle name="Note 2 3 2 2 6" xfId="826"/>
    <cellStyle name="Note 2 3 2 2 6 2" xfId="1311"/>
    <cellStyle name="Note 2 3 2 2 6 2 2" xfId="3351"/>
    <cellStyle name="Note 2 3 2 2 6 2 2 2" xfId="3352"/>
    <cellStyle name="Note 2 3 2 2 6 2 3" xfId="3353"/>
    <cellStyle name="Note 2 3 2 2 6 3" xfId="1717"/>
    <cellStyle name="Note 2 3 2 2 6 3 2" xfId="3354"/>
    <cellStyle name="Note 2 3 2 2 6 3 2 2" xfId="3355"/>
    <cellStyle name="Note 2 3 2 2 6 4" xfId="3356"/>
    <cellStyle name="Note 2 3 2 2 6 4 2" xfId="3357"/>
    <cellStyle name="Note 2 3 2 2 7" xfId="868"/>
    <cellStyle name="Note 2 3 2 2 7 2" xfId="1353"/>
    <cellStyle name="Note 2 3 2 2 7 2 2" xfId="3358"/>
    <cellStyle name="Note 2 3 2 2 7 2 2 2" xfId="3359"/>
    <cellStyle name="Note 2 3 2 2 7 2 3" xfId="3360"/>
    <cellStyle name="Note 2 3 2 2 7 3" xfId="1759"/>
    <cellStyle name="Note 2 3 2 2 7 3 2" xfId="3361"/>
    <cellStyle name="Note 2 3 2 2 7 3 2 2" xfId="3362"/>
    <cellStyle name="Note 2 3 2 2 7 4" xfId="3363"/>
    <cellStyle name="Note 2 3 2 2 7 4 2" xfId="3364"/>
    <cellStyle name="Note 2 3 2 2 8" xfId="949"/>
    <cellStyle name="Note 2 3 2 2 8 2" xfId="1797"/>
    <cellStyle name="Note 2 3 2 2 8 2 2" xfId="3365"/>
    <cellStyle name="Note 2 3 2 2 8 2 2 2" xfId="3366"/>
    <cellStyle name="Note 2 3 2 2 8 3" xfId="3367"/>
    <cellStyle name="Note 2 3 2 2 8 3 2" xfId="3368"/>
    <cellStyle name="Note 2 3 2 2 9" xfId="1038"/>
    <cellStyle name="Note 2 3 2 2 9 2" xfId="3369"/>
    <cellStyle name="Note 2 3 2 2 9 2 2" xfId="3370"/>
    <cellStyle name="Note 2 3 2 2 9 3" xfId="3371"/>
    <cellStyle name="Note 2 3 2 3" xfId="716"/>
    <cellStyle name="Note 2 3 2 3 2" xfId="1201"/>
    <cellStyle name="Note 2 3 2 3 2 2" xfId="3372"/>
    <cellStyle name="Note 2 3 2 3 2 2 2" xfId="3373"/>
    <cellStyle name="Note 2 3 2 3 2 3" xfId="3374"/>
    <cellStyle name="Note 2 3 2 3 3" xfId="1607"/>
    <cellStyle name="Note 2 3 2 3 3 2" xfId="3375"/>
    <cellStyle name="Note 2 3 2 3 3 2 2" xfId="3376"/>
    <cellStyle name="Note 2 3 2 3 4" xfId="3377"/>
    <cellStyle name="Note 2 3 2 3 4 2" xfId="3378"/>
    <cellStyle name="Note 2 3 2 4" xfId="752"/>
    <cellStyle name="Note 2 3 2 4 2" xfId="1237"/>
    <cellStyle name="Note 2 3 2 4 2 2" xfId="3379"/>
    <cellStyle name="Note 2 3 2 4 2 2 2" xfId="3380"/>
    <cellStyle name="Note 2 3 2 4 2 3" xfId="3381"/>
    <cellStyle name="Note 2 3 2 4 3" xfId="1643"/>
    <cellStyle name="Note 2 3 2 4 3 2" xfId="3382"/>
    <cellStyle name="Note 2 3 2 4 3 2 2" xfId="3383"/>
    <cellStyle name="Note 2 3 2 4 4" xfId="3384"/>
    <cellStyle name="Note 2 3 2 4 4 2" xfId="3385"/>
    <cellStyle name="Note 2 3 2 5" xfId="632"/>
    <cellStyle name="Note 2 3 2 5 2" xfId="1117"/>
    <cellStyle name="Note 2 3 2 5 2 2" xfId="3386"/>
    <cellStyle name="Note 2 3 2 5 2 2 2" xfId="3387"/>
    <cellStyle name="Note 2 3 2 5 2 3" xfId="3388"/>
    <cellStyle name="Note 2 3 2 5 3" xfId="1523"/>
    <cellStyle name="Note 2 3 2 5 3 2" xfId="3389"/>
    <cellStyle name="Note 2 3 2 5 3 2 2" xfId="3390"/>
    <cellStyle name="Note 2 3 2 5 4" xfId="3391"/>
    <cellStyle name="Note 2 3 2 5 4 2" xfId="3392"/>
    <cellStyle name="Note 2 3 2 6" xfId="601"/>
    <cellStyle name="Note 2 3 2 6 2" xfId="1086"/>
    <cellStyle name="Note 2 3 2 6 2 2" xfId="3393"/>
    <cellStyle name="Note 2 3 2 6 2 2 2" xfId="3394"/>
    <cellStyle name="Note 2 3 2 6 2 3" xfId="3395"/>
    <cellStyle name="Note 2 3 2 6 3" xfId="1492"/>
    <cellStyle name="Note 2 3 2 6 3 2" xfId="3396"/>
    <cellStyle name="Note 2 3 2 6 3 2 2" xfId="3397"/>
    <cellStyle name="Note 2 3 2 6 4" xfId="3398"/>
    <cellStyle name="Note 2 3 2 6 4 2" xfId="3399"/>
    <cellStyle name="Note 2 3 2 7" xfId="823"/>
    <cellStyle name="Note 2 3 2 7 2" xfId="1308"/>
    <cellStyle name="Note 2 3 2 7 2 2" xfId="3400"/>
    <cellStyle name="Note 2 3 2 7 2 2 2" xfId="3401"/>
    <cellStyle name="Note 2 3 2 7 2 3" xfId="3402"/>
    <cellStyle name="Note 2 3 2 7 3" xfId="1714"/>
    <cellStyle name="Note 2 3 2 7 3 2" xfId="3403"/>
    <cellStyle name="Note 2 3 2 7 3 2 2" xfId="3404"/>
    <cellStyle name="Note 2 3 2 7 4" xfId="3405"/>
    <cellStyle name="Note 2 3 2 7 4 2" xfId="3406"/>
    <cellStyle name="Note 2 3 2 8" xfId="865"/>
    <cellStyle name="Note 2 3 2 8 2" xfId="1350"/>
    <cellStyle name="Note 2 3 2 8 2 2" xfId="3407"/>
    <cellStyle name="Note 2 3 2 8 2 2 2" xfId="3408"/>
    <cellStyle name="Note 2 3 2 8 2 3" xfId="3409"/>
    <cellStyle name="Note 2 3 2 8 3" xfId="1756"/>
    <cellStyle name="Note 2 3 2 8 3 2" xfId="3410"/>
    <cellStyle name="Note 2 3 2 8 3 2 2" xfId="3411"/>
    <cellStyle name="Note 2 3 2 8 4" xfId="3412"/>
    <cellStyle name="Note 2 3 2 8 4 2" xfId="3413"/>
    <cellStyle name="Note 2 3 2 9" xfId="950"/>
    <cellStyle name="Note 2 3 2 9 2" xfId="1798"/>
    <cellStyle name="Note 2 3 2 9 2 2" xfId="3414"/>
    <cellStyle name="Note 2 3 2 9 2 2 2" xfId="3415"/>
    <cellStyle name="Note 2 3 2 9 3" xfId="3416"/>
    <cellStyle name="Note 2 3 2 9 3 2" xfId="3417"/>
    <cellStyle name="Note 2 3 3" xfId="513"/>
    <cellStyle name="Note 2 3 3 10" xfId="1452"/>
    <cellStyle name="Note 2 3 3 10 2" xfId="3418"/>
    <cellStyle name="Note 2 3 3 10 2 2" xfId="3419"/>
    <cellStyle name="Note 2 3 3 11" xfId="3420"/>
    <cellStyle name="Note 2 3 3 11 2" xfId="3421"/>
    <cellStyle name="Note 2 3 3 2" xfId="726"/>
    <cellStyle name="Note 2 3 3 2 2" xfId="1211"/>
    <cellStyle name="Note 2 3 3 2 2 2" xfId="3422"/>
    <cellStyle name="Note 2 3 3 2 2 2 2" xfId="3423"/>
    <cellStyle name="Note 2 3 3 2 2 3" xfId="3424"/>
    <cellStyle name="Note 2 3 3 2 3" xfId="1617"/>
    <cellStyle name="Note 2 3 3 2 3 2" xfId="3425"/>
    <cellStyle name="Note 2 3 3 2 3 2 2" xfId="3426"/>
    <cellStyle name="Note 2 3 3 2 4" xfId="3427"/>
    <cellStyle name="Note 2 3 3 2 4 2" xfId="3428"/>
    <cellStyle name="Note 2 3 3 3" xfId="762"/>
    <cellStyle name="Note 2 3 3 3 2" xfId="1247"/>
    <cellStyle name="Note 2 3 3 3 2 2" xfId="3429"/>
    <cellStyle name="Note 2 3 3 3 2 2 2" xfId="3430"/>
    <cellStyle name="Note 2 3 3 3 2 3" xfId="3431"/>
    <cellStyle name="Note 2 3 3 3 3" xfId="1653"/>
    <cellStyle name="Note 2 3 3 3 3 2" xfId="3432"/>
    <cellStyle name="Note 2 3 3 3 3 2 2" xfId="3433"/>
    <cellStyle name="Note 2 3 3 3 4" xfId="3434"/>
    <cellStyle name="Note 2 3 3 3 4 2" xfId="3435"/>
    <cellStyle name="Note 2 3 3 4" xfId="627"/>
    <cellStyle name="Note 2 3 3 4 2" xfId="1112"/>
    <cellStyle name="Note 2 3 3 4 2 2" xfId="3436"/>
    <cellStyle name="Note 2 3 3 4 2 2 2" xfId="3437"/>
    <cellStyle name="Note 2 3 3 4 2 3" xfId="3438"/>
    <cellStyle name="Note 2 3 3 4 3" xfId="1518"/>
    <cellStyle name="Note 2 3 3 4 3 2" xfId="3439"/>
    <cellStyle name="Note 2 3 3 4 3 2 2" xfId="3440"/>
    <cellStyle name="Note 2 3 3 4 4" xfId="3441"/>
    <cellStyle name="Note 2 3 3 4 4 2" xfId="3442"/>
    <cellStyle name="Note 2 3 3 5" xfId="655"/>
    <cellStyle name="Note 2 3 3 5 2" xfId="1140"/>
    <cellStyle name="Note 2 3 3 5 2 2" xfId="3443"/>
    <cellStyle name="Note 2 3 3 5 2 2 2" xfId="3444"/>
    <cellStyle name="Note 2 3 3 5 2 3" xfId="3445"/>
    <cellStyle name="Note 2 3 3 5 3" xfId="1546"/>
    <cellStyle name="Note 2 3 3 5 3 2" xfId="3446"/>
    <cellStyle name="Note 2 3 3 5 3 2 2" xfId="3447"/>
    <cellStyle name="Note 2 3 3 5 4" xfId="3448"/>
    <cellStyle name="Note 2 3 3 5 4 2" xfId="3449"/>
    <cellStyle name="Note 2 3 3 6" xfId="833"/>
    <cellStyle name="Note 2 3 3 6 2" xfId="1318"/>
    <cellStyle name="Note 2 3 3 6 2 2" xfId="3450"/>
    <cellStyle name="Note 2 3 3 6 2 2 2" xfId="3451"/>
    <cellStyle name="Note 2 3 3 6 2 3" xfId="3452"/>
    <cellStyle name="Note 2 3 3 6 3" xfId="1724"/>
    <cellStyle name="Note 2 3 3 6 3 2" xfId="3453"/>
    <cellStyle name="Note 2 3 3 6 3 2 2" xfId="3454"/>
    <cellStyle name="Note 2 3 3 6 4" xfId="3455"/>
    <cellStyle name="Note 2 3 3 6 4 2" xfId="3456"/>
    <cellStyle name="Note 2 3 3 7" xfId="875"/>
    <cellStyle name="Note 2 3 3 7 2" xfId="1360"/>
    <cellStyle name="Note 2 3 3 7 2 2" xfId="3457"/>
    <cellStyle name="Note 2 3 3 7 2 2 2" xfId="3458"/>
    <cellStyle name="Note 2 3 3 7 2 3" xfId="3459"/>
    <cellStyle name="Note 2 3 3 7 3" xfId="1766"/>
    <cellStyle name="Note 2 3 3 7 3 2" xfId="3460"/>
    <cellStyle name="Note 2 3 3 7 3 2 2" xfId="3461"/>
    <cellStyle name="Note 2 3 3 7 4" xfId="3462"/>
    <cellStyle name="Note 2 3 3 7 4 2" xfId="3463"/>
    <cellStyle name="Note 2 3 3 8" xfId="951"/>
    <cellStyle name="Note 2 3 3 8 2" xfId="1799"/>
    <cellStyle name="Note 2 3 3 8 2 2" xfId="3464"/>
    <cellStyle name="Note 2 3 3 8 2 2 2" xfId="3465"/>
    <cellStyle name="Note 2 3 3 8 3" xfId="3466"/>
    <cellStyle name="Note 2 3 3 8 3 2" xfId="3467"/>
    <cellStyle name="Note 2 3 3 9" xfId="1045"/>
    <cellStyle name="Note 2 3 3 9 2" xfId="3468"/>
    <cellStyle name="Note 2 3 3 9 2 2" xfId="3469"/>
    <cellStyle name="Note 2 3 3 9 3" xfId="3470"/>
    <cellStyle name="Note 2 3 4" xfId="698"/>
    <cellStyle name="Note 2 3 4 2" xfId="1183"/>
    <cellStyle name="Note 2 3 4 2 2" xfId="3471"/>
    <cellStyle name="Note 2 3 4 2 2 2" xfId="3472"/>
    <cellStyle name="Note 2 3 4 2 3" xfId="3473"/>
    <cellStyle name="Note 2 3 4 3" xfId="1589"/>
    <cellStyle name="Note 2 3 4 3 2" xfId="3474"/>
    <cellStyle name="Note 2 3 4 3 2 2" xfId="3475"/>
    <cellStyle name="Note 2 3 4 4" xfId="3476"/>
    <cellStyle name="Note 2 3 4 4 2" xfId="3477"/>
    <cellStyle name="Note 2 3 5" xfId="587"/>
    <cellStyle name="Note 2 3 5 2" xfId="1072"/>
    <cellStyle name="Note 2 3 5 2 2" xfId="3478"/>
    <cellStyle name="Note 2 3 5 2 2 2" xfId="3479"/>
    <cellStyle name="Note 2 3 5 2 3" xfId="3480"/>
    <cellStyle name="Note 2 3 5 3" xfId="1478"/>
    <cellStyle name="Note 2 3 5 3 2" xfId="3481"/>
    <cellStyle name="Note 2 3 5 3 2 2" xfId="3482"/>
    <cellStyle name="Note 2 3 5 4" xfId="3483"/>
    <cellStyle name="Note 2 3 5 4 2" xfId="3484"/>
    <cellStyle name="Note 2 3 6" xfId="647"/>
    <cellStyle name="Note 2 3 6 2" xfId="1132"/>
    <cellStyle name="Note 2 3 6 2 2" xfId="3485"/>
    <cellStyle name="Note 2 3 6 2 2 2" xfId="3486"/>
    <cellStyle name="Note 2 3 6 2 3" xfId="3487"/>
    <cellStyle name="Note 2 3 6 3" xfId="1538"/>
    <cellStyle name="Note 2 3 6 3 2" xfId="3488"/>
    <cellStyle name="Note 2 3 6 3 2 2" xfId="3489"/>
    <cellStyle name="Note 2 3 6 4" xfId="3490"/>
    <cellStyle name="Note 2 3 6 4 2" xfId="3491"/>
    <cellStyle name="Note 2 3 7" xfId="714"/>
    <cellStyle name="Note 2 3 7 2" xfId="1199"/>
    <cellStyle name="Note 2 3 7 2 2" xfId="3492"/>
    <cellStyle name="Note 2 3 7 2 2 2" xfId="3493"/>
    <cellStyle name="Note 2 3 7 2 3" xfId="3494"/>
    <cellStyle name="Note 2 3 7 3" xfId="1605"/>
    <cellStyle name="Note 2 3 7 3 2" xfId="3495"/>
    <cellStyle name="Note 2 3 7 3 2 2" xfId="3496"/>
    <cellStyle name="Note 2 3 7 4" xfId="3497"/>
    <cellStyle name="Note 2 3 7 4 2" xfId="3498"/>
    <cellStyle name="Note 2 3 8" xfId="653"/>
    <cellStyle name="Note 2 3 8 2" xfId="1138"/>
    <cellStyle name="Note 2 3 8 2 2" xfId="3499"/>
    <cellStyle name="Note 2 3 8 2 2 2" xfId="3500"/>
    <cellStyle name="Note 2 3 8 2 3" xfId="3501"/>
    <cellStyle name="Note 2 3 8 3" xfId="1544"/>
    <cellStyle name="Note 2 3 8 3 2" xfId="3502"/>
    <cellStyle name="Note 2 3 8 3 2 2" xfId="3503"/>
    <cellStyle name="Note 2 3 8 4" xfId="3504"/>
    <cellStyle name="Note 2 3 8 4 2" xfId="3505"/>
    <cellStyle name="Note 2 3 9" xfId="845"/>
    <cellStyle name="Note 2 3 9 2" xfId="1330"/>
    <cellStyle name="Note 2 3 9 2 2" xfId="3506"/>
    <cellStyle name="Note 2 3 9 2 2 2" xfId="3507"/>
    <cellStyle name="Note 2 3 9 2 3" xfId="3508"/>
    <cellStyle name="Note 2 3 9 3" xfId="1736"/>
    <cellStyle name="Note 2 3 9 3 2" xfId="3509"/>
    <cellStyle name="Note 2 3 9 3 2 2" xfId="3510"/>
    <cellStyle name="Note 2 3 9 4" xfId="3511"/>
    <cellStyle name="Note 2 3 9 4 2" xfId="3512"/>
    <cellStyle name="Note 2 4" xfId="499"/>
    <cellStyle name="Note 2 4 10" xfId="1031"/>
    <cellStyle name="Note 2 4 10 2" xfId="3513"/>
    <cellStyle name="Note 2 4 10 2 2" xfId="3514"/>
    <cellStyle name="Note 2 4 10 3" xfId="3515"/>
    <cellStyle name="Note 2 4 11" xfId="1438"/>
    <cellStyle name="Note 2 4 11 2" xfId="3516"/>
    <cellStyle name="Note 2 4 11 2 2" xfId="3517"/>
    <cellStyle name="Note 2 4 12" xfId="3518"/>
    <cellStyle name="Note 2 4 12 2" xfId="3519"/>
    <cellStyle name="Note 2 4 2" xfId="507"/>
    <cellStyle name="Note 2 4 2 10" xfId="1446"/>
    <cellStyle name="Note 2 4 2 10 2" xfId="3520"/>
    <cellStyle name="Note 2 4 2 10 2 2" xfId="3521"/>
    <cellStyle name="Note 2 4 2 11" xfId="3522"/>
    <cellStyle name="Note 2 4 2 11 2" xfId="3523"/>
    <cellStyle name="Note 2 4 2 2" xfId="720"/>
    <cellStyle name="Note 2 4 2 2 2" xfId="1205"/>
    <cellStyle name="Note 2 4 2 2 2 2" xfId="3524"/>
    <cellStyle name="Note 2 4 2 2 2 2 2" xfId="3525"/>
    <cellStyle name="Note 2 4 2 2 2 3" xfId="3526"/>
    <cellStyle name="Note 2 4 2 2 3" xfId="1611"/>
    <cellStyle name="Note 2 4 2 2 3 2" xfId="3527"/>
    <cellStyle name="Note 2 4 2 2 3 2 2" xfId="3528"/>
    <cellStyle name="Note 2 4 2 2 4" xfId="3529"/>
    <cellStyle name="Note 2 4 2 2 4 2" xfId="3530"/>
    <cellStyle name="Note 2 4 2 3" xfId="756"/>
    <cellStyle name="Note 2 4 2 3 2" xfId="1241"/>
    <cellStyle name="Note 2 4 2 3 2 2" xfId="3531"/>
    <cellStyle name="Note 2 4 2 3 2 2 2" xfId="3532"/>
    <cellStyle name="Note 2 4 2 3 2 3" xfId="3533"/>
    <cellStyle name="Note 2 4 2 3 3" xfId="1647"/>
    <cellStyle name="Note 2 4 2 3 3 2" xfId="3534"/>
    <cellStyle name="Note 2 4 2 3 3 2 2" xfId="3535"/>
    <cellStyle name="Note 2 4 2 3 4" xfId="3536"/>
    <cellStyle name="Note 2 4 2 3 4 2" xfId="3537"/>
    <cellStyle name="Note 2 4 2 4" xfId="598"/>
    <cellStyle name="Note 2 4 2 4 2" xfId="1083"/>
    <cellStyle name="Note 2 4 2 4 2 2" xfId="3538"/>
    <cellStyle name="Note 2 4 2 4 2 2 2" xfId="3539"/>
    <cellStyle name="Note 2 4 2 4 2 3" xfId="3540"/>
    <cellStyle name="Note 2 4 2 4 3" xfId="1489"/>
    <cellStyle name="Note 2 4 2 4 3 2" xfId="3541"/>
    <cellStyle name="Note 2 4 2 4 3 2 2" xfId="3542"/>
    <cellStyle name="Note 2 4 2 4 4" xfId="3543"/>
    <cellStyle name="Note 2 4 2 4 4 2" xfId="3544"/>
    <cellStyle name="Note 2 4 2 5" xfId="604"/>
    <cellStyle name="Note 2 4 2 5 2" xfId="1089"/>
    <cellStyle name="Note 2 4 2 5 2 2" xfId="3545"/>
    <cellStyle name="Note 2 4 2 5 2 2 2" xfId="3546"/>
    <cellStyle name="Note 2 4 2 5 2 3" xfId="3547"/>
    <cellStyle name="Note 2 4 2 5 3" xfId="1495"/>
    <cellStyle name="Note 2 4 2 5 3 2" xfId="3548"/>
    <cellStyle name="Note 2 4 2 5 3 2 2" xfId="3549"/>
    <cellStyle name="Note 2 4 2 5 4" xfId="3550"/>
    <cellStyle name="Note 2 4 2 5 4 2" xfId="3551"/>
    <cellStyle name="Note 2 4 2 6" xfId="827"/>
    <cellStyle name="Note 2 4 2 6 2" xfId="1312"/>
    <cellStyle name="Note 2 4 2 6 2 2" xfId="3552"/>
    <cellStyle name="Note 2 4 2 6 2 2 2" xfId="3553"/>
    <cellStyle name="Note 2 4 2 6 2 3" xfId="3554"/>
    <cellStyle name="Note 2 4 2 6 3" xfId="1718"/>
    <cellStyle name="Note 2 4 2 6 3 2" xfId="3555"/>
    <cellStyle name="Note 2 4 2 6 3 2 2" xfId="3556"/>
    <cellStyle name="Note 2 4 2 6 4" xfId="3557"/>
    <cellStyle name="Note 2 4 2 6 4 2" xfId="3558"/>
    <cellStyle name="Note 2 4 2 7" xfId="869"/>
    <cellStyle name="Note 2 4 2 7 2" xfId="1354"/>
    <cellStyle name="Note 2 4 2 7 2 2" xfId="3559"/>
    <cellStyle name="Note 2 4 2 7 2 2 2" xfId="3560"/>
    <cellStyle name="Note 2 4 2 7 2 3" xfId="3561"/>
    <cellStyle name="Note 2 4 2 7 3" xfId="1760"/>
    <cellStyle name="Note 2 4 2 7 3 2" xfId="3562"/>
    <cellStyle name="Note 2 4 2 7 3 2 2" xfId="3563"/>
    <cellStyle name="Note 2 4 2 7 4" xfId="3564"/>
    <cellStyle name="Note 2 4 2 7 4 2" xfId="3565"/>
    <cellStyle name="Note 2 4 2 8" xfId="952"/>
    <cellStyle name="Note 2 4 2 8 2" xfId="1800"/>
    <cellStyle name="Note 2 4 2 8 2 2" xfId="3566"/>
    <cellStyle name="Note 2 4 2 8 2 2 2" xfId="3567"/>
    <cellStyle name="Note 2 4 2 8 3" xfId="3568"/>
    <cellStyle name="Note 2 4 2 8 3 2" xfId="3569"/>
    <cellStyle name="Note 2 4 2 9" xfId="1039"/>
    <cellStyle name="Note 2 4 2 9 2" xfId="3570"/>
    <cellStyle name="Note 2 4 2 9 2 2" xfId="3571"/>
    <cellStyle name="Note 2 4 2 9 3" xfId="3572"/>
    <cellStyle name="Note 2 4 3" xfId="572"/>
    <cellStyle name="Note 2 4 3 2" xfId="1057"/>
    <cellStyle name="Note 2 4 3 2 2" xfId="3573"/>
    <cellStyle name="Note 2 4 3 2 2 2" xfId="3574"/>
    <cellStyle name="Note 2 4 3 2 3" xfId="3575"/>
    <cellStyle name="Note 2 4 3 3" xfId="1463"/>
    <cellStyle name="Note 2 4 3 3 2" xfId="3576"/>
    <cellStyle name="Note 2 4 3 3 2 2" xfId="3577"/>
    <cellStyle name="Note 2 4 3 4" xfId="3578"/>
    <cellStyle name="Note 2 4 3 4 2" xfId="3579"/>
    <cellStyle name="Note 2 4 4" xfId="748"/>
    <cellStyle name="Note 2 4 4 2" xfId="1233"/>
    <cellStyle name="Note 2 4 4 2 2" xfId="3580"/>
    <cellStyle name="Note 2 4 4 2 2 2" xfId="3581"/>
    <cellStyle name="Note 2 4 4 2 3" xfId="3582"/>
    <cellStyle name="Note 2 4 4 3" xfId="1639"/>
    <cellStyle name="Note 2 4 4 3 2" xfId="3583"/>
    <cellStyle name="Note 2 4 4 3 2 2" xfId="3584"/>
    <cellStyle name="Note 2 4 4 4" xfId="3585"/>
    <cellStyle name="Note 2 4 4 4 2" xfId="3586"/>
    <cellStyle name="Note 2 4 5" xfId="690"/>
    <cellStyle name="Note 2 4 5 2" xfId="1175"/>
    <cellStyle name="Note 2 4 5 2 2" xfId="3587"/>
    <cellStyle name="Note 2 4 5 2 2 2" xfId="3588"/>
    <cellStyle name="Note 2 4 5 2 3" xfId="3589"/>
    <cellStyle name="Note 2 4 5 3" xfId="1581"/>
    <cellStyle name="Note 2 4 5 3 2" xfId="3590"/>
    <cellStyle name="Note 2 4 5 3 2 2" xfId="3591"/>
    <cellStyle name="Note 2 4 5 4" xfId="3592"/>
    <cellStyle name="Note 2 4 5 4 2" xfId="3593"/>
    <cellStyle name="Note 2 4 6" xfId="661"/>
    <cellStyle name="Note 2 4 6 2" xfId="1146"/>
    <cellStyle name="Note 2 4 6 2 2" xfId="3594"/>
    <cellStyle name="Note 2 4 6 2 2 2" xfId="3595"/>
    <cellStyle name="Note 2 4 6 2 3" xfId="3596"/>
    <cellStyle name="Note 2 4 6 3" xfId="1552"/>
    <cellStyle name="Note 2 4 6 3 2" xfId="3597"/>
    <cellStyle name="Note 2 4 6 3 2 2" xfId="3598"/>
    <cellStyle name="Note 2 4 6 4" xfId="3599"/>
    <cellStyle name="Note 2 4 6 4 2" xfId="3600"/>
    <cellStyle name="Note 2 4 7" xfId="819"/>
    <cellStyle name="Note 2 4 7 2" xfId="1304"/>
    <cellStyle name="Note 2 4 7 2 2" xfId="3601"/>
    <cellStyle name="Note 2 4 7 2 2 2" xfId="3602"/>
    <cellStyle name="Note 2 4 7 2 3" xfId="3603"/>
    <cellStyle name="Note 2 4 7 3" xfId="1710"/>
    <cellStyle name="Note 2 4 7 3 2" xfId="3604"/>
    <cellStyle name="Note 2 4 7 3 2 2" xfId="3605"/>
    <cellStyle name="Note 2 4 7 4" xfId="3606"/>
    <cellStyle name="Note 2 4 7 4 2" xfId="3607"/>
    <cellStyle name="Note 2 4 8" xfId="861"/>
    <cellStyle name="Note 2 4 8 2" xfId="1346"/>
    <cellStyle name="Note 2 4 8 2 2" xfId="3608"/>
    <cellStyle name="Note 2 4 8 2 2 2" xfId="3609"/>
    <cellStyle name="Note 2 4 8 2 3" xfId="3610"/>
    <cellStyle name="Note 2 4 8 3" xfId="1752"/>
    <cellStyle name="Note 2 4 8 3 2" xfId="3611"/>
    <cellStyle name="Note 2 4 8 3 2 2" xfId="3612"/>
    <cellStyle name="Note 2 4 8 4" xfId="3613"/>
    <cellStyle name="Note 2 4 8 4 2" xfId="3614"/>
    <cellStyle name="Note 2 4 9" xfId="953"/>
    <cellStyle name="Note 2 4 9 2" xfId="1801"/>
    <cellStyle name="Note 2 4 9 2 2" xfId="3615"/>
    <cellStyle name="Note 2 4 9 2 2 2" xfId="3616"/>
    <cellStyle name="Note 2 4 9 3" xfId="3617"/>
    <cellStyle name="Note 2 4 9 3 2" xfId="3618"/>
    <cellStyle name="Note 2 5" xfId="521"/>
    <cellStyle name="Note 2 5 10" xfId="1460"/>
    <cellStyle name="Note 2 5 10 2" xfId="3619"/>
    <cellStyle name="Note 2 5 10 2 2" xfId="3620"/>
    <cellStyle name="Note 2 5 11" xfId="3621"/>
    <cellStyle name="Note 2 5 11 2" xfId="3622"/>
    <cellStyle name="Note 2 5 2" xfId="734"/>
    <cellStyle name="Note 2 5 2 2" xfId="1219"/>
    <cellStyle name="Note 2 5 2 2 2" xfId="3623"/>
    <cellStyle name="Note 2 5 2 2 2 2" xfId="3624"/>
    <cellStyle name="Note 2 5 2 2 3" xfId="3625"/>
    <cellStyle name="Note 2 5 2 3" xfId="1625"/>
    <cellStyle name="Note 2 5 2 3 2" xfId="3626"/>
    <cellStyle name="Note 2 5 2 3 2 2" xfId="3627"/>
    <cellStyle name="Note 2 5 2 4" xfId="3628"/>
    <cellStyle name="Note 2 5 2 4 2" xfId="3629"/>
    <cellStyle name="Note 2 5 3" xfId="770"/>
    <cellStyle name="Note 2 5 3 2" xfId="1255"/>
    <cellStyle name="Note 2 5 3 2 2" xfId="3630"/>
    <cellStyle name="Note 2 5 3 2 2 2" xfId="3631"/>
    <cellStyle name="Note 2 5 3 2 3" xfId="3632"/>
    <cellStyle name="Note 2 5 3 3" xfId="1661"/>
    <cellStyle name="Note 2 5 3 3 2" xfId="3633"/>
    <cellStyle name="Note 2 5 3 3 2 2" xfId="3634"/>
    <cellStyle name="Note 2 5 3 4" xfId="3635"/>
    <cellStyle name="Note 2 5 3 4 2" xfId="3636"/>
    <cellStyle name="Note 2 5 4" xfId="790"/>
    <cellStyle name="Note 2 5 4 2" xfId="1275"/>
    <cellStyle name="Note 2 5 4 2 2" xfId="3637"/>
    <cellStyle name="Note 2 5 4 2 2 2" xfId="3638"/>
    <cellStyle name="Note 2 5 4 2 3" xfId="3639"/>
    <cellStyle name="Note 2 5 4 3" xfId="1681"/>
    <cellStyle name="Note 2 5 4 3 2" xfId="3640"/>
    <cellStyle name="Note 2 5 4 3 2 2" xfId="3641"/>
    <cellStyle name="Note 2 5 4 4" xfId="3642"/>
    <cellStyle name="Note 2 5 4 4 2" xfId="3643"/>
    <cellStyle name="Note 2 5 5" xfId="806"/>
    <cellStyle name="Note 2 5 5 2" xfId="1291"/>
    <cellStyle name="Note 2 5 5 2 2" xfId="3644"/>
    <cellStyle name="Note 2 5 5 2 2 2" xfId="3645"/>
    <cellStyle name="Note 2 5 5 2 3" xfId="3646"/>
    <cellStyle name="Note 2 5 5 3" xfId="1697"/>
    <cellStyle name="Note 2 5 5 3 2" xfId="3647"/>
    <cellStyle name="Note 2 5 5 3 2 2" xfId="3648"/>
    <cellStyle name="Note 2 5 5 4" xfId="3649"/>
    <cellStyle name="Note 2 5 5 4 2" xfId="3650"/>
    <cellStyle name="Note 2 5 6" xfId="841"/>
    <cellStyle name="Note 2 5 6 2" xfId="1326"/>
    <cellStyle name="Note 2 5 6 2 2" xfId="3651"/>
    <cellStyle name="Note 2 5 6 2 2 2" xfId="3652"/>
    <cellStyle name="Note 2 5 6 2 3" xfId="3653"/>
    <cellStyle name="Note 2 5 6 3" xfId="1732"/>
    <cellStyle name="Note 2 5 6 3 2" xfId="3654"/>
    <cellStyle name="Note 2 5 6 3 2 2" xfId="3655"/>
    <cellStyle name="Note 2 5 6 4" xfId="3656"/>
    <cellStyle name="Note 2 5 6 4 2" xfId="3657"/>
    <cellStyle name="Note 2 5 7" xfId="883"/>
    <cellStyle name="Note 2 5 7 2" xfId="1368"/>
    <cellStyle name="Note 2 5 7 2 2" xfId="3658"/>
    <cellStyle name="Note 2 5 7 2 2 2" xfId="3659"/>
    <cellStyle name="Note 2 5 7 2 3" xfId="3660"/>
    <cellStyle name="Note 2 5 7 3" xfId="1774"/>
    <cellStyle name="Note 2 5 7 3 2" xfId="3661"/>
    <cellStyle name="Note 2 5 7 3 2 2" xfId="3662"/>
    <cellStyle name="Note 2 5 7 4" xfId="3663"/>
    <cellStyle name="Note 2 5 7 4 2" xfId="3664"/>
    <cellStyle name="Note 2 5 8" xfId="954"/>
    <cellStyle name="Note 2 5 8 2" xfId="1802"/>
    <cellStyle name="Note 2 5 8 2 2" xfId="3665"/>
    <cellStyle name="Note 2 5 8 2 2 2" xfId="3666"/>
    <cellStyle name="Note 2 5 8 3" xfId="3667"/>
    <cellStyle name="Note 2 5 8 3 2" xfId="3668"/>
    <cellStyle name="Note 2 5 9" xfId="1053"/>
    <cellStyle name="Note 2 5 9 2" xfId="3669"/>
    <cellStyle name="Note 2 5 9 2 2" xfId="3670"/>
    <cellStyle name="Note 2 5 9 3" xfId="3671"/>
    <cellStyle name="Note 2 6" xfId="696"/>
    <cellStyle name="Note 2 6 2" xfId="1181"/>
    <cellStyle name="Note 2 6 2 2" xfId="3672"/>
    <cellStyle name="Note 2 6 2 2 2" xfId="3673"/>
    <cellStyle name="Note 2 6 2 3" xfId="3674"/>
    <cellStyle name="Note 2 6 3" xfId="1587"/>
    <cellStyle name="Note 2 6 3 2" xfId="3675"/>
    <cellStyle name="Note 2 6 3 2 2" xfId="3676"/>
    <cellStyle name="Note 2 6 4" xfId="3677"/>
    <cellStyle name="Note 2 6 4 2" xfId="3678"/>
    <cellStyle name="Note 2 7" xfId="776"/>
    <cellStyle name="Note 2 7 2" xfId="1261"/>
    <cellStyle name="Note 2 7 2 2" xfId="3679"/>
    <cellStyle name="Note 2 7 2 2 2" xfId="3680"/>
    <cellStyle name="Note 2 7 2 3" xfId="3681"/>
    <cellStyle name="Note 2 7 3" xfId="1667"/>
    <cellStyle name="Note 2 7 3 2" xfId="3682"/>
    <cellStyle name="Note 2 7 3 2 2" xfId="3683"/>
    <cellStyle name="Note 2 7 4" xfId="3684"/>
    <cellStyle name="Note 2 7 4 2" xfId="3685"/>
    <cellStyle name="Note 2 8" xfId="654"/>
    <cellStyle name="Note 2 8 2" xfId="1139"/>
    <cellStyle name="Note 2 8 2 2" xfId="3686"/>
    <cellStyle name="Note 2 8 2 2 2" xfId="3687"/>
    <cellStyle name="Note 2 8 2 3" xfId="3688"/>
    <cellStyle name="Note 2 8 3" xfId="1545"/>
    <cellStyle name="Note 2 8 3 2" xfId="3689"/>
    <cellStyle name="Note 2 8 3 2 2" xfId="3690"/>
    <cellStyle name="Note 2 8 4" xfId="3691"/>
    <cellStyle name="Note 2 8 4 2" xfId="3692"/>
    <cellStyle name="Note 2 9" xfId="778"/>
    <cellStyle name="Note 2 9 2" xfId="1263"/>
    <cellStyle name="Note 2 9 2 2" xfId="3693"/>
    <cellStyle name="Note 2 9 2 2 2" xfId="3694"/>
    <cellStyle name="Note 2 9 2 3" xfId="3695"/>
    <cellStyle name="Note 2 9 3" xfId="1669"/>
    <cellStyle name="Note 2 9 3 2" xfId="3696"/>
    <cellStyle name="Note 2 9 3 2 2" xfId="3697"/>
    <cellStyle name="Note 2 9 4" xfId="3698"/>
    <cellStyle name="Note 2 9 4 2" xfId="3699"/>
    <cellStyle name="Note 3" xfId="443"/>
    <cellStyle name="Note 3 10" xfId="773"/>
    <cellStyle name="Note 3 10 2" xfId="1258"/>
    <cellStyle name="Note 3 10 2 2" xfId="3700"/>
    <cellStyle name="Note 3 10 2 2 2" xfId="3701"/>
    <cellStyle name="Note 3 10 2 3" xfId="3702"/>
    <cellStyle name="Note 3 10 3" xfId="1664"/>
    <cellStyle name="Note 3 10 3 2" xfId="3703"/>
    <cellStyle name="Note 3 10 3 2 2" xfId="3704"/>
    <cellStyle name="Note 3 10 4" xfId="3705"/>
    <cellStyle name="Note 3 10 4 2" xfId="3706"/>
    <cellStyle name="Note 3 11" xfId="846"/>
    <cellStyle name="Note 3 11 2" xfId="1331"/>
    <cellStyle name="Note 3 11 2 2" xfId="3707"/>
    <cellStyle name="Note 3 11 2 2 2" xfId="3708"/>
    <cellStyle name="Note 3 11 2 3" xfId="3709"/>
    <cellStyle name="Note 3 11 3" xfId="1737"/>
    <cellStyle name="Note 3 11 3 2" xfId="3710"/>
    <cellStyle name="Note 3 11 3 2 2" xfId="3711"/>
    <cellStyle name="Note 3 11 4" xfId="3712"/>
    <cellStyle name="Note 3 11 4 2" xfId="3713"/>
    <cellStyle name="Note 3 12" xfId="955"/>
    <cellStyle name="Note 3 12 2" xfId="1803"/>
    <cellStyle name="Note 3 12 2 2" xfId="3714"/>
    <cellStyle name="Note 3 12 2 2 2" xfId="3715"/>
    <cellStyle name="Note 3 12 3" xfId="3716"/>
    <cellStyle name="Note 3 12 3 2" xfId="3717"/>
    <cellStyle name="Note 3 13" xfId="1016"/>
    <cellStyle name="Note 3 13 2" xfId="3718"/>
    <cellStyle name="Note 3 13 2 2" xfId="3719"/>
    <cellStyle name="Note 3 13 3" xfId="3720"/>
    <cellStyle name="Note 3 14" xfId="1420"/>
    <cellStyle name="Note 3 14 2" xfId="3721"/>
    <cellStyle name="Note 3 14 2 2" xfId="3722"/>
    <cellStyle name="Note 3 15" xfId="3723"/>
    <cellStyle name="Note 3 15 2" xfId="3724"/>
    <cellStyle name="Note 3 16" xfId="3725"/>
    <cellStyle name="Note 3 2" xfId="444"/>
    <cellStyle name="Note 3 2 2" xfId="3726"/>
    <cellStyle name="Note 3 3" xfId="445"/>
    <cellStyle name="Note 3 3 10" xfId="956"/>
    <cellStyle name="Note 3 3 10 2" xfId="1804"/>
    <cellStyle name="Note 3 3 10 2 2" xfId="3727"/>
    <cellStyle name="Note 3 3 10 2 2 2" xfId="3728"/>
    <cellStyle name="Note 3 3 10 3" xfId="3729"/>
    <cellStyle name="Note 3 3 10 3 2" xfId="3730"/>
    <cellStyle name="Note 3 3 11" xfId="1017"/>
    <cellStyle name="Note 3 3 11 2" xfId="3731"/>
    <cellStyle name="Note 3 3 11 2 2" xfId="3732"/>
    <cellStyle name="Note 3 3 11 3" xfId="3733"/>
    <cellStyle name="Note 3 3 12" xfId="1421"/>
    <cellStyle name="Note 3 3 12 2" xfId="3734"/>
    <cellStyle name="Note 3 3 12 2 2" xfId="3735"/>
    <cellStyle name="Note 3 3 13" xfId="3736"/>
    <cellStyle name="Note 3 3 13 2" xfId="3737"/>
    <cellStyle name="Note 3 3 2" xfId="488"/>
    <cellStyle name="Note 3 3 2 10" xfId="1020"/>
    <cellStyle name="Note 3 3 2 10 2" xfId="3738"/>
    <cellStyle name="Note 3 3 2 10 2 2" xfId="3739"/>
    <cellStyle name="Note 3 3 2 10 3" xfId="3740"/>
    <cellStyle name="Note 3 3 2 11" xfId="1427"/>
    <cellStyle name="Note 3 3 2 11 2" xfId="3741"/>
    <cellStyle name="Note 3 3 2 11 2 2" xfId="3742"/>
    <cellStyle name="Note 3 3 2 12" xfId="3743"/>
    <cellStyle name="Note 3 3 2 12 2" xfId="3744"/>
    <cellStyle name="Note 3 3 2 2" xfId="91"/>
    <cellStyle name="Note 3 3 2 2 10" xfId="1425"/>
    <cellStyle name="Note 3 3 2 2 10 2" xfId="3745"/>
    <cellStyle name="Note 3 3 2 2 10 2 2" xfId="3746"/>
    <cellStyle name="Note 3 3 2 2 11" xfId="3747"/>
    <cellStyle name="Note 3 3 2 2 11 2" xfId="3748"/>
    <cellStyle name="Note 3 3 2 2 2" xfId="608"/>
    <cellStyle name="Note 3 3 2 2 2 2" xfId="1093"/>
    <cellStyle name="Note 3 3 2 2 2 2 2" xfId="3749"/>
    <cellStyle name="Note 3 3 2 2 2 2 2 2" xfId="3750"/>
    <cellStyle name="Note 3 3 2 2 2 2 3" xfId="3751"/>
    <cellStyle name="Note 3 3 2 2 2 3" xfId="1499"/>
    <cellStyle name="Note 3 3 2 2 2 3 2" xfId="3752"/>
    <cellStyle name="Note 3 3 2 2 2 3 2 2" xfId="3753"/>
    <cellStyle name="Note 3 3 2 2 2 4" xfId="3754"/>
    <cellStyle name="Note 3 3 2 2 2 4 2" xfId="3755"/>
    <cellStyle name="Note 3 3 2 2 3" xfId="682"/>
    <cellStyle name="Note 3 3 2 2 3 2" xfId="1167"/>
    <cellStyle name="Note 3 3 2 2 3 2 2" xfId="3756"/>
    <cellStyle name="Note 3 3 2 2 3 2 2 2" xfId="3757"/>
    <cellStyle name="Note 3 3 2 2 3 2 3" xfId="3758"/>
    <cellStyle name="Note 3 3 2 2 3 3" xfId="1573"/>
    <cellStyle name="Note 3 3 2 2 3 3 2" xfId="3759"/>
    <cellStyle name="Note 3 3 2 2 3 3 2 2" xfId="3760"/>
    <cellStyle name="Note 3 3 2 2 3 4" xfId="3761"/>
    <cellStyle name="Note 3 3 2 2 3 4 2" xfId="3762"/>
    <cellStyle name="Note 3 3 2 2 4" xfId="599"/>
    <cellStyle name="Note 3 3 2 2 4 2" xfId="1084"/>
    <cellStyle name="Note 3 3 2 2 4 2 2" xfId="3763"/>
    <cellStyle name="Note 3 3 2 2 4 2 2 2" xfId="3764"/>
    <cellStyle name="Note 3 3 2 2 4 2 3" xfId="3765"/>
    <cellStyle name="Note 3 3 2 2 4 3" xfId="1490"/>
    <cellStyle name="Note 3 3 2 2 4 3 2" xfId="3766"/>
    <cellStyle name="Note 3 3 2 2 4 3 2 2" xfId="3767"/>
    <cellStyle name="Note 3 3 2 2 4 4" xfId="3768"/>
    <cellStyle name="Note 3 3 2 2 4 4 2" xfId="3769"/>
    <cellStyle name="Note 3 3 2 2 5" xfId="674"/>
    <cellStyle name="Note 3 3 2 2 5 2" xfId="1159"/>
    <cellStyle name="Note 3 3 2 2 5 2 2" xfId="3770"/>
    <cellStyle name="Note 3 3 2 2 5 2 2 2" xfId="3771"/>
    <cellStyle name="Note 3 3 2 2 5 2 3" xfId="3772"/>
    <cellStyle name="Note 3 3 2 2 5 3" xfId="1565"/>
    <cellStyle name="Note 3 3 2 2 5 3 2" xfId="3773"/>
    <cellStyle name="Note 3 3 2 2 5 3 2 2" xfId="3774"/>
    <cellStyle name="Note 3 3 2 2 5 4" xfId="3775"/>
    <cellStyle name="Note 3 3 2 2 5 4 2" xfId="3776"/>
    <cellStyle name="Note 3 3 2 2 6" xfId="596"/>
    <cellStyle name="Note 3 3 2 2 6 2" xfId="1081"/>
    <cellStyle name="Note 3 3 2 2 6 2 2" xfId="3777"/>
    <cellStyle name="Note 3 3 2 2 6 2 2 2" xfId="3778"/>
    <cellStyle name="Note 3 3 2 2 6 2 3" xfId="3779"/>
    <cellStyle name="Note 3 3 2 2 6 3" xfId="1487"/>
    <cellStyle name="Note 3 3 2 2 6 3 2" xfId="3780"/>
    <cellStyle name="Note 3 3 2 2 6 3 2 2" xfId="3781"/>
    <cellStyle name="Note 3 3 2 2 6 4" xfId="3782"/>
    <cellStyle name="Note 3 3 2 2 6 4 2" xfId="3783"/>
    <cellStyle name="Note 3 3 2 2 7" xfId="703"/>
    <cellStyle name="Note 3 3 2 2 7 2" xfId="1188"/>
    <cellStyle name="Note 3 3 2 2 7 2 2" xfId="3784"/>
    <cellStyle name="Note 3 3 2 2 7 2 2 2" xfId="3785"/>
    <cellStyle name="Note 3 3 2 2 7 2 3" xfId="3786"/>
    <cellStyle name="Note 3 3 2 2 7 3" xfId="1594"/>
    <cellStyle name="Note 3 3 2 2 7 3 2" xfId="3787"/>
    <cellStyle name="Note 3 3 2 2 7 3 2 2" xfId="3788"/>
    <cellStyle name="Note 3 3 2 2 7 4" xfId="3789"/>
    <cellStyle name="Note 3 3 2 2 7 4 2" xfId="3790"/>
    <cellStyle name="Note 3 3 2 2 8" xfId="957"/>
    <cellStyle name="Note 3 3 2 2 8 2" xfId="1805"/>
    <cellStyle name="Note 3 3 2 2 8 2 2" xfId="3791"/>
    <cellStyle name="Note 3 3 2 2 8 2 2 2" xfId="3792"/>
    <cellStyle name="Note 3 3 2 2 8 3" xfId="3793"/>
    <cellStyle name="Note 3 3 2 2 8 3 2" xfId="3794"/>
    <cellStyle name="Note 3 3 2 2 9" xfId="1006"/>
    <cellStyle name="Note 3 3 2 2 9 2" xfId="3795"/>
    <cellStyle name="Note 3 3 2 2 9 2 2" xfId="3796"/>
    <cellStyle name="Note 3 3 2 2 9 3" xfId="3797"/>
    <cellStyle name="Note 3 3 2 3" xfId="707"/>
    <cellStyle name="Note 3 3 2 3 2" xfId="1192"/>
    <cellStyle name="Note 3 3 2 3 2 2" xfId="3798"/>
    <cellStyle name="Note 3 3 2 3 2 2 2" xfId="3799"/>
    <cellStyle name="Note 3 3 2 3 2 3" xfId="3800"/>
    <cellStyle name="Note 3 3 2 3 3" xfId="1598"/>
    <cellStyle name="Note 3 3 2 3 3 2" xfId="3801"/>
    <cellStyle name="Note 3 3 2 3 3 2 2" xfId="3802"/>
    <cellStyle name="Note 3 3 2 3 4" xfId="3803"/>
    <cellStyle name="Note 3 3 2 3 4 2" xfId="3804"/>
    <cellStyle name="Note 3 3 2 4" xfId="737"/>
    <cellStyle name="Note 3 3 2 4 2" xfId="1222"/>
    <cellStyle name="Note 3 3 2 4 2 2" xfId="3805"/>
    <cellStyle name="Note 3 3 2 4 2 2 2" xfId="3806"/>
    <cellStyle name="Note 3 3 2 4 2 3" xfId="3807"/>
    <cellStyle name="Note 3 3 2 4 3" xfId="1628"/>
    <cellStyle name="Note 3 3 2 4 3 2" xfId="3808"/>
    <cellStyle name="Note 3 3 2 4 3 2 2" xfId="3809"/>
    <cellStyle name="Note 3 3 2 4 4" xfId="3810"/>
    <cellStyle name="Note 3 3 2 4 4 2" xfId="3811"/>
    <cellStyle name="Note 3 3 2 5" xfId="641"/>
    <cellStyle name="Note 3 3 2 5 2" xfId="1126"/>
    <cellStyle name="Note 3 3 2 5 2 2" xfId="3812"/>
    <cellStyle name="Note 3 3 2 5 2 2 2" xfId="3813"/>
    <cellStyle name="Note 3 3 2 5 2 3" xfId="3814"/>
    <cellStyle name="Note 3 3 2 5 3" xfId="1532"/>
    <cellStyle name="Note 3 3 2 5 3 2" xfId="3815"/>
    <cellStyle name="Note 3 3 2 5 3 2 2" xfId="3816"/>
    <cellStyle name="Note 3 3 2 5 4" xfId="3817"/>
    <cellStyle name="Note 3 3 2 5 4 2" xfId="3818"/>
    <cellStyle name="Note 3 3 2 6" xfId="593"/>
    <cellStyle name="Note 3 3 2 6 2" xfId="1078"/>
    <cellStyle name="Note 3 3 2 6 2 2" xfId="3819"/>
    <cellStyle name="Note 3 3 2 6 2 2 2" xfId="3820"/>
    <cellStyle name="Note 3 3 2 6 2 3" xfId="3821"/>
    <cellStyle name="Note 3 3 2 6 3" xfId="1484"/>
    <cellStyle name="Note 3 3 2 6 3 2" xfId="3822"/>
    <cellStyle name="Note 3 3 2 6 3 2 2" xfId="3823"/>
    <cellStyle name="Note 3 3 2 6 4" xfId="3824"/>
    <cellStyle name="Note 3 3 2 6 4 2" xfId="3825"/>
    <cellStyle name="Note 3 3 2 7" xfId="808"/>
    <cellStyle name="Note 3 3 2 7 2" xfId="1293"/>
    <cellStyle name="Note 3 3 2 7 2 2" xfId="3826"/>
    <cellStyle name="Note 3 3 2 7 2 2 2" xfId="3827"/>
    <cellStyle name="Note 3 3 2 7 2 3" xfId="3828"/>
    <cellStyle name="Note 3 3 2 7 3" xfId="1699"/>
    <cellStyle name="Note 3 3 2 7 3 2" xfId="3829"/>
    <cellStyle name="Note 3 3 2 7 3 2 2" xfId="3830"/>
    <cellStyle name="Note 3 3 2 7 4" xfId="3831"/>
    <cellStyle name="Note 3 3 2 7 4 2" xfId="3832"/>
    <cellStyle name="Note 3 3 2 8" xfId="850"/>
    <cellStyle name="Note 3 3 2 8 2" xfId="1335"/>
    <cellStyle name="Note 3 3 2 8 2 2" xfId="3833"/>
    <cellStyle name="Note 3 3 2 8 2 2 2" xfId="3834"/>
    <cellStyle name="Note 3 3 2 8 2 3" xfId="3835"/>
    <cellStyle name="Note 3 3 2 8 3" xfId="1741"/>
    <cellStyle name="Note 3 3 2 8 3 2" xfId="3836"/>
    <cellStyle name="Note 3 3 2 8 3 2 2" xfId="3837"/>
    <cellStyle name="Note 3 3 2 8 4" xfId="3838"/>
    <cellStyle name="Note 3 3 2 8 4 2" xfId="3839"/>
    <cellStyle name="Note 3 3 2 9" xfId="958"/>
    <cellStyle name="Note 3 3 2 9 2" xfId="1806"/>
    <cellStyle name="Note 3 3 2 9 2 2" xfId="3840"/>
    <cellStyle name="Note 3 3 2 9 2 2 2" xfId="3841"/>
    <cellStyle name="Note 3 3 2 9 3" xfId="3842"/>
    <cellStyle name="Note 3 3 2 9 3 2" xfId="3843"/>
    <cellStyle name="Note 3 3 3" xfId="511"/>
    <cellStyle name="Note 3 3 3 10" xfId="1450"/>
    <cellStyle name="Note 3 3 3 10 2" xfId="3844"/>
    <cellStyle name="Note 3 3 3 10 2 2" xfId="3845"/>
    <cellStyle name="Note 3 3 3 11" xfId="3846"/>
    <cellStyle name="Note 3 3 3 11 2" xfId="3847"/>
    <cellStyle name="Note 3 3 3 2" xfId="724"/>
    <cellStyle name="Note 3 3 3 2 2" xfId="1209"/>
    <cellStyle name="Note 3 3 3 2 2 2" xfId="3848"/>
    <cellStyle name="Note 3 3 3 2 2 2 2" xfId="3849"/>
    <cellStyle name="Note 3 3 3 2 2 3" xfId="3850"/>
    <cellStyle name="Note 3 3 3 2 3" xfId="1615"/>
    <cellStyle name="Note 3 3 3 2 3 2" xfId="3851"/>
    <cellStyle name="Note 3 3 3 2 3 2 2" xfId="3852"/>
    <cellStyle name="Note 3 3 3 2 4" xfId="3853"/>
    <cellStyle name="Note 3 3 3 2 4 2" xfId="3854"/>
    <cellStyle name="Note 3 3 3 3" xfId="760"/>
    <cellStyle name="Note 3 3 3 3 2" xfId="1245"/>
    <cellStyle name="Note 3 3 3 3 2 2" xfId="3855"/>
    <cellStyle name="Note 3 3 3 3 2 2 2" xfId="3856"/>
    <cellStyle name="Note 3 3 3 3 2 3" xfId="3857"/>
    <cellStyle name="Note 3 3 3 3 3" xfId="1651"/>
    <cellStyle name="Note 3 3 3 3 3 2" xfId="3858"/>
    <cellStyle name="Note 3 3 3 3 3 2 2" xfId="3859"/>
    <cellStyle name="Note 3 3 3 3 4" xfId="3860"/>
    <cellStyle name="Note 3 3 3 3 4 2" xfId="3861"/>
    <cellStyle name="Note 3 3 3 4" xfId="629"/>
    <cellStyle name="Note 3 3 3 4 2" xfId="1114"/>
    <cellStyle name="Note 3 3 3 4 2 2" xfId="3862"/>
    <cellStyle name="Note 3 3 3 4 2 2 2" xfId="3863"/>
    <cellStyle name="Note 3 3 3 4 2 3" xfId="3864"/>
    <cellStyle name="Note 3 3 3 4 3" xfId="1520"/>
    <cellStyle name="Note 3 3 3 4 3 2" xfId="3865"/>
    <cellStyle name="Note 3 3 3 4 3 2 2" xfId="3866"/>
    <cellStyle name="Note 3 3 3 4 4" xfId="3867"/>
    <cellStyle name="Note 3 3 3 4 4 2" xfId="3868"/>
    <cellStyle name="Note 3 3 3 5" xfId="595"/>
    <cellStyle name="Note 3 3 3 5 2" xfId="1080"/>
    <cellStyle name="Note 3 3 3 5 2 2" xfId="3869"/>
    <cellStyle name="Note 3 3 3 5 2 2 2" xfId="3870"/>
    <cellStyle name="Note 3 3 3 5 2 3" xfId="3871"/>
    <cellStyle name="Note 3 3 3 5 3" xfId="1486"/>
    <cellStyle name="Note 3 3 3 5 3 2" xfId="3872"/>
    <cellStyle name="Note 3 3 3 5 3 2 2" xfId="3873"/>
    <cellStyle name="Note 3 3 3 5 4" xfId="3874"/>
    <cellStyle name="Note 3 3 3 5 4 2" xfId="3875"/>
    <cellStyle name="Note 3 3 3 6" xfId="831"/>
    <cellStyle name="Note 3 3 3 6 2" xfId="1316"/>
    <cellStyle name="Note 3 3 3 6 2 2" xfId="3876"/>
    <cellStyle name="Note 3 3 3 6 2 2 2" xfId="3877"/>
    <cellStyle name="Note 3 3 3 6 2 3" xfId="3878"/>
    <cellStyle name="Note 3 3 3 6 3" xfId="1722"/>
    <cellStyle name="Note 3 3 3 6 3 2" xfId="3879"/>
    <cellStyle name="Note 3 3 3 6 3 2 2" xfId="3880"/>
    <cellStyle name="Note 3 3 3 6 4" xfId="3881"/>
    <cellStyle name="Note 3 3 3 6 4 2" xfId="3882"/>
    <cellStyle name="Note 3 3 3 7" xfId="873"/>
    <cellStyle name="Note 3 3 3 7 2" xfId="1358"/>
    <cellStyle name="Note 3 3 3 7 2 2" xfId="3883"/>
    <cellStyle name="Note 3 3 3 7 2 2 2" xfId="3884"/>
    <cellStyle name="Note 3 3 3 7 2 3" xfId="3885"/>
    <cellStyle name="Note 3 3 3 7 3" xfId="1764"/>
    <cellStyle name="Note 3 3 3 7 3 2" xfId="3886"/>
    <cellStyle name="Note 3 3 3 7 3 2 2" xfId="3887"/>
    <cellStyle name="Note 3 3 3 7 4" xfId="3888"/>
    <cellStyle name="Note 3 3 3 7 4 2" xfId="3889"/>
    <cellStyle name="Note 3 3 3 8" xfId="959"/>
    <cellStyle name="Note 3 3 3 8 2" xfId="1807"/>
    <cellStyle name="Note 3 3 3 8 2 2" xfId="3890"/>
    <cellStyle name="Note 3 3 3 8 2 2 2" xfId="3891"/>
    <cellStyle name="Note 3 3 3 8 3" xfId="3892"/>
    <cellStyle name="Note 3 3 3 8 3 2" xfId="3893"/>
    <cellStyle name="Note 3 3 3 9" xfId="1043"/>
    <cellStyle name="Note 3 3 3 9 2" xfId="3894"/>
    <cellStyle name="Note 3 3 3 9 2 2" xfId="3895"/>
    <cellStyle name="Note 3 3 3 9 3" xfId="3896"/>
    <cellStyle name="Note 3 3 4" xfId="700"/>
    <cellStyle name="Note 3 3 4 2" xfId="1185"/>
    <cellStyle name="Note 3 3 4 2 2" xfId="3897"/>
    <cellStyle name="Note 3 3 4 2 2 2" xfId="3898"/>
    <cellStyle name="Note 3 3 4 2 3" xfId="3899"/>
    <cellStyle name="Note 3 3 4 3" xfId="1591"/>
    <cellStyle name="Note 3 3 4 3 2" xfId="3900"/>
    <cellStyle name="Note 3 3 4 3 2 2" xfId="3901"/>
    <cellStyle name="Note 3 3 4 4" xfId="3902"/>
    <cellStyle name="Note 3 3 4 4 2" xfId="3903"/>
    <cellStyle name="Note 3 3 5" xfId="586"/>
    <cellStyle name="Note 3 3 5 2" xfId="1071"/>
    <cellStyle name="Note 3 3 5 2 2" xfId="3904"/>
    <cellStyle name="Note 3 3 5 2 2 2" xfId="3905"/>
    <cellStyle name="Note 3 3 5 2 3" xfId="3906"/>
    <cellStyle name="Note 3 3 5 3" xfId="1477"/>
    <cellStyle name="Note 3 3 5 3 2" xfId="3907"/>
    <cellStyle name="Note 3 3 5 3 2 2" xfId="3908"/>
    <cellStyle name="Note 3 3 5 4" xfId="3909"/>
    <cellStyle name="Note 3 3 5 4 2" xfId="3910"/>
    <cellStyle name="Note 3 3 6" xfId="645"/>
    <cellStyle name="Note 3 3 6 2" xfId="1130"/>
    <cellStyle name="Note 3 3 6 2 2" xfId="3911"/>
    <cellStyle name="Note 3 3 6 2 2 2" xfId="3912"/>
    <cellStyle name="Note 3 3 6 2 3" xfId="3913"/>
    <cellStyle name="Note 3 3 6 3" xfId="1536"/>
    <cellStyle name="Note 3 3 6 3 2" xfId="3914"/>
    <cellStyle name="Note 3 3 6 3 2 2" xfId="3915"/>
    <cellStyle name="Note 3 3 6 4" xfId="3916"/>
    <cellStyle name="Note 3 3 6 4 2" xfId="3917"/>
    <cellStyle name="Note 3 3 7" xfId="666"/>
    <cellStyle name="Note 3 3 7 2" xfId="1151"/>
    <cellStyle name="Note 3 3 7 2 2" xfId="3918"/>
    <cellStyle name="Note 3 3 7 2 2 2" xfId="3919"/>
    <cellStyle name="Note 3 3 7 2 3" xfId="3920"/>
    <cellStyle name="Note 3 3 7 3" xfId="1557"/>
    <cellStyle name="Note 3 3 7 3 2" xfId="3921"/>
    <cellStyle name="Note 3 3 7 3 2 2" xfId="3922"/>
    <cellStyle name="Note 3 3 7 4" xfId="3923"/>
    <cellStyle name="Note 3 3 7 4 2" xfId="3924"/>
    <cellStyle name="Note 3 3 8" xfId="796"/>
    <cellStyle name="Note 3 3 8 2" xfId="1281"/>
    <cellStyle name="Note 3 3 8 2 2" xfId="3925"/>
    <cellStyle name="Note 3 3 8 2 2 2" xfId="3926"/>
    <cellStyle name="Note 3 3 8 2 3" xfId="3927"/>
    <cellStyle name="Note 3 3 8 3" xfId="1687"/>
    <cellStyle name="Note 3 3 8 3 2" xfId="3928"/>
    <cellStyle name="Note 3 3 8 3 2 2" xfId="3929"/>
    <cellStyle name="Note 3 3 8 4" xfId="3930"/>
    <cellStyle name="Note 3 3 8 4 2" xfId="3931"/>
    <cellStyle name="Note 3 3 9" xfId="847"/>
    <cellStyle name="Note 3 3 9 2" xfId="1332"/>
    <cellStyle name="Note 3 3 9 2 2" xfId="3932"/>
    <cellStyle name="Note 3 3 9 2 2 2" xfId="3933"/>
    <cellStyle name="Note 3 3 9 2 3" xfId="3934"/>
    <cellStyle name="Note 3 3 9 3" xfId="1738"/>
    <cellStyle name="Note 3 3 9 3 2" xfId="3935"/>
    <cellStyle name="Note 3 3 9 3 2 2" xfId="3936"/>
    <cellStyle name="Note 3 3 9 4" xfId="3937"/>
    <cellStyle name="Note 3 3 9 4 2" xfId="3938"/>
    <cellStyle name="Note 3 4" xfId="491"/>
    <cellStyle name="Note 3 4 10" xfId="1023"/>
    <cellStyle name="Note 3 4 10 2" xfId="3939"/>
    <cellStyle name="Note 3 4 10 2 2" xfId="3940"/>
    <cellStyle name="Note 3 4 10 3" xfId="3941"/>
    <cellStyle name="Note 3 4 11" xfId="1430"/>
    <cellStyle name="Note 3 4 11 2" xfId="3942"/>
    <cellStyle name="Note 3 4 11 2 2" xfId="3943"/>
    <cellStyle name="Note 3 4 12" xfId="3944"/>
    <cellStyle name="Note 3 4 12 2" xfId="3945"/>
    <cellStyle name="Note 3 4 2" xfId="88"/>
    <cellStyle name="Note 3 4 2 10" xfId="1424"/>
    <cellStyle name="Note 3 4 2 10 2" xfId="3946"/>
    <cellStyle name="Note 3 4 2 10 2 2" xfId="3947"/>
    <cellStyle name="Note 3 4 2 11" xfId="3948"/>
    <cellStyle name="Note 3 4 2 11 2" xfId="3949"/>
    <cellStyle name="Note 3 4 2 2" xfId="607"/>
    <cellStyle name="Note 3 4 2 2 2" xfId="1092"/>
    <cellStyle name="Note 3 4 2 2 2 2" xfId="3950"/>
    <cellStyle name="Note 3 4 2 2 2 2 2" xfId="3951"/>
    <cellStyle name="Note 3 4 2 2 2 3" xfId="3952"/>
    <cellStyle name="Note 3 4 2 2 3" xfId="1498"/>
    <cellStyle name="Note 3 4 2 2 3 2" xfId="3953"/>
    <cellStyle name="Note 3 4 2 2 3 2 2" xfId="3954"/>
    <cellStyle name="Note 3 4 2 2 4" xfId="3955"/>
    <cellStyle name="Note 3 4 2 2 4 2" xfId="3956"/>
    <cellStyle name="Note 3 4 2 3" xfId="580"/>
    <cellStyle name="Note 3 4 2 3 2" xfId="1065"/>
    <cellStyle name="Note 3 4 2 3 2 2" xfId="3957"/>
    <cellStyle name="Note 3 4 2 3 2 2 2" xfId="3958"/>
    <cellStyle name="Note 3 4 2 3 2 3" xfId="3959"/>
    <cellStyle name="Note 3 4 2 3 3" xfId="1471"/>
    <cellStyle name="Note 3 4 2 3 3 2" xfId="3960"/>
    <cellStyle name="Note 3 4 2 3 3 2 2" xfId="3961"/>
    <cellStyle name="Note 3 4 2 3 4" xfId="3962"/>
    <cellStyle name="Note 3 4 2 3 4 2" xfId="3963"/>
    <cellStyle name="Note 3 4 2 4" xfId="735"/>
    <cellStyle name="Note 3 4 2 4 2" xfId="1220"/>
    <cellStyle name="Note 3 4 2 4 2 2" xfId="3964"/>
    <cellStyle name="Note 3 4 2 4 2 2 2" xfId="3965"/>
    <cellStyle name="Note 3 4 2 4 2 3" xfId="3966"/>
    <cellStyle name="Note 3 4 2 4 3" xfId="1626"/>
    <cellStyle name="Note 3 4 2 4 3 2" xfId="3967"/>
    <cellStyle name="Note 3 4 2 4 3 2 2" xfId="3968"/>
    <cellStyle name="Note 3 4 2 4 4" xfId="3969"/>
    <cellStyle name="Note 3 4 2 4 4 2" xfId="3970"/>
    <cellStyle name="Note 3 4 2 5" xfId="650"/>
    <cellStyle name="Note 3 4 2 5 2" xfId="1135"/>
    <cellStyle name="Note 3 4 2 5 2 2" xfId="3971"/>
    <cellStyle name="Note 3 4 2 5 2 2 2" xfId="3972"/>
    <cellStyle name="Note 3 4 2 5 2 3" xfId="3973"/>
    <cellStyle name="Note 3 4 2 5 3" xfId="1541"/>
    <cellStyle name="Note 3 4 2 5 3 2" xfId="3974"/>
    <cellStyle name="Note 3 4 2 5 3 2 2" xfId="3975"/>
    <cellStyle name="Note 3 4 2 5 4" xfId="3976"/>
    <cellStyle name="Note 3 4 2 5 4 2" xfId="3977"/>
    <cellStyle name="Note 3 4 2 6" xfId="736"/>
    <cellStyle name="Note 3 4 2 6 2" xfId="1221"/>
    <cellStyle name="Note 3 4 2 6 2 2" xfId="3978"/>
    <cellStyle name="Note 3 4 2 6 2 2 2" xfId="3979"/>
    <cellStyle name="Note 3 4 2 6 2 3" xfId="3980"/>
    <cellStyle name="Note 3 4 2 6 3" xfId="1627"/>
    <cellStyle name="Note 3 4 2 6 3 2" xfId="3981"/>
    <cellStyle name="Note 3 4 2 6 3 2 2" xfId="3982"/>
    <cellStyle name="Note 3 4 2 6 4" xfId="3983"/>
    <cellStyle name="Note 3 4 2 6 4 2" xfId="3984"/>
    <cellStyle name="Note 3 4 2 7" xfId="605"/>
    <cellStyle name="Note 3 4 2 7 2" xfId="1090"/>
    <cellStyle name="Note 3 4 2 7 2 2" xfId="3985"/>
    <cellStyle name="Note 3 4 2 7 2 2 2" xfId="3986"/>
    <cellStyle name="Note 3 4 2 7 2 3" xfId="3987"/>
    <cellStyle name="Note 3 4 2 7 3" xfId="1496"/>
    <cellStyle name="Note 3 4 2 7 3 2" xfId="3988"/>
    <cellStyle name="Note 3 4 2 7 3 2 2" xfId="3989"/>
    <cellStyle name="Note 3 4 2 7 4" xfId="3990"/>
    <cellStyle name="Note 3 4 2 7 4 2" xfId="3991"/>
    <cellStyle name="Note 3 4 2 8" xfId="960"/>
    <cellStyle name="Note 3 4 2 8 2" xfId="1808"/>
    <cellStyle name="Note 3 4 2 8 2 2" xfId="3992"/>
    <cellStyle name="Note 3 4 2 8 2 2 2" xfId="3993"/>
    <cellStyle name="Note 3 4 2 8 3" xfId="3994"/>
    <cellStyle name="Note 3 4 2 8 3 2" xfId="3995"/>
    <cellStyle name="Note 3 4 2 9" xfId="1005"/>
    <cellStyle name="Note 3 4 2 9 2" xfId="3996"/>
    <cellStyle name="Note 3 4 2 9 2 2" xfId="3997"/>
    <cellStyle name="Note 3 4 2 9 3" xfId="3998"/>
    <cellStyle name="Note 3 4 3" xfId="710"/>
    <cellStyle name="Note 3 4 3 2" xfId="1195"/>
    <cellStyle name="Note 3 4 3 2 2" xfId="3999"/>
    <cellStyle name="Note 3 4 3 2 2 2" xfId="4000"/>
    <cellStyle name="Note 3 4 3 2 3" xfId="4001"/>
    <cellStyle name="Note 3 4 3 3" xfId="1601"/>
    <cellStyle name="Note 3 4 3 3 2" xfId="4002"/>
    <cellStyle name="Note 3 4 3 3 2 2" xfId="4003"/>
    <cellStyle name="Note 3 4 3 4" xfId="4004"/>
    <cellStyle name="Note 3 4 3 4 2" xfId="4005"/>
    <cellStyle name="Note 3 4 4" xfId="740"/>
    <cellStyle name="Note 3 4 4 2" xfId="1225"/>
    <cellStyle name="Note 3 4 4 2 2" xfId="4006"/>
    <cellStyle name="Note 3 4 4 2 2 2" xfId="4007"/>
    <cellStyle name="Note 3 4 4 2 3" xfId="4008"/>
    <cellStyle name="Note 3 4 4 3" xfId="1631"/>
    <cellStyle name="Note 3 4 4 3 2" xfId="4009"/>
    <cellStyle name="Note 3 4 4 3 2 2" xfId="4010"/>
    <cellStyle name="Note 3 4 4 4" xfId="4011"/>
    <cellStyle name="Note 3 4 4 4 2" xfId="4012"/>
    <cellStyle name="Note 3 4 5" xfId="639"/>
    <cellStyle name="Note 3 4 5 2" xfId="1124"/>
    <cellStyle name="Note 3 4 5 2 2" xfId="4013"/>
    <cellStyle name="Note 3 4 5 2 2 2" xfId="4014"/>
    <cellStyle name="Note 3 4 5 2 3" xfId="4015"/>
    <cellStyle name="Note 3 4 5 3" xfId="1530"/>
    <cellStyle name="Note 3 4 5 3 2" xfId="4016"/>
    <cellStyle name="Note 3 4 5 3 2 2" xfId="4017"/>
    <cellStyle name="Note 3 4 5 4" xfId="4018"/>
    <cellStyle name="Note 3 4 5 4 2" xfId="4019"/>
    <cellStyle name="Note 3 4 6" xfId="614"/>
    <cellStyle name="Note 3 4 6 2" xfId="1099"/>
    <cellStyle name="Note 3 4 6 2 2" xfId="4020"/>
    <cellStyle name="Note 3 4 6 2 2 2" xfId="4021"/>
    <cellStyle name="Note 3 4 6 2 3" xfId="4022"/>
    <cellStyle name="Note 3 4 6 3" xfId="1505"/>
    <cellStyle name="Note 3 4 6 3 2" xfId="4023"/>
    <cellStyle name="Note 3 4 6 3 2 2" xfId="4024"/>
    <cellStyle name="Note 3 4 6 4" xfId="4025"/>
    <cellStyle name="Note 3 4 6 4 2" xfId="4026"/>
    <cellStyle name="Note 3 4 7" xfId="811"/>
    <cellStyle name="Note 3 4 7 2" xfId="1296"/>
    <cellStyle name="Note 3 4 7 2 2" xfId="4027"/>
    <cellStyle name="Note 3 4 7 2 2 2" xfId="4028"/>
    <cellStyle name="Note 3 4 7 2 3" xfId="4029"/>
    <cellStyle name="Note 3 4 7 3" xfId="1702"/>
    <cellStyle name="Note 3 4 7 3 2" xfId="4030"/>
    <cellStyle name="Note 3 4 7 3 2 2" xfId="4031"/>
    <cellStyle name="Note 3 4 7 4" xfId="4032"/>
    <cellStyle name="Note 3 4 7 4 2" xfId="4033"/>
    <cellStyle name="Note 3 4 8" xfId="853"/>
    <cellStyle name="Note 3 4 8 2" xfId="1338"/>
    <cellStyle name="Note 3 4 8 2 2" xfId="4034"/>
    <cellStyle name="Note 3 4 8 2 2 2" xfId="4035"/>
    <cellStyle name="Note 3 4 8 2 3" xfId="4036"/>
    <cellStyle name="Note 3 4 8 3" xfId="1744"/>
    <cellStyle name="Note 3 4 8 3 2" xfId="4037"/>
    <cellStyle name="Note 3 4 8 3 2 2" xfId="4038"/>
    <cellStyle name="Note 3 4 8 4" xfId="4039"/>
    <cellStyle name="Note 3 4 8 4 2" xfId="4040"/>
    <cellStyle name="Note 3 4 9" xfId="961"/>
    <cellStyle name="Note 3 4 9 2" xfId="1809"/>
    <cellStyle name="Note 3 4 9 2 2" xfId="4041"/>
    <cellStyle name="Note 3 4 9 2 2 2" xfId="4042"/>
    <cellStyle name="Note 3 4 9 3" xfId="4043"/>
    <cellStyle name="Note 3 4 9 3 2" xfId="4044"/>
    <cellStyle name="Note 3 5" xfId="512"/>
    <cellStyle name="Note 3 5 10" xfId="1451"/>
    <cellStyle name="Note 3 5 10 2" xfId="4045"/>
    <cellStyle name="Note 3 5 10 2 2" xfId="4046"/>
    <cellStyle name="Note 3 5 11" xfId="4047"/>
    <cellStyle name="Note 3 5 11 2" xfId="4048"/>
    <cellStyle name="Note 3 5 2" xfId="725"/>
    <cellStyle name="Note 3 5 2 2" xfId="1210"/>
    <cellStyle name="Note 3 5 2 2 2" xfId="4049"/>
    <cellStyle name="Note 3 5 2 2 2 2" xfId="4050"/>
    <cellStyle name="Note 3 5 2 2 3" xfId="4051"/>
    <cellStyle name="Note 3 5 2 3" xfId="1616"/>
    <cellStyle name="Note 3 5 2 3 2" xfId="4052"/>
    <cellStyle name="Note 3 5 2 3 2 2" xfId="4053"/>
    <cellStyle name="Note 3 5 2 4" xfId="4054"/>
    <cellStyle name="Note 3 5 2 4 2" xfId="4055"/>
    <cellStyle name="Note 3 5 3" xfId="761"/>
    <cellStyle name="Note 3 5 3 2" xfId="1246"/>
    <cellStyle name="Note 3 5 3 2 2" xfId="4056"/>
    <cellStyle name="Note 3 5 3 2 2 2" xfId="4057"/>
    <cellStyle name="Note 3 5 3 2 3" xfId="4058"/>
    <cellStyle name="Note 3 5 3 3" xfId="1652"/>
    <cellStyle name="Note 3 5 3 3 2" xfId="4059"/>
    <cellStyle name="Note 3 5 3 3 2 2" xfId="4060"/>
    <cellStyle name="Note 3 5 3 4" xfId="4061"/>
    <cellStyle name="Note 3 5 3 4 2" xfId="4062"/>
    <cellStyle name="Note 3 5 4" xfId="628"/>
    <cellStyle name="Note 3 5 4 2" xfId="1113"/>
    <cellStyle name="Note 3 5 4 2 2" xfId="4063"/>
    <cellStyle name="Note 3 5 4 2 2 2" xfId="4064"/>
    <cellStyle name="Note 3 5 4 2 3" xfId="4065"/>
    <cellStyle name="Note 3 5 4 3" xfId="1519"/>
    <cellStyle name="Note 3 5 4 3 2" xfId="4066"/>
    <cellStyle name="Note 3 5 4 3 2 2" xfId="4067"/>
    <cellStyle name="Note 3 5 4 4" xfId="4068"/>
    <cellStyle name="Note 3 5 4 4 2" xfId="4069"/>
    <cellStyle name="Note 3 5 5" xfId="656"/>
    <cellStyle name="Note 3 5 5 2" xfId="1141"/>
    <cellStyle name="Note 3 5 5 2 2" xfId="4070"/>
    <cellStyle name="Note 3 5 5 2 2 2" xfId="4071"/>
    <cellStyle name="Note 3 5 5 2 3" xfId="4072"/>
    <cellStyle name="Note 3 5 5 3" xfId="1547"/>
    <cellStyle name="Note 3 5 5 3 2" xfId="4073"/>
    <cellStyle name="Note 3 5 5 3 2 2" xfId="4074"/>
    <cellStyle name="Note 3 5 5 4" xfId="4075"/>
    <cellStyle name="Note 3 5 5 4 2" xfId="4076"/>
    <cellStyle name="Note 3 5 6" xfId="832"/>
    <cellStyle name="Note 3 5 6 2" xfId="1317"/>
    <cellStyle name="Note 3 5 6 2 2" xfId="4077"/>
    <cellStyle name="Note 3 5 6 2 2 2" xfId="4078"/>
    <cellStyle name="Note 3 5 6 2 3" xfId="4079"/>
    <cellStyle name="Note 3 5 6 3" xfId="1723"/>
    <cellStyle name="Note 3 5 6 3 2" xfId="4080"/>
    <cellStyle name="Note 3 5 6 3 2 2" xfId="4081"/>
    <cellStyle name="Note 3 5 6 4" xfId="4082"/>
    <cellStyle name="Note 3 5 6 4 2" xfId="4083"/>
    <cellStyle name="Note 3 5 7" xfId="874"/>
    <cellStyle name="Note 3 5 7 2" xfId="1359"/>
    <cellStyle name="Note 3 5 7 2 2" xfId="4084"/>
    <cellStyle name="Note 3 5 7 2 2 2" xfId="4085"/>
    <cellStyle name="Note 3 5 7 2 3" xfId="4086"/>
    <cellStyle name="Note 3 5 7 3" xfId="1765"/>
    <cellStyle name="Note 3 5 7 3 2" xfId="4087"/>
    <cellStyle name="Note 3 5 7 3 2 2" xfId="4088"/>
    <cellStyle name="Note 3 5 7 4" xfId="4089"/>
    <cellStyle name="Note 3 5 7 4 2" xfId="4090"/>
    <cellStyle name="Note 3 5 8" xfId="962"/>
    <cellStyle name="Note 3 5 8 2" xfId="1810"/>
    <cellStyle name="Note 3 5 8 2 2" xfId="4091"/>
    <cellStyle name="Note 3 5 8 2 2 2" xfId="4092"/>
    <cellStyle name="Note 3 5 8 3" xfId="4093"/>
    <cellStyle name="Note 3 5 8 3 2" xfId="4094"/>
    <cellStyle name="Note 3 5 9" xfId="1044"/>
    <cellStyle name="Note 3 5 9 2" xfId="4095"/>
    <cellStyle name="Note 3 5 9 2 2" xfId="4096"/>
    <cellStyle name="Note 3 5 9 3" xfId="4097"/>
    <cellStyle name="Note 3 6" xfId="699"/>
    <cellStyle name="Note 3 6 2" xfId="1184"/>
    <cellStyle name="Note 3 6 2 2" xfId="4098"/>
    <cellStyle name="Note 3 6 2 2 2" xfId="4099"/>
    <cellStyle name="Note 3 6 2 3" xfId="4100"/>
    <cellStyle name="Note 3 6 3" xfId="1590"/>
    <cellStyle name="Note 3 6 3 2" xfId="4101"/>
    <cellStyle name="Note 3 6 3 2 2" xfId="4102"/>
    <cellStyle name="Note 3 6 4" xfId="4103"/>
    <cellStyle name="Note 3 6 4 2" xfId="4104"/>
    <cellStyle name="Note 3 7" xfId="617"/>
    <cellStyle name="Note 3 7 2" xfId="1102"/>
    <cellStyle name="Note 3 7 2 2" xfId="4105"/>
    <cellStyle name="Note 3 7 2 2 2" xfId="4106"/>
    <cellStyle name="Note 3 7 2 3" xfId="4107"/>
    <cellStyle name="Note 3 7 3" xfId="1508"/>
    <cellStyle name="Note 3 7 3 2" xfId="4108"/>
    <cellStyle name="Note 3 7 3 2 2" xfId="4109"/>
    <cellStyle name="Note 3 7 4" xfId="4110"/>
    <cellStyle name="Note 3 7 4 2" xfId="4111"/>
    <cellStyle name="Note 3 8" xfId="646"/>
    <cellStyle name="Note 3 8 2" xfId="1131"/>
    <cellStyle name="Note 3 8 2 2" xfId="4112"/>
    <cellStyle name="Note 3 8 2 2 2" xfId="4113"/>
    <cellStyle name="Note 3 8 2 3" xfId="4114"/>
    <cellStyle name="Note 3 8 3" xfId="1537"/>
    <cellStyle name="Note 3 8 3 2" xfId="4115"/>
    <cellStyle name="Note 3 8 3 2 2" xfId="4116"/>
    <cellStyle name="Note 3 8 4" xfId="4117"/>
    <cellStyle name="Note 3 8 4 2" xfId="4118"/>
    <cellStyle name="Note 3 9" xfId="585"/>
    <cellStyle name="Note 3 9 2" xfId="1070"/>
    <cellStyle name="Note 3 9 2 2" xfId="4119"/>
    <cellStyle name="Note 3 9 2 2 2" xfId="4120"/>
    <cellStyle name="Note 3 9 2 3" xfId="4121"/>
    <cellStyle name="Note 3 9 3" xfId="1476"/>
    <cellStyle name="Note 3 9 3 2" xfId="4122"/>
    <cellStyle name="Note 3 9 3 2 2" xfId="4123"/>
    <cellStyle name="Note 3 9 4" xfId="4124"/>
    <cellStyle name="Note 3 9 4 2" xfId="4125"/>
    <cellStyle name="Note 4" xfId="1866"/>
    <cellStyle name="Note 4 2" xfId="4126"/>
    <cellStyle name="Note 5" xfId="4127"/>
    <cellStyle name="Output" xfId="893" builtinId="21" customBuiltin="1"/>
    <cellStyle name="Output 2" xfId="60"/>
    <cellStyle name="Output 2 10" xfId="678"/>
    <cellStyle name="Output 2 10 2" xfId="1163"/>
    <cellStyle name="Output 2 10 2 2" xfId="4128"/>
    <cellStyle name="Output 2 10 2 2 2" xfId="4129"/>
    <cellStyle name="Output 2 10 2 3" xfId="4130"/>
    <cellStyle name="Output 2 10 3" xfId="1569"/>
    <cellStyle name="Output 2 10 3 2" xfId="4131"/>
    <cellStyle name="Output 2 10 3 2 2" xfId="4132"/>
    <cellStyle name="Output 2 10 4" xfId="4133"/>
    <cellStyle name="Output 2 10 4 2" xfId="4134"/>
    <cellStyle name="Output 2 11" xfId="963"/>
    <cellStyle name="Output 2 11 2" xfId="1811"/>
    <cellStyle name="Output 2 11 2 2" xfId="4135"/>
    <cellStyle name="Output 2 11 2 2 2" xfId="4136"/>
    <cellStyle name="Output 2 11 3" xfId="4137"/>
    <cellStyle name="Output 2 11 3 2" xfId="4138"/>
    <cellStyle name="Output 2 12" xfId="998"/>
    <cellStyle name="Output 2 12 2" xfId="4139"/>
    <cellStyle name="Output 2 12 2 2" xfId="4140"/>
    <cellStyle name="Output 2 12 3" xfId="4141"/>
    <cellStyle name="Output 2 13" xfId="1012"/>
    <cellStyle name="Output 2 13 2" xfId="4142"/>
    <cellStyle name="Output 2 13 2 2" xfId="4143"/>
    <cellStyle name="Output 2 14" xfId="4144"/>
    <cellStyle name="Output 2 14 2" xfId="4145"/>
    <cellStyle name="Output 2 15" xfId="4146"/>
    <cellStyle name="Output 2 16" xfId="4147"/>
    <cellStyle name="Output 2 2" xfId="82"/>
    <cellStyle name="Output 2 2 10" xfId="1003"/>
    <cellStyle name="Output 2 2 10 2" xfId="4148"/>
    <cellStyle name="Output 2 2 10 2 2" xfId="4149"/>
    <cellStyle name="Output 2 2 10 3" xfId="4150"/>
    <cellStyle name="Output 2 2 11" xfId="992"/>
    <cellStyle name="Output 2 2 11 2" xfId="4151"/>
    <cellStyle name="Output 2 2 11 2 2" xfId="4152"/>
    <cellStyle name="Output 2 2 12" xfId="4153"/>
    <cellStyle name="Output 2 2 12 2" xfId="4154"/>
    <cellStyle name="Output 2 2 2" xfId="489"/>
    <cellStyle name="Output 2 2 2 10" xfId="1428"/>
    <cellStyle name="Output 2 2 2 10 2" xfId="4155"/>
    <cellStyle name="Output 2 2 2 10 2 2" xfId="4156"/>
    <cellStyle name="Output 2 2 2 11" xfId="4157"/>
    <cellStyle name="Output 2 2 2 11 2" xfId="4158"/>
    <cellStyle name="Output 2 2 2 2" xfId="578"/>
    <cellStyle name="Output 2 2 2 2 2" xfId="1063"/>
    <cellStyle name="Output 2 2 2 2 2 2" xfId="4159"/>
    <cellStyle name="Output 2 2 2 2 2 2 2" xfId="4160"/>
    <cellStyle name="Output 2 2 2 2 2 3" xfId="4161"/>
    <cellStyle name="Output 2 2 2 2 3" xfId="1469"/>
    <cellStyle name="Output 2 2 2 2 3 2" xfId="4162"/>
    <cellStyle name="Output 2 2 2 2 3 2 2" xfId="4163"/>
    <cellStyle name="Output 2 2 2 2 4" xfId="4164"/>
    <cellStyle name="Output 2 2 2 2 4 2" xfId="4165"/>
    <cellStyle name="Output 2 2 2 3" xfId="738"/>
    <cellStyle name="Output 2 2 2 3 2" xfId="1223"/>
    <cellStyle name="Output 2 2 2 3 2 2" xfId="4166"/>
    <cellStyle name="Output 2 2 2 3 2 2 2" xfId="4167"/>
    <cellStyle name="Output 2 2 2 3 2 3" xfId="4168"/>
    <cellStyle name="Output 2 2 2 3 3" xfId="1629"/>
    <cellStyle name="Output 2 2 2 3 3 2" xfId="4169"/>
    <cellStyle name="Output 2 2 2 3 3 2 2" xfId="4170"/>
    <cellStyle name="Output 2 2 2 3 4" xfId="4171"/>
    <cellStyle name="Output 2 2 2 3 4 2" xfId="4172"/>
    <cellStyle name="Output 2 2 2 4" xfId="640"/>
    <cellStyle name="Output 2 2 2 4 2" xfId="1125"/>
    <cellStyle name="Output 2 2 2 4 2 2" xfId="4173"/>
    <cellStyle name="Output 2 2 2 4 2 2 2" xfId="4174"/>
    <cellStyle name="Output 2 2 2 4 2 3" xfId="4175"/>
    <cellStyle name="Output 2 2 2 4 3" xfId="1531"/>
    <cellStyle name="Output 2 2 2 4 3 2" xfId="4176"/>
    <cellStyle name="Output 2 2 2 4 3 2 2" xfId="4177"/>
    <cellStyle name="Output 2 2 2 4 4" xfId="4178"/>
    <cellStyle name="Output 2 2 2 4 4 2" xfId="4179"/>
    <cellStyle name="Output 2 2 2 5" xfId="615"/>
    <cellStyle name="Output 2 2 2 5 2" xfId="1100"/>
    <cellStyle name="Output 2 2 2 5 2 2" xfId="4180"/>
    <cellStyle name="Output 2 2 2 5 2 2 2" xfId="4181"/>
    <cellStyle name="Output 2 2 2 5 2 3" xfId="4182"/>
    <cellStyle name="Output 2 2 2 5 3" xfId="1506"/>
    <cellStyle name="Output 2 2 2 5 3 2" xfId="4183"/>
    <cellStyle name="Output 2 2 2 5 3 2 2" xfId="4184"/>
    <cellStyle name="Output 2 2 2 5 4" xfId="4185"/>
    <cellStyle name="Output 2 2 2 5 4 2" xfId="4186"/>
    <cellStyle name="Output 2 2 2 6" xfId="809"/>
    <cellStyle name="Output 2 2 2 6 2" xfId="1294"/>
    <cellStyle name="Output 2 2 2 6 2 2" xfId="4187"/>
    <cellStyle name="Output 2 2 2 6 2 2 2" xfId="4188"/>
    <cellStyle name="Output 2 2 2 6 2 3" xfId="4189"/>
    <cellStyle name="Output 2 2 2 6 3" xfId="1700"/>
    <cellStyle name="Output 2 2 2 6 3 2" xfId="4190"/>
    <cellStyle name="Output 2 2 2 6 3 2 2" xfId="4191"/>
    <cellStyle name="Output 2 2 2 6 4" xfId="4192"/>
    <cellStyle name="Output 2 2 2 6 4 2" xfId="4193"/>
    <cellStyle name="Output 2 2 2 7" xfId="851"/>
    <cellStyle name="Output 2 2 2 7 2" xfId="1336"/>
    <cellStyle name="Output 2 2 2 7 2 2" xfId="4194"/>
    <cellStyle name="Output 2 2 2 7 2 2 2" xfId="4195"/>
    <cellStyle name="Output 2 2 2 7 2 3" xfId="4196"/>
    <cellStyle name="Output 2 2 2 7 3" xfId="1742"/>
    <cellStyle name="Output 2 2 2 7 3 2" xfId="4197"/>
    <cellStyle name="Output 2 2 2 7 3 2 2" xfId="4198"/>
    <cellStyle name="Output 2 2 2 7 4" xfId="4199"/>
    <cellStyle name="Output 2 2 2 7 4 2" xfId="4200"/>
    <cellStyle name="Output 2 2 2 8" xfId="964"/>
    <cellStyle name="Output 2 2 2 8 2" xfId="1812"/>
    <cellStyle name="Output 2 2 2 8 2 2" xfId="4201"/>
    <cellStyle name="Output 2 2 2 8 2 2 2" xfId="4202"/>
    <cellStyle name="Output 2 2 2 8 3" xfId="4203"/>
    <cellStyle name="Output 2 2 2 8 3 2" xfId="4204"/>
    <cellStyle name="Output 2 2 2 9" xfId="1021"/>
    <cellStyle name="Output 2 2 2 9 2" xfId="4205"/>
    <cellStyle name="Output 2 2 2 9 2 2" xfId="4206"/>
    <cellStyle name="Output 2 2 2 9 3" xfId="4207"/>
    <cellStyle name="Output 2 2 3" xfId="92"/>
    <cellStyle name="Output 2 2 3 10" xfId="1426"/>
    <cellStyle name="Output 2 2 3 10 2" xfId="4208"/>
    <cellStyle name="Output 2 2 3 10 2 2" xfId="4209"/>
    <cellStyle name="Output 2 2 3 11" xfId="4210"/>
    <cellStyle name="Output 2 2 3 11 2" xfId="4211"/>
    <cellStyle name="Output 2 2 3 2" xfId="609"/>
    <cellStyle name="Output 2 2 3 2 2" xfId="1094"/>
    <cellStyle name="Output 2 2 3 2 2 2" xfId="4212"/>
    <cellStyle name="Output 2 2 3 2 2 2 2" xfId="4213"/>
    <cellStyle name="Output 2 2 3 2 2 3" xfId="4214"/>
    <cellStyle name="Output 2 2 3 2 3" xfId="1500"/>
    <cellStyle name="Output 2 2 3 2 3 2" xfId="4215"/>
    <cellStyle name="Output 2 2 3 2 3 2 2" xfId="4216"/>
    <cellStyle name="Output 2 2 3 2 4" xfId="4217"/>
    <cellStyle name="Output 2 2 3 2 4 2" xfId="4218"/>
    <cellStyle name="Output 2 2 3 3" xfId="681"/>
    <cellStyle name="Output 2 2 3 3 2" xfId="1166"/>
    <cellStyle name="Output 2 2 3 3 2 2" xfId="4219"/>
    <cellStyle name="Output 2 2 3 3 2 2 2" xfId="4220"/>
    <cellStyle name="Output 2 2 3 3 2 3" xfId="4221"/>
    <cellStyle name="Output 2 2 3 3 3" xfId="1572"/>
    <cellStyle name="Output 2 2 3 3 3 2" xfId="4222"/>
    <cellStyle name="Output 2 2 3 3 3 2 2" xfId="4223"/>
    <cellStyle name="Output 2 2 3 3 4" xfId="4224"/>
    <cellStyle name="Output 2 2 3 3 4 2" xfId="4225"/>
    <cellStyle name="Output 2 2 3 4" xfId="675"/>
    <cellStyle name="Output 2 2 3 4 2" xfId="1160"/>
    <cellStyle name="Output 2 2 3 4 2 2" xfId="4226"/>
    <cellStyle name="Output 2 2 3 4 2 2 2" xfId="4227"/>
    <cellStyle name="Output 2 2 3 4 2 3" xfId="4228"/>
    <cellStyle name="Output 2 2 3 4 3" xfId="1566"/>
    <cellStyle name="Output 2 2 3 4 3 2" xfId="4229"/>
    <cellStyle name="Output 2 2 3 4 3 2 2" xfId="4230"/>
    <cellStyle name="Output 2 2 3 4 4" xfId="4231"/>
    <cellStyle name="Output 2 2 3 4 4 2" xfId="4232"/>
    <cellStyle name="Output 2 2 3 5" xfId="624"/>
    <cellStyle name="Output 2 2 3 5 2" xfId="1109"/>
    <cellStyle name="Output 2 2 3 5 2 2" xfId="4233"/>
    <cellStyle name="Output 2 2 3 5 2 2 2" xfId="4234"/>
    <cellStyle name="Output 2 2 3 5 2 3" xfId="4235"/>
    <cellStyle name="Output 2 2 3 5 3" xfId="1515"/>
    <cellStyle name="Output 2 2 3 5 3 2" xfId="4236"/>
    <cellStyle name="Output 2 2 3 5 3 2 2" xfId="4237"/>
    <cellStyle name="Output 2 2 3 5 4" xfId="4238"/>
    <cellStyle name="Output 2 2 3 5 4 2" xfId="4239"/>
    <cellStyle name="Output 2 2 3 6" xfId="625"/>
    <cellStyle name="Output 2 2 3 6 2" xfId="1110"/>
    <cellStyle name="Output 2 2 3 6 2 2" xfId="4240"/>
    <cellStyle name="Output 2 2 3 6 2 2 2" xfId="4241"/>
    <cellStyle name="Output 2 2 3 6 2 3" xfId="4242"/>
    <cellStyle name="Output 2 2 3 6 3" xfId="1516"/>
    <cellStyle name="Output 2 2 3 6 3 2" xfId="4243"/>
    <cellStyle name="Output 2 2 3 6 3 2 2" xfId="4244"/>
    <cellStyle name="Output 2 2 3 6 4" xfId="4245"/>
    <cellStyle name="Output 2 2 3 6 4 2" xfId="4246"/>
    <cellStyle name="Output 2 2 3 7" xfId="649"/>
    <cellStyle name="Output 2 2 3 7 2" xfId="1134"/>
    <cellStyle name="Output 2 2 3 7 2 2" xfId="4247"/>
    <cellStyle name="Output 2 2 3 7 2 2 2" xfId="4248"/>
    <cellStyle name="Output 2 2 3 7 2 3" xfId="4249"/>
    <cellStyle name="Output 2 2 3 7 3" xfId="1540"/>
    <cellStyle name="Output 2 2 3 7 3 2" xfId="4250"/>
    <cellStyle name="Output 2 2 3 7 3 2 2" xfId="4251"/>
    <cellStyle name="Output 2 2 3 7 4" xfId="4252"/>
    <cellStyle name="Output 2 2 3 7 4 2" xfId="4253"/>
    <cellStyle name="Output 2 2 3 8" xfId="965"/>
    <cellStyle name="Output 2 2 3 8 2" xfId="1813"/>
    <cellStyle name="Output 2 2 3 8 2 2" xfId="4254"/>
    <cellStyle name="Output 2 2 3 8 2 2 2" xfId="4255"/>
    <cellStyle name="Output 2 2 3 8 3" xfId="4256"/>
    <cellStyle name="Output 2 2 3 8 3 2" xfId="4257"/>
    <cellStyle name="Output 2 2 3 9" xfId="1007"/>
    <cellStyle name="Output 2 2 3 9 2" xfId="4258"/>
    <cellStyle name="Output 2 2 3 9 2 2" xfId="4259"/>
    <cellStyle name="Output 2 2 3 9 3" xfId="4260"/>
    <cellStyle name="Output 2 2 4" xfId="685"/>
    <cellStyle name="Output 2 2 4 2" xfId="1170"/>
    <cellStyle name="Output 2 2 4 2 2" xfId="4261"/>
    <cellStyle name="Output 2 2 4 2 2 2" xfId="4262"/>
    <cellStyle name="Output 2 2 4 2 3" xfId="4263"/>
    <cellStyle name="Output 2 2 4 3" xfId="1576"/>
    <cellStyle name="Output 2 2 4 3 2" xfId="4264"/>
    <cellStyle name="Output 2 2 4 3 2 2" xfId="4265"/>
    <cellStyle name="Output 2 2 4 4" xfId="4266"/>
    <cellStyle name="Output 2 2 4 4 2" xfId="4267"/>
    <cellStyle name="Output 2 2 5" xfId="676"/>
    <cellStyle name="Output 2 2 5 2" xfId="1161"/>
    <cellStyle name="Output 2 2 5 2 2" xfId="4268"/>
    <cellStyle name="Output 2 2 5 2 2 2" xfId="4269"/>
    <cellStyle name="Output 2 2 5 2 3" xfId="4270"/>
    <cellStyle name="Output 2 2 5 3" xfId="1567"/>
    <cellStyle name="Output 2 2 5 3 2" xfId="4271"/>
    <cellStyle name="Output 2 2 5 3 2 2" xfId="4272"/>
    <cellStyle name="Output 2 2 5 4" xfId="4273"/>
    <cellStyle name="Output 2 2 5 4 2" xfId="4274"/>
    <cellStyle name="Output 2 2 6" xfId="706"/>
    <cellStyle name="Output 2 2 6 2" xfId="1191"/>
    <cellStyle name="Output 2 2 6 2 2" xfId="4275"/>
    <cellStyle name="Output 2 2 6 2 2 2" xfId="4276"/>
    <cellStyle name="Output 2 2 6 2 3" xfId="4277"/>
    <cellStyle name="Output 2 2 6 3" xfId="1597"/>
    <cellStyle name="Output 2 2 6 3 2" xfId="4278"/>
    <cellStyle name="Output 2 2 6 3 2 2" xfId="4279"/>
    <cellStyle name="Output 2 2 6 4" xfId="4280"/>
    <cellStyle name="Output 2 2 6 4 2" xfId="4281"/>
    <cellStyle name="Output 2 2 7" xfId="669"/>
    <cellStyle name="Output 2 2 7 2" xfId="1154"/>
    <cellStyle name="Output 2 2 7 2 2" xfId="4282"/>
    <cellStyle name="Output 2 2 7 2 2 2" xfId="4283"/>
    <cellStyle name="Output 2 2 7 2 3" xfId="4284"/>
    <cellStyle name="Output 2 2 7 3" xfId="1560"/>
    <cellStyle name="Output 2 2 7 3 2" xfId="4285"/>
    <cellStyle name="Output 2 2 7 3 2 2" xfId="4286"/>
    <cellStyle name="Output 2 2 7 4" xfId="4287"/>
    <cellStyle name="Output 2 2 7 4 2" xfId="4288"/>
    <cellStyle name="Output 2 2 8" xfId="671"/>
    <cellStyle name="Output 2 2 8 2" xfId="1156"/>
    <cellStyle name="Output 2 2 8 2 2" xfId="4289"/>
    <cellStyle name="Output 2 2 8 2 2 2" xfId="4290"/>
    <cellStyle name="Output 2 2 8 2 3" xfId="4291"/>
    <cellStyle name="Output 2 2 8 3" xfId="1562"/>
    <cellStyle name="Output 2 2 8 3 2" xfId="4292"/>
    <cellStyle name="Output 2 2 8 3 2 2" xfId="4293"/>
    <cellStyle name="Output 2 2 8 4" xfId="4294"/>
    <cellStyle name="Output 2 2 8 4 2" xfId="4295"/>
    <cellStyle name="Output 2 2 9" xfId="966"/>
    <cellStyle name="Output 2 2 9 2" xfId="1814"/>
    <cellStyle name="Output 2 2 9 2 2" xfId="4296"/>
    <cellStyle name="Output 2 2 9 2 2 2" xfId="4297"/>
    <cellStyle name="Output 2 2 9 3" xfId="4298"/>
    <cellStyle name="Output 2 2 9 3 2" xfId="4299"/>
    <cellStyle name="Output 2 3" xfId="446"/>
    <cellStyle name="Output 2 3 10" xfId="967"/>
    <cellStyle name="Output 2 3 10 2" xfId="1815"/>
    <cellStyle name="Output 2 3 10 2 2" xfId="4300"/>
    <cellStyle name="Output 2 3 10 2 2 2" xfId="4301"/>
    <cellStyle name="Output 2 3 10 3" xfId="4302"/>
    <cellStyle name="Output 2 3 10 3 2" xfId="4303"/>
    <cellStyle name="Output 2 3 11" xfId="1018"/>
    <cellStyle name="Output 2 3 11 2" xfId="4304"/>
    <cellStyle name="Output 2 3 11 2 2" xfId="4305"/>
    <cellStyle name="Output 2 3 11 3" xfId="4306"/>
    <cellStyle name="Output 2 3 12" xfId="1422"/>
    <cellStyle name="Output 2 3 12 2" xfId="4307"/>
    <cellStyle name="Output 2 3 12 2 2" xfId="4308"/>
    <cellStyle name="Output 2 3 13" xfId="4309"/>
    <cellStyle name="Output 2 3 13 2" xfId="4310"/>
    <cellStyle name="Output 2 3 2" xfId="496"/>
    <cellStyle name="Output 2 3 2 10" xfId="1435"/>
    <cellStyle name="Output 2 3 2 10 2" xfId="4311"/>
    <cellStyle name="Output 2 3 2 10 2 2" xfId="4312"/>
    <cellStyle name="Output 2 3 2 11" xfId="4313"/>
    <cellStyle name="Output 2 3 2 11 2" xfId="4314"/>
    <cellStyle name="Output 2 3 2 2" xfId="713"/>
    <cellStyle name="Output 2 3 2 2 2" xfId="1198"/>
    <cellStyle name="Output 2 3 2 2 2 2" xfId="4315"/>
    <cellStyle name="Output 2 3 2 2 2 2 2" xfId="4316"/>
    <cellStyle name="Output 2 3 2 2 2 3" xfId="4317"/>
    <cellStyle name="Output 2 3 2 2 3" xfId="1604"/>
    <cellStyle name="Output 2 3 2 2 3 2" xfId="4318"/>
    <cellStyle name="Output 2 3 2 2 3 2 2" xfId="4319"/>
    <cellStyle name="Output 2 3 2 2 4" xfId="4320"/>
    <cellStyle name="Output 2 3 2 2 4 2" xfId="4321"/>
    <cellStyle name="Output 2 3 2 3" xfId="745"/>
    <cellStyle name="Output 2 3 2 3 2" xfId="1230"/>
    <cellStyle name="Output 2 3 2 3 2 2" xfId="4322"/>
    <cellStyle name="Output 2 3 2 3 2 2 2" xfId="4323"/>
    <cellStyle name="Output 2 3 2 3 2 3" xfId="4324"/>
    <cellStyle name="Output 2 3 2 3 3" xfId="1636"/>
    <cellStyle name="Output 2 3 2 3 3 2" xfId="4325"/>
    <cellStyle name="Output 2 3 2 3 3 2 2" xfId="4326"/>
    <cellStyle name="Output 2 3 2 3 4" xfId="4327"/>
    <cellStyle name="Output 2 3 2 3 4 2" xfId="4328"/>
    <cellStyle name="Output 2 3 2 4" xfId="771"/>
    <cellStyle name="Output 2 3 2 4 2" xfId="1256"/>
    <cellStyle name="Output 2 3 2 4 2 2" xfId="4329"/>
    <cellStyle name="Output 2 3 2 4 2 2 2" xfId="4330"/>
    <cellStyle name="Output 2 3 2 4 2 3" xfId="4331"/>
    <cellStyle name="Output 2 3 2 4 3" xfId="1662"/>
    <cellStyle name="Output 2 3 2 4 3 2" xfId="4332"/>
    <cellStyle name="Output 2 3 2 4 3 2 2" xfId="4333"/>
    <cellStyle name="Output 2 3 2 4 4" xfId="4334"/>
    <cellStyle name="Output 2 3 2 4 4 2" xfId="4335"/>
    <cellStyle name="Output 2 3 2 5" xfId="591"/>
    <cellStyle name="Output 2 3 2 5 2" xfId="1076"/>
    <cellStyle name="Output 2 3 2 5 2 2" xfId="4336"/>
    <cellStyle name="Output 2 3 2 5 2 2 2" xfId="4337"/>
    <cellStyle name="Output 2 3 2 5 2 3" xfId="4338"/>
    <cellStyle name="Output 2 3 2 5 3" xfId="1482"/>
    <cellStyle name="Output 2 3 2 5 3 2" xfId="4339"/>
    <cellStyle name="Output 2 3 2 5 3 2 2" xfId="4340"/>
    <cellStyle name="Output 2 3 2 5 4" xfId="4341"/>
    <cellStyle name="Output 2 3 2 5 4 2" xfId="4342"/>
    <cellStyle name="Output 2 3 2 6" xfId="816"/>
    <cellStyle name="Output 2 3 2 6 2" xfId="1301"/>
    <cellStyle name="Output 2 3 2 6 2 2" xfId="4343"/>
    <cellStyle name="Output 2 3 2 6 2 2 2" xfId="4344"/>
    <cellStyle name="Output 2 3 2 6 2 3" xfId="4345"/>
    <cellStyle name="Output 2 3 2 6 3" xfId="1707"/>
    <cellStyle name="Output 2 3 2 6 3 2" xfId="4346"/>
    <cellStyle name="Output 2 3 2 6 3 2 2" xfId="4347"/>
    <cellStyle name="Output 2 3 2 6 4" xfId="4348"/>
    <cellStyle name="Output 2 3 2 6 4 2" xfId="4349"/>
    <cellStyle name="Output 2 3 2 7" xfId="858"/>
    <cellStyle name="Output 2 3 2 7 2" xfId="1343"/>
    <cellStyle name="Output 2 3 2 7 2 2" xfId="4350"/>
    <cellStyle name="Output 2 3 2 7 2 2 2" xfId="4351"/>
    <cellStyle name="Output 2 3 2 7 2 3" xfId="4352"/>
    <cellStyle name="Output 2 3 2 7 3" xfId="1749"/>
    <cellStyle name="Output 2 3 2 7 3 2" xfId="4353"/>
    <cellStyle name="Output 2 3 2 7 3 2 2" xfId="4354"/>
    <cellStyle name="Output 2 3 2 7 4" xfId="4355"/>
    <cellStyle name="Output 2 3 2 7 4 2" xfId="4356"/>
    <cellStyle name="Output 2 3 2 8" xfId="968"/>
    <cellStyle name="Output 2 3 2 8 2" xfId="1816"/>
    <cellStyle name="Output 2 3 2 8 2 2" xfId="4357"/>
    <cellStyle name="Output 2 3 2 8 2 2 2" xfId="4358"/>
    <cellStyle name="Output 2 3 2 8 3" xfId="4359"/>
    <cellStyle name="Output 2 3 2 8 3 2" xfId="4360"/>
    <cellStyle name="Output 2 3 2 9" xfId="1028"/>
    <cellStyle name="Output 2 3 2 9 2" xfId="4361"/>
    <cellStyle name="Output 2 3 2 9 2 2" xfId="4362"/>
    <cellStyle name="Output 2 3 2 9 3" xfId="4363"/>
    <cellStyle name="Output 2 3 3" xfId="510"/>
    <cellStyle name="Output 2 3 3 10" xfId="1449"/>
    <cellStyle name="Output 2 3 3 10 2" xfId="4364"/>
    <cellStyle name="Output 2 3 3 10 2 2" xfId="4365"/>
    <cellStyle name="Output 2 3 3 11" xfId="4366"/>
    <cellStyle name="Output 2 3 3 11 2" xfId="4367"/>
    <cellStyle name="Output 2 3 3 2" xfId="723"/>
    <cellStyle name="Output 2 3 3 2 2" xfId="1208"/>
    <cellStyle name="Output 2 3 3 2 2 2" xfId="4368"/>
    <cellStyle name="Output 2 3 3 2 2 2 2" xfId="4369"/>
    <cellStyle name="Output 2 3 3 2 2 3" xfId="4370"/>
    <cellStyle name="Output 2 3 3 2 3" xfId="1614"/>
    <cellStyle name="Output 2 3 3 2 3 2" xfId="4371"/>
    <cellStyle name="Output 2 3 3 2 3 2 2" xfId="4372"/>
    <cellStyle name="Output 2 3 3 2 4" xfId="4373"/>
    <cellStyle name="Output 2 3 3 2 4 2" xfId="4374"/>
    <cellStyle name="Output 2 3 3 3" xfId="759"/>
    <cellStyle name="Output 2 3 3 3 2" xfId="1244"/>
    <cellStyle name="Output 2 3 3 3 2 2" xfId="4375"/>
    <cellStyle name="Output 2 3 3 3 2 2 2" xfId="4376"/>
    <cellStyle name="Output 2 3 3 3 2 3" xfId="4377"/>
    <cellStyle name="Output 2 3 3 3 3" xfId="1650"/>
    <cellStyle name="Output 2 3 3 3 3 2" xfId="4378"/>
    <cellStyle name="Output 2 3 3 3 3 2 2" xfId="4379"/>
    <cellStyle name="Output 2 3 3 3 4" xfId="4380"/>
    <cellStyle name="Output 2 3 3 3 4 2" xfId="4381"/>
    <cellStyle name="Output 2 3 3 4" xfId="630"/>
    <cellStyle name="Output 2 3 3 4 2" xfId="1115"/>
    <cellStyle name="Output 2 3 3 4 2 2" xfId="4382"/>
    <cellStyle name="Output 2 3 3 4 2 2 2" xfId="4383"/>
    <cellStyle name="Output 2 3 3 4 2 3" xfId="4384"/>
    <cellStyle name="Output 2 3 3 4 3" xfId="1521"/>
    <cellStyle name="Output 2 3 3 4 3 2" xfId="4385"/>
    <cellStyle name="Output 2 3 3 4 3 2 2" xfId="4386"/>
    <cellStyle name="Output 2 3 3 4 4" xfId="4387"/>
    <cellStyle name="Output 2 3 3 4 4 2" xfId="4388"/>
    <cellStyle name="Output 2 3 3 5" xfId="657"/>
    <cellStyle name="Output 2 3 3 5 2" xfId="1142"/>
    <cellStyle name="Output 2 3 3 5 2 2" xfId="4389"/>
    <cellStyle name="Output 2 3 3 5 2 2 2" xfId="4390"/>
    <cellStyle name="Output 2 3 3 5 2 3" xfId="4391"/>
    <cellStyle name="Output 2 3 3 5 3" xfId="1548"/>
    <cellStyle name="Output 2 3 3 5 3 2" xfId="4392"/>
    <cellStyle name="Output 2 3 3 5 3 2 2" xfId="4393"/>
    <cellStyle name="Output 2 3 3 5 4" xfId="4394"/>
    <cellStyle name="Output 2 3 3 5 4 2" xfId="4395"/>
    <cellStyle name="Output 2 3 3 6" xfId="830"/>
    <cellStyle name="Output 2 3 3 6 2" xfId="1315"/>
    <cellStyle name="Output 2 3 3 6 2 2" xfId="4396"/>
    <cellStyle name="Output 2 3 3 6 2 2 2" xfId="4397"/>
    <cellStyle name="Output 2 3 3 6 2 3" xfId="4398"/>
    <cellStyle name="Output 2 3 3 6 3" xfId="1721"/>
    <cellStyle name="Output 2 3 3 6 3 2" xfId="4399"/>
    <cellStyle name="Output 2 3 3 6 3 2 2" xfId="4400"/>
    <cellStyle name="Output 2 3 3 6 4" xfId="4401"/>
    <cellStyle name="Output 2 3 3 6 4 2" xfId="4402"/>
    <cellStyle name="Output 2 3 3 7" xfId="872"/>
    <cellStyle name="Output 2 3 3 7 2" xfId="1357"/>
    <cellStyle name="Output 2 3 3 7 2 2" xfId="4403"/>
    <cellStyle name="Output 2 3 3 7 2 2 2" xfId="4404"/>
    <cellStyle name="Output 2 3 3 7 2 3" xfId="4405"/>
    <cellStyle name="Output 2 3 3 7 3" xfId="1763"/>
    <cellStyle name="Output 2 3 3 7 3 2" xfId="4406"/>
    <cellStyle name="Output 2 3 3 7 3 2 2" xfId="4407"/>
    <cellStyle name="Output 2 3 3 7 4" xfId="4408"/>
    <cellStyle name="Output 2 3 3 7 4 2" xfId="4409"/>
    <cellStyle name="Output 2 3 3 8" xfId="969"/>
    <cellStyle name="Output 2 3 3 8 2" xfId="1817"/>
    <cellStyle name="Output 2 3 3 8 2 2" xfId="4410"/>
    <cellStyle name="Output 2 3 3 8 2 2 2" xfId="4411"/>
    <cellStyle name="Output 2 3 3 8 3" xfId="4412"/>
    <cellStyle name="Output 2 3 3 8 3 2" xfId="4413"/>
    <cellStyle name="Output 2 3 3 9" xfId="1042"/>
    <cellStyle name="Output 2 3 3 9 2" xfId="4414"/>
    <cellStyle name="Output 2 3 3 9 2 2" xfId="4415"/>
    <cellStyle name="Output 2 3 3 9 3" xfId="4416"/>
    <cellStyle name="Output 2 3 4" xfId="701"/>
    <cellStyle name="Output 2 3 4 2" xfId="1186"/>
    <cellStyle name="Output 2 3 4 2 2" xfId="4417"/>
    <cellStyle name="Output 2 3 4 2 2 2" xfId="4418"/>
    <cellStyle name="Output 2 3 4 2 3" xfId="4419"/>
    <cellStyle name="Output 2 3 4 3" xfId="1592"/>
    <cellStyle name="Output 2 3 4 3 2" xfId="4420"/>
    <cellStyle name="Output 2 3 4 3 2 2" xfId="4421"/>
    <cellStyle name="Output 2 3 4 4" xfId="4422"/>
    <cellStyle name="Output 2 3 4 4 2" xfId="4423"/>
    <cellStyle name="Output 2 3 5" xfId="616"/>
    <cellStyle name="Output 2 3 5 2" xfId="1101"/>
    <cellStyle name="Output 2 3 5 2 2" xfId="4424"/>
    <cellStyle name="Output 2 3 5 2 2 2" xfId="4425"/>
    <cellStyle name="Output 2 3 5 2 3" xfId="4426"/>
    <cellStyle name="Output 2 3 5 3" xfId="1507"/>
    <cellStyle name="Output 2 3 5 3 2" xfId="4427"/>
    <cellStyle name="Output 2 3 5 3 2 2" xfId="4428"/>
    <cellStyle name="Output 2 3 5 4" xfId="4429"/>
    <cellStyle name="Output 2 3 5 4 2" xfId="4430"/>
    <cellStyle name="Output 2 3 6" xfId="584"/>
    <cellStyle name="Output 2 3 6 2" xfId="1069"/>
    <cellStyle name="Output 2 3 6 2 2" xfId="4431"/>
    <cellStyle name="Output 2 3 6 2 2 2" xfId="4432"/>
    <cellStyle name="Output 2 3 6 2 3" xfId="4433"/>
    <cellStyle name="Output 2 3 6 3" xfId="1475"/>
    <cellStyle name="Output 2 3 6 3 2" xfId="4434"/>
    <cellStyle name="Output 2 3 6 3 2 2" xfId="4435"/>
    <cellStyle name="Output 2 3 6 4" xfId="4436"/>
    <cellStyle name="Output 2 3 6 4 2" xfId="4437"/>
    <cellStyle name="Output 2 3 7" xfId="610"/>
    <cellStyle name="Output 2 3 7 2" xfId="1095"/>
    <cellStyle name="Output 2 3 7 2 2" xfId="4438"/>
    <cellStyle name="Output 2 3 7 2 2 2" xfId="4439"/>
    <cellStyle name="Output 2 3 7 2 3" xfId="4440"/>
    <cellStyle name="Output 2 3 7 3" xfId="1501"/>
    <cellStyle name="Output 2 3 7 3 2" xfId="4441"/>
    <cellStyle name="Output 2 3 7 3 2 2" xfId="4442"/>
    <cellStyle name="Output 2 3 7 4" xfId="4443"/>
    <cellStyle name="Output 2 3 7 4 2" xfId="4444"/>
    <cellStyle name="Output 2 3 8" xfId="783"/>
    <cellStyle name="Output 2 3 8 2" xfId="1268"/>
    <cellStyle name="Output 2 3 8 2 2" xfId="4445"/>
    <cellStyle name="Output 2 3 8 2 2 2" xfId="4446"/>
    <cellStyle name="Output 2 3 8 2 3" xfId="4447"/>
    <cellStyle name="Output 2 3 8 3" xfId="1674"/>
    <cellStyle name="Output 2 3 8 3 2" xfId="4448"/>
    <cellStyle name="Output 2 3 8 3 2 2" xfId="4449"/>
    <cellStyle name="Output 2 3 8 4" xfId="4450"/>
    <cellStyle name="Output 2 3 8 4 2" xfId="4451"/>
    <cellStyle name="Output 2 3 9" xfId="848"/>
    <cellStyle name="Output 2 3 9 2" xfId="1333"/>
    <cellStyle name="Output 2 3 9 2 2" xfId="4452"/>
    <cellStyle name="Output 2 3 9 2 2 2" xfId="4453"/>
    <cellStyle name="Output 2 3 9 2 3" xfId="4454"/>
    <cellStyle name="Output 2 3 9 3" xfId="1739"/>
    <cellStyle name="Output 2 3 9 3 2" xfId="4455"/>
    <cellStyle name="Output 2 3 9 3 2 2" xfId="4456"/>
    <cellStyle name="Output 2 3 9 4" xfId="4457"/>
    <cellStyle name="Output 2 3 9 4 2" xfId="4458"/>
    <cellStyle name="Output 2 4" xfId="500"/>
    <cellStyle name="Output 2 4 10" xfId="1439"/>
    <cellStyle name="Output 2 4 10 2" xfId="4459"/>
    <cellStyle name="Output 2 4 10 2 2" xfId="4460"/>
    <cellStyle name="Output 2 4 11" xfId="4461"/>
    <cellStyle name="Output 2 4 11 2" xfId="4462"/>
    <cellStyle name="Output 2 4 2" xfId="573"/>
    <cellStyle name="Output 2 4 2 2" xfId="1058"/>
    <cellStyle name="Output 2 4 2 2 2" xfId="4463"/>
    <cellStyle name="Output 2 4 2 2 2 2" xfId="4464"/>
    <cellStyle name="Output 2 4 2 2 3" xfId="4465"/>
    <cellStyle name="Output 2 4 2 3" xfId="1464"/>
    <cellStyle name="Output 2 4 2 3 2" xfId="4466"/>
    <cellStyle name="Output 2 4 2 3 2 2" xfId="4467"/>
    <cellStyle name="Output 2 4 2 4" xfId="4468"/>
    <cellStyle name="Output 2 4 2 4 2" xfId="4469"/>
    <cellStyle name="Output 2 4 3" xfId="749"/>
    <cellStyle name="Output 2 4 3 2" xfId="1234"/>
    <cellStyle name="Output 2 4 3 2 2" xfId="4470"/>
    <cellStyle name="Output 2 4 3 2 2 2" xfId="4471"/>
    <cellStyle name="Output 2 4 3 2 3" xfId="4472"/>
    <cellStyle name="Output 2 4 3 3" xfId="1640"/>
    <cellStyle name="Output 2 4 3 3 2" xfId="4473"/>
    <cellStyle name="Output 2 4 3 3 2 2" xfId="4474"/>
    <cellStyle name="Output 2 4 3 4" xfId="4475"/>
    <cellStyle name="Output 2 4 3 4 2" xfId="4476"/>
    <cellStyle name="Output 2 4 4" xfId="633"/>
    <cellStyle name="Output 2 4 4 2" xfId="1118"/>
    <cellStyle name="Output 2 4 4 2 2" xfId="4477"/>
    <cellStyle name="Output 2 4 4 2 2 2" xfId="4478"/>
    <cellStyle name="Output 2 4 4 2 3" xfId="4479"/>
    <cellStyle name="Output 2 4 4 3" xfId="1524"/>
    <cellStyle name="Output 2 4 4 3 2" xfId="4480"/>
    <cellStyle name="Output 2 4 4 3 2 2" xfId="4481"/>
    <cellStyle name="Output 2 4 4 4" xfId="4482"/>
    <cellStyle name="Output 2 4 4 4 2" xfId="4483"/>
    <cellStyle name="Output 2 4 5" xfId="583"/>
    <cellStyle name="Output 2 4 5 2" xfId="1068"/>
    <cellStyle name="Output 2 4 5 2 2" xfId="4484"/>
    <cellStyle name="Output 2 4 5 2 2 2" xfId="4485"/>
    <cellStyle name="Output 2 4 5 2 3" xfId="4486"/>
    <cellStyle name="Output 2 4 5 3" xfId="1474"/>
    <cellStyle name="Output 2 4 5 3 2" xfId="4487"/>
    <cellStyle name="Output 2 4 5 3 2 2" xfId="4488"/>
    <cellStyle name="Output 2 4 5 4" xfId="4489"/>
    <cellStyle name="Output 2 4 5 4 2" xfId="4490"/>
    <cellStyle name="Output 2 4 6" xfId="820"/>
    <cellStyle name="Output 2 4 6 2" xfId="1305"/>
    <cellStyle name="Output 2 4 6 2 2" xfId="4491"/>
    <cellStyle name="Output 2 4 6 2 2 2" xfId="4492"/>
    <cellStyle name="Output 2 4 6 2 3" xfId="4493"/>
    <cellStyle name="Output 2 4 6 3" xfId="1711"/>
    <cellStyle name="Output 2 4 6 3 2" xfId="4494"/>
    <cellStyle name="Output 2 4 6 3 2 2" xfId="4495"/>
    <cellStyle name="Output 2 4 6 4" xfId="4496"/>
    <cellStyle name="Output 2 4 6 4 2" xfId="4497"/>
    <cellStyle name="Output 2 4 7" xfId="862"/>
    <cellStyle name="Output 2 4 7 2" xfId="1347"/>
    <cellStyle name="Output 2 4 7 2 2" xfId="4498"/>
    <cellStyle name="Output 2 4 7 2 2 2" xfId="4499"/>
    <cellStyle name="Output 2 4 7 2 3" xfId="4500"/>
    <cellStyle name="Output 2 4 7 3" xfId="1753"/>
    <cellStyle name="Output 2 4 7 3 2" xfId="4501"/>
    <cellStyle name="Output 2 4 7 3 2 2" xfId="4502"/>
    <cellStyle name="Output 2 4 7 4" xfId="4503"/>
    <cellStyle name="Output 2 4 7 4 2" xfId="4504"/>
    <cellStyle name="Output 2 4 8" xfId="970"/>
    <cellStyle name="Output 2 4 8 2" xfId="1818"/>
    <cellStyle name="Output 2 4 8 2 2" xfId="4505"/>
    <cellStyle name="Output 2 4 8 2 2 2" xfId="4506"/>
    <cellStyle name="Output 2 4 8 3" xfId="4507"/>
    <cellStyle name="Output 2 4 8 3 2" xfId="4508"/>
    <cellStyle name="Output 2 4 9" xfId="1032"/>
    <cellStyle name="Output 2 4 9 2" xfId="4509"/>
    <cellStyle name="Output 2 4 9 2 2" xfId="4510"/>
    <cellStyle name="Output 2 4 9 3" xfId="4511"/>
    <cellStyle name="Output 2 5" xfId="519"/>
    <cellStyle name="Output 2 5 10" xfId="1458"/>
    <cellStyle name="Output 2 5 10 2" xfId="4512"/>
    <cellStyle name="Output 2 5 10 2 2" xfId="4513"/>
    <cellStyle name="Output 2 5 11" xfId="4514"/>
    <cellStyle name="Output 2 5 11 2" xfId="4515"/>
    <cellStyle name="Output 2 5 2" xfId="732"/>
    <cellStyle name="Output 2 5 2 2" xfId="1217"/>
    <cellStyle name="Output 2 5 2 2 2" xfId="4516"/>
    <cellStyle name="Output 2 5 2 2 2 2" xfId="4517"/>
    <cellStyle name="Output 2 5 2 2 3" xfId="4518"/>
    <cellStyle name="Output 2 5 2 3" xfId="1623"/>
    <cellStyle name="Output 2 5 2 3 2" xfId="4519"/>
    <cellStyle name="Output 2 5 2 3 2 2" xfId="4520"/>
    <cellStyle name="Output 2 5 2 4" xfId="4521"/>
    <cellStyle name="Output 2 5 2 4 2" xfId="4522"/>
    <cellStyle name="Output 2 5 3" xfId="768"/>
    <cellStyle name="Output 2 5 3 2" xfId="1253"/>
    <cellStyle name="Output 2 5 3 2 2" xfId="4523"/>
    <cellStyle name="Output 2 5 3 2 2 2" xfId="4524"/>
    <cellStyle name="Output 2 5 3 2 3" xfId="4525"/>
    <cellStyle name="Output 2 5 3 3" xfId="1659"/>
    <cellStyle name="Output 2 5 3 3 2" xfId="4526"/>
    <cellStyle name="Output 2 5 3 3 2 2" xfId="4527"/>
    <cellStyle name="Output 2 5 3 4" xfId="4528"/>
    <cellStyle name="Output 2 5 3 4 2" xfId="4529"/>
    <cellStyle name="Output 2 5 4" xfId="788"/>
    <cellStyle name="Output 2 5 4 2" xfId="1273"/>
    <cellStyle name="Output 2 5 4 2 2" xfId="4530"/>
    <cellStyle name="Output 2 5 4 2 2 2" xfId="4531"/>
    <cellStyle name="Output 2 5 4 2 3" xfId="4532"/>
    <cellStyle name="Output 2 5 4 3" xfId="1679"/>
    <cellStyle name="Output 2 5 4 3 2" xfId="4533"/>
    <cellStyle name="Output 2 5 4 3 2 2" xfId="4534"/>
    <cellStyle name="Output 2 5 4 4" xfId="4535"/>
    <cellStyle name="Output 2 5 4 4 2" xfId="4536"/>
    <cellStyle name="Output 2 5 5" xfId="804"/>
    <cellStyle name="Output 2 5 5 2" xfId="1289"/>
    <cellStyle name="Output 2 5 5 2 2" xfId="4537"/>
    <cellStyle name="Output 2 5 5 2 2 2" xfId="4538"/>
    <cellStyle name="Output 2 5 5 2 3" xfId="4539"/>
    <cellStyle name="Output 2 5 5 3" xfId="1695"/>
    <cellStyle name="Output 2 5 5 3 2" xfId="4540"/>
    <cellStyle name="Output 2 5 5 3 2 2" xfId="4541"/>
    <cellStyle name="Output 2 5 5 4" xfId="4542"/>
    <cellStyle name="Output 2 5 5 4 2" xfId="4543"/>
    <cellStyle name="Output 2 5 6" xfId="839"/>
    <cellStyle name="Output 2 5 6 2" xfId="1324"/>
    <cellStyle name="Output 2 5 6 2 2" xfId="4544"/>
    <cellStyle name="Output 2 5 6 2 2 2" xfId="4545"/>
    <cellStyle name="Output 2 5 6 2 3" xfId="4546"/>
    <cellStyle name="Output 2 5 6 3" xfId="1730"/>
    <cellStyle name="Output 2 5 6 3 2" xfId="4547"/>
    <cellStyle name="Output 2 5 6 3 2 2" xfId="4548"/>
    <cellStyle name="Output 2 5 6 4" xfId="4549"/>
    <cellStyle name="Output 2 5 6 4 2" xfId="4550"/>
    <cellStyle name="Output 2 5 7" xfId="881"/>
    <cellStyle name="Output 2 5 7 2" xfId="1366"/>
    <cellStyle name="Output 2 5 7 2 2" xfId="4551"/>
    <cellStyle name="Output 2 5 7 2 2 2" xfId="4552"/>
    <cellStyle name="Output 2 5 7 2 3" xfId="4553"/>
    <cellStyle name="Output 2 5 7 3" xfId="1772"/>
    <cellStyle name="Output 2 5 7 3 2" xfId="4554"/>
    <cellStyle name="Output 2 5 7 3 2 2" xfId="4555"/>
    <cellStyle name="Output 2 5 7 4" xfId="4556"/>
    <cellStyle name="Output 2 5 7 4 2" xfId="4557"/>
    <cellStyle name="Output 2 5 8" xfId="971"/>
    <cellStyle name="Output 2 5 8 2" xfId="1819"/>
    <cellStyle name="Output 2 5 8 2 2" xfId="4558"/>
    <cellStyle name="Output 2 5 8 2 2 2" xfId="4559"/>
    <cellStyle name="Output 2 5 8 3" xfId="4560"/>
    <cellStyle name="Output 2 5 8 3 2" xfId="4561"/>
    <cellStyle name="Output 2 5 9" xfId="1051"/>
    <cellStyle name="Output 2 5 9 2" xfId="4562"/>
    <cellStyle name="Output 2 5 9 2 2" xfId="4563"/>
    <cellStyle name="Output 2 5 9 3" xfId="4564"/>
    <cellStyle name="Output 2 6" xfId="695"/>
    <cellStyle name="Output 2 6 2" xfId="1180"/>
    <cellStyle name="Output 2 6 2 2" xfId="4565"/>
    <cellStyle name="Output 2 6 2 2 2" xfId="4566"/>
    <cellStyle name="Output 2 6 2 3" xfId="4567"/>
    <cellStyle name="Output 2 6 3" xfId="1586"/>
    <cellStyle name="Output 2 6 3 2" xfId="4568"/>
    <cellStyle name="Output 2 6 3 2 2" xfId="4569"/>
    <cellStyle name="Output 2 6 4" xfId="4570"/>
    <cellStyle name="Output 2 6 4 2" xfId="4571"/>
    <cellStyle name="Output 2 7" xfId="623"/>
    <cellStyle name="Output 2 7 2" xfId="1108"/>
    <cellStyle name="Output 2 7 2 2" xfId="4572"/>
    <cellStyle name="Output 2 7 2 2 2" xfId="4573"/>
    <cellStyle name="Output 2 7 2 3" xfId="4574"/>
    <cellStyle name="Output 2 7 3" xfId="1514"/>
    <cellStyle name="Output 2 7 3 2" xfId="4575"/>
    <cellStyle name="Output 2 7 3 2 2" xfId="4576"/>
    <cellStyle name="Output 2 7 4" xfId="4577"/>
    <cellStyle name="Output 2 7 4 2" xfId="4578"/>
    <cellStyle name="Output 2 8" xfId="794"/>
    <cellStyle name="Output 2 8 2" xfId="1279"/>
    <cellStyle name="Output 2 8 2 2" xfId="4579"/>
    <cellStyle name="Output 2 8 2 2 2" xfId="4580"/>
    <cellStyle name="Output 2 8 2 3" xfId="4581"/>
    <cellStyle name="Output 2 8 3" xfId="1685"/>
    <cellStyle name="Output 2 8 3 2" xfId="4582"/>
    <cellStyle name="Output 2 8 3 2 2" xfId="4583"/>
    <cellStyle name="Output 2 8 4" xfId="4584"/>
    <cellStyle name="Output 2 8 4 2" xfId="4585"/>
    <cellStyle name="Output 2 9" xfId="781"/>
    <cellStyle name="Output 2 9 2" xfId="1266"/>
    <cellStyle name="Output 2 9 2 2" xfId="4586"/>
    <cellStyle name="Output 2 9 2 2 2" xfId="4587"/>
    <cellStyle name="Output 2 9 2 3" xfId="4588"/>
    <cellStyle name="Output 2 9 3" xfId="1672"/>
    <cellStyle name="Output 2 9 3 2" xfId="4589"/>
    <cellStyle name="Output 2 9 3 2 2" xfId="4590"/>
    <cellStyle name="Output 2 9 4" xfId="4591"/>
    <cellStyle name="Output 2 9 4 2" xfId="4592"/>
    <cellStyle name="Output 3" xfId="1867"/>
    <cellStyle name="Percent 2" xfId="3"/>
    <cellStyle name="Percent 2 2" xfId="447"/>
    <cellStyle name="Percent 2 2 2" xfId="448"/>
    <cellStyle name="Percent 2 2 3" xfId="449"/>
    <cellStyle name="Percent 2 2 4" xfId="1901"/>
    <cellStyle name="Percent 2 2 5" xfId="4593"/>
    <cellStyle name="Percent 2 3" xfId="450"/>
    <cellStyle name="Percent 2 4" xfId="451"/>
    <cellStyle name="Percent 2 5" xfId="452"/>
    <cellStyle name="Percent 2 6" xfId="1900"/>
    <cellStyle name="Percent 3" xfId="453"/>
    <cellStyle name="Percent 3 2" xfId="454"/>
    <cellStyle name="Percent 3 3" xfId="455"/>
    <cellStyle name="Percent 3 4" xfId="456"/>
    <cellStyle name="Percent 3 5" xfId="457"/>
    <cellStyle name="Percent 4" xfId="458"/>
    <cellStyle name="Percent 4 2" xfId="459"/>
    <cellStyle name="Percent 4 2 2" xfId="460"/>
    <cellStyle name="Percent 4 2 3" xfId="461"/>
    <cellStyle name="Percent 5" xfId="462"/>
    <cellStyle name="Percent 5 2" xfId="463"/>
    <cellStyle name="Percent 6" xfId="464"/>
    <cellStyle name="Publication" xfId="465"/>
    <cellStyle name="RowLevel_1_N6+artabyuje" xfId="2020"/>
    <cellStyle name="Sheet Title" xfId="466"/>
    <cellStyle name="SN_241" xfId="71"/>
    <cellStyle name="SN_b" xfId="5300"/>
    <cellStyle name="SN_it" xfId="5301"/>
    <cellStyle name="Standard_laroux" xfId="467"/>
    <cellStyle name="Style 1" xfId="61"/>
    <cellStyle name="Style 1 2" xfId="62"/>
    <cellStyle name="Style 1 2 2" xfId="468"/>
    <cellStyle name="Style 1 3" xfId="2042"/>
    <cellStyle name="Style 1 3 2" xfId="469"/>
    <cellStyle name="Style 1 4" xfId="2043"/>
    <cellStyle name="Style 1_verchnakan_ax21-25_2018" xfId="63"/>
    <cellStyle name="Style 2" xfId="470"/>
    <cellStyle name="Title" xfId="884" builtinId="15" customBuiltin="1"/>
    <cellStyle name="Title 2" xfId="64"/>
    <cellStyle name="Title 2 2" xfId="4594"/>
    <cellStyle name="Title 2 3" xfId="4595"/>
    <cellStyle name="Title 3" xfId="1869"/>
    <cellStyle name="Total" xfId="900" builtinId="25" customBuiltin="1"/>
    <cellStyle name="Total 2" xfId="65"/>
    <cellStyle name="Total 2 10" xfId="648"/>
    <cellStyle name="Total 2 10 2" xfId="1133"/>
    <cellStyle name="Total 2 10 2 2" xfId="4596"/>
    <cellStyle name="Total 2 10 2 2 2" xfId="4597"/>
    <cellStyle name="Total 2 10 2 3" xfId="4598"/>
    <cellStyle name="Total 2 10 3" xfId="1539"/>
    <cellStyle name="Total 2 10 3 2" xfId="4599"/>
    <cellStyle name="Total 2 10 3 2 2" xfId="4600"/>
    <cellStyle name="Total 2 10 4" xfId="4601"/>
    <cellStyle name="Total 2 10 4 2" xfId="4602"/>
    <cellStyle name="Total 2 11" xfId="972"/>
    <cellStyle name="Total 2 11 2" xfId="1820"/>
    <cellStyle name="Total 2 11 2 2" xfId="4603"/>
    <cellStyle name="Total 2 11 2 2 2" xfId="4604"/>
    <cellStyle name="Total 2 11 3" xfId="4605"/>
    <cellStyle name="Total 2 11 3 2" xfId="4606"/>
    <cellStyle name="Total 2 12" xfId="999"/>
    <cellStyle name="Total 2 12 2" xfId="4607"/>
    <cellStyle name="Total 2 12 2 2" xfId="4608"/>
    <cellStyle name="Total 2 12 3" xfId="4609"/>
    <cellStyle name="Total 2 13" xfId="993"/>
    <cellStyle name="Total 2 13 2" xfId="4610"/>
    <cellStyle name="Total 2 13 2 2" xfId="4611"/>
    <cellStyle name="Total 2 14" xfId="4612"/>
    <cellStyle name="Total 2 14 2" xfId="4613"/>
    <cellStyle name="Total 2 15" xfId="4614"/>
    <cellStyle name="Total 2 16" xfId="4615"/>
    <cellStyle name="Total 2 2" xfId="83"/>
    <cellStyle name="Total 2 2 10" xfId="1004"/>
    <cellStyle name="Total 2 2 10 2" xfId="4616"/>
    <cellStyle name="Total 2 2 10 2 2" xfId="4617"/>
    <cellStyle name="Total 2 2 10 3" xfId="4618"/>
    <cellStyle name="Total 2 2 11" xfId="991"/>
    <cellStyle name="Total 2 2 11 2" xfId="4619"/>
    <cellStyle name="Total 2 2 11 2 2" xfId="4620"/>
    <cellStyle name="Total 2 2 12" xfId="4621"/>
    <cellStyle name="Total 2 2 12 2" xfId="4622"/>
    <cellStyle name="Total 2 2 2" xfId="494"/>
    <cellStyle name="Total 2 2 2 10" xfId="1433"/>
    <cellStyle name="Total 2 2 2 10 2" xfId="4623"/>
    <cellStyle name="Total 2 2 2 10 2 2" xfId="4624"/>
    <cellStyle name="Total 2 2 2 11" xfId="4625"/>
    <cellStyle name="Total 2 2 2 11 2" xfId="4626"/>
    <cellStyle name="Total 2 2 2 2" xfId="579"/>
    <cellStyle name="Total 2 2 2 2 2" xfId="1064"/>
    <cellStyle name="Total 2 2 2 2 2 2" xfId="4627"/>
    <cellStyle name="Total 2 2 2 2 2 2 2" xfId="4628"/>
    <cellStyle name="Total 2 2 2 2 2 3" xfId="4629"/>
    <cellStyle name="Total 2 2 2 2 3" xfId="1470"/>
    <cellStyle name="Total 2 2 2 2 3 2" xfId="4630"/>
    <cellStyle name="Total 2 2 2 2 3 2 2" xfId="4631"/>
    <cellStyle name="Total 2 2 2 2 4" xfId="4632"/>
    <cellStyle name="Total 2 2 2 2 4 2" xfId="4633"/>
    <cellStyle name="Total 2 2 2 3" xfId="743"/>
    <cellStyle name="Total 2 2 2 3 2" xfId="1228"/>
    <cellStyle name="Total 2 2 2 3 2 2" xfId="4634"/>
    <cellStyle name="Total 2 2 2 3 2 2 2" xfId="4635"/>
    <cellStyle name="Total 2 2 2 3 2 3" xfId="4636"/>
    <cellStyle name="Total 2 2 2 3 3" xfId="1634"/>
    <cellStyle name="Total 2 2 2 3 3 2" xfId="4637"/>
    <cellStyle name="Total 2 2 2 3 3 2 2" xfId="4638"/>
    <cellStyle name="Total 2 2 2 3 4" xfId="4639"/>
    <cellStyle name="Total 2 2 2 3 4 2" xfId="4640"/>
    <cellStyle name="Total 2 2 2 4" xfId="637"/>
    <cellStyle name="Total 2 2 2 4 2" xfId="1122"/>
    <cellStyle name="Total 2 2 2 4 2 2" xfId="4641"/>
    <cellStyle name="Total 2 2 2 4 2 2 2" xfId="4642"/>
    <cellStyle name="Total 2 2 2 4 2 3" xfId="4643"/>
    <cellStyle name="Total 2 2 2 4 3" xfId="1528"/>
    <cellStyle name="Total 2 2 2 4 3 2" xfId="4644"/>
    <cellStyle name="Total 2 2 2 4 3 2 2" xfId="4645"/>
    <cellStyle name="Total 2 2 2 4 4" xfId="4646"/>
    <cellStyle name="Total 2 2 2 4 4 2" xfId="4647"/>
    <cellStyle name="Total 2 2 2 5" xfId="644"/>
    <cellStyle name="Total 2 2 2 5 2" xfId="1129"/>
    <cellStyle name="Total 2 2 2 5 2 2" xfId="4648"/>
    <cellStyle name="Total 2 2 2 5 2 2 2" xfId="4649"/>
    <cellStyle name="Total 2 2 2 5 2 3" xfId="4650"/>
    <cellStyle name="Total 2 2 2 5 3" xfId="1535"/>
    <cellStyle name="Total 2 2 2 5 3 2" xfId="4651"/>
    <cellStyle name="Total 2 2 2 5 3 2 2" xfId="4652"/>
    <cellStyle name="Total 2 2 2 5 4" xfId="4653"/>
    <cellStyle name="Total 2 2 2 5 4 2" xfId="4654"/>
    <cellStyle name="Total 2 2 2 6" xfId="814"/>
    <cellStyle name="Total 2 2 2 6 2" xfId="1299"/>
    <cellStyle name="Total 2 2 2 6 2 2" xfId="4655"/>
    <cellStyle name="Total 2 2 2 6 2 2 2" xfId="4656"/>
    <cellStyle name="Total 2 2 2 6 2 3" xfId="4657"/>
    <cellStyle name="Total 2 2 2 6 3" xfId="1705"/>
    <cellStyle name="Total 2 2 2 6 3 2" xfId="4658"/>
    <cellStyle name="Total 2 2 2 6 3 2 2" xfId="4659"/>
    <cellStyle name="Total 2 2 2 6 4" xfId="4660"/>
    <cellStyle name="Total 2 2 2 6 4 2" xfId="4661"/>
    <cellStyle name="Total 2 2 2 7" xfId="856"/>
    <cellStyle name="Total 2 2 2 7 2" xfId="1341"/>
    <cellStyle name="Total 2 2 2 7 2 2" xfId="4662"/>
    <cellStyle name="Total 2 2 2 7 2 2 2" xfId="4663"/>
    <cellStyle name="Total 2 2 2 7 2 3" xfId="4664"/>
    <cellStyle name="Total 2 2 2 7 3" xfId="1747"/>
    <cellStyle name="Total 2 2 2 7 3 2" xfId="4665"/>
    <cellStyle name="Total 2 2 2 7 3 2 2" xfId="4666"/>
    <cellStyle name="Total 2 2 2 7 4" xfId="4667"/>
    <cellStyle name="Total 2 2 2 7 4 2" xfId="4668"/>
    <cellStyle name="Total 2 2 2 8" xfId="973"/>
    <cellStyle name="Total 2 2 2 8 2" xfId="1821"/>
    <cellStyle name="Total 2 2 2 8 2 2" xfId="4669"/>
    <cellStyle name="Total 2 2 2 8 2 2 2" xfId="4670"/>
    <cellStyle name="Total 2 2 2 8 3" xfId="4671"/>
    <cellStyle name="Total 2 2 2 8 3 2" xfId="4672"/>
    <cellStyle name="Total 2 2 2 9" xfId="1026"/>
    <cellStyle name="Total 2 2 2 9 2" xfId="4673"/>
    <cellStyle name="Total 2 2 2 9 2 2" xfId="4674"/>
    <cellStyle name="Total 2 2 2 9 3" xfId="4675"/>
    <cellStyle name="Total 2 2 3" xfId="516"/>
    <cellStyle name="Total 2 2 3 10" xfId="1455"/>
    <cellStyle name="Total 2 2 3 10 2" xfId="4676"/>
    <cellStyle name="Total 2 2 3 10 2 2" xfId="4677"/>
    <cellStyle name="Total 2 2 3 11" xfId="4678"/>
    <cellStyle name="Total 2 2 3 11 2" xfId="4679"/>
    <cellStyle name="Total 2 2 3 2" xfId="729"/>
    <cellStyle name="Total 2 2 3 2 2" xfId="1214"/>
    <cellStyle name="Total 2 2 3 2 2 2" xfId="4680"/>
    <cellStyle name="Total 2 2 3 2 2 2 2" xfId="4681"/>
    <cellStyle name="Total 2 2 3 2 2 3" xfId="4682"/>
    <cellStyle name="Total 2 2 3 2 3" xfId="1620"/>
    <cellStyle name="Total 2 2 3 2 3 2" xfId="4683"/>
    <cellStyle name="Total 2 2 3 2 3 2 2" xfId="4684"/>
    <cellStyle name="Total 2 2 3 2 4" xfId="4685"/>
    <cellStyle name="Total 2 2 3 2 4 2" xfId="4686"/>
    <cellStyle name="Total 2 2 3 3" xfId="765"/>
    <cellStyle name="Total 2 2 3 3 2" xfId="1250"/>
    <cellStyle name="Total 2 2 3 3 2 2" xfId="4687"/>
    <cellStyle name="Total 2 2 3 3 2 2 2" xfId="4688"/>
    <cellStyle name="Total 2 2 3 3 2 3" xfId="4689"/>
    <cellStyle name="Total 2 2 3 3 3" xfId="1656"/>
    <cellStyle name="Total 2 2 3 3 3 2" xfId="4690"/>
    <cellStyle name="Total 2 2 3 3 3 2 2" xfId="4691"/>
    <cellStyle name="Total 2 2 3 3 4" xfId="4692"/>
    <cellStyle name="Total 2 2 3 3 4 2" xfId="4693"/>
    <cellStyle name="Total 2 2 3 4" xfId="785"/>
    <cellStyle name="Total 2 2 3 4 2" xfId="1270"/>
    <cellStyle name="Total 2 2 3 4 2 2" xfId="4694"/>
    <cellStyle name="Total 2 2 3 4 2 2 2" xfId="4695"/>
    <cellStyle name="Total 2 2 3 4 2 3" xfId="4696"/>
    <cellStyle name="Total 2 2 3 4 3" xfId="1676"/>
    <cellStyle name="Total 2 2 3 4 3 2" xfId="4697"/>
    <cellStyle name="Total 2 2 3 4 3 2 2" xfId="4698"/>
    <cellStyle name="Total 2 2 3 4 4" xfId="4699"/>
    <cellStyle name="Total 2 2 3 4 4 2" xfId="4700"/>
    <cellStyle name="Total 2 2 3 5" xfId="801"/>
    <cellStyle name="Total 2 2 3 5 2" xfId="1286"/>
    <cellStyle name="Total 2 2 3 5 2 2" xfId="4701"/>
    <cellStyle name="Total 2 2 3 5 2 2 2" xfId="4702"/>
    <cellStyle name="Total 2 2 3 5 2 3" xfId="4703"/>
    <cellStyle name="Total 2 2 3 5 3" xfId="1692"/>
    <cellStyle name="Total 2 2 3 5 3 2" xfId="4704"/>
    <cellStyle name="Total 2 2 3 5 3 2 2" xfId="4705"/>
    <cellStyle name="Total 2 2 3 5 4" xfId="4706"/>
    <cellStyle name="Total 2 2 3 5 4 2" xfId="4707"/>
    <cellStyle name="Total 2 2 3 6" xfId="836"/>
    <cellStyle name="Total 2 2 3 6 2" xfId="1321"/>
    <cellStyle name="Total 2 2 3 6 2 2" xfId="4708"/>
    <cellStyle name="Total 2 2 3 6 2 2 2" xfId="4709"/>
    <cellStyle name="Total 2 2 3 6 2 3" xfId="4710"/>
    <cellStyle name="Total 2 2 3 6 3" xfId="1727"/>
    <cellStyle name="Total 2 2 3 6 3 2" xfId="4711"/>
    <cellStyle name="Total 2 2 3 6 3 2 2" xfId="4712"/>
    <cellStyle name="Total 2 2 3 6 4" xfId="4713"/>
    <cellStyle name="Total 2 2 3 6 4 2" xfId="4714"/>
    <cellStyle name="Total 2 2 3 7" xfId="878"/>
    <cellStyle name="Total 2 2 3 7 2" xfId="1363"/>
    <cellStyle name="Total 2 2 3 7 2 2" xfId="4715"/>
    <cellStyle name="Total 2 2 3 7 2 2 2" xfId="4716"/>
    <cellStyle name="Total 2 2 3 7 2 3" xfId="4717"/>
    <cellStyle name="Total 2 2 3 7 3" xfId="1769"/>
    <cellStyle name="Total 2 2 3 7 3 2" xfId="4718"/>
    <cellStyle name="Total 2 2 3 7 3 2 2" xfId="4719"/>
    <cellStyle name="Total 2 2 3 7 4" xfId="4720"/>
    <cellStyle name="Total 2 2 3 7 4 2" xfId="4721"/>
    <cellStyle name="Total 2 2 3 8" xfId="974"/>
    <cellStyle name="Total 2 2 3 8 2" xfId="1822"/>
    <cellStyle name="Total 2 2 3 8 2 2" xfId="4722"/>
    <cellStyle name="Total 2 2 3 8 2 2 2" xfId="4723"/>
    <cellStyle name="Total 2 2 3 8 3" xfId="4724"/>
    <cellStyle name="Total 2 2 3 8 3 2" xfId="4725"/>
    <cellStyle name="Total 2 2 3 9" xfId="1048"/>
    <cellStyle name="Total 2 2 3 9 2" xfId="4726"/>
    <cellStyle name="Total 2 2 3 9 2 2" xfId="4727"/>
    <cellStyle name="Total 2 2 3 9 3" xfId="4728"/>
    <cellStyle name="Total 2 2 4" xfId="684"/>
    <cellStyle name="Total 2 2 4 2" xfId="1169"/>
    <cellStyle name="Total 2 2 4 2 2" xfId="4729"/>
    <cellStyle name="Total 2 2 4 2 2 2" xfId="4730"/>
    <cellStyle name="Total 2 2 4 2 3" xfId="4731"/>
    <cellStyle name="Total 2 2 4 3" xfId="1575"/>
    <cellStyle name="Total 2 2 4 3 2" xfId="4732"/>
    <cellStyle name="Total 2 2 4 3 2 2" xfId="4733"/>
    <cellStyle name="Total 2 2 4 4" xfId="4734"/>
    <cellStyle name="Total 2 2 4 4 2" xfId="4735"/>
    <cellStyle name="Total 2 2 5" xfId="600"/>
    <cellStyle name="Total 2 2 5 2" xfId="1085"/>
    <cellStyle name="Total 2 2 5 2 2" xfId="4736"/>
    <cellStyle name="Total 2 2 5 2 2 2" xfId="4737"/>
    <cellStyle name="Total 2 2 5 2 3" xfId="4738"/>
    <cellStyle name="Total 2 2 5 3" xfId="1491"/>
    <cellStyle name="Total 2 2 5 3 2" xfId="4739"/>
    <cellStyle name="Total 2 2 5 3 2 2" xfId="4740"/>
    <cellStyle name="Total 2 2 5 4" xfId="4741"/>
    <cellStyle name="Total 2 2 5 4 2" xfId="4742"/>
    <cellStyle name="Total 2 2 6" xfId="597"/>
    <cellStyle name="Total 2 2 6 2" xfId="1082"/>
    <cellStyle name="Total 2 2 6 2 2" xfId="4743"/>
    <cellStyle name="Total 2 2 6 2 2 2" xfId="4744"/>
    <cellStyle name="Total 2 2 6 2 3" xfId="4745"/>
    <cellStyle name="Total 2 2 6 3" xfId="1488"/>
    <cellStyle name="Total 2 2 6 3 2" xfId="4746"/>
    <cellStyle name="Total 2 2 6 3 2 2" xfId="4747"/>
    <cellStyle name="Total 2 2 6 4" xfId="4748"/>
    <cellStyle name="Total 2 2 6 4 2" xfId="4749"/>
    <cellStyle name="Total 2 2 7" xfId="793"/>
    <cellStyle name="Total 2 2 7 2" xfId="1278"/>
    <cellStyle name="Total 2 2 7 2 2" xfId="4750"/>
    <cellStyle name="Total 2 2 7 2 2 2" xfId="4751"/>
    <cellStyle name="Total 2 2 7 2 3" xfId="4752"/>
    <cellStyle name="Total 2 2 7 3" xfId="1684"/>
    <cellStyle name="Total 2 2 7 3 2" xfId="4753"/>
    <cellStyle name="Total 2 2 7 3 2 2" xfId="4754"/>
    <cellStyle name="Total 2 2 7 4" xfId="4755"/>
    <cellStyle name="Total 2 2 7 4 2" xfId="4756"/>
    <cellStyle name="Total 2 2 8" xfId="689"/>
    <cellStyle name="Total 2 2 8 2" xfId="1174"/>
    <cellStyle name="Total 2 2 8 2 2" xfId="4757"/>
    <cellStyle name="Total 2 2 8 2 2 2" xfId="4758"/>
    <cellStyle name="Total 2 2 8 2 3" xfId="4759"/>
    <cellStyle name="Total 2 2 8 3" xfId="1580"/>
    <cellStyle name="Total 2 2 8 3 2" xfId="4760"/>
    <cellStyle name="Total 2 2 8 3 2 2" xfId="4761"/>
    <cellStyle name="Total 2 2 8 4" xfId="4762"/>
    <cellStyle name="Total 2 2 8 4 2" xfId="4763"/>
    <cellStyle name="Total 2 2 9" xfId="975"/>
    <cellStyle name="Total 2 2 9 2" xfId="1823"/>
    <cellStyle name="Total 2 2 9 2 2" xfId="4764"/>
    <cellStyle name="Total 2 2 9 2 2 2" xfId="4765"/>
    <cellStyle name="Total 2 2 9 3" xfId="4766"/>
    <cellStyle name="Total 2 2 9 3 2" xfId="4767"/>
    <cellStyle name="Total 2 3" xfId="471"/>
    <cellStyle name="Total 2 3 10" xfId="976"/>
    <cellStyle name="Total 2 3 10 2" xfId="1824"/>
    <cellStyle name="Total 2 3 10 2 2" xfId="4768"/>
    <cellStyle name="Total 2 3 10 2 2 2" xfId="4769"/>
    <cellStyle name="Total 2 3 10 2 2 2 2" xfId="5073"/>
    <cellStyle name="Total 2 3 10 2 2 3" xfId="5072"/>
    <cellStyle name="Total 2 3 10 2 3" xfId="5071"/>
    <cellStyle name="Total 2 3 10 3" xfId="4770"/>
    <cellStyle name="Total 2 3 10 3 2" xfId="4771"/>
    <cellStyle name="Total 2 3 10 3 2 2" xfId="5075"/>
    <cellStyle name="Total 2 3 10 3 3" xfId="5074"/>
    <cellStyle name="Total 2 3 10 4" xfId="5070"/>
    <cellStyle name="Total 2 3 11" xfId="1019"/>
    <cellStyle name="Total 2 3 11 2" xfId="4772"/>
    <cellStyle name="Total 2 3 11 2 2" xfId="4773"/>
    <cellStyle name="Total 2 3 11 2 2 2" xfId="5078"/>
    <cellStyle name="Total 2 3 11 2 3" xfId="5077"/>
    <cellStyle name="Total 2 3 11 3" xfId="4774"/>
    <cellStyle name="Total 2 3 11 3 2" xfId="5079"/>
    <cellStyle name="Total 2 3 11 4" xfId="5076"/>
    <cellStyle name="Total 2 3 12" xfId="1423"/>
    <cellStyle name="Total 2 3 12 2" xfId="4775"/>
    <cellStyle name="Total 2 3 12 2 2" xfId="4776"/>
    <cellStyle name="Total 2 3 12 2 2 2" xfId="5082"/>
    <cellStyle name="Total 2 3 12 2 3" xfId="5081"/>
    <cellStyle name="Total 2 3 12 3" xfId="5080"/>
    <cellStyle name="Total 2 3 13" xfId="4777"/>
    <cellStyle name="Total 2 3 13 2" xfId="4778"/>
    <cellStyle name="Total 2 3 13 2 2" xfId="5084"/>
    <cellStyle name="Total 2 3 13 3" xfId="5083"/>
    <cellStyle name="Total 2 3 14" xfId="5069"/>
    <cellStyle name="Total 2 3 2" xfId="495"/>
    <cellStyle name="Total 2 3 2 10" xfId="1434"/>
    <cellStyle name="Total 2 3 2 10 2" xfId="4779"/>
    <cellStyle name="Total 2 3 2 10 2 2" xfId="4780"/>
    <cellStyle name="Total 2 3 2 10 2 2 2" xfId="5088"/>
    <cellStyle name="Total 2 3 2 10 2 3" xfId="5087"/>
    <cellStyle name="Total 2 3 2 10 3" xfId="5086"/>
    <cellStyle name="Total 2 3 2 11" xfId="4781"/>
    <cellStyle name="Total 2 3 2 11 2" xfId="4782"/>
    <cellStyle name="Total 2 3 2 11 2 2" xfId="5090"/>
    <cellStyle name="Total 2 3 2 11 3" xfId="5089"/>
    <cellStyle name="Total 2 3 2 12" xfId="5085"/>
    <cellStyle name="Total 2 3 2 2" xfId="712"/>
    <cellStyle name="Total 2 3 2 2 2" xfId="1197"/>
    <cellStyle name="Total 2 3 2 2 2 2" xfId="4783"/>
    <cellStyle name="Total 2 3 2 2 2 2 2" xfId="4784"/>
    <cellStyle name="Total 2 3 2 2 2 2 2 2" xfId="5094"/>
    <cellStyle name="Total 2 3 2 2 2 2 3" xfId="5093"/>
    <cellStyle name="Total 2 3 2 2 2 3" xfId="4785"/>
    <cellStyle name="Total 2 3 2 2 2 3 2" xfId="5095"/>
    <cellStyle name="Total 2 3 2 2 2 4" xfId="5092"/>
    <cellStyle name="Total 2 3 2 2 3" xfId="1603"/>
    <cellStyle name="Total 2 3 2 2 3 2" xfId="4786"/>
    <cellStyle name="Total 2 3 2 2 3 2 2" xfId="4787"/>
    <cellStyle name="Total 2 3 2 2 3 2 2 2" xfId="5098"/>
    <cellStyle name="Total 2 3 2 2 3 2 3" xfId="5097"/>
    <cellStyle name="Total 2 3 2 2 3 3" xfId="5096"/>
    <cellStyle name="Total 2 3 2 2 4" xfId="4788"/>
    <cellStyle name="Total 2 3 2 2 4 2" xfId="4789"/>
    <cellStyle name="Total 2 3 2 2 4 2 2" xfId="5100"/>
    <cellStyle name="Total 2 3 2 2 4 3" xfId="5099"/>
    <cellStyle name="Total 2 3 2 2 5" xfId="5091"/>
    <cellStyle name="Total 2 3 2 3" xfId="744"/>
    <cellStyle name="Total 2 3 2 3 2" xfId="1229"/>
    <cellStyle name="Total 2 3 2 3 2 2" xfId="4790"/>
    <cellStyle name="Total 2 3 2 3 2 2 2" xfId="4791"/>
    <cellStyle name="Total 2 3 2 3 2 2 2 2" xfId="5104"/>
    <cellStyle name="Total 2 3 2 3 2 2 3" xfId="5103"/>
    <cellStyle name="Total 2 3 2 3 2 3" xfId="4792"/>
    <cellStyle name="Total 2 3 2 3 2 3 2" xfId="5105"/>
    <cellStyle name="Total 2 3 2 3 2 4" xfId="5102"/>
    <cellStyle name="Total 2 3 2 3 3" xfId="1635"/>
    <cellStyle name="Total 2 3 2 3 3 2" xfId="4793"/>
    <cellStyle name="Total 2 3 2 3 3 2 2" xfId="4794"/>
    <cellStyle name="Total 2 3 2 3 3 2 2 2" xfId="5108"/>
    <cellStyle name="Total 2 3 2 3 3 2 3" xfId="5107"/>
    <cellStyle name="Total 2 3 2 3 3 3" xfId="5106"/>
    <cellStyle name="Total 2 3 2 3 4" xfId="4795"/>
    <cellStyle name="Total 2 3 2 3 4 2" xfId="4796"/>
    <cellStyle name="Total 2 3 2 3 4 2 2" xfId="5110"/>
    <cellStyle name="Total 2 3 2 3 4 3" xfId="5109"/>
    <cellStyle name="Total 2 3 2 3 5" xfId="5101"/>
    <cellStyle name="Total 2 3 2 4" xfId="636"/>
    <cellStyle name="Total 2 3 2 4 2" xfId="1121"/>
    <cellStyle name="Total 2 3 2 4 2 2" xfId="4797"/>
    <cellStyle name="Total 2 3 2 4 2 2 2" xfId="4798"/>
    <cellStyle name="Total 2 3 2 4 2 2 2 2" xfId="5114"/>
    <cellStyle name="Total 2 3 2 4 2 2 3" xfId="5113"/>
    <cellStyle name="Total 2 3 2 4 2 3" xfId="4799"/>
    <cellStyle name="Total 2 3 2 4 2 3 2" xfId="5115"/>
    <cellStyle name="Total 2 3 2 4 2 4" xfId="5112"/>
    <cellStyle name="Total 2 3 2 4 3" xfId="1527"/>
    <cellStyle name="Total 2 3 2 4 3 2" xfId="4800"/>
    <cellStyle name="Total 2 3 2 4 3 2 2" xfId="4801"/>
    <cellStyle name="Total 2 3 2 4 3 2 2 2" xfId="5118"/>
    <cellStyle name="Total 2 3 2 4 3 2 3" xfId="5117"/>
    <cellStyle name="Total 2 3 2 4 3 3" xfId="5116"/>
    <cellStyle name="Total 2 3 2 4 4" xfId="4802"/>
    <cellStyle name="Total 2 3 2 4 4 2" xfId="4803"/>
    <cellStyle name="Total 2 3 2 4 4 2 2" xfId="5120"/>
    <cellStyle name="Total 2 3 2 4 4 3" xfId="5119"/>
    <cellStyle name="Total 2 3 2 4 5" xfId="5111"/>
    <cellStyle name="Total 2 3 2 5" xfId="602"/>
    <cellStyle name="Total 2 3 2 5 2" xfId="1087"/>
    <cellStyle name="Total 2 3 2 5 2 2" xfId="4804"/>
    <cellStyle name="Total 2 3 2 5 2 2 2" xfId="4805"/>
    <cellStyle name="Total 2 3 2 5 2 2 2 2" xfId="5124"/>
    <cellStyle name="Total 2 3 2 5 2 2 3" xfId="5123"/>
    <cellStyle name="Total 2 3 2 5 2 3" xfId="4806"/>
    <cellStyle name="Total 2 3 2 5 2 3 2" xfId="5125"/>
    <cellStyle name="Total 2 3 2 5 2 4" xfId="5122"/>
    <cellStyle name="Total 2 3 2 5 3" xfId="1493"/>
    <cellStyle name="Total 2 3 2 5 3 2" xfId="4807"/>
    <cellStyle name="Total 2 3 2 5 3 2 2" xfId="4808"/>
    <cellStyle name="Total 2 3 2 5 3 2 2 2" xfId="5128"/>
    <cellStyle name="Total 2 3 2 5 3 2 3" xfId="5127"/>
    <cellStyle name="Total 2 3 2 5 3 3" xfId="5126"/>
    <cellStyle name="Total 2 3 2 5 4" xfId="4809"/>
    <cellStyle name="Total 2 3 2 5 4 2" xfId="4810"/>
    <cellStyle name="Total 2 3 2 5 4 2 2" xfId="5130"/>
    <cellStyle name="Total 2 3 2 5 4 3" xfId="5129"/>
    <cellStyle name="Total 2 3 2 5 5" xfId="5121"/>
    <cellStyle name="Total 2 3 2 6" xfId="815"/>
    <cellStyle name="Total 2 3 2 6 2" xfId="1300"/>
    <cellStyle name="Total 2 3 2 6 2 2" xfId="4811"/>
    <cellStyle name="Total 2 3 2 6 2 2 2" xfId="4812"/>
    <cellStyle name="Total 2 3 2 6 2 2 2 2" xfId="5134"/>
    <cellStyle name="Total 2 3 2 6 2 2 3" xfId="5133"/>
    <cellStyle name="Total 2 3 2 6 2 3" xfId="4813"/>
    <cellStyle name="Total 2 3 2 6 2 3 2" xfId="5135"/>
    <cellStyle name="Total 2 3 2 6 2 4" xfId="5132"/>
    <cellStyle name="Total 2 3 2 6 3" xfId="1706"/>
    <cellStyle name="Total 2 3 2 6 3 2" xfId="4814"/>
    <cellStyle name="Total 2 3 2 6 3 2 2" xfId="4815"/>
    <cellStyle name="Total 2 3 2 6 3 2 2 2" xfId="5138"/>
    <cellStyle name="Total 2 3 2 6 3 2 3" xfId="5137"/>
    <cellStyle name="Total 2 3 2 6 3 3" xfId="5136"/>
    <cellStyle name="Total 2 3 2 6 4" xfId="4816"/>
    <cellStyle name="Total 2 3 2 6 4 2" xfId="4817"/>
    <cellStyle name="Total 2 3 2 6 4 2 2" xfId="5140"/>
    <cellStyle name="Total 2 3 2 6 4 3" xfId="5139"/>
    <cellStyle name="Total 2 3 2 6 5" xfId="5131"/>
    <cellStyle name="Total 2 3 2 7" xfId="857"/>
    <cellStyle name="Total 2 3 2 7 2" xfId="1342"/>
    <cellStyle name="Total 2 3 2 7 2 2" xfId="4818"/>
    <cellStyle name="Total 2 3 2 7 2 2 2" xfId="4819"/>
    <cellStyle name="Total 2 3 2 7 2 2 2 2" xfId="5144"/>
    <cellStyle name="Total 2 3 2 7 2 2 3" xfId="5143"/>
    <cellStyle name="Total 2 3 2 7 2 3" xfId="4820"/>
    <cellStyle name="Total 2 3 2 7 2 3 2" xfId="5145"/>
    <cellStyle name="Total 2 3 2 7 2 4" xfId="5142"/>
    <cellStyle name="Total 2 3 2 7 3" xfId="1748"/>
    <cellStyle name="Total 2 3 2 7 3 2" xfId="4821"/>
    <cellStyle name="Total 2 3 2 7 3 2 2" xfId="4822"/>
    <cellStyle name="Total 2 3 2 7 3 2 2 2" xfId="5148"/>
    <cellStyle name="Total 2 3 2 7 3 2 3" xfId="5147"/>
    <cellStyle name="Total 2 3 2 7 3 3" xfId="5146"/>
    <cellStyle name="Total 2 3 2 7 4" xfId="4823"/>
    <cellStyle name="Total 2 3 2 7 4 2" xfId="4824"/>
    <cellStyle name="Total 2 3 2 7 4 2 2" xfId="5150"/>
    <cellStyle name="Total 2 3 2 7 4 3" xfId="5149"/>
    <cellStyle name="Total 2 3 2 7 5" xfId="5141"/>
    <cellStyle name="Total 2 3 2 8" xfId="977"/>
    <cellStyle name="Total 2 3 2 8 2" xfId="1825"/>
    <cellStyle name="Total 2 3 2 8 2 2" xfId="4825"/>
    <cellStyle name="Total 2 3 2 8 2 2 2" xfId="4826"/>
    <cellStyle name="Total 2 3 2 8 2 2 2 2" xfId="5154"/>
    <cellStyle name="Total 2 3 2 8 2 2 3" xfId="5153"/>
    <cellStyle name="Total 2 3 2 8 2 3" xfId="5152"/>
    <cellStyle name="Total 2 3 2 8 3" xfId="4827"/>
    <cellStyle name="Total 2 3 2 8 3 2" xfId="4828"/>
    <cellStyle name="Total 2 3 2 8 3 2 2" xfId="5156"/>
    <cellStyle name="Total 2 3 2 8 3 3" xfId="5155"/>
    <cellStyle name="Total 2 3 2 8 4" xfId="5151"/>
    <cellStyle name="Total 2 3 2 9" xfId="1027"/>
    <cellStyle name="Total 2 3 2 9 2" xfId="4829"/>
    <cellStyle name="Total 2 3 2 9 2 2" xfId="4830"/>
    <cellStyle name="Total 2 3 2 9 2 2 2" xfId="5159"/>
    <cellStyle name="Total 2 3 2 9 2 3" xfId="5158"/>
    <cellStyle name="Total 2 3 2 9 3" xfId="4831"/>
    <cellStyle name="Total 2 3 2 9 3 2" xfId="5160"/>
    <cellStyle name="Total 2 3 2 9 4" xfId="5157"/>
    <cellStyle name="Total 2 3 3" xfId="509"/>
    <cellStyle name="Total 2 3 3 10" xfId="1448"/>
    <cellStyle name="Total 2 3 3 10 2" xfId="4832"/>
    <cellStyle name="Total 2 3 3 10 2 2" xfId="4833"/>
    <cellStyle name="Total 2 3 3 10 2 2 2" xfId="5164"/>
    <cellStyle name="Total 2 3 3 10 2 3" xfId="5163"/>
    <cellStyle name="Total 2 3 3 10 3" xfId="5162"/>
    <cellStyle name="Total 2 3 3 11" xfId="4834"/>
    <cellStyle name="Total 2 3 3 11 2" xfId="4835"/>
    <cellStyle name="Total 2 3 3 11 2 2" xfId="5166"/>
    <cellStyle name="Total 2 3 3 11 3" xfId="5165"/>
    <cellStyle name="Total 2 3 3 12" xfId="5161"/>
    <cellStyle name="Total 2 3 3 2" xfId="722"/>
    <cellStyle name="Total 2 3 3 2 2" xfId="1207"/>
    <cellStyle name="Total 2 3 3 2 2 2" xfId="4836"/>
    <cellStyle name="Total 2 3 3 2 2 2 2" xfId="4837"/>
    <cellStyle name="Total 2 3 3 2 2 2 2 2" xfId="5170"/>
    <cellStyle name="Total 2 3 3 2 2 2 3" xfId="5169"/>
    <cellStyle name="Total 2 3 3 2 2 3" xfId="4838"/>
    <cellStyle name="Total 2 3 3 2 2 3 2" xfId="5171"/>
    <cellStyle name="Total 2 3 3 2 2 4" xfId="5168"/>
    <cellStyle name="Total 2 3 3 2 3" xfId="1613"/>
    <cellStyle name="Total 2 3 3 2 3 2" xfId="4839"/>
    <cellStyle name="Total 2 3 3 2 3 2 2" xfId="4840"/>
    <cellStyle name="Total 2 3 3 2 3 2 2 2" xfId="5174"/>
    <cellStyle name="Total 2 3 3 2 3 2 3" xfId="5173"/>
    <cellStyle name="Total 2 3 3 2 3 3" xfId="5172"/>
    <cellStyle name="Total 2 3 3 2 4" xfId="4841"/>
    <cellStyle name="Total 2 3 3 2 4 2" xfId="4842"/>
    <cellStyle name="Total 2 3 3 2 4 2 2" xfId="5176"/>
    <cellStyle name="Total 2 3 3 2 4 3" xfId="5175"/>
    <cellStyle name="Total 2 3 3 2 5" xfId="5167"/>
    <cellStyle name="Total 2 3 3 3" xfId="758"/>
    <cellStyle name="Total 2 3 3 3 2" xfId="1243"/>
    <cellStyle name="Total 2 3 3 3 2 2" xfId="4843"/>
    <cellStyle name="Total 2 3 3 3 2 2 2" xfId="4844"/>
    <cellStyle name="Total 2 3 3 3 2 2 2 2" xfId="5180"/>
    <cellStyle name="Total 2 3 3 3 2 2 3" xfId="5179"/>
    <cellStyle name="Total 2 3 3 3 2 3" xfId="4845"/>
    <cellStyle name="Total 2 3 3 3 2 3 2" xfId="5181"/>
    <cellStyle name="Total 2 3 3 3 2 4" xfId="5178"/>
    <cellStyle name="Total 2 3 3 3 3" xfId="1649"/>
    <cellStyle name="Total 2 3 3 3 3 2" xfId="4846"/>
    <cellStyle name="Total 2 3 3 3 3 2 2" xfId="4847"/>
    <cellStyle name="Total 2 3 3 3 3 2 2 2" xfId="5184"/>
    <cellStyle name="Total 2 3 3 3 3 2 3" xfId="5183"/>
    <cellStyle name="Total 2 3 3 3 3 3" xfId="5182"/>
    <cellStyle name="Total 2 3 3 3 4" xfId="4848"/>
    <cellStyle name="Total 2 3 3 3 4 2" xfId="4849"/>
    <cellStyle name="Total 2 3 3 3 4 2 2" xfId="5186"/>
    <cellStyle name="Total 2 3 3 3 4 3" xfId="5185"/>
    <cellStyle name="Total 2 3 3 3 5" xfId="5177"/>
    <cellStyle name="Total 2 3 3 4" xfId="697"/>
    <cellStyle name="Total 2 3 3 4 2" xfId="1182"/>
    <cellStyle name="Total 2 3 3 4 2 2" xfId="4850"/>
    <cellStyle name="Total 2 3 3 4 2 2 2" xfId="4851"/>
    <cellStyle name="Total 2 3 3 4 2 2 2 2" xfId="5190"/>
    <cellStyle name="Total 2 3 3 4 2 2 3" xfId="5189"/>
    <cellStyle name="Total 2 3 3 4 2 3" xfId="4852"/>
    <cellStyle name="Total 2 3 3 4 2 3 2" xfId="5191"/>
    <cellStyle name="Total 2 3 3 4 2 4" xfId="5188"/>
    <cellStyle name="Total 2 3 3 4 3" xfId="1588"/>
    <cellStyle name="Total 2 3 3 4 3 2" xfId="4853"/>
    <cellStyle name="Total 2 3 3 4 3 2 2" xfId="4854"/>
    <cellStyle name="Total 2 3 3 4 3 2 2 2" xfId="5194"/>
    <cellStyle name="Total 2 3 3 4 3 2 3" xfId="5193"/>
    <cellStyle name="Total 2 3 3 4 3 3" xfId="5192"/>
    <cellStyle name="Total 2 3 3 4 4" xfId="4855"/>
    <cellStyle name="Total 2 3 3 4 4 2" xfId="4856"/>
    <cellStyle name="Total 2 3 3 4 4 2 2" xfId="5196"/>
    <cellStyle name="Total 2 3 3 4 4 3" xfId="5195"/>
    <cellStyle name="Total 2 3 3 4 5" xfId="5187"/>
    <cellStyle name="Total 2 3 3 5" xfId="613"/>
    <cellStyle name="Total 2 3 3 5 2" xfId="1098"/>
    <cellStyle name="Total 2 3 3 5 2 2" xfId="4857"/>
    <cellStyle name="Total 2 3 3 5 2 2 2" xfId="4858"/>
    <cellStyle name="Total 2 3 3 5 2 2 2 2" xfId="5200"/>
    <cellStyle name="Total 2 3 3 5 2 2 3" xfId="5199"/>
    <cellStyle name="Total 2 3 3 5 2 3" xfId="4859"/>
    <cellStyle name="Total 2 3 3 5 2 3 2" xfId="5201"/>
    <cellStyle name="Total 2 3 3 5 2 4" xfId="5198"/>
    <cellStyle name="Total 2 3 3 5 3" xfId="1504"/>
    <cellStyle name="Total 2 3 3 5 3 2" xfId="4860"/>
    <cellStyle name="Total 2 3 3 5 3 2 2" xfId="4861"/>
    <cellStyle name="Total 2 3 3 5 3 2 2 2" xfId="5204"/>
    <cellStyle name="Total 2 3 3 5 3 2 3" xfId="5203"/>
    <cellStyle name="Total 2 3 3 5 3 3" xfId="5202"/>
    <cellStyle name="Total 2 3 3 5 4" xfId="4862"/>
    <cellStyle name="Total 2 3 3 5 4 2" xfId="4863"/>
    <cellStyle name="Total 2 3 3 5 4 2 2" xfId="5206"/>
    <cellStyle name="Total 2 3 3 5 4 3" xfId="5205"/>
    <cellStyle name="Total 2 3 3 5 5" xfId="5197"/>
    <cellStyle name="Total 2 3 3 6" xfId="829"/>
    <cellStyle name="Total 2 3 3 6 2" xfId="1314"/>
    <cellStyle name="Total 2 3 3 6 2 2" xfId="4864"/>
    <cellStyle name="Total 2 3 3 6 2 2 2" xfId="4865"/>
    <cellStyle name="Total 2 3 3 6 2 2 2 2" xfId="5210"/>
    <cellStyle name="Total 2 3 3 6 2 2 3" xfId="5209"/>
    <cellStyle name="Total 2 3 3 6 2 3" xfId="4866"/>
    <cellStyle name="Total 2 3 3 6 2 3 2" xfId="5211"/>
    <cellStyle name="Total 2 3 3 6 2 4" xfId="5208"/>
    <cellStyle name="Total 2 3 3 6 3" xfId="1720"/>
    <cellStyle name="Total 2 3 3 6 3 2" xfId="4867"/>
    <cellStyle name="Total 2 3 3 6 3 2 2" xfId="4868"/>
    <cellStyle name="Total 2 3 3 6 3 2 2 2" xfId="5214"/>
    <cellStyle name="Total 2 3 3 6 3 2 3" xfId="5213"/>
    <cellStyle name="Total 2 3 3 6 3 3" xfId="5212"/>
    <cellStyle name="Total 2 3 3 6 4" xfId="4869"/>
    <cellStyle name="Total 2 3 3 6 4 2" xfId="4870"/>
    <cellStyle name="Total 2 3 3 6 4 2 2" xfId="5216"/>
    <cellStyle name="Total 2 3 3 6 4 3" xfId="5215"/>
    <cellStyle name="Total 2 3 3 6 5" xfId="5207"/>
    <cellStyle name="Total 2 3 3 7" xfId="871"/>
    <cellStyle name="Total 2 3 3 7 2" xfId="1356"/>
    <cellStyle name="Total 2 3 3 7 2 2" xfId="4871"/>
    <cellStyle name="Total 2 3 3 7 2 2 2" xfId="4872"/>
    <cellStyle name="Total 2 3 3 7 2 2 2 2" xfId="5220"/>
    <cellStyle name="Total 2 3 3 7 2 2 3" xfId="5219"/>
    <cellStyle name="Total 2 3 3 7 2 3" xfId="4873"/>
    <cellStyle name="Total 2 3 3 7 2 3 2" xfId="5221"/>
    <cellStyle name="Total 2 3 3 7 2 4" xfId="5218"/>
    <cellStyle name="Total 2 3 3 7 3" xfId="1762"/>
    <cellStyle name="Total 2 3 3 7 3 2" xfId="4874"/>
    <cellStyle name="Total 2 3 3 7 3 2 2" xfId="4875"/>
    <cellStyle name="Total 2 3 3 7 3 2 2 2" xfId="5224"/>
    <cellStyle name="Total 2 3 3 7 3 2 3" xfId="5223"/>
    <cellStyle name="Total 2 3 3 7 3 3" xfId="5222"/>
    <cellStyle name="Total 2 3 3 7 4" xfId="4876"/>
    <cellStyle name="Total 2 3 3 7 4 2" xfId="4877"/>
    <cellStyle name="Total 2 3 3 7 4 2 2" xfId="5226"/>
    <cellStyle name="Total 2 3 3 7 4 3" xfId="5225"/>
    <cellStyle name="Total 2 3 3 7 5" xfId="5217"/>
    <cellStyle name="Total 2 3 3 8" xfId="978"/>
    <cellStyle name="Total 2 3 3 8 2" xfId="1826"/>
    <cellStyle name="Total 2 3 3 8 2 2" xfId="4878"/>
    <cellStyle name="Total 2 3 3 8 2 2 2" xfId="4879"/>
    <cellStyle name="Total 2 3 3 8 2 2 2 2" xfId="5230"/>
    <cellStyle name="Total 2 3 3 8 2 2 3" xfId="5229"/>
    <cellStyle name="Total 2 3 3 8 2 3" xfId="5228"/>
    <cellStyle name="Total 2 3 3 8 3" xfId="4880"/>
    <cellStyle name="Total 2 3 3 8 3 2" xfId="4881"/>
    <cellStyle name="Total 2 3 3 8 3 2 2" xfId="5232"/>
    <cellStyle name="Total 2 3 3 8 3 3" xfId="5231"/>
    <cellStyle name="Total 2 3 3 8 4" xfId="5227"/>
    <cellStyle name="Total 2 3 3 9" xfId="1041"/>
    <cellStyle name="Total 2 3 3 9 2" xfId="4882"/>
    <cellStyle name="Total 2 3 3 9 2 2" xfId="4883"/>
    <cellStyle name="Total 2 3 3 9 2 2 2" xfId="5235"/>
    <cellStyle name="Total 2 3 3 9 2 3" xfId="5234"/>
    <cellStyle name="Total 2 3 3 9 3" xfId="4884"/>
    <cellStyle name="Total 2 3 3 9 3 2" xfId="5236"/>
    <cellStyle name="Total 2 3 3 9 4" xfId="5233"/>
    <cellStyle name="Total 2 3 4" xfId="704"/>
    <cellStyle name="Total 2 3 4 2" xfId="1189"/>
    <cellStyle name="Total 2 3 4 2 2" xfId="4885"/>
    <cellStyle name="Total 2 3 4 2 2 2" xfId="4886"/>
    <cellStyle name="Total 2 3 4 2 2 2 2" xfId="5240"/>
    <cellStyle name="Total 2 3 4 2 2 3" xfId="5239"/>
    <cellStyle name="Total 2 3 4 2 3" xfId="4887"/>
    <cellStyle name="Total 2 3 4 2 3 2" xfId="5241"/>
    <cellStyle name="Total 2 3 4 2 4" xfId="5238"/>
    <cellStyle name="Total 2 3 4 3" xfId="1595"/>
    <cellStyle name="Total 2 3 4 3 2" xfId="4888"/>
    <cellStyle name="Total 2 3 4 3 2 2" xfId="4889"/>
    <cellStyle name="Total 2 3 4 3 2 2 2" xfId="5244"/>
    <cellStyle name="Total 2 3 4 3 2 3" xfId="5243"/>
    <cellStyle name="Total 2 3 4 3 3" xfId="5242"/>
    <cellStyle name="Total 2 3 4 4" xfId="4890"/>
    <cellStyle name="Total 2 3 4 4 2" xfId="4891"/>
    <cellStyle name="Total 2 3 4 4 2 2" xfId="5246"/>
    <cellStyle name="Total 2 3 4 4 3" xfId="5245"/>
    <cellStyle name="Total 2 3 4 5" xfId="5237"/>
    <cellStyle name="Total 2 3 5" xfId="611"/>
    <cellStyle name="Total 2 3 5 2" xfId="1096"/>
    <cellStyle name="Total 2 3 5 2 2" xfId="4892"/>
    <cellStyle name="Total 2 3 5 2 2 2" xfId="4893"/>
    <cellStyle name="Total 2 3 5 2 2 2 2" xfId="5250"/>
    <cellStyle name="Total 2 3 5 2 2 3" xfId="5249"/>
    <cellStyle name="Total 2 3 5 2 3" xfId="4894"/>
    <cellStyle name="Total 2 3 5 2 3 2" xfId="5251"/>
    <cellStyle name="Total 2 3 5 2 4" xfId="5248"/>
    <cellStyle name="Total 2 3 5 3" xfId="1502"/>
    <cellStyle name="Total 2 3 5 3 2" xfId="4895"/>
    <cellStyle name="Total 2 3 5 3 2 2" xfId="4896"/>
    <cellStyle name="Total 2 3 5 3 2 2 2" xfId="5254"/>
    <cellStyle name="Total 2 3 5 3 2 3" xfId="5253"/>
    <cellStyle name="Total 2 3 5 3 3" xfId="5252"/>
    <cellStyle name="Total 2 3 5 4" xfId="4897"/>
    <cellStyle name="Total 2 3 5 4 2" xfId="4898"/>
    <cellStyle name="Total 2 3 5 4 2 2" xfId="5256"/>
    <cellStyle name="Total 2 3 5 4 3" xfId="5255"/>
    <cellStyle name="Total 2 3 5 5" xfId="5247"/>
    <cellStyle name="Total 2 3 6" xfId="592"/>
    <cellStyle name="Total 2 3 6 2" xfId="1077"/>
    <cellStyle name="Total 2 3 6 2 2" xfId="4899"/>
    <cellStyle name="Total 2 3 6 2 2 2" xfId="4900"/>
    <cellStyle name="Total 2 3 6 2 2 2 2" xfId="5260"/>
    <cellStyle name="Total 2 3 6 2 2 3" xfId="5259"/>
    <cellStyle name="Total 2 3 6 2 3" xfId="4901"/>
    <cellStyle name="Total 2 3 6 2 3 2" xfId="5261"/>
    <cellStyle name="Total 2 3 6 2 4" xfId="5258"/>
    <cellStyle name="Total 2 3 6 3" xfId="1483"/>
    <cellStyle name="Total 2 3 6 3 2" xfId="4902"/>
    <cellStyle name="Total 2 3 6 3 2 2" xfId="4903"/>
    <cellStyle name="Total 2 3 6 3 2 2 2" xfId="5264"/>
    <cellStyle name="Total 2 3 6 3 2 3" xfId="5263"/>
    <cellStyle name="Total 2 3 6 3 3" xfId="5262"/>
    <cellStyle name="Total 2 3 6 4" xfId="4904"/>
    <cellStyle name="Total 2 3 6 4 2" xfId="4905"/>
    <cellStyle name="Total 2 3 6 4 2 2" xfId="5266"/>
    <cellStyle name="Total 2 3 6 4 3" xfId="5265"/>
    <cellStyle name="Total 2 3 6 5" xfId="5257"/>
    <cellStyle name="Total 2 3 7" xfId="664"/>
    <cellStyle name="Total 2 3 7 2" xfId="1149"/>
    <cellStyle name="Total 2 3 7 2 2" xfId="4906"/>
    <cellStyle name="Total 2 3 7 2 2 2" xfId="4907"/>
    <cellStyle name="Total 2 3 7 2 2 2 2" xfId="5270"/>
    <cellStyle name="Total 2 3 7 2 2 3" xfId="5269"/>
    <cellStyle name="Total 2 3 7 2 3" xfId="4908"/>
    <cellStyle name="Total 2 3 7 2 3 2" xfId="5271"/>
    <cellStyle name="Total 2 3 7 2 4" xfId="5268"/>
    <cellStyle name="Total 2 3 7 3" xfId="1555"/>
    <cellStyle name="Total 2 3 7 3 2" xfId="4909"/>
    <cellStyle name="Total 2 3 7 3 2 2" xfId="4910"/>
    <cellStyle name="Total 2 3 7 3 2 2 2" xfId="5274"/>
    <cellStyle name="Total 2 3 7 3 2 3" xfId="5273"/>
    <cellStyle name="Total 2 3 7 3 3" xfId="5272"/>
    <cellStyle name="Total 2 3 7 4" xfId="4911"/>
    <cellStyle name="Total 2 3 7 4 2" xfId="4912"/>
    <cellStyle name="Total 2 3 7 4 2 2" xfId="5276"/>
    <cellStyle name="Total 2 3 7 4 3" xfId="5275"/>
    <cellStyle name="Total 2 3 7 5" xfId="5267"/>
    <cellStyle name="Total 2 3 8" xfId="807"/>
    <cellStyle name="Total 2 3 8 2" xfId="1292"/>
    <cellStyle name="Total 2 3 8 2 2" xfId="4913"/>
    <cellStyle name="Total 2 3 8 2 2 2" xfId="4914"/>
    <cellStyle name="Total 2 3 8 2 2 2 2" xfId="5280"/>
    <cellStyle name="Total 2 3 8 2 2 3" xfId="5279"/>
    <cellStyle name="Total 2 3 8 2 3" xfId="4915"/>
    <cellStyle name="Total 2 3 8 2 3 2" xfId="5281"/>
    <cellStyle name="Total 2 3 8 2 4" xfId="5278"/>
    <cellStyle name="Total 2 3 8 3" xfId="1698"/>
    <cellStyle name="Total 2 3 8 3 2" xfId="4916"/>
    <cellStyle name="Total 2 3 8 3 2 2" xfId="4917"/>
    <cellStyle name="Total 2 3 8 3 2 2 2" xfId="5284"/>
    <cellStyle name="Total 2 3 8 3 2 3" xfId="5283"/>
    <cellStyle name="Total 2 3 8 3 3" xfId="5282"/>
    <cellStyle name="Total 2 3 8 4" xfId="4918"/>
    <cellStyle name="Total 2 3 8 4 2" xfId="4919"/>
    <cellStyle name="Total 2 3 8 4 2 2" xfId="5286"/>
    <cellStyle name="Total 2 3 8 4 3" xfId="5285"/>
    <cellStyle name="Total 2 3 8 5" xfId="5277"/>
    <cellStyle name="Total 2 3 9" xfId="849"/>
    <cellStyle name="Total 2 3 9 2" xfId="1334"/>
    <cellStyle name="Total 2 3 9 2 2" xfId="4920"/>
    <cellStyle name="Total 2 3 9 2 2 2" xfId="4921"/>
    <cellStyle name="Total 2 3 9 2 2 2 2" xfId="5290"/>
    <cellStyle name="Total 2 3 9 2 2 3" xfId="5289"/>
    <cellStyle name="Total 2 3 9 2 3" xfId="4922"/>
    <cellStyle name="Total 2 3 9 2 3 2" xfId="5291"/>
    <cellStyle name="Total 2 3 9 2 4" xfId="5288"/>
    <cellStyle name="Total 2 3 9 3" xfId="1740"/>
    <cellStyle name="Total 2 3 9 3 2" xfId="4923"/>
    <cellStyle name="Total 2 3 9 3 2 2" xfId="4924"/>
    <cellStyle name="Total 2 3 9 3 2 2 2" xfId="5294"/>
    <cellStyle name="Total 2 3 9 3 2 3" xfId="5293"/>
    <cellStyle name="Total 2 3 9 3 3" xfId="5292"/>
    <cellStyle name="Total 2 3 9 4" xfId="4925"/>
    <cellStyle name="Total 2 3 9 4 2" xfId="4926"/>
    <cellStyle name="Total 2 3 9 4 2 2" xfId="5296"/>
    <cellStyle name="Total 2 3 9 4 3" xfId="5295"/>
    <cellStyle name="Total 2 3 9 5" xfId="5287"/>
    <cellStyle name="Total 2 4" xfId="492"/>
    <cellStyle name="Total 2 4 10" xfId="1431"/>
    <cellStyle name="Total 2 4 10 2" xfId="4927"/>
    <cellStyle name="Total 2 4 10 2 2" xfId="4928"/>
    <cellStyle name="Total 2 4 11" xfId="4929"/>
    <cellStyle name="Total 2 4 11 2" xfId="4930"/>
    <cellStyle name="Total 2 4 2" xfId="574"/>
    <cellStyle name="Total 2 4 2 2" xfId="1059"/>
    <cellStyle name="Total 2 4 2 2 2" xfId="4931"/>
    <cellStyle name="Total 2 4 2 2 2 2" xfId="4932"/>
    <cellStyle name="Total 2 4 2 2 3" xfId="4933"/>
    <cellStyle name="Total 2 4 2 3" xfId="1465"/>
    <cellStyle name="Total 2 4 2 3 2" xfId="4934"/>
    <cellStyle name="Total 2 4 2 3 2 2" xfId="4935"/>
    <cellStyle name="Total 2 4 2 4" xfId="4936"/>
    <cellStyle name="Total 2 4 2 4 2" xfId="4937"/>
    <cellStyle name="Total 2 4 3" xfId="741"/>
    <cellStyle name="Total 2 4 3 2" xfId="1226"/>
    <cellStyle name="Total 2 4 3 2 2" xfId="4938"/>
    <cellStyle name="Total 2 4 3 2 2 2" xfId="4939"/>
    <cellStyle name="Total 2 4 3 2 3" xfId="4940"/>
    <cellStyle name="Total 2 4 3 3" xfId="1632"/>
    <cellStyle name="Total 2 4 3 3 2" xfId="4941"/>
    <cellStyle name="Total 2 4 3 3 2 2" xfId="4942"/>
    <cellStyle name="Total 2 4 3 4" xfId="4943"/>
    <cellStyle name="Total 2 4 3 4 2" xfId="4944"/>
    <cellStyle name="Total 2 4 4" xfId="638"/>
    <cellStyle name="Total 2 4 4 2" xfId="1123"/>
    <cellStyle name="Total 2 4 4 2 2" xfId="4945"/>
    <cellStyle name="Total 2 4 4 2 2 2" xfId="4946"/>
    <cellStyle name="Total 2 4 4 2 3" xfId="4947"/>
    <cellStyle name="Total 2 4 4 3" xfId="1529"/>
    <cellStyle name="Total 2 4 4 3 2" xfId="4948"/>
    <cellStyle name="Total 2 4 4 3 2 2" xfId="4949"/>
    <cellStyle name="Total 2 4 4 4" xfId="4950"/>
    <cellStyle name="Total 2 4 4 4 2" xfId="4951"/>
    <cellStyle name="Total 2 4 5" xfId="709"/>
    <cellStyle name="Total 2 4 5 2" xfId="1194"/>
    <cellStyle name="Total 2 4 5 2 2" xfId="4952"/>
    <cellStyle name="Total 2 4 5 2 2 2" xfId="4953"/>
    <cellStyle name="Total 2 4 5 2 3" xfId="4954"/>
    <cellStyle name="Total 2 4 5 3" xfId="1600"/>
    <cellStyle name="Total 2 4 5 3 2" xfId="4955"/>
    <cellStyle name="Total 2 4 5 3 2 2" xfId="4956"/>
    <cellStyle name="Total 2 4 5 4" xfId="4957"/>
    <cellStyle name="Total 2 4 5 4 2" xfId="4958"/>
    <cellStyle name="Total 2 4 6" xfId="812"/>
    <cellStyle name="Total 2 4 6 2" xfId="1297"/>
    <cellStyle name="Total 2 4 6 2 2" xfId="4959"/>
    <cellStyle name="Total 2 4 6 2 2 2" xfId="4960"/>
    <cellStyle name="Total 2 4 6 2 3" xfId="4961"/>
    <cellStyle name="Total 2 4 6 3" xfId="1703"/>
    <cellStyle name="Total 2 4 6 3 2" xfId="4962"/>
    <cellStyle name="Total 2 4 6 3 2 2" xfId="4963"/>
    <cellStyle name="Total 2 4 6 4" xfId="4964"/>
    <cellStyle name="Total 2 4 6 4 2" xfId="4965"/>
    <cellStyle name="Total 2 4 7" xfId="854"/>
    <cellStyle name="Total 2 4 7 2" xfId="1339"/>
    <cellStyle name="Total 2 4 7 2 2" xfId="4966"/>
    <cellStyle name="Total 2 4 7 2 2 2" xfId="4967"/>
    <cellStyle name="Total 2 4 7 2 3" xfId="4968"/>
    <cellStyle name="Total 2 4 7 3" xfId="1745"/>
    <cellStyle name="Total 2 4 7 3 2" xfId="4969"/>
    <cellStyle name="Total 2 4 7 3 2 2" xfId="4970"/>
    <cellStyle name="Total 2 4 7 4" xfId="4971"/>
    <cellStyle name="Total 2 4 7 4 2" xfId="4972"/>
    <cellStyle name="Total 2 4 8" xfId="979"/>
    <cellStyle name="Total 2 4 8 2" xfId="1827"/>
    <cellStyle name="Total 2 4 8 2 2" xfId="4973"/>
    <cellStyle name="Total 2 4 8 2 2 2" xfId="4974"/>
    <cellStyle name="Total 2 4 8 3" xfId="4975"/>
    <cellStyle name="Total 2 4 8 3 2" xfId="4976"/>
    <cellStyle name="Total 2 4 9" xfId="1024"/>
    <cellStyle name="Total 2 4 9 2" xfId="4977"/>
    <cellStyle name="Total 2 4 9 2 2" xfId="4978"/>
    <cellStyle name="Total 2 4 9 3" xfId="4979"/>
    <cellStyle name="Total 2 5" xfId="520"/>
    <cellStyle name="Total 2 5 10" xfId="1459"/>
    <cellStyle name="Total 2 5 10 2" xfId="4980"/>
    <cellStyle name="Total 2 5 10 2 2" xfId="4981"/>
    <cellStyle name="Total 2 5 11" xfId="4982"/>
    <cellStyle name="Total 2 5 11 2" xfId="4983"/>
    <cellStyle name="Total 2 5 2" xfId="733"/>
    <cellStyle name="Total 2 5 2 2" xfId="1218"/>
    <cellStyle name="Total 2 5 2 2 2" xfId="4984"/>
    <cellStyle name="Total 2 5 2 2 2 2" xfId="4985"/>
    <cellStyle name="Total 2 5 2 2 3" xfId="4986"/>
    <cellStyle name="Total 2 5 2 3" xfId="1624"/>
    <cellStyle name="Total 2 5 2 3 2" xfId="4987"/>
    <cellStyle name="Total 2 5 2 3 2 2" xfId="4988"/>
    <cellStyle name="Total 2 5 2 4" xfId="4989"/>
    <cellStyle name="Total 2 5 2 4 2" xfId="4990"/>
    <cellStyle name="Total 2 5 3" xfId="769"/>
    <cellStyle name="Total 2 5 3 2" xfId="1254"/>
    <cellStyle name="Total 2 5 3 2 2" xfId="4991"/>
    <cellStyle name="Total 2 5 3 2 2 2" xfId="4992"/>
    <cellStyle name="Total 2 5 3 2 3" xfId="4993"/>
    <cellStyle name="Total 2 5 3 3" xfId="1660"/>
    <cellStyle name="Total 2 5 3 3 2" xfId="4994"/>
    <cellStyle name="Total 2 5 3 3 2 2" xfId="4995"/>
    <cellStyle name="Total 2 5 3 4" xfId="4996"/>
    <cellStyle name="Total 2 5 3 4 2" xfId="4997"/>
    <cellStyle name="Total 2 5 4" xfId="789"/>
    <cellStyle name="Total 2 5 4 2" xfId="1274"/>
    <cellStyle name="Total 2 5 4 2 2" xfId="4998"/>
    <cellStyle name="Total 2 5 4 2 2 2" xfId="4999"/>
    <cellStyle name="Total 2 5 4 2 3" xfId="5000"/>
    <cellStyle name="Total 2 5 4 3" xfId="1680"/>
    <cellStyle name="Total 2 5 4 3 2" xfId="5001"/>
    <cellStyle name="Total 2 5 4 3 2 2" xfId="5002"/>
    <cellStyle name="Total 2 5 4 4" xfId="5003"/>
    <cellStyle name="Total 2 5 4 4 2" xfId="5004"/>
    <cellStyle name="Total 2 5 5" xfId="805"/>
    <cellStyle name="Total 2 5 5 2" xfId="1290"/>
    <cellStyle name="Total 2 5 5 2 2" xfId="5005"/>
    <cellStyle name="Total 2 5 5 2 2 2" xfId="5006"/>
    <cellStyle name="Total 2 5 5 2 3" xfId="5007"/>
    <cellStyle name="Total 2 5 5 3" xfId="1696"/>
    <cellStyle name="Total 2 5 5 3 2" xfId="5008"/>
    <cellStyle name="Total 2 5 5 3 2 2" xfId="5009"/>
    <cellStyle name="Total 2 5 5 4" xfId="5010"/>
    <cellStyle name="Total 2 5 5 4 2" xfId="5011"/>
    <cellStyle name="Total 2 5 6" xfId="840"/>
    <cellStyle name="Total 2 5 6 2" xfId="1325"/>
    <cellStyle name="Total 2 5 6 2 2" xfId="5012"/>
    <cellStyle name="Total 2 5 6 2 2 2" xfId="5013"/>
    <cellStyle name="Total 2 5 6 2 3" xfId="5014"/>
    <cellStyle name="Total 2 5 6 3" xfId="1731"/>
    <cellStyle name="Total 2 5 6 3 2" xfId="5015"/>
    <cellStyle name="Total 2 5 6 3 2 2" xfId="5016"/>
    <cellStyle name="Total 2 5 6 4" xfId="5017"/>
    <cellStyle name="Total 2 5 6 4 2" xfId="5018"/>
    <cellStyle name="Total 2 5 7" xfId="882"/>
    <cellStyle name="Total 2 5 7 2" xfId="1367"/>
    <cellStyle name="Total 2 5 7 2 2" xfId="5019"/>
    <cellStyle name="Total 2 5 7 2 2 2" xfId="5020"/>
    <cellStyle name="Total 2 5 7 2 3" xfId="5021"/>
    <cellStyle name="Total 2 5 7 3" xfId="1773"/>
    <cellStyle name="Total 2 5 7 3 2" xfId="5022"/>
    <cellStyle name="Total 2 5 7 3 2 2" xfId="5023"/>
    <cellStyle name="Total 2 5 7 4" xfId="5024"/>
    <cellStyle name="Total 2 5 7 4 2" xfId="5025"/>
    <cellStyle name="Total 2 5 8" xfId="980"/>
    <cellStyle name="Total 2 5 8 2" xfId="1828"/>
    <cellStyle name="Total 2 5 8 2 2" xfId="5026"/>
    <cellStyle name="Total 2 5 8 2 2 2" xfId="5027"/>
    <cellStyle name="Total 2 5 8 3" xfId="5028"/>
    <cellStyle name="Total 2 5 8 3 2" xfId="5029"/>
    <cellStyle name="Total 2 5 9" xfId="1052"/>
    <cellStyle name="Total 2 5 9 2" xfId="5030"/>
    <cellStyle name="Total 2 5 9 2 2" xfId="5031"/>
    <cellStyle name="Total 2 5 9 3" xfId="5032"/>
    <cellStyle name="Total 2 6" xfId="692"/>
    <cellStyle name="Total 2 6 2" xfId="1177"/>
    <cellStyle name="Total 2 6 2 2" xfId="5033"/>
    <cellStyle name="Total 2 6 2 2 2" xfId="5034"/>
    <cellStyle name="Total 2 6 2 3" xfId="5035"/>
    <cellStyle name="Total 2 6 3" xfId="1583"/>
    <cellStyle name="Total 2 6 3 2" xfId="5036"/>
    <cellStyle name="Total 2 6 3 2 2" xfId="5037"/>
    <cellStyle name="Total 2 6 4" xfId="5038"/>
    <cellStyle name="Total 2 6 4 2" xfId="5039"/>
    <cellStyle name="Total 2 7" xfId="782"/>
    <cellStyle name="Total 2 7 2" xfId="1267"/>
    <cellStyle name="Total 2 7 2 2" xfId="5040"/>
    <cellStyle name="Total 2 7 2 2 2" xfId="5041"/>
    <cellStyle name="Total 2 7 2 3" xfId="5042"/>
    <cellStyle name="Total 2 7 3" xfId="1673"/>
    <cellStyle name="Total 2 7 3 2" xfId="5043"/>
    <cellStyle name="Total 2 7 3 2 2" xfId="5044"/>
    <cellStyle name="Total 2 7 4" xfId="5045"/>
    <cellStyle name="Total 2 7 4 2" xfId="5046"/>
    <cellStyle name="Total 2 8" xfId="795"/>
    <cellStyle name="Total 2 8 2" xfId="1280"/>
    <cellStyle name="Total 2 8 2 2" xfId="5047"/>
    <cellStyle name="Total 2 8 2 2 2" xfId="5048"/>
    <cellStyle name="Total 2 8 2 3" xfId="5049"/>
    <cellStyle name="Total 2 8 3" xfId="1686"/>
    <cellStyle name="Total 2 8 3 2" xfId="5050"/>
    <cellStyle name="Total 2 8 3 2 2" xfId="5051"/>
    <cellStyle name="Total 2 8 4" xfId="5052"/>
    <cellStyle name="Total 2 8 4 2" xfId="5053"/>
    <cellStyle name="Total 2 9" xfId="777"/>
    <cellStyle name="Total 2 9 2" xfId="1262"/>
    <cellStyle name="Total 2 9 2 2" xfId="5054"/>
    <cellStyle name="Total 2 9 2 2 2" xfId="5055"/>
    <cellStyle name="Total 2 9 2 3" xfId="5056"/>
    <cellStyle name="Total 2 9 3" xfId="1668"/>
    <cellStyle name="Total 2 9 3 2" xfId="5057"/>
    <cellStyle name="Total 2 9 3 2 2" xfId="5058"/>
    <cellStyle name="Total 2 9 4" xfId="5059"/>
    <cellStyle name="Total 2 9 4 2" xfId="5060"/>
    <cellStyle name="Total 3" xfId="1870"/>
    <cellStyle name="ux" xfId="472"/>
    <cellStyle name="Währung [0]_laroux" xfId="473"/>
    <cellStyle name="Währung_laroux" xfId="474"/>
    <cellStyle name="Warning Text" xfId="897" builtinId="11" customBuiltin="1"/>
    <cellStyle name="Warning Text 2" xfId="66"/>
    <cellStyle name="Warning Text 2 2" xfId="475"/>
    <cellStyle name="Warning Text 2 3" xfId="476"/>
    <cellStyle name="Warning Text 2 4" xfId="5061"/>
    <cellStyle name="Warning Text 2 5" xfId="5062"/>
    <cellStyle name="Warning Text 3" xfId="1871"/>
    <cellStyle name="Акцент1" xfId="2044"/>
    <cellStyle name="Акцент2" xfId="2045"/>
    <cellStyle name="Акцент3" xfId="2046"/>
    <cellStyle name="Акцент4" xfId="2047"/>
    <cellStyle name="Акцент5" xfId="2048"/>
    <cellStyle name="Акцент6" xfId="2049"/>
    <cellStyle name="Беззащитный" xfId="477"/>
    <cellStyle name="Ввод " xfId="2050"/>
    <cellStyle name="Ввод  2" xfId="2051"/>
    <cellStyle name="Ввод  2 2" xfId="2125"/>
    <cellStyle name="Ввод  3" xfId="2101"/>
    <cellStyle name="Ввод  4" xfId="5063"/>
    <cellStyle name="Вывод" xfId="2052"/>
    <cellStyle name="Вывод 2" xfId="2053"/>
    <cellStyle name="Вывод 2 2" xfId="2126"/>
    <cellStyle name="Вывод 3" xfId="2102"/>
    <cellStyle name="Вывод 4" xfId="5064"/>
    <cellStyle name="Вычисление" xfId="2054"/>
    <cellStyle name="Вычисление 2" xfId="2055"/>
    <cellStyle name="Вычисление 2 2" xfId="2127"/>
    <cellStyle name="Вычисление 3" xfId="2103"/>
    <cellStyle name="Вычисление 4" xfId="5065"/>
    <cellStyle name="Заголовок 1" xfId="2056"/>
    <cellStyle name="Заголовок 2" xfId="2057"/>
    <cellStyle name="Заголовок 3" xfId="2058"/>
    <cellStyle name="Заголовок 4" xfId="2059"/>
    <cellStyle name="Защитный" xfId="478"/>
    <cellStyle name="Итог" xfId="2060"/>
    <cellStyle name="Итог 2" xfId="2061"/>
    <cellStyle name="Итог 2 2" xfId="2128"/>
    <cellStyle name="Итог 3" xfId="2104"/>
    <cellStyle name="Итог 4" xfId="5066"/>
    <cellStyle name="Контрольная ячейка" xfId="2062"/>
    <cellStyle name="Название" xfId="2063"/>
    <cellStyle name="Нейтральный" xfId="2064"/>
    <cellStyle name="Обычный 2" xfId="67"/>
    <cellStyle name="Обычный 2 2" xfId="68"/>
    <cellStyle name="Обычный 2 3" xfId="479"/>
    <cellStyle name="Обычный 2 4" xfId="5067"/>
    <cellStyle name="Обычный 3" xfId="84"/>
    <cellStyle name="Обычный_Лист1" xfId="2065"/>
    <cellStyle name="Плохой" xfId="2066"/>
    <cellStyle name="Пояснение" xfId="2067"/>
    <cellStyle name="Примечание" xfId="2068"/>
    <cellStyle name="Примечание 2" xfId="2069"/>
    <cellStyle name="Примечание 2 2" xfId="2129"/>
    <cellStyle name="Примечание 3" xfId="2105"/>
    <cellStyle name="Примечание 4" xfId="5068"/>
    <cellStyle name="Связанная ячейка" xfId="2070"/>
    <cellStyle name="Стиль 1" xfId="480"/>
    <cellStyle name="Стиль 1 2" xfId="2071"/>
    <cellStyle name="Стиль 1 2 2" xfId="481"/>
    <cellStyle name="Стиль 1 2 3" xfId="482"/>
    <cellStyle name="Текст предупреждения" xfId="2072"/>
    <cellStyle name="Финансовый 2" xfId="483"/>
    <cellStyle name="Финансовый 2 2" xfId="484"/>
    <cellStyle name="Финансовый 2 2 2" xfId="566"/>
    <cellStyle name="Финансовый 2 2 2 2" xfId="1414"/>
    <cellStyle name="Финансовый 2 2 3" xfId="2107"/>
    <cellStyle name="Финансовый 2 3" xfId="485"/>
    <cellStyle name="Финансовый 2 3 2" xfId="567"/>
    <cellStyle name="Финансовый 2 3 2 2" xfId="1415"/>
    <cellStyle name="Финансовый 2 4" xfId="565"/>
    <cellStyle name="Финансовый 2 4 2" xfId="1413"/>
    <cellStyle name="Финансовый 2 5" xfId="2106"/>
    <cellStyle name="Финансовый 3" xfId="486"/>
    <cellStyle name="Финансовый 3 2" xfId="568"/>
    <cellStyle name="Финансовый 3 2 2" xfId="1416"/>
    <cellStyle name="Финансовый 3 2 3" xfId="2109"/>
    <cellStyle name="Финансовый 3 3" xfId="2108"/>
    <cellStyle name="Финансовый 4" xfId="487"/>
    <cellStyle name="Финансовый 4 2" xfId="569"/>
    <cellStyle name="Финансовый 4 2 2" xfId="1417"/>
    <cellStyle name="Финансовый 4 3" xfId="2110"/>
    <cellStyle name="Хороший" xfId="207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gran1\FINPROG\2003\Finprog\2002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prog\2017\4\Finprog_annual_2017_MTEF30.03-activ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ekh\monetary%20pol\cashflow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_tari\0NAXAGCER\1%20KFW_2121\Patet%202121%20SHMN%20-%20Kar\Patet%202121%20KFW\3.Havelvacner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Razmavar\RCM\Atom\NAKHAHASHIV\5-Naxahashiv_Zangezur-28.04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Razmavar\&#1340;&#1400;&#1410;&#1405;&#1387;&#1398;&#1381;\3.Havelvac_&#1357;&#1415;&#1377;&#1398;&#1387;%20&#1387;&#1399;&#1389;&#1377;&#1398;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C"/>
      <sheetName val="Variables"/>
      <sheetName val="Summary"/>
      <sheetName val="RealExo"/>
      <sheetName val="Real"/>
      <sheetName val="Real%"/>
      <sheetName val="FisRevExo"/>
      <sheetName val="FisExpExo"/>
      <sheetName val="Fiscal"/>
      <sheetName val="Fis-Debt"/>
      <sheetName val="BoPexo"/>
      <sheetName val="BoP"/>
      <sheetName val="ExtDebt"/>
      <sheetName val="NFA"/>
      <sheetName val="MonExo"/>
      <sheetName val="Money"/>
      <sheetName val="CBT"/>
      <sheetName val="Agr"/>
      <sheetName val="constr"/>
      <sheetName val="Services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 "/>
      <sheetName val="Summary comparable GDP"/>
      <sheetName val="GDP2001-2030"/>
      <sheetName val="N"/>
      <sheetName val="R &amp; Def"/>
      <sheetName val="BOP"/>
      <sheetName val="BOP 1"/>
      <sheetName val="BoP a&amp;v"/>
      <sheetName val="Cashflow"/>
      <sheetName val="FOF_New"/>
      <sheetName val="CPI"/>
      <sheetName val="RM"/>
      <sheetName val="BM"/>
      <sheetName val="Fiscal-state"/>
      <sheetName val="Fiscal"/>
      <sheetName val=" Debt"/>
      <sheetName val="GDP sectors"/>
      <sheetName val="Employment"/>
      <sheetName val="GDP per capita"/>
      <sheetName val="Help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6.3310000000000004</v>
          </cell>
          <cell r="M32">
            <v>5.2109999999999799</v>
          </cell>
          <cell r="N32">
            <v>8.6999999999999993</v>
          </cell>
          <cell r="O32">
            <v>61.99</v>
          </cell>
          <cell r="P32">
            <v>82.231999999999985</v>
          </cell>
          <cell r="Q32">
            <v>5.3877699999999997</v>
          </cell>
          <cell r="R32">
            <v>-16.315000000000001</v>
          </cell>
          <cell r="S32">
            <v>9.4522200000000005</v>
          </cell>
          <cell r="T32">
            <v>20.488</v>
          </cell>
          <cell r="U32">
            <v>19.012989999999999</v>
          </cell>
          <cell r="V32">
            <v>-30.590290312111961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-10.425000000000001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3.7789999999999999</v>
          </cell>
          <cell r="S33">
            <v>3.3769999999999998</v>
          </cell>
          <cell r="T33">
            <v>-37.469000000000001</v>
          </cell>
          <cell r="U33">
            <v>-42.313000000000002</v>
          </cell>
          <cell r="V33">
            <v>-4.1749999999999998</v>
          </cell>
          <cell r="W33">
            <v>-0.1</v>
          </cell>
          <cell r="X33">
            <v>-2.65</v>
          </cell>
          <cell r="Y33">
            <v>-0.65696600000000005</v>
          </cell>
          <cell r="Z33">
            <v>-7.5819659999999987</v>
          </cell>
          <cell r="AA33">
            <v>-11.500000000000002</v>
          </cell>
          <cell r="AB33">
            <v>-10.199999999999998</v>
          </cell>
          <cell r="AC33">
            <v>-5.5500000000000007</v>
          </cell>
          <cell r="AD33">
            <v>-10.7</v>
          </cell>
          <cell r="AE33">
            <v>-37.950000000000003</v>
          </cell>
          <cell r="AF33">
            <v>-7.8312249999999697</v>
          </cell>
          <cell r="AG33">
            <v>-15.5936500000001</v>
          </cell>
          <cell r="AH33">
            <v>-15.6736500000001</v>
          </cell>
          <cell r="AI33">
            <v>-7.5</v>
          </cell>
          <cell r="AJ33">
            <v>-10.199999999999999</v>
          </cell>
          <cell r="AK33">
            <v>-7.35</v>
          </cell>
          <cell r="AL33">
            <v>-12.8</v>
          </cell>
          <cell r="AM33">
            <v>-37.85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242.42699999999999</v>
          </cell>
          <cell r="L38">
            <v>259.63299999999998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288.48152370999992</v>
          </cell>
          <cell r="R38">
            <v>265.52842099499992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303.65788331549993</v>
          </cell>
          <cell r="AB38">
            <v>312.01548037581813</v>
          </cell>
          <cell r="AC38">
            <v>331.49224332463632</v>
          </cell>
          <cell r="AD38">
            <v>343.4427234951545</v>
          </cell>
          <cell r="AE38">
            <v>343.4427234951545</v>
          </cell>
          <cell r="AF38">
            <v>344.62786169515454</v>
          </cell>
          <cell r="AG38">
            <v>347.21579219515445</v>
          </cell>
          <cell r="AH38">
            <v>328.73077069515432</v>
          </cell>
        </row>
      </sheetData>
      <sheetData sheetId="2" refreshError="1">
        <row r="1">
          <cell r="A1">
            <v>1</v>
          </cell>
          <cell r="C1" t="str">
            <v>Balance of Payments</v>
          </cell>
          <cell r="E1">
            <v>0.14640027557698931</v>
          </cell>
          <cell r="F1">
            <v>0.26076472614536689</v>
          </cell>
          <cell r="G1">
            <v>0.30899069927661038</v>
          </cell>
          <cell r="H1">
            <v>0.28384429900103342</v>
          </cell>
          <cell r="J1">
            <v>0.15413367284176299</v>
          </cell>
          <cell r="K1">
            <v>0.23853621399353958</v>
          </cell>
          <cell r="L1">
            <v>0.26611553896246337</v>
          </cell>
          <cell r="M1">
            <v>0.34121457420223406</v>
          </cell>
          <cell r="O1">
            <v>0.25770905133321242</v>
          </cell>
          <cell r="P1">
            <v>0.27022492290948669</v>
          </cell>
          <cell r="Q1">
            <v>0.24696172682749867</v>
          </cell>
          <cell r="R1">
            <v>0.2251042989298023</v>
          </cell>
        </row>
        <row r="2">
          <cell r="A2" t="str">
            <v>Balance of Payments</v>
          </cell>
          <cell r="B2" t="str">
            <v>ì×³ñ³ÛÇÝ Ñ³ßí»ÏßÇé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AI2">
            <v>195.17631312</v>
          </cell>
          <cell r="AJ2">
            <v>212.48453392704002</v>
          </cell>
        </row>
        <row r="3">
          <cell r="A3" t="str">
            <v>mln USD</v>
          </cell>
          <cell r="B3" t="str">
            <v>ÙÉÝ.²ØÜ ¹áÉ³ñ</v>
          </cell>
          <cell r="C3" t="str">
            <v>mln USD</v>
          </cell>
          <cell r="D3">
            <v>1995</v>
          </cell>
          <cell r="E3">
            <v>1.96</v>
          </cell>
          <cell r="F3">
            <v>2.96</v>
          </cell>
          <cell r="G3">
            <v>3.96</v>
          </cell>
          <cell r="H3">
            <v>4.96</v>
          </cell>
          <cell r="I3">
            <v>1996</v>
          </cell>
          <cell r="J3">
            <v>1.97</v>
          </cell>
          <cell r="K3">
            <v>2.97</v>
          </cell>
          <cell r="L3">
            <v>3.97</v>
          </cell>
          <cell r="M3">
            <v>4.97</v>
          </cell>
          <cell r="N3">
            <v>1997</v>
          </cell>
          <cell r="O3">
            <v>1.98</v>
          </cell>
          <cell r="P3">
            <v>2.98</v>
          </cell>
          <cell r="Q3">
            <v>3.98</v>
          </cell>
          <cell r="R3">
            <v>4.9800000000000004</v>
          </cell>
          <cell r="S3">
            <v>1998</v>
          </cell>
          <cell r="T3">
            <v>1.99</v>
          </cell>
          <cell r="U3">
            <v>2.99</v>
          </cell>
          <cell r="V3">
            <v>3.99</v>
          </cell>
          <cell r="W3">
            <v>4.99</v>
          </cell>
          <cell r="X3">
            <v>1999</v>
          </cell>
          <cell r="Y3">
            <v>1</v>
          </cell>
          <cell r="Z3">
            <v>2</v>
          </cell>
          <cell r="AA3">
            <v>3</v>
          </cell>
          <cell r="AB3">
            <v>4</v>
          </cell>
          <cell r="AC3">
            <v>2000</v>
          </cell>
          <cell r="AD3">
            <v>1.01</v>
          </cell>
          <cell r="AE3">
            <v>2.0099999999999998</v>
          </cell>
          <cell r="AF3">
            <v>3.01</v>
          </cell>
          <cell r="AG3">
            <v>4.01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</row>
        <row r="4">
          <cell r="C4" t="str">
            <v>Current Account, (including official transfers)</v>
          </cell>
        </row>
        <row r="5">
          <cell r="C5" t="str">
            <v>Current Account, (excluding official transfers)</v>
          </cell>
        </row>
        <row r="6">
          <cell r="C6" t="str">
            <v>Goods</v>
          </cell>
        </row>
        <row r="7">
          <cell r="C7" t="str">
            <v>Exports</v>
          </cell>
        </row>
        <row r="8">
          <cell r="C8" t="str">
            <v>Exports FOB</v>
          </cell>
        </row>
        <row r="9">
          <cell r="C9" t="str">
            <v>Exports, other</v>
          </cell>
        </row>
        <row r="10">
          <cell r="C10" t="str">
            <v>Goods for processing</v>
          </cell>
        </row>
        <row r="11">
          <cell r="C11" t="str">
            <v>Repairs on goods</v>
          </cell>
        </row>
        <row r="12">
          <cell r="C12" t="str">
            <v>Goods procured in ports by carriers</v>
          </cell>
        </row>
        <row r="13">
          <cell r="C13" t="str">
            <v>Imports</v>
          </cell>
        </row>
        <row r="14">
          <cell r="C14" t="str">
            <v>Imports FOB</v>
          </cell>
        </row>
        <row r="15">
          <cell r="C15" t="str">
            <v>Imports, other</v>
          </cell>
        </row>
        <row r="16">
          <cell r="C16" t="str">
            <v>Goods for processing</v>
          </cell>
        </row>
        <row r="17">
          <cell r="C17" t="str">
            <v>Repairs on goods</v>
          </cell>
        </row>
        <row r="18">
          <cell r="C18" t="str">
            <v>Goods procured in ports by carriers</v>
          </cell>
        </row>
        <row r="19">
          <cell r="C19" t="str">
            <v>Imports CIF</v>
          </cell>
        </row>
        <row r="20">
          <cell r="C20" t="str">
            <v>Humanitarian Aid</v>
          </cell>
        </row>
        <row r="21">
          <cell r="C21" t="str">
            <v>Goods</v>
          </cell>
        </row>
        <row r="22">
          <cell r="C22" t="str">
            <v>Capital Transfers</v>
          </cell>
        </row>
        <row r="23">
          <cell r="C23" t="str">
            <v>Services</v>
          </cell>
        </row>
        <row r="24">
          <cell r="C24" t="str">
            <v>credit</v>
          </cell>
        </row>
        <row r="25">
          <cell r="C25" t="str">
            <v>debit</v>
          </cell>
        </row>
        <row r="26">
          <cell r="C26" t="str">
            <v>Income</v>
          </cell>
        </row>
        <row r="27">
          <cell r="C27" t="str">
            <v>Compensation of Employees</v>
          </cell>
        </row>
        <row r="28">
          <cell r="C28" t="str">
            <v>credit</v>
          </cell>
        </row>
        <row r="29">
          <cell r="C29" t="str">
            <v>debit</v>
          </cell>
        </row>
        <row r="30">
          <cell r="C30" t="str">
            <v>Investment income</v>
          </cell>
        </row>
        <row r="31">
          <cell r="C31" t="str">
            <v>Direct investment</v>
          </cell>
        </row>
        <row r="32">
          <cell r="C32" t="str">
            <v>credit</v>
          </cell>
        </row>
        <row r="33">
          <cell r="C33" t="str">
            <v>debit</v>
          </cell>
        </row>
        <row r="34">
          <cell r="C34" t="str">
            <v>Portfolio investment</v>
          </cell>
        </row>
        <row r="35">
          <cell r="C35" t="str">
            <v>Income on equity (dividends)</v>
          </cell>
        </row>
        <row r="36">
          <cell r="C36" t="str">
            <v>credit</v>
          </cell>
        </row>
        <row r="37">
          <cell r="C37" t="str">
            <v>debit</v>
          </cell>
        </row>
        <row r="38">
          <cell r="C38" t="str">
            <v>Income on debt (interest)</v>
          </cell>
        </row>
        <row r="39">
          <cell r="C39" t="str">
            <v>credit</v>
          </cell>
        </row>
        <row r="40">
          <cell r="C40" t="str">
            <v>* Monetary authorities</v>
          </cell>
        </row>
        <row r="41">
          <cell r="C41" t="str">
            <v>* Banks</v>
          </cell>
        </row>
        <row r="42">
          <cell r="C42" t="str">
            <v>debit</v>
          </cell>
        </row>
        <row r="43">
          <cell r="C43" t="str">
            <v xml:space="preserve">Other investment </v>
          </cell>
        </row>
        <row r="44">
          <cell r="C44" t="str">
            <v>credit</v>
          </cell>
        </row>
        <row r="45">
          <cell r="C45" t="str">
            <v>* General government</v>
          </cell>
        </row>
        <row r="46">
          <cell r="C46" t="str">
            <v>* Monetary authorities</v>
          </cell>
        </row>
        <row r="47">
          <cell r="C47" t="str">
            <v>* Banks</v>
          </cell>
        </row>
        <row r="48">
          <cell r="C48" t="str">
            <v>debit</v>
          </cell>
        </row>
        <row r="49">
          <cell r="C49" t="str">
            <v>* General government</v>
          </cell>
        </row>
        <row r="50">
          <cell r="C50" t="str">
            <v>Multilateral</v>
          </cell>
        </row>
        <row r="51">
          <cell r="C51" t="str">
            <v>World Bank</v>
          </cell>
        </row>
        <row r="52">
          <cell r="C52" t="str">
            <v>IBRD</v>
          </cell>
        </row>
        <row r="53">
          <cell r="C53" t="str">
            <v>IDA</v>
          </cell>
        </row>
        <row r="54">
          <cell r="C54" t="str">
            <v>IFAD</v>
          </cell>
        </row>
        <row r="55">
          <cell r="C55" t="str">
            <v>EBRD</v>
          </cell>
        </row>
        <row r="56">
          <cell r="C56" t="str">
            <v>Bilateral</v>
          </cell>
        </row>
        <row r="57">
          <cell r="C57" t="str">
            <v>EU</v>
          </cell>
        </row>
        <row r="58">
          <cell r="C58" t="str">
            <v>Russia</v>
          </cell>
        </row>
        <row r="59">
          <cell r="C59" t="str">
            <v>Turkmenistan</v>
          </cell>
        </row>
        <row r="60">
          <cell r="C60" t="str">
            <v>USA</v>
          </cell>
        </row>
        <row r="61">
          <cell r="C61" t="str">
            <v>Germany</v>
          </cell>
        </row>
        <row r="62">
          <cell r="C62" t="str">
            <v>France</v>
          </cell>
        </row>
        <row r="63">
          <cell r="C63" t="str">
            <v>China</v>
          </cell>
        </row>
        <row r="64">
          <cell r="C64" t="str">
            <v>* Monetary authorities</v>
          </cell>
        </row>
        <row r="65">
          <cell r="C65" t="str">
            <v>IMF</v>
          </cell>
        </row>
        <row r="66">
          <cell r="C66" t="str">
            <v>Deutschebank</v>
          </cell>
        </row>
        <row r="67">
          <cell r="C67" t="str">
            <v>KFW</v>
          </cell>
        </row>
        <row r="68">
          <cell r="C68" t="str">
            <v>* Banks</v>
          </cell>
        </row>
        <row r="69">
          <cell r="C69" t="str">
            <v>Guaranteed Loans</v>
          </cell>
        </row>
        <row r="70">
          <cell r="C70" t="str">
            <v>Other</v>
          </cell>
        </row>
        <row r="71">
          <cell r="C71" t="str">
            <v>* Other sectors</v>
          </cell>
        </row>
        <row r="72">
          <cell r="C72" t="str">
            <v>Terminal</v>
          </cell>
        </row>
        <row r="73">
          <cell r="C73" t="str">
            <v>Current transfers</v>
          </cell>
        </row>
        <row r="74">
          <cell r="C74" t="str">
            <v>General government</v>
          </cell>
        </row>
        <row r="75">
          <cell r="C75" t="str">
            <v>credit</v>
          </cell>
        </row>
        <row r="76">
          <cell r="C76" t="str">
            <v>Technical assistance</v>
          </cell>
        </row>
        <row r="77">
          <cell r="C77" t="str">
            <v>Other</v>
          </cell>
        </row>
        <row r="78">
          <cell r="C78" t="str">
            <v>Humanitarian aid</v>
          </cell>
        </row>
        <row r="79">
          <cell r="C79" t="str">
            <v>Goods</v>
          </cell>
        </row>
        <row r="80">
          <cell r="C80" t="str">
            <v>Administrative costs</v>
          </cell>
        </row>
        <row r="81">
          <cell r="C81" t="str">
            <v>Financial assistance</v>
          </cell>
        </row>
        <row r="82">
          <cell r="C82" t="str">
            <v>debit</v>
          </cell>
        </row>
        <row r="83">
          <cell r="C83" t="str">
            <v>Private</v>
          </cell>
        </row>
        <row r="84">
          <cell r="C84" t="str">
            <v>credit</v>
          </cell>
        </row>
        <row r="85">
          <cell r="C85" t="str">
            <v>debit</v>
          </cell>
        </row>
        <row r="87">
          <cell r="C87" t="str">
            <v xml:space="preserve"> Capital and financial account</v>
          </cell>
        </row>
        <row r="88">
          <cell r="C88" t="str">
            <v>Capital account</v>
          </cell>
        </row>
        <row r="89">
          <cell r="C89" t="str">
            <v>Capital transfers</v>
          </cell>
        </row>
        <row r="90">
          <cell r="C90" t="str">
            <v>Acquisition/disposal of nonproduced nonfinancial assets</v>
          </cell>
        </row>
        <row r="91">
          <cell r="C91" t="str">
            <v>Financial account</v>
          </cell>
        </row>
        <row r="92">
          <cell r="C92" t="str">
            <v>Direct investment</v>
          </cell>
        </row>
        <row r="93">
          <cell r="C93" t="str">
            <v>Abroad</v>
          </cell>
        </row>
        <row r="94">
          <cell r="C94" t="str">
            <v>Equity capital</v>
          </cell>
        </row>
        <row r="95">
          <cell r="C95" t="str">
            <v>Banks</v>
          </cell>
        </row>
        <row r="96">
          <cell r="C96" t="str">
            <v>Other sectors</v>
          </cell>
        </row>
        <row r="97">
          <cell r="C97" t="str">
            <v>Reinvested earnings</v>
          </cell>
        </row>
        <row r="98">
          <cell r="C98" t="str">
            <v>Other capital</v>
          </cell>
        </row>
        <row r="99">
          <cell r="C99" t="str">
            <v>In reporting country</v>
          </cell>
        </row>
        <row r="100">
          <cell r="C100" t="str">
            <v>Equity capital</v>
          </cell>
        </row>
        <row r="101">
          <cell r="C101" t="str">
            <v>Banks</v>
          </cell>
        </row>
        <row r="102">
          <cell r="C102" t="str">
            <v>Other sectors</v>
          </cell>
        </row>
        <row r="103">
          <cell r="C103" t="str">
            <v>Reinvested earnings</v>
          </cell>
        </row>
        <row r="104">
          <cell r="C104" t="str">
            <v>Other capital</v>
          </cell>
        </row>
        <row r="105">
          <cell r="C105" t="str">
            <v>Portfolio investment</v>
          </cell>
        </row>
        <row r="106">
          <cell r="C106" t="str">
            <v>Assets</v>
          </cell>
        </row>
        <row r="107">
          <cell r="C107" t="str">
            <v>Equity securities</v>
          </cell>
        </row>
        <row r="108">
          <cell r="C108" t="str">
            <v>Banks</v>
          </cell>
        </row>
        <row r="109">
          <cell r="C109" t="str">
            <v>Other sectors</v>
          </cell>
        </row>
        <row r="110">
          <cell r="C110" t="str">
            <v>Debt securities</v>
          </cell>
        </row>
        <row r="111">
          <cell r="C111" t="str">
            <v>Bonds and notes</v>
          </cell>
        </row>
        <row r="112">
          <cell r="C112" t="str">
            <v>Banks</v>
          </cell>
        </row>
        <row r="113">
          <cell r="C113" t="str">
            <v>Other sectors</v>
          </cell>
        </row>
        <row r="114">
          <cell r="C114" t="str">
            <v>Money-market instruments</v>
          </cell>
        </row>
        <row r="115">
          <cell r="C115" t="str">
            <v>Banks</v>
          </cell>
        </row>
        <row r="116">
          <cell r="C116" t="str">
            <v>Other sectors</v>
          </cell>
        </row>
        <row r="117">
          <cell r="C117" t="str">
            <v>Liabilities</v>
          </cell>
        </row>
        <row r="118">
          <cell r="C118" t="str">
            <v>Equity securities</v>
          </cell>
        </row>
        <row r="119">
          <cell r="C119" t="str">
            <v>Banks</v>
          </cell>
        </row>
        <row r="120">
          <cell r="C120" t="str">
            <v>Other sectors</v>
          </cell>
        </row>
        <row r="121">
          <cell r="C121" t="str">
            <v>Debt securities</v>
          </cell>
        </row>
        <row r="122">
          <cell r="C122" t="str">
            <v>Bonds and notes</v>
          </cell>
        </row>
        <row r="123">
          <cell r="C123" t="str">
            <v>Banks</v>
          </cell>
        </row>
        <row r="124">
          <cell r="C124" t="str">
            <v>Other sectors</v>
          </cell>
        </row>
        <row r="125">
          <cell r="C125" t="str">
            <v>Money-market instruments</v>
          </cell>
        </row>
        <row r="126">
          <cell r="C126" t="str">
            <v>General government</v>
          </cell>
        </row>
        <row r="127">
          <cell r="C127" t="str">
            <v>Banks</v>
          </cell>
        </row>
        <row r="128">
          <cell r="C128" t="str">
            <v>Other sectors</v>
          </cell>
        </row>
        <row r="129">
          <cell r="C129" t="str">
            <v>Other investment</v>
          </cell>
        </row>
        <row r="130">
          <cell r="C130" t="str">
            <v>Assets</v>
          </cell>
        </row>
        <row r="131">
          <cell r="C131" t="str">
            <v>Trade credits</v>
          </cell>
        </row>
        <row r="132">
          <cell r="C132" t="str">
            <v>Loans</v>
          </cell>
        </row>
        <row r="133">
          <cell r="C133" t="str">
            <v>General government</v>
          </cell>
        </row>
        <row r="134">
          <cell r="C134" t="str">
            <v>Banks</v>
          </cell>
        </row>
        <row r="135">
          <cell r="C135" t="str">
            <v>Long-term</v>
          </cell>
        </row>
        <row r="136">
          <cell r="C136" t="str">
            <v>Short-term</v>
          </cell>
        </row>
        <row r="137">
          <cell r="C137" t="str">
            <v>Currency and deposits</v>
          </cell>
        </row>
        <row r="138">
          <cell r="C138" t="str">
            <v>Monetary authorities</v>
          </cell>
        </row>
        <row r="139">
          <cell r="C139" t="str">
            <v>Privatization Account</v>
          </cell>
        </row>
        <row r="140">
          <cell r="C140" t="str">
            <v>Banks</v>
          </cell>
        </row>
        <row r="141">
          <cell r="C141" t="str">
            <v>Other sectors</v>
          </cell>
        </row>
        <row r="142">
          <cell r="C142" t="str">
            <v>Drawings</v>
          </cell>
        </row>
        <row r="143">
          <cell r="C143" t="str">
            <v>Repayments</v>
          </cell>
        </row>
        <row r="144">
          <cell r="C144" t="str">
            <v>Other assets</v>
          </cell>
        </row>
        <row r="145">
          <cell r="C145" t="str">
            <v>Monetary authorities</v>
          </cell>
        </row>
        <row r="146">
          <cell r="C146" t="str">
            <v>Banks</v>
          </cell>
        </row>
        <row r="147">
          <cell r="C147" t="str">
            <v>Liabilities</v>
          </cell>
        </row>
        <row r="148">
          <cell r="C148" t="str">
            <v>Trade credits</v>
          </cell>
        </row>
        <row r="149">
          <cell r="C149" t="str">
            <v>Long-term</v>
          </cell>
        </row>
        <row r="150">
          <cell r="C150" t="str">
            <v>Drawings</v>
          </cell>
        </row>
        <row r="151">
          <cell r="C151" t="str">
            <v>Repayments</v>
          </cell>
        </row>
        <row r="152">
          <cell r="C152" t="str">
            <v>Short-term</v>
          </cell>
        </row>
        <row r="153">
          <cell r="C153" t="str">
            <v>Loans</v>
          </cell>
        </row>
        <row r="154">
          <cell r="C154" t="str">
            <v>General government</v>
          </cell>
        </row>
        <row r="155">
          <cell r="C155" t="str">
            <v>Drawings</v>
          </cell>
        </row>
        <row r="156">
          <cell r="C156" t="str">
            <v>Multilateral</v>
          </cell>
        </row>
        <row r="157">
          <cell r="C157" t="str">
            <v>World Bank</v>
          </cell>
        </row>
        <row r="158">
          <cell r="C158" t="str">
            <v>IBRD</v>
          </cell>
        </row>
        <row r="159">
          <cell r="C159" t="str">
            <v>IDA</v>
          </cell>
        </row>
        <row r="160">
          <cell r="C160" t="str">
            <v>IFAD</v>
          </cell>
        </row>
        <row r="161">
          <cell r="C161" t="str">
            <v>EBRD</v>
          </cell>
        </row>
        <row r="162">
          <cell r="C162" t="str">
            <v>Bilateral</v>
          </cell>
        </row>
        <row r="163">
          <cell r="C163" t="str">
            <v>EU</v>
          </cell>
        </row>
        <row r="164">
          <cell r="C164" t="str">
            <v>Russia</v>
          </cell>
        </row>
        <row r="165">
          <cell r="C165" t="str">
            <v>Turkmenistan</v>
          </cell>
        </row>
        <row r="166">
          <cell r="C166" t="str">
            <v>USA</v>
          </cell>
        </row>
        <row r="167">
          <cell r="C167" t="str">
            <v>Germany</v>
          </cell>
        </row>
        <row r="168">
          <cell r="C168" t="str">
            <v>France</v>
          </cell>
        </row>
        <row r="169">
          <cell r="C169" t="str">
            <v>China</v>
          </cell>
        </row>
        <row r="170">
          <cell r="C170" t="str">
            <v>Repayments</v>
          </cell>
        </row>
        <row r="171">
          <cell r="C171" t="str">
            <v>Multilateral</v>
          </cell>
        </row>
        <row r="172">
          <cell r="C172" t="str">
            <v>World Bank</v>
          </cell>
        </row>
        <row r="173">
          <cell r="C173" t="str">
            <v>IBRD</v>
          </cell>
        </row>
        <row r="174">
          <cell r="C174" t="str">
            <v>IDA</v>
          </cell>
        </row>
        <row r="175">
          <cell r="C175" t="str">
            <v>IFAD</v>
          </cell>
        </row>
        <row r="176">
          <cell r="C176" t="str">
            <v>EBRD</v>
          </cell>
        </row>
        <row r="177">
          <cell r="C177" t="str">
            <v>Bilateral</v>
          </cell>
        </row>
        <row r="178">
          <cell r="C178" t="str">
            <v>EU</v>
          </cell>
        </row>
        <row r="179">
          <cell r="C179" t="str">
            <v>Russia</v>
          </cell>
        </row>
        <row r="180">
          <cell r="C180" t="str">
            <v>Turkmenistan</v>
          </cell>
        </row>
        <row r="181">
          <cell r="C181" t="str">
            <v>USA</v>
          </cell>
        </row>
        <row r="182">
          <cell r="C182" t="str">
            <v>Germany</v>
          </cell>
        </row>
        <row r="183">
          <cell r="C183" t="str">
            <v>France</v>
          </cell>
        </row>
        <row r="184">
          <cell r="C184" t="str">
            <v>China</v>
          </cell>
        </row>
        <row r="185">
          <cell r="C185" t="str">
            <v>Monetary authorities</v>
          </cell>
        </row>
        <row r="186">
          <cell r="C186" t="str">
            <v>Drawings</v>
          </cell>
        </row>
        <row r="187">
          <cell r="C187" t="str">
            <v>IMF</v>
          </cell>
        </row>
        <row r="188">
          <cell r="C188" t="str">
            <v>Deutschebank</v>
          </cell>
        </row>
        <row r="189">
          <cell r="C189" t="str">
            <v>KFW</v>
          </cell>
        </row>
        <row r="190">
          <cell r="C190" t="str">
            <v>Repayments</v>
          </cell>
        </row>
        <row r="191">
          <cell r="C191" t="str">
            <v>IMF</v>
          </cell>
        </row>
        <row r="192">
          <cell r="C192" t="str">
            <v>Deutschebank</v>
          </cell>
        </row>
        <row r="193">
          <cell r="C193" t="str">
            <v>KFW</v>
          </cell>
        </row>
        <row r="194">
          <cell r="C194" t="str">
            <v>Banks</v>
          </cell>
        </row>
        <row r="195">
          <cell r="C195" t="str">
            <v>Long-term</v>
          </cell>
        </row>
        <row r="196">
          <cell r="C196" t="str">
            <v>Guaranteed loans</v>
          </cell>
        </row>
        <row r="197">
          <cell r="C197" t="str">
            <v>Other loans</v>
          </cell>
        </row>
        <row r="198">
          <cell r="C198" t="str">
            <v>Short-term</v>
          </cell>
        </row>
        <row r="199">
          <cell r="C199" t="str">
            <v>Guaranteed loans</v>
          </cell>
        </row>
        <row r="200">
          <cell r="C200" t="str">
            <v>Other loans</v>
          </cell>
        </row>
        <row r="201">
          <cell r="C201" t="str">
            <v>Other sectors</v>
          </cell>
        </row>
        <row r="202">
          <cell r="C202" t="str">
            <v>Long-term</v>
          </cell>
        </row>
        <row r="203">
          <cell r="C203" t="str">
            <v>Drawings</v>
          </cell>
        </row>
        <row r="204">
          <cell r="C204" t="str">
            <v>Repayments</v>
          </cell>
        </row>
        <row r="205">
          <cell r="C205" t="str">
            <v>Short-term</v>
          </cell>
        </row>
        <row r="206">
          <cell r="C206" t="str">
            <v>Currency and deposits</v>
          </cell>
        </row>
        <row r="207">
          <cell r="C207" t="str">
            <v>Monetary authorities</v>
          </cell>
        </row>
        <row r="208">
          <cell r="C208" t="str">
            <v>Banks</v>
          </cell>
        </row>
        <row r="209">
          <cell r="C209" t="str">
            <v>Other sectors</v>
          </cell>
        </row>
        <row r="210">
          <cell r="C210" t="str">
            <v>Other Liabilities</v>
          </cell>
        </row>
        <row r="211">
          <cell r="C211" t="str">
            <v>Monetary authorities</v>
          </cell>
        </row>
        <row r="212">
          <cell r="C212" t="str">
            <v>General government</v>
          </cell>
        </row>
        <row r="213">
          <cell r="C213" t="str">
            <v>Banks</v>
          </cell>
        </row>
        <row r="214">
          <cell r="C214" t="str">
            <v>Other sectors</v>
          </cell>
        </row>
        <row r="215">
          <cell r="C215" t="str">
            <v>Long-term</v>
          </cell>
        </row>
        <row r="216">
          <cell r="C216" t="str">
            <v>Short-term</v>
          </cell>
        </row>
        <row r="217">
          <cell r="C217" t="str">
            <v>Reserves Assets</v>
          </cell>
        </row>
        <row r="218">
          <cell r="C218" t="str">
            <v>Monetary gold</v>
          </cell>
        </row>
        <row r="219">
          <cell r="C219" t="str">
            <v>Special drawing rights</v>
          </cell>
        </row>
        <row r="220">
          <cell r="C220" t="str">
            <v>Reserve position in the Fund</v>
          </cell>
        </row>
        <row r="221">
          <cell r="C221" t="str">
            <v>Foreign exchange</v>
          </cell>
        </row>
        <row r="222">
          <cell r="C222" t="str">
            <v>Currency and deposits</v>
          </cell>
        </row>
        <row r="223">
          <cell r="C223" t="str">
            <v>Cash</v>
          </cell>
        </row>
        <row r="224">
          <cell r="C224" t="str">
            <v>Deposits</v>
          </cell>
        </row>
        <row r="225">
          <cell r="C225" t="str">
            <v>Securities</v>
          </cell>
        </row>
        <row r="226">
          <cell r="C226" t="str">
            <v>Equities</v>
          </cell>
        </row>
        <row r="227">
          <cell r="C227" t="str">
            <v>Bonds and notes</v>
          </cell>
        </row>
        <row r="228">
          <cell r="C228" t="str">
            <v>Money market instruments and financial derivatives</v>
          </cell>
        </row>
        <row r="229">
          <cell r="C229" t="str">
            <v>Other claims</v>
          </cell>
        </row>
        <row r="231">
          <cell r="C231" t="str">
            <v xml:space="preserve"> Net Errors and Omissions</v>
          </cell>
        </row>
        <row r="233">
          <cell r="C233" t="str">
            <v>Total Balance</v>
          </cell>
        </row>
      </sheetData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4.9800000000000004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2.0099999999999998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-68.204488750683396</v>
          </cell>
          <cell r="G9">
            <v>-62.498750000000001</v>
          </cell>
          <cell r="H9">
            <v>-96.258500000000026</v>
          </cell>
          <cell r="I9">
            <v>-290.67314017812191</v>
          </cell>
          <cell r="J9">
            <v>-98.04890920000004</v>
          </cell>
          <cell r="K9">
            <v>-64.860377099999994</v>
          </cell>
          <cell r="L9">
            <v>-47.263414699999956</v>
          </cell>
          <cell r="M9">
            <v>-96.369111599999968</v>
          </cell>
          <cell r="N9">
            <v>-306.54181259999996</v>
          </cell>
          <cell r="O9">
            <v>-85.350293799999989</v>
          </cell>
          <cell r="P9">
            <v>-63.920157400000008</v>
          </cell>
          <cell r="Q9">
            <v>-99.626380300000008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-65.822664347400703</v>
          </cell>
          <cell r="V9">
            <v>-69.899446770991275</v>
          </cell>
          <cell r="W9">
            <v>-114.82440136318209</v>
          </cell>
          <cell r="X9">
            <v>-306.93391461586316</v>
          </cell>
          <cell r="Y9">
            <v>-88.770959882624226</v>
          </cell>
          <cell r="Z9">
            <v>-68.205775811340828</v>
          </cell>
          <cell r="AA9">
            <v>-45.621379724318302</v>
          </cell>
          <cell r="AB9">
            <v>-75.257359772490986</v>
          </cell>
          <cell r="AC9">
            <v>-277.85547519077437</v>
          </cell>
          <cell r="AD9">
            <v>-86.46410950811692</v>
          </cell>
          <cell r="AE9">
            <v>-78.199252606684439</v>
          </cell>
          <cell r="AF9">
            <v>-70.018006708055481</v>
          </cell>
          <cell r="AG9">
            <v>-64.790517576270219</v>
          </cell>
          <cell r="AH9">
            <v>-299.47188639912707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-90.061401427438554</v>
          </cell>
          <cell r="F10">
            <v>-92.754488750683393</v>
          </cell>
          <cell r="G10">
            <v>-97.048749999999998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-97.037914699999959</v>
          </cell>
          <cell r="M10">
            <v>-121.86461159999996</v>
          </cell>
          <cell r="N10">
            <v>-455.96281259999995</v>
          </cell>
          <cell r="O10">
            <v>-104.98829379999999</v>
          </cell>
          <cell r="P10">
            <v>-90.508657400000004</v>
          </cell>
          <cell r="Q10">
            <v>-132.95238030000002</v>
          </cell>
          <cell r="R10">
            <v>-186.81694820000001</v>
          </cell>
          <cell r="S10">
            <v>-515.26627969999993</v>
          </cell>
          <cell r="T10">
            <v>-76.091402134289126</v>
          </cell>
          <cell r="U10">
            <v>-91.9201643474007</v>
          </cell>
          <cell r="V10">
            <v>-96.682003304818892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-99.724703455125621</v>
          </cell>
          <cell r="AA10">
            <v>-62.619879724318302</v>
          </cell>
          <cell r="AB10">
            <v>-107.75735977249099</v>
          </cell>
          <cell r="AC10">
            <v>-377.95182584012503</v>
          </cell>
          <cell r="AD10">
            <v>-106.46410950811692</v>
          </cell>
          <cell r="AE10">
            <v>-103.19925260668444</v>
          </cell>
          <cell r="AF10">
            <v>-99.018006708055481</v>
          </cell>
          <cell r="AG10">
            <v>-98.790517576270219</v>
          </cell>
          <cell r="AH10">
            <v>-407.47188639912702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-96.585000000000008</v>
          </cell>
          <cell r="F11">
            <v>-107.01862499999996</v>
          </cell>
          <cell r="G11">
            <v>-117.83875</v>
          </cell>
          <cell r="H11">
            <v>-147.74250000000001</v>
          </cell>
          <cell r="I11">
            <v>-469.18487499999998</v>
          </cell>
          <cell r="J11">
            <v>-134.10400000000004</v>
          </cell>
          <cell r="K11">
            <v>-135.56193999999999</v>
          </cell>
          <cell r="L11">
            <v>-131.50879999999995</v>
          </cell>
          <cell r="M11">
            <v>-158.30079999999995</v>
          </cell>
          <cell r="N11">
            <v>-559.47553999999991</v>
          </cell>
          <cell r="O11">
            <v>-124.72569999999999</v>
          </cell>
          <cell r="P11">
            <v>-129.58860000000001</v>
          </cell>
          <cell r="Q11">
            <v>-135.20885000000004</v>
          </cell>
          <cell r="R11">
            <v>-187.96680000000001</v>
          </cell>
          <cell r="S11">
            <v>-577.48995000000002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-473.97020700000002</v>
          </cell>
          <cell r="Y11">
            <v>-112.99705</v>
          </cell>
          <cell r="Z11">
            <v>-121.4123</v>
          </cell>
          <cell r="AA11">
            <v>-98.612500000000011</v>
          </cell>
          <cell r="AB11">
            <v>-136.24727894163388</v>
          </cell>
          <cell r="AC11">
            <v>-469.26912894163388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-143.73376822277021</v>
          </cell>
          <cell r="AH11">
            <v>-512.76324035920288</v>
          </cell>
          <cell r="AI11">
            <v>-509.17234637805194</v>
          </cell>
          <cell r="AJ11">
            <v>-472.14355669414556</v>
          </cell>
        </row>
        <row r="12">
          <cell r="D12">
            <v>270.89999999999998</v>
          </cell>
          <cell r="E12">
            <v>42.51</v>
          </cell>
          <cell r="F12">
            <v>75.710000000000008</v>
          </cell>
          <cell r="G12">
            <v>89.72</v>
          </cell>
          <cell r="H12">
            <v>82.5</v>
          </cell>
          <cell r="I12">
            <v>290.44</v>
          </cell>
          <cell r="J12">
            <v>36.155000000000001</v>
          </cell>
          <cell r="K12">
            <v>55.768000000000001</v>
          </cell>
          <cell r="L12">
            <v>62.15</v>
          </cell>
          <cell r="M12">
            <v>79.56</v>
          </cell>
          <cell r="N12">
            <v>233.63300000000001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53.216000000000001</v>
          </cell>
          <cell r="S12">
            <v>228.876</v>
          </cell>
          <cell r="T12">
            <v>64.132419999999996</v>
          </cell>
          <cell r="U12">
            <v>61.121499999999997</v>
          </cell>
          <cell r="V12">
            <v>62.19</v>
          </cell>
          <cell r="W12">
            <v>59.849403000000002</v>
          </cell>
          <cell r="X12">
            <v>247.29332299999999</v>
          </cell>
          <cell r="Y12">
            <v>60.959000000000003</v>
          </cell>
          <cell r="Z12">
            <v>84.325000000000003</v>
          </cell>
          <cell r="AA12">
            <v>74.358000000000004</v>
          </cell>
          <cell r="AB12">
            <v>87.067235820312504</v>
          </cell>
          <cell r="AC12">
            <v>306.70923582031253</v>
          </cell>
          <cell r="AD12">
            <v>80.140074514174685</v>
          </cell>
          <cell r="AE12">
            <v>85.426174286407104</v>
          </cell>
          <cell r="AF12">
            <v>90.009994688760656</v>
          </cell>
          <cell r="AG12">
            <v>98.185301562363037</v>
          </cell>
          <cell r="AH12">
            <v>353.76154505170547</v>
          </cell>
          <cell r="AI12">
            <v>397.94636202866349</v>
          </cell>
          <cell r="AJ12">
            <v>438.05935532115279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-230.24250000000001</v>
          </cell>
          <cell r="I13">
            <v>-759.62487499999997</v>
          </cell>
          <cell r="J13">
            <v>-170.25900000000004</v>
          </cell>
          <cell r="K13">
            <v>-191.32993999999999</v>
          </cell>
          <cell r="L13">
            <v>-193.65879999999996</v>
          </cell>
          <cell r="M13">
            <v>-237.86079999999995</v>
          </cell>
          <cell r="N13">
            <v>-793.10853999999995</v>
          </cell>
          <cell r="O13">
            <v>-182.28569999999999</v>
          </cell>
          <cell r="P13">
            <v>-190.27860000000001</v>
          </cell>
          <cell r="Q13">
            <v>-192.61885000000004</v>
          </cell>
          <cell r="R13">
            <v>-241.18280000000001</v>
          </cell>
          <cell r="S13">
            <v>-806.36595000000011</v>
          </cell>
          <cell r="T13">
            <v>-156.98623000000001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-721.26352999999995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-775.97836476194641</v>
          </cell>
          <cell r="AD13">
            <v>-190.12940243236127</v>
          </cell>
          <cell r="AE13">
            <v>-209.15985989079769</v>
          </cell>
          <cell r="AF13">
            <v>-225.31645330261614</v>
          </cell>
          <cell r="AG13">
            <v>-241.91906978513325</v>
          </cell>
          <cell r="AH13">
            <v>-866.52478541090829</v>
          </cell>
          <cell r="AI13">
            <v>-907.11870840671543</v>
          </cell>
          <cell r="AJ13">
            <v>-910.20291201529835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-14.693096347400701</v>
          </cell>
          <cell r="V14">
            <v>-13.924903304818891</v>
          </cell>
          <cell r="W14">
            <v>-20.871728055348477</v>
          </cell>
          <cell r="X14">
            <v>-62.031419841857193</v>
          </cell>
          <cell r="Y14">
            <v>-12.924932888190067</v>
          </cell>
          <cell r="Z14">
            <v>-13.439283455125626</v>
          </cell>
          <cell r="AA14">
            <v>-7.6346547243182812</v>
          </cell>
          <cell r="AB14">
            <v>-14.344073580857099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-5.0425897362000001</v>
          </cell>
          <cell r="AG14">
            <v>0.63043553279999998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27.361999999999998</v>
          </cell>
          <cell r="I15">
            <v>77.709934821878022</v>
          </cell>
          <cell r="J15">
            <v>17.027463999999995</v>
          </cell>
          <cell r="K15">
            <v>24.844243200000001</v>
          </cell>
          <cell r="L15">
            <v>28.270248000000002</v>
          </cell>
          <cell r="M15">
            <v>26.425771999999998</v>
          </cell>
          <cell r="N15">
            <v>96.567727199999993</v>
          </cell>
          <cell r="O15">
            <v>28.260332000000002</v>
          </cell>
          <cell r="P15">
            <v>36.448546</v>
          </cell>
          <cell r="Q15">
            <v>33.731844000000002</v>
          </cell>
          <cell r="R15">
            <v>32.275086000000002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35.175770245181113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33.154794562113644</v>
          </cell>
          <cell r="AB15">
            <v>39.113766400000003</v>
          </cell>
          <cell r="AC15">
            <v>135.6501267445783</v>
          </cell>
          <cell r="AD15">
            <v>30.779013635033927</v>
          </cell>
          <cell r="AE15">
            <v>37.991398094825158</v>
          </cell>
          <cell r="AF15">
            <v>48.4574102638</v>
          </cell>
          <cell r="AG15">
            <v>55.530435532799999</v>
          </cell>
          <cell r="AH15">
            <v>172.75825752645909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-29.459199999999999</v>
          </cell>
          <cell r="G16">
            <v>-36.770000000000003</v>
          </cell>
          <cell r="H16">
            <v>-38.398000000000003</v>
          </cell>
          <cell r="I16">
            <v>-128.51820000000001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-45.582271600000013</v>
          </cell>
          <cell r="N16">
            <v>-159.36739980000002</v>
          </cell>
          <cell r="O16">
            <v>-41.228025799999998</v>
          </cell>
          <cell r="P16">
            <v>-47.953403399999999</v>
          </cell>
          <cell r="Q16">
            <v>-49.4302043</v>
          </cell>
          <cell r="R16">
            <v>-54.952354199999988</v>
          </cell>
          <cell r="S16">
            <v>-193.56398769999998</v>
          </cell>
          <cell r="T16">
            <v>-42.593605279000002</v>
          </cell>
          <cell r="U16">
            <v>-45.201439380000004</v>
          </cell>
          <cell r="V16">
            <v>-49.100673550000003</v>
          </cell>
          <cell r="W16">
            <v>-60.934391850000011</v>
          </cell>
          <cell r="X16">
            <v>-197.83011005900005</v>
          </cell>
          <cell r="Y16">
            <v>-42.899496795780344</v>
          </cell>
          <cell r="Z16">
            <v>-46.846285330000001</v>
          </cell>
          <cell r="AA16">
            <v>-40.789449286431925</v>
          </cell>
          <cell r="AB16">
            <v>-53.457839980857102</v>
          </cell>
          <cell r="AC16">
            <v>-183.99307139306939</v>
          </cell>
          <cell r="AD16">
            <v>-49.722678352964273</v>
          </cell>
          <cell r="AE16">
            <v>-52.052735100619032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40.020000000000003</v>
          </cell>
          <cell r="E17">
            <v>4.33</v>
          </cell>
          <cell r="F17">
            <v>7.9499999999999993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8.0670000000000002</v>
          </cell>
          <cell r="K17">
            <v>18.750999999999998</v>
          </cell>
          <cell r="L17">
            <v>33.314999999999998</v>
          </cell>
          <cell r="M17">
            <v>38.383000000000003</v>
          </cell>
          <cell r="N17">
            <v>98.515999999999991</v>
          </cell>
          <cell r="O17">
            <v>13.083</v>
          </cell>
          <cell r="P17">
            <v>27.922000000000001</v>
          </cell>
          <cell r="Q17">
            <v>5.2716000000000012</v>
          </cell>
          <cell r="R17">
            <v>14.124000000000001</v>
          </cell>
          <cell r="S17">
            <v>60.400600000000004</v>
          </cell>
          <cell r="T17">
            <v>11.651999999999999</v>
          </cell>
          <cell r="U17">
            <v>10.489080000000001</v>
          </cell>
          <cell r="V17">
            <v>12.642000000000001</v>
          </cell>
          <cell r="W17">
            <v>20.167999999999999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54.321347750000001</v>
          </cell>
          <cell r="AD17">
            <v>4.4688831280000016</v>
          </cell>
          <cell r="AE17">
            <v>12.595770003500004</v>
          </cell>
          <cell r="AF17">
            <v>17.331041641999999</v>
          </cell>
          <cell r="AG17">
            <v>16.312815113699997</v>
          </cell>
          <cell r="AH17">
            <v>50.708509887200002</v>
          </cell>
          <cell r="AI17">
            <v>53.937870946896005</v>
          </cell>
          <cell r="AJ17">
            <v>51.43648121066002</v>
          </cell>
        </row>
        <row r="18">
          <cell r="D18">
            <v>18.350000000000001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67.489999999999995</v>
          </cell>
          <cell r="J18">
            <v>15.562276799999999</v>
          </cell>
          <cell r="K18">
            <v>18.1259072</v>
          </cell>
          <cell r="L18">
            <v>16.898527999999999</v>
          </cell>
          <cell r="M18">
            <v>17.209688</v>
          </cell>
          <cell r="N18">
            <v>67.796400000000006</v>
          </cell>
          <cell r="O18">
            <v>19.6221</v>
          </cell>
          <cell r="P18">
            <v>22.662800000000001</v>
          </cell>
          <cell r="Q18">
            <v>12.683229999999998</v>
          </cell>
          <cell r="R18">
            <v>9.7031199999999984</v>
          </cell>
          <cell r="S18">
            <v>64.671250000000001</v>
          </cell>
          <cell r="T18">
            <v>17.652100000000001</v>
          </cell>
          <cell r="U18">
            <v>19.552751999999998</v>
          </cell>
          <cell r="V18">
            <v>21.020399999999999</v>
          </cell>
          <cell r="W18">
            <v>22.116399999999999</v>
          </cell>
          <cell r="X18">
            <v>80.341651999999996</v>
          </cell>
          <cell r="Y18">
            <v>16.902099999999997</v>
          </cell>
          <cell r="Z18">
            <v>20.396799999999999</v>
          </cell>
          <cell r="AA18">
            <v>23.54</v>
          </cell>
          <cell r="AB18">
            <v>24.5</v>
          </cell>
          <cell r="AC18">
            <v>85.338899999999995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34.549999999999997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48.329500000000003</v>
          </cell>
          <cell r="L19">
            <v>49.774500000000003</v>
          </cell>
          <cell r="M19">
            <v>25.4955</v>
          </cell>
          <cell r="N19">
            <v>149.42099999999999</v>
          </cell>
          <cell r="O19">
            <v>19.638000000000002</v>
          </cell>
          <cell r="P19">
            <v>26.5885</v>
          </cell>
          <cell r="Q19">
            <v>33.326000000000008</v>
          </cell>
          <cell r="R19">
            <v>33.17</v>
          </cell>
          <cell r="S19">
            <v>112.72250000000001</v>
          </cell>
          <cell r="T19">
            <v>19.704000000000001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93.774980225994028</v>
          </cell>
          <cell r="Y19">
            <v>19.078923005565862</v>
          </cell>
          <cell r="Z19">
            <v>31.518927643784789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59.194999999999993</v>
          </cell>
          <cell r="F21">
            <v>54.845999999999989</v>
          </cell>
          <cell r="G21">
            <v>45.919999999999995</v>
          </cell>
          <cell r="H21">
            <v>121.98</v>
          </cell>
          <cell r="I21">
            <v>281.94099999999997</v>
          </cell>
          <cell r="J21">
            <v>75.741999999999976</v>
          </cell>
          <cell r="K21">
            <v>62.456000000000003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76.616000000000014</v>
          </cell>
          <cell r="P21">
            <v>63.872000000000014</v>
          </cell>
          <cell r="Q21">
            <v>94.358000000000004</v>
          </cell>
          <cell r="R21">
            <v>167.55100000000002</v>
          </cell>
          <cell r="S21">
            <v>402.39700000000005</v>
          </cell>
          <cell r="T21">
            <v>44.476823750000008</v>
          </cell>
          <cell r="U21">
            <v>42.080171875000005</v>
          </cell>
          <cell r="V21">
            <v>95.870981749999984</v>
          </cell>
          <cell r="W21">
            <v>117.444147875</v>
          </cell>
          <cell r="X21">
            <v>299.87212525000001</v>
          </cell>
          <cell r="Y21">
            <v>75.036649999999995</v>
          </cell>
          <cell r="Z21">
            <v>72.221657699443398</v>
          </cell>
          <cell r="AA21">
            <v>54.211399999999998</v>
          </cell>
          <cell r="AB21">
            <v>104.46457516030006</v>
          </cell>
          <cell r="AC21">
            <v>305.93428285974346</v>
          </cell>
          <cell r="AD21">
            <v>67.582664047287494</v>
          </cell>
          <cell r="AE21">
            <v>90.328552720352576</v>
          </cell>
          <cell r="AF21">
            <v>81.865886605140176</v>
          </cell>
          <cell r="AG21">
            <v>82.58544723015882</v>
          </cell>
          <cell r="AH21">
            <v>322.36255060293905</v>
          </cell>
          <cell r="AI21">
            <v>297.54186070440289</v>
          </cell>
          <cell r="AJ21">
            <v>222.28764698061184</v>
          </cell>
        </row>
        <row r="22">
          <cell r="D22">
            <v>8.0500000000000007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2.5499999999999998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4.7051576994434132</v>
          </cell>
          <cell r="AA22">
            <v>5.14</v>
          </cell>
          <cell r="AB22">
            <v>2.9249999999999998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60.177999999999997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80.456000000000003</v>
          </cell>
          <cell r="S23">
            <v>220.82900000000001</v>
          </cell>
          <cell r="T23">
            <v>14.907999999999999</v>
          </cell>
          <cell r="U23">
            <v>45.454999999999998</v>
          </cell>
          <cell r="V23">
            <v>30.96</v>
          </cell>
          <cell r="W23">
            <v>30.711000000000002</v>
          </cell>
          <cell r="X23">
            <v>122.03400000000001</v>
          </cell>
          <cell r="Y23">
            <v>44.127000000000002</v>
          </cell>
          <cell r="Z23">
            <v>35.153999999999996</v>
          </cell>
          <cell r="AA23">
            <v>20.296500000000002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-4.8099999999999996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1.1100000000000001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-7.0000000000003393E-3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151.19999999999999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44.211000000000013</v>
          </cell>
          <cell r="J25">
            <v>17.712</v>
          </cell>
          <cell r="K25">
            <v>6.3960000000000008</v>
          </cell>
          <cell r="L25">
            <v>58.838000000000001</v>
          </cell>
          <cell r="M25">
            <v>39.908000000000008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-0.50300000000000011</v>
          </cell>
          <cell r="S25">
            <v>35.01100000000001</v>
          </cell>
          <cell r="T25">
            <v>5.6409999999999982</v>
          </cell>
          <cell r="U25">
            <v>9.7140000000000022</v>
          </cell>
          <cell r="V25">
            <v>37.516000000000005</v>
          </cell>
          <cell r="W25">
            <v>20.809000000000005</v>
          </cell>
          <cell r="X25">
            <v>73.680000000000007</v>
          </cell>
          <cell r="Y25">
            <v>21.161000000000001</v>
          </cell>
          <cell r="Z25">
            <v>2.4550000000000001</v>
          </cell>
          <cell r="AA25">
            <v>10.006</v>
          </cell>
          <cell r="AB25">
            <v>11.633000000000003</v>
          </cell>
          <cell r="AC25">
            <v>45.255000000000003</v>
          </cell>
          <cell r="AD25">
            <v>6.580000000000001</v>
          </cell>
          <cell r="AE25">
            <v>32.168999999999997</v>
          </cell>
          <cell r="AF25">
            <v>26.992999999999999</v>
          </cell>
          <cell r="AG25">
            <v>23.408000000000005</v>
          </cell>
          <cell r="AH25">
            <v>89.149999999999991</v>
          </cell>
          <cell r="AI25">
            <v>35.010999999999996</v>
          </cell>
          <cell r="AJ25">
            <v>28.372999999999998</v>
          </cell>
        </row>
        <row r="26">
          <cell r="D26">
            <v>151.19999999999999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83.445999999999998</v>
          </cell>
          <cell r="L26">
            <v>58.938000000000002</v>
          </cell>
          <cell r="M26">
            <v>49.308000000000007</v>
          </cell>
          <cell r="N26">
            <v>219.50299999999999</v>
          </cell>
          <cell r="O26">
            <v>17.867000000000001</v>
          </cell>
          <cell r="P26">
            <v>5.5619999999999994</v>
          </cell>
          <cell r="Q26">
            <v>20.858000000000004</v>
          </cell>
          <cell r="R26">
            <v>60.734000000000002</v>
          </cell>
          <cell r="S26">
            <v>105.02100000000002</v>
          </cell>
          <cell r="T26">
            <v>9.4999999999999982</v>
          </cell>
          <cell r="U26">
            <v>14.373000000000001</v>
          </cell>
          <cell r="V26">
            <v>41.356000000000002</v>
          </cell>
          <cell r="W26">
            <v>30.549000000000003</v>
          </cell>
          <cell r="X26">
            <v>95.778000000000006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70.483000000000004</v>
          </cell>
          <cell r="AD26">
            <v>11.222000000000001</v>
          </cell>
          <cell r="AE26">
            <v>38.808999999999997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-63.104999999999997</v>
          </cell>
          <cell r="F27">
            <v>-5.5339999999999998</v>
          </cell>
          <cell r="G27">
            <v>-5.35</v>
          </cell>
          <cell r="H27">
            <v>-16.7</v>
          </cell>
          <cell r="I27">
            <v>-90.688999999999993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-96.649000000000001</v>
          </cell>
          <cell r="O27">
            <v>-0.86799999999999999</v>
          </cell>
          <cell r="P27">
            <v>-5.3410000000000002</v>
          </cell>
          <cell r="Q27">
            <v>-2.5640000000000001</v>
          </cell>
          <cell r="R27">
            <v>-61.237000000000002</v>
          </cell>
          <cell r="S27">
            <v>-70.010000000000005</v>
          </cell>
          <cell r="T27">
            <v>-3.859</v>
          </cell>
          <cell r="U27">
            <v>-4.6589999999999998</v>
          </cell>
          <cell r="V27">
            <v>-3.84</v>
          </cell>
          <cell r="W27">
            <v>-9.74</v>
          </cell>
          <cell r="X27">
            <v>-22.097999999999999</v>
          </cell>
          <cell r="Y27">
            <v>-5.96</v>
          </cell>
          <cell r="Z27">
            <v>-7.84</v>
          </cell>
          <cell r="AA27">
            <v>-4.55</v>
          </cell>
          <cell r="AB27">
            <v>-6.8780000000000001</v>
          </cell>
          <cell r="AC27">
            <v>-25.228000000000002</v>
          </cell>
          <cell r="AD27">
            <v>-4.6420000000000003</v>
          </cell>
          <cell r="AE27">
            <v>-6.6400000000000006</v>
          </cell>
          <cell r="AF27">
            <v>-5.5620000000000012</v>
          </cell>
          <cell r="AG27">
            <v>-13.111000000000001</v>
          </cell>
          <cell r="AH27">
            <v>-29.955000000000002</v>
          </cell>
          <cell r="AI27">
            <v>-34.429000000000002</v>
          </cell>
          <cell r="AJ27">
            <v>-24.106999999999999</v>
          </cell>
        </row>
        <row r="28">
          <cell r="D28">
            <v>50.977000000000068</v>
          </cell>
          <cell r="E28">
            <v>73.139999999999986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42.679999999999993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89.858000000000018</v>
          </cell>
          <cell r="S28">
            <v>152.76100000000002</v>
          </cell>
          <cell r="T28">
            <v>20.507823750000007</v>
          </cell>
          <cell r="U28">
            <v>-16.328828125000001</v>
          </cell>
          <cell r="V28">
            <v>23.114981749999984</v>
          </cell>
          <cell r="W28">
            <v>58.374147874999991</v>
          </cell>
          <cell r="X28">
            <v>85.668125249999974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4.3026640472875002</v>
          </cell>
          <cell r="AE28">
            <v>-13.040447279647431</v>
          </cell>
          <cell r="AF28">
            <v>4.1728866051401781</v>
          </cell>
          <cell r="AG28">
            <v>-12.522552769841177</v>
          </cell>
          <cell r="AH28">
            <v>-17.087449397060929</v>
          </cell>
          <cell r="AI28">
            <v>32.352860704402943</v>
          </cell>
          <cell r="AJ28">
            <v>13.569146980611841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4.7640000000000002</v>
          </cell>
          <cell r="U29">
            <v>-17.54</v>
          </cell>
          <cell r="V29">
            <v>-0.28000000000000003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27.103000000000002</v>
          </cell>
          <cell r="AC29">
            <v>11.332999999999998</v>
          </cell>
          <cell r="AD29">
            <v>-31.409090909090907</v>
          </cell>
          <cell r="AE29">
            <v>-41.498181818181813</v>
          </cell>
          <cell r="AF29">
            <v>-1.4981818181818198</v>
          </cell>
          <cell r="AG29">
            <v>-1.4981818181818198</v>
          </cell>
          <cell r="AH29">
            <v>-75.903636363636366</v>
          </cell>
        </row>
        <row r="30">
          <cell r="D30">
            <v>0</v>
          </cell>
          <cell r="E30">
            <v>0.27999999999999936</v>
          </cell>
          <cell r="F30">
            <v>4.6100000000000012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-0.80999999999999961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2.1300000000000008</v>
          </cell>
          <cell r="AA30">
            <v>-20.28</v>
          </cell>
          <cell r="AB30">
            <v>-0.30000000000000071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50.977000000000068</v>
          </cell>
          <cell r="E31">
            <v>72.859999999999985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45.499999999999979</v>
          </cell>
          <cell r="K31">
            <v>29.13</v>
          </cell>
          <cell r="L31">
            <v>25.96999999999997</v>
          </cell>
          <cell r="M31">
            <v>32.189999999999991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63.473999999999997</v>
          </cell>
          <cell r="R31">
            <v>42.568000000000012</v>
          </cell>
          <cell r="S31">
            <v>165.87100000000004</v>
          </cell>
          <cell r="T31">
            <v>22.083823750000008</v>
          </cell>
          <cell r="U31">
            <v>8.8111718749999977</v>
          </cell>
          <cell r="V31">
            <v>35.354981749999979</v>
          </cell>
          <cell r="W31">
            <v>27.114147874999993</v>
          </cell>
          <cell r="X31">
            <v>93.364125249999972</v>
          </cell>
          <cell r="Y31">
            <v>25.898649999999996</v>
          </cell>
          <cell r="Z31">
            <v>26.287499999999987</v>
          </cell>
          <cell r="AA31">
            <v>33.248899999999999</v>
          </cell>
          <cell r="AB31">
            <v>20.870575160300053</v>
          </cell>
          <cell r="AC31">
            <v>106.30562516030004</v>
          </cell>
          <cell r="AD31">
            <v>34.711754956378407</v>
          </cell>
          <cell r="AE31">
            <v>28.957734538534382</v>
          </cell>
          <cell r="AF31">
            <v>6.1710684233219979</v>
          </cell>
          <cell r="AG31">
            <v>-9.0243709516593569</v>
          </cell>
          <cell r="AH31">
            <v>60.816186966575437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52.499999999999993</v>
          </cell>
          <cell r="O32">
            <v>11.73</v>
          </cell>
          <cell r="P32">
            <v>18.79</v>
          </cell>
          <cell r="Q32">
            <v>38.590000000000003</v>
          </cell>
          <cell r="R32">
            <v>22.608000000000001</v>
          </cell>
          <cell r="S32">
            <v>91.718000000000004</v>
          </cell>
          <cell r="T32">
            <v>11.213620000000002</v>
          </cell>
          <cell r="U32">
            <v>0.62779999999999792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20.090900000000001</v>
          </cell>
          <cell r="AB32">
            <v>9.6926948129743327</v>
          </cell>
          <cell r="AC32">
            <v>64.629744812974337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66.826494323383471</v>
          </cell>
        </row>
        <row r="34">
          <cell r="D34">
            <v>17.177000000000021</v>
          </cell>
          <cell r="E34">
            <v>-4.5164014274385664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-8.7321401781219379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39.145887399999992</v>
          </cell>
          <cell r="O34">
            <v>-8.7342937999999748</v>
          </cell>
          <cell r="P34">
            <v>-4.81573999999938E-2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-23.742492472400698</v>
          </cell>
          <cell r="V34">
            <v>25.971534979008709</v>
          </cell>
          <cell r="W34">
            <v>2.6197465118179082</v>
          </cell>
          <cell r="X34">
            <v>-7.0617893658631488</v>
          </cell>
          <cell r="Y34">
            <v>-13.734309882624231</v>
          </cell>
          <cell r="Z34">
            <v>4.0158818881025695</v>
          </cell>
          <cell r="AA34">
            <v>8.5900202756816952</v>
          </cell>
          <cell r="AB34">
            <v>29.207215387809072</v>
          </cell>
          <cell r="AC34">
            <v>28.078807668969105</v>
          </cell>
          <cell r="AD34">
            <v>-18.881445460829426</v>
          </cell>
          <cell r="AE34">
            <v>12.129300113668137</v>
          </cell>
          <cell r="AF34">
            <v>11.847879897084695</v>
          </cell>
          <cell r="AG34">
            <v>17.794929653888602</v>
          </cell>
          <cell r="AH34">
            <v>22.890664203812008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-58.859999999999992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-70.960000000000008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-16.559999999999999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-9.3245295164003696</v>
          </cell>
          <cell r="AB36">
            <v>-25.482878312500002</v>
          </cell>
          <cell r="AC36">
            <v>-18.954569580387947</v>
          </cell>
          <cell r="AD36">
            <v>10.089319997</v>
          </cell>
          <cell r="AE36">
            <v>-8.3575970603181844</v>
          </cell>
          <cell r="AF36">
            <v>-19.47676294881818</v>
          </cell>
          <cell r="AG36">
            <v>-11.950480170518182</v>
          </cell>
          <cell r="AH36">
            <v>-29.695520182654548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-4.2561718749999997</v>
          </cell>
          <cell r="V37">
            <v>-1.5030937500000003</v>
          </cell>
          <cell r="W37">
            <v>23.233828124999999</v>
          </cell>
          <cell r="X37">
            <v>15.168468749999999</v>
          </cell>
          <cell r="Y37">
            <v>-3.7363570614000001</v>
          </cell>
          <cell r="Z37">
            <v>-2.3199999999999998</v>
          </cell>
          <cell r="AA37">
            <v>-5.1753999999999998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-0.83220312499999993</v>
          </cell>
          <cell r="AF37">
            <v>9.998153125</v>
          </cell>
          <cell r="AG37">
            <v>-0.83220312499999993</v>
          </cell>
          <cell r="AH37">
            <v>20.53054375</v>
          </cell>
          <cell r="AI37">
            <v>7.7366202000000008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-4.2461718749999999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-2.3199999999999998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-1.8322031249999999</v>
          </cell>
          <cell r="AF38">
            <v>8.998153125</v>
          </cell>
          <cell r="AG38">
            <v>-1.8322031249999999</v>
          </cell>
          <cell r="AH38">
            <v>16.53054375</v>
          </cell>
          <cell r="AI38">
            <v>7.7366202000000008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-0.56999999999999995</v>
          </cell>
          <cell r="S40">
            <v>-0.56999999999999995</v>
          </cell>
          <cell r="T40">
            <v>-2.3160937500000003</v>
          </cell>
          <cell r="U40">
            <v>-4.2461718749999999</v>
          </cell>
          <cell r="V40">
            <v>-2.3160937500000003</v>
          </cell>
          <cell r="W40">
            <v>-4.2461718749999999</v>
          </cell>
          <cell r="X40">
            <v>-13.12453125</v>
          </cell>
          <cell r="Y40">
            <v>-4.25</v>
          </cell>
          <cell r="Z40">
            <v>-2.3199999999999998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-1.8322031249999999</v>
          </cell>
          <cell r="AE40">
            <v>-1.8322031249999999</v>
          </cell>
          <cell r="AF40">
            <v>-4.0308468749999999</v>
          </cell>
          <cell r="AG40">
            <v>-1.8322031249999999</v>
          </cell>
          <cell r="AH40">
            <v>-9.5274562500000002</v>
          </cell>
          <cell r="AI40">
            <v>-18.321379799999999</v>
          </cell>
          <cell r="AJ40">
            <v>-22.716061499999999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0.81299999999999994</v>
          </cell>
          <cell r="W41">
            <v>-1.74</v>
          </cell>
          <cell r="X41">
            <v>-0.92700000000000005</v>
          </cell>
          <cell r="Y41">
            <v>0.51364293859999999</v>
          </cell>
          <cell r="Z41">
            <v>0</v>
          </cell>
          <cell r="AA41">
            <v>1.0045999999999999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-4.9684887506834059</v>
          </cell>
          <cell r="G43">
            <v>1.2812499999999956</v>
          </cell>
          <cell r="H43">
            <v>-6.3485000000000191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-3.3054146999999818</v>
          </cell>
          <cell r="M43">
            <v>-0.38741159999996599</v>
          </cell>
          <cell r="N43">
            <v>-8.2841126000000056</v>
          </cell>
          <cell r="O43">
            <v>-4.0742937999999711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-4.9786643474006986</v>
          </cell>
          <cell r="V43">
            <v>-11.471558770991289</v>
          </cell>
          <cell r="W43">
            <v>9.2935746368179082</v>
          </cell>
          <cell r="X43">
            <v>-12.483320615863196</v>
          </cell>
          <cell r="Y43">
            <v>-5.4428286955122687</v>
          </cell>
          <cell r="Z43">
            <v>5.5208818881030322</v>
          </cell>
          <cell r="AA43">
            <v>-5.9099092407186742</v>
          </cell>
          <cell r="AB43">
            <v>5.7188637809069132E-2</v>
          </cell>
          <cell r="AC43">
            <v>-5.7746674103188411</v>
          </cell>
          <cell r="AD43">
            <v>3.4046714111705754</v>
          </cell>
          <cell r="AE43">
            <v>2.9394999283499526</v>
          </cell>
          <cell r="AF43">
            <v>2.3692700732665148</v>
          </cell>
          <cell r="AG43">
            <v>5.0122463583704207</v>
          </cell>
          <cell r="AH43">
            <v>13.725687771157464</v>
          </cell>
          <cell r="AI43">
            <v>38.732853074442929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6.3585000000000491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3.3674146999999479</v>
          </cell>
          <cell r="M45">
            <v>0.23731159999992713</v>
          </cell>
          <cell r="N45">
            <v>8.2790125999999375</v>
          </cell>
          <cell r="O45">
            <v>4.554293799999968</v>
          </cell>
          <cell r="P45">
            <v>-3.6718425999999909</v>
          </cell>
          <cell r="Q45">
            <v>15.698380300000011</v>
          </cell>
          <cell r="R45">
            <v>-13.014051799999976</v>
          </cell>
          <cell r="S45">
            <v>3.5667797000000121</v>
          </cell>
          <cell r="T45">
            <v>5.3366721342890973</v>
          </cell>
          <cell r="U45">
            <v>4.9786643474007022</v>
          </cell>
          <cell r="V45">
            <v>11.471558770991209</v>
          </cell>
          <cell r="W45">
            <v>-9.2935746368179082</v>
          </cell>
          <cell r="X45">
            <v>12.493320615863098</v>
          </cell>
          <cell r="Y45">
            <v>5.4043098826241804</v>
          </cell>
          <cell r="Z45">
            <v>-5.5658818881025667</v>
          </cell>
          <cell r="AA45">
            <v>5.9822547243182598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-6.0000000000005826E-2</v>
          </cell>
          <cell r="F47">
            <v>-1.9999999999988916E-2</v>
          </cell>
          <cell r="G47">
            <v>-0.12999999999993594</v>
          </cell>
          <cell r="H47">
            <v>1.0000000000029985E-2</v>
          </cell>
          <cell r="I47">
            <v>-0.1999999999999007</v>
          </cell>
          <cell r="J47">
            <v>-4.6999999999989939E-2</v>
          </cell>
          <cell r="K47">
            <v>0.12999999999999545</v>
          </cell>
          <cell r="L47">
            <v>6.1999999999966082E-2</v>
          </cell>
          <cell r="M47">
            <v>-0.15010000000003887</v>
          </cell>
          <cell r="N47">
            <v>-5.1000000000672729E-3</v>
          </cell>
          <cell r="O47">
            <v>0.47999999999999687</v>
          </cell>
          <cell r="P47">
            <v>-0.27999999999998515</v>
          </cell>
          <cell r="Q47">
            <v>-0.15999999999999481</v>
          </cell>
          <cell r="R47">
            <v>-0.45999999999996177</v>
          </cell>
          <cell r="S47">
            <v>-0.41999999999994486</v>
          </cell>
          <cell r="T47">
            <v>9.9999999999802469E-3</v>
          </cell>
          <cell r="U47">
            <v>0</v>
          </cell>
          <cell r="V47">
            <v>-7.9936057773011271E-14</v>
          </cell>
          <cell r="W47">
            <v>0</v>
          </cell>
          <cell r="X47">
            <v>9.9999999999003109E-3</v>
          </cell>
          <cell r="Y47">
            <v>-3.8518812888088227E-2</v>
          </cell>
          <cell r="Z47">
            <v>-4.4999999999534523E-2</v>
          </cell>
          <cell r="AA47">
            <v>7.2345483599585592E-2</v>
          </cell>
          <cell r="AB47">
            <v>5.7188637809069132E-2</v>
          </cell>
          <cell r="AC47">
            <v>4.6015308521031972E-2</v>
          </cell>
          <cell r="AD47">
            <v>3.4046714111705754</v>
          </cell>
          <cell r="AE47">
            <v>2.9394999283499526</v>
          </cell>
          <cell r="AF47">
            <v>2.3692700732665148</v>
          </cell>
          <cell r="AG47">
            <v>5.0122463583704207</v>
          </cell>
          <cell r="AH47">
            <v>13.725687771157464</v>
          </cell>
          <cell r="AI47">
            <v>38.732853074442929</v>
          </cell>
          <cell r="AJ47">
            <v>-12.256107272855802</v>
          </cell>
        </row>
        <row r="51">
          <cell r="D51">
            <v>-16.971087160450281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-18.175042841515911</v>
          </cell>
          <cell r="J51">
            <v>-25.340258254373659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-31.515469346439129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-14.588503222906141</v>
          </cell>
          <cell r="AI51">
            <v>-11.62687545982056</v>
          </cell>
          <cell r="AJ51">
            <v>-9.3550704768790194</v>
          </cell>
        </row>
        <row r="52">
          <cell r="D52">
            <v>-28.620883219210629</v>
          </cell>
          <cell r="E52">
            <v>-24.421163764493432</v>
          </cell>
          <cell r="F52">
            <v>-23.192693201491725</v>
          </cell>
          <cell r="G52">
            <v>-23.546068965775309</v>
          </cell>
          <cell r="H52">
            <v>-30.678946829509446</v>
          </cell>
          <cell r="I52">
            <v>-25.497004256448541</v>
          </cell>
          <cell r="J52">
            <v>-32.013697906625382</v>
          </cell>
          <cell r="K52">
            <v>-29.235438296907233</v>
          </cell>
          <cell r="L52">
            <v>-23.109141945746199</v>
          </cell>
          <cell r="M52">
            <v>-27.529628859350275</v>
          </cell>
          <cell r="N52">
            <v>-27.827699357001677</v>
          </cell>
          <cell r="O52">
            <v>-24.104003761999831</v>
          </cell>
          <cell r="P52">
            <v>-19.522017652795416</v>
          </cell>
          <cell r="Q52">
            <v>-26.325036748202095</v>
          </cell>
          <cell r="R52">
            <v>-38.319171798508961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-28.983877802780739</v>
          </cell>
          <cell r="X52">
            <v>-21.714259625776432</v>
          </cell>
          <cell r="AC52">
            <v>-19.736717522962589</v>
          </cell>
          <cell r="AH52">
            <v>-19.849625951381579</v>
          </cell>
          <cell r="AI52">
            <v>-16.762040102421221</v>
          </cell>
          <cell r="AJ52">
            <v>-13.50982679700399</v>
          </cell>
        </row>
        <row r="53">
          <cell r="D53">
            <v>23.276276981979478</v>
          </cell>
          <cell r="I53">
            <v>23.019467273063658</v>
          </cell>
          <cell r="N53">
            <v>20.15235960053144</v>
          </cell>
          <cell r="S53">
            <v>37.638416988386709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-56.433508406325807</v>
          </cell>
          <cell r="I54">
            <v>-55.533299112635518</v>
          </cell>
          <cell r="N54">
            <v>-58.130210107253014</v>
          </cell>
          <cell r="S54">
            <v>-104.66250653386449</v>
          </cell>
          <cell r="X54">
            <v>-49.805327951398226</v>
          </cell>
          <cell r="AC54">
            <v>-50.129894262023697</v>
          </cell>
          <cell r="AH54">
            <v>-53.083763735835056</v>
          </cell>
          <cell r="AI54">
            <v>-49.461177169945863</v>
          </cell>
          <cell r="AJ54">
            <v>-45.400793586495212</v>
          </cell>
        </row>
        <row r="55">
          <cell r="D55">
            <v>110.03993791134999</v>
          </cell>
          <cell r="G55">
            <v>106.96599999999999</v>
          </cell>
          <cell r="H55">
            <v>168.40799999999999</v>
          </cell>
          <cell r="I55">
            <v>168.40799999999999</v>
          </cell>
          <cell r="J55">
            <v>148.46600000000001</v>
          </cell>
          <cell r="K55">
            <v>170.38499999999999</v>
          </cell>
          <cell r="L55">
            <v>225.37100000000001</v>
          </cell>
          <cell r="M55">
            <v>239.81299999999999</v>
          </cell>
          <cell r="N55">
            <v>239.81299999999999</v>
          </cell>
          <cell r="O55">
            <v>316.791</v>
          </cell>
          <cell r="P55">
            <v>308.899</v>
          </cell>
          <cell r="Q55">
            <v>262.03399999999999</v>
          </cell>
          <cell r="R55">
            <v>292.09199999999998</v>
          </cell>
          <cell r="S55">
            <v>292.09199999999998</v>
          </cell>
          <cell r="T55">
            <v>284.23399999999998</v>
          </cell>
          <cell r="U55">
            <v>259.64299999999997</v>
          </cell>
          <cell r="V55">
            <v>293.83600000000001</v>
          </cell>
          <cell r="W55">
            <v>304.61700000000002</v>
          </cell>
          <cell r="X55">
            <v>304.61700000000002</v>
          </cell>
          <cell r="Y55">
            <v>286.64499999999998</v>
          </cell>
          <cell r="Z55">
            <v>280.108</v>
          </cell>
          <cell r="AA55">
            <v>285.88799999999998</v>
          </cell>
          <cell r="AB55">
            <v>303.14600000000002</v>
          </cell>
          <cell r="AC55">
            <v>303.14600000000002</v>
          </cell>
          <cell r="AD55">
            <v>293.056680003</v>
          </cell>
          <cell r="AE55">
            <v>301.4142770633182</v>
          </cell>
          <cell r="AF55">
            <v>320.89104001213639</v>
          </cell>
          <cell r="AG55">
            <v>332.84152018265456</v>
          </cell>
          <cell r="AH55">
            <v>332.84152018265456</v>
          </cell>
          <cell r="AI55">
            <v>334.0266583826546</v>
          </cell>
          <cell r="AJ55">
            <v>336.61458888265452</v>
          </cell>
        </row>
        <row r="56">
          <cell r="Q56">
            <v>325.12599999999998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350.15899999999999</v>
          </cell>
          <cell r="W56">
            <v>332.31200000000001</v>
          </cell>
          <cell r="X56">
            <v>332.31200000000001</v>
          </cell>
          <cell r="Y56">
            <v>338.94</v>
          </cell>
          <cell r="Z56">
            <v>330.00299999999999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3.0213424610014492</v>
          </cell>
          <cell r="S57">
            <v>3.5053495928547789</v>
          </cell>
          <cell r="X57">
            <v>3.9771834345033077</v>
          </cell>
          <cell r="AC57">
            <v>3.7095732371964885</v>
          </cell>
          <cell r="AH57">
            <v>3.5381892232208787</v>
          </cell>
          <cell r="AI57">
            <v>3.5101703818009953</v>
          </cell>
          <cell r="AJ57">
            <v>3.441162884067321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465.48219999999998</v>
          </cell>
          <cell r="K59">
            <v>495.30756666666667</v>
          </cell>
          <cell r="L59">
            <v>502.51333333333332</v>
          </cell>
          <cell r="M59">
            <v>500.26</v>
          </cell>
          <cell r="N59">
            <v>490.89077500000002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504.86500000000001</v>
          </cell>
          <cell r="T59">
            <v>538.67999999999995</v>
          </cell>
          <cell r="U59">
            <v>539.87</v>
          </cell>
          <cell r="V59">
            <v>539.11</v>
          </cell>
          <cell r="W59">
            <v>522</v>
          </cell>
          <cell r="X59">
            <v>534.91499999999996</v>
          </cell>
          <cell r="Y59">
            <v>527.46</v>
          </cell>
          <cell r="Z59">
            <v>536.22</v>
          </cell>
          <cell r="AA59">
            <v>542.79</v>
          </cell>
          <cell r="AB59">
            <v>549.82000000000005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522.25598167659405</v>
          </cell>
          <cell r="E60">
            <v>148.49747422846539</v>
          </cell>
          <cell r="F60">
            <v>162.821055</v>
          </cell>
          <cell r="G60">
            <v>171.14524</v>
          </cell>
          <cell r="H60">
            <v>178.74525700000001</v>
          </cell>
          <cell r="I60">
            <v>661.20902622846506</v>
          </cell>
          <cell r="J60">
            <v>180.10874831608677</v>
          </cell>
          <cell r="K60">
            <v>191.76658830400001</v>
          </cell>
          <cell r="L60">
            <v>211.01106259200003</v>
          </cell>
          <cell r="M60">
            <v>221.448646876</v>
          </cell>
          <cell r="N60">
            <v>804.33504608808698</v>
          </cell>
          <cell r="O60">
            <v>217.529229613951</v>
          </cell>
          <cell r="P60">
            <v>233.15161132111999</v>
          </cell>
          <cell r="Q60">
            <v>254.19247528064</v>
          </cell>
          <cell r="R60">
            <v>250.51173122385498</v>
          </cell>
          <cell r="S60">
            <v>955.38504743956605</v>
          </cell>
          <cell r="T60">
            <v>233.23466129421001</v>
          </cell>
          <cell r="U60">
            <v>248.45802221168799</v>
          </cell>
          <cell r="V60">
            <v>260.46077838474696</v>
          </cell>
          <cell r="W60">
            <v>244.96376972745901</v>
          </cell>
          <cell r="X60">
            <v>987.11723161810403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1032.4549999999999</v>
          </cell>
          <cell r="AH60">
            <v>1129.03657765864</v>
          </cell>
          <cell r="AI60">
            <v>1255.26647121006</v>
          </cell>
          <cell r="AJ60">
            <v>1383.3542949703301</v>
          </cell>
        </row>
        <row r="61">
          <cell r="D61">
            <v>1286.7178038475538</v>
          </cell>
          <cell r="E61">
            <v>368.78423279066322</v>
          </cell>
          <cell r="F61">
            <v>399.92978799339068</v>
          </cell>
          <cell r="G61">
            <v>412.16540281548629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387.16668431810081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487.52866889275839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483.13104632588329</v>
          </cell>
          <cell r="W61">
            <v>469.27925235145403</v>
          </cell>
          <cell r="X61">
            <v>1845.372127568126</v>
          </cell>
          <cell r="Y61">
            <v>442.21992557485328</v>
          </cell>
          <cell r="Z61">
            <v>472.40434689516957</v>
          </cell>
          <cell r="AA61">
            <v>349.56060354833363</v>
          </cell>
          <cell r="AB61">
            <v>524.28649083989262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2515.1896272187819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4.9800000000000004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2.0099999999999998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33.110381544223969</v>
          </cell>
          <cell r="J71">
            <v>53.89538921329293</v>
          </cell>
          <cell r="K71">
            <v>-4.9030668097338292</v>
          </cell>
          <cell r="L71">
            <v>-24.377024020480491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-33.934144074042862</v>
          </cell>
          <cell r="U71">
            <v>2.9763802606041452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-34.732845778042019</v>
          </cell>
          <cell r="AB71">
            <v>-34.4587397112075</v>
          </cell>
          <cell r="AC71">
            <v>-9.4738437300033524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37.539953006173249</v>
          </cell>
          <cell r="K72">
            <v>22.031697467758434</v>
          </cell>
          <cell r="L72">
            <v>-1.1164801195320706E-2</v>
          </cell>
          <cell r="M72">
            <v>-4.7251655675737396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-27.280727816485069</v>
          </cell>
          <cell r="W72">
            <v>-27.193262513990433</v>
          </cell>
          <cell r="X72">
            <v>-22.232657049640579</v>
          </cell>
          <cell r="Y72">
            <v>41.737278934421965</v>
          </cell>
          <cell r="Z72">
            <v>8.4905626128219751</v>
          </cell>
          <cell r="AA72">
            <v>-35.231089981772072</v>
          </cell>
          <cell r="AB72">
            <v>-20.775574569526285</v>
          </cell>
          <cell r="AC72">
            <v>-5.6792023572906629</v>
          </cell>
          <cell r="AD72">
            <v>-1.2849094898970037</v>
          </cell>
          <cell r="AE72">
            <v>3.4841408709952191</v>
          </cell>
          <cell r="AF72">
            <v>58.125514044387472</v>
          </cell>
          <cell r="AG72">
            <v>-8.3213269285295581</v>
          </cell>
          <cell r="AH72">
            <v>7.8105352430521293</v>
          </cell>
          <cell r="AI72">
            <v>-6.1136479842356124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7.1464202920621602</v>
          </cell>
          <cell r="N73">
            <v>19.244155089185242</v>
          </cell>
          <cell r="O73">
            <v>-6.9933037045875182</v>
          </cell>
          <cell r="P73">
            <v>-4.4063547629961448</v>
          </cell>
          <cell r="Q73">
            <v>2.8135379533537446</v>
          </cell>
          <cell r="R73">
            <v>18.740271685297898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-13.454225717148731</v>
          </cell>
          <cell r="AC73">
            <v>-0.99185096213571455</v>
          </cell>
          <cell r="AD73">
            <v>-2.66177044605449</v>
          </cell>
          <cell r="AE73">
            <v>1.9119855273234947</v>
          </cell>
          <cell r="AF73">
            <v>37.210250844320427</v>
          </cell>
          <cell r="AG73">
            <v>5.4947807686811956</v>
          </cell>
          <cell r="AH73">
            <v>9.2684791594246576</v>
          </cell>
          <cell r="AI73">
            <v>-0.70030253702184098</v>
          </cell>
          <cell r="AJ73">
            <v>-7.2723489300444299</v>
          </cell>
        </row>
        <row r="74">
          <cell r="I74">
            <v>7.2129937246216258</v>
          </cell>
          <cell r="J74">
            <v>-14.949423665019992</v>
          </cell>
          <cell r="K74">
            <v>-26.339981508387282</v>
          </cell>
          <cell r="L74">
            <v>-30.728934462773069</v>
          </cell>
          <cell r="M74">
            <v>-3.5636363636363626</v>
          </cell>
          <cell r="N74">
            <v>-19.558945048891331</v>
          </cell>
          <cell r="O74">
            <v>59.203429677776228</v>
          </cell>
          <cell r="P74">
            <v>8.8258499497920013</v>
          </cell>
          <cell r="Q74">
            <v>-7.6267095736122172</v>
          </cell>
          <cell r="R74">
            <v>-33.112116641528416</v>
          </cell>
          <cell r="S74">
            <v>-2.0360993524031272</v>
          </cell>
          <cell r="T74">
            <v>11.418380820013894</v>
          </cell>
          <cell r="U74">
            <v>0.71099027846430829</v>
          </cell>
          <cell r="V74">
            <v>8.3260755965859516</v>
          </cell>
          <cell r="W74">
            <v>12.465053743235117</v>
          </cell>
          <cell r="X74">
            <v>8.0468563763784715</v>
          </cell>
          <cell r="Y74">
            <v>-4.9482305517240661</v>
          </cell>
          <cell r="Z74">
            <v>37.962909941673558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4.7071524781626408</v>
          </cell>
          <cell r="L75">
            <v>-6.696874981180045</v>
          </cell>
          <cell r="M75">
            <v>3.308815705180379</v>
          </cell>
          <cell r="N75">
            <v>4.4079210807834528</v>
          </cell>
          <cell r="O75">
            <v>7.0637675541380673</v>
          </cell>
          <cell r="P75">
            <v>-0.54949058155769137</v>
          </cell>
          <cell r="Q75">
            <v>-0.53700115873893139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-9.9117349993449011</v>
          </cell>
          <cell r="X75">
            <v>-10.553821127987874</v>
          </cell>
          <cell r="Y75">
            <v>10.809750638638803</v>
          </cell>
          <cell r="Z75">
            <v>22.178758409030451</v>
          </cell>
          <cell r="AA75">
            <v>-3.1571668920186085</v>
          </cell>
          <cell r="AB75">
            <v>2.7785286283554598</v>
          </cell>
          <cell r="AC75">
            <v>7.5859699660603184</v>
          </cell>
          <cell r="AD75">
            <v>9.2973785231161798</v>
          </cell>
          <cell r="AE75">
            <v>1.6635582807773375</v>
          </cell>
          <cell r="AF75">
            <v>30.262936918501197</v>
          </cell>
          <cell r="AG75">
            <v>8.3310997688705157</v>
          </cell>
          <cell r="AH75">
            <v>11.668678504553355</v>
          </cell>
          <cell r="AI75">
            <v>4.6846811169466207</v>
          </cell>
          <cell r="AJ75">
            <v>0.34000000000000341</v>
          </cell>
        </row>
        <row r="76">
          <cell r="I76">
            <v>114.65257785433874</v>
          </cell>
          <cell r="J76">
            <v>8.6747505251714614</v>
          </cell>
          <cell r="K76">
            <v>10.002989369947016</v>
          </cell>
          <cell r="L76">
            <v>10.397213884992951</v>
          </cell>
          <cell r="M76">
            <v>73.581910112359594</v>
          </cell>
          <cell r="N76">
            <v>23.601292781477468</v>
          </cell>
          <cell r="O76">
            <v>-3.1950002411224858</v>
          </cell>
          <cell r="P76">
            <v>-20.682654966520374</v>
          </cell>
          <cell r="Q76">
            <v>-0.28128949404410264</v>
          </cell>
          <cell r="R76">
            <v>18.378976710337881</v>
          </cell>
          <cell r="S76">
            <v>7.7241007781864823E-2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-8.5333469721437041</v>
          </cell>
          <cell r="AA76">
            <v>-45.172655370064859</v>
          </cell>
          <cell r="AB76">
            <v>-31.275103130804908</v>
          </cell>
          <cell r="AC76">
            <v>-22.067002864457237</v>
          </cell>
          <cell r="AD76">
            <v>46.566832352683178</v>
          </cell>
          <cell r="AE76">
            <v>4.6286214048934369</v>
          </cell>
          <cell r="AF76">
            <v>-33.951306008140833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-25.543048090144922</v>
          </cell>
        </row>
        <row r="77">
          <cell r="I77">
            <v>171.71305881775527</v>
          </cell>
          <cell r="J77">
            <v>47.237830117163838</v>
          </cell>
          <cell r="K77">
            <v>52.668406891938901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46.708216090880967</v>
          </cell>
          <cell r="Q77">
            <v>19.319236251482479</v>
          </cell>
          <cell r="R77">
            <v>22.134884082099873</v>
          </cell>
          <cell r="S77">
            <v>35.361794038371045</v>
          </cell>
          <cell r="T77">
            <v>6.3395615618063914</v>
          </cell>
          <cell r="U77">
            <v>-16.297503245810404</v>
          </cell>
          <cell r="V77">
            <v>4.2806027597575422</v>
          </cell>
          <cell r="W77">
            <v>24.128759237547911</v>
          </cell>
          <cell r="X77">
            <v>3.8884984876066682</v>
          </cell>
          <cell r="Y77">
            <v>-0.25738540088325124</v>
          </cell>
          <cell r="Z77">
            <v>9.50120050498235</v>
          </cell>
          <cell r="AA77">
            <v>-5.7453629841817957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46.155061142115557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8.8999999999999915</v>
          </cell>
        </row>
        <row r="78">
          <cell r="I78">
            <v>145.87373254256747</v>
          </cell>
          <cell r="J78">
            <v>27.341467498221078</v>
          </cell>
          <cell r="K78">
            <v>33.57147342765586</v>
          </cell>
          <cell r="L78">
            <v>19.69782621702474</v>
          </cell>
          <cell r="M78">
            <v>18.710015104953399</v>
          </cell>
          <cell r="N78">
            <v>24.003759623150671</v>
          </cell>
          <cell r="O78">
            <v>35.515309229977817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21.457705868901272</v>
          </cell>
          <cell r="T78">
            <v>3.312260173757835</v>
          </cell>
          <cell r="U78">
            <v>-5.7388294153903416</v>
          </cell>
          <cell r="V78">
            <v>-0.66665868504209413</v>
          </cell>
          <cell r="W78">
            <v>10.885862374937204</v>
          </cell>
          <cell r="X78">
            <v>2.2039855707106142</v>
          </cell>
          <cell r="Y78">
            <v>0.71816300774885633</v>
          </cell>
          <cell r="Z78">
            <v>3.6389238319870572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2.6977521345032329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61.369604838166197</v>
          </cell>
          <cell r="P79">
            <v>20.500983652071355</v>
          </cell>
          <cell r="Q79">
            <v>0.79804691533252026</v>
          </cell>
          <cell r="R79">
            <v>-19.337204997667044</v>
          </cell>
          <cell r="S79">
            <v>8.9009739770191487</v>
          </cell>
          <cell r="T79">
            <v>9.7459435891146313</v>
          </cell>
          <cell r="U79">
            <v>-5.6709753174612132</v>
          </cell>
          <cell r="V79">
            <v>6.8288351124222544</v>
          </cell>
          <cell r="W79">
            <v>16.868402858575848</v>
          </cell>
          <cell r="X79">
            <v>6.5352448788663224</v>
          </cell>
          <cell r="Y79">
            <v>-3.4514967920682693</v>
          </cell>
          <cell r="Z79">
            <v>28.486525763215241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4.8292481362887969</v>
          </cell>
          <cell r="AF79">
            <v>28.791559661825659</v>
          </cell>
          <cell r="AG79">
            <v>21.821616876029239</v>
          </cell>
          <cell r="AH79">
            <v>19.025355205617018</v>
          </cell>
          <cell r="AI79">
            <v>12.313992014687813</v>
          </cell>
          <cell r="AJ79">
            <v>9.6940685077512541</v>
          </cell>
        </row>
        <row r="80">
          <cell r="I80">
            <v>22.310170903682476</v>
          </cell>
          <cell r="J80">
            <v>23.128458886039311</v>
          </cell>
          <cell r="K80">
            <v>8.7145445314781966</v>
          </cell>
          <cell r="L80">
            <v>-2.7246319968485295</v>
          </cell>
          <cell r="M80">
            <v>5.5101786960640311</v>
          </cell>
          <cell r="N80">
            <v>7.2435249016606917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4.4778242517465259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-5.9239565266915406</v>
          </cell>
          <cell r="W80">
            <v>-6.0524264329304032</v>
          </cell>
          <cell r="X80">
            <v>-8.0841961614767257</v>
          </cell>
          <cell r="Y80">
            <v>8.6560405727512375</v>
          </cell>
          <cell r="Z80">
            <v>18.255260155623262</v>
          </cell>
          <cell r="AA80">
            <v>-6.1263069831638006</v>
          </cell>
          <cell r="AB80">
            <v>-0.51738896386267186</v>
          </cell>
          <cell r="AC80">
            <v>4.4476203853822511</v>
          </cell>
          <cell r="AD80">
            <v>10.60454036308407</v>
          </cell>
          <cell r="AE80">
            <v>3.4162986680796905</v>
          </cell>
          <cell r="AF80">
            <v>30.434374742955441</v>
          </cell>
          <cell r="AG80">
            <v>7.2430337419207262</v>
          </cell>
          <cell r="AH80">
            <v>12.159607912607356</v>
          </cell>
          <cell r="AI80">
            <v>4.8438340394806829</v>
          </cell>
          <cell r="AJ80">
            <v>1.1571278507505269</v>
          </cell>
        </row>
        <row r="81">
          <cell r="I81">
            <v>11.76911544227886</v>
          </cell>
          <cell r="J81">
            <v>86.304849884526561</v>
          </cell>
          <cell r="K81">
            <v>135.86163522012581</v>
          </cell>
          <cell r="L81">
            <v>50.746606334841601</v>
          </cell>
          <cell r="M81">
            <v>270.85024154589382</v>
          </cell>
          <cell r="N81">
            <v>120.24591996422978</v>
          </cell>
          <cell r="O81">
            <v>62.17924879137226</v>
          </cell>
          <cell r="P81">
            <v>48.909391499120062</v>
          </cell>
          <cell r="Q81">
            <v>-84.176497073390365</v>
          </cell>
          <cell r="R81">
            <v>-63.202459422140009</v>
          </cell>
          <cell r="S81">
            <v>-38.689552966015661</v>
          </cell>
          <cell r="T81">
            <v>-10.937858289383172</v>
          </cell>
          <cell r="U81">
            <v>-62.434352840054437</v>
          </cell>
          <cell r="V81">
            <v>139.81333940359661</v>
          </cell>
          <cell r="W81">
            <v>42.79241008212972</v>
          </cell>
          <cell r="X81">
            <v>-9.0222944805183971</v>
          </cell>
          <cell r="Y81">
            <v>-89.958805355303824</v>
          </cell>
          <cell r="Z81">
            <v>40.432526017534428</v>
          </cell>
          <cell r="AA81">
            <v>58.893173548489131</v>
          </cell>
          <cell r="AB81">
            <v>-9.0936495934153072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-6.6508619768183053</v>
          </cell>
          <cell r="AI81">
            <v>6.3684795054708871</v>
          </cell>
          <cell r="AJ81">
            <v>-4.6375388800546204</v>
          </cell>
        </row>
        <row r="82">
          <cell r="I82">
            <v>267.7929155313351</v>
          </cell>
          <cell r="J82">
            <v>7.1782148760330529</v>
          </cell>
          <cell r="K82">
            <v>-7.0466297435897332</v>
          </cell>
          <cell r="L82">
            <v>30.490563706563705</v>
          </cell>
          <cell r="M82">
            <v>-16.132124756335287</v>
          </cell>
          <cell r="N82">
            <v>0.45399318417544521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-4.6096105397926834</v>
          </cell>
          <cell r="T82">
            <v>-10.039700134032543</v>
          </cell>
          <cell r="U82">
            <v>-13.723141006406991</v>
          </cell>
          <cell r="V82">
            <v>65.733807555330969</v>
          </cell>
          <cell r="W82">
            <v>127.93080988383122</v>
          </cell>
          <cell r="X82">
            <v>24.230863018729337</v>
          </cell>
          <cell r="Y82">
            <v>-4.2487862633907838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6.4956425532921998</v>
          </cell>
          <cell r="AE82">
            <v>7.8600564794477634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9.7826086956521721</v>
          </cell>
          <cell r="AJ82">
            <v>0.99009900990098743</v>
          </cell>
        </row>
        <row r="83">
          <cell r="I83">
            <v>-21.881254169446308</v>
          </cell>
          <cell r="J83">
            <v>-2.0056925996205024</v>
          </cell>
          <cell r="K83">
            <v>96.861507128309597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-44.984947082009953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0.33608310418576082</v>
          </cell>
          <cell r="U83">
            <v>-1.8466630310096406</v>
          </cell>
          <cell r="V83">
            <v>-19.634650021521892</v>
          </cell>
          <cell r="W83">
            <v>-36.114188446890559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-36.531451063941191</v>
          </cell>
          <cell r="AB83">
            <v>53.367547692195217</v>
          </cell>
          <cell r="AC83">
            <v>6.7409989403595318</v>
          </cell>
          <cell r="AD83">
            <v>4.8277200666171325</v>
          </cell>
          <cell r="AE83">
            <v>-20.682580693922361</v>
          </cell>
          <cell r="AF83">
            <v>70.603288525458112</v>
          </cell>
          <cell r="AG83">
            <v>4.6153846153846274</v>
          </cell>
          <cell r="AH83">
            <v>7.8960414634263287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 1"/>
      <sheetName val="N  2"/>
      <sheetName val="N 3"/>
      <sheetName val="N 4"/>
      <sheetName val="N 5"/>
      <sheetName val=" N 6_9"/>
      <sheetName val=" N 7_9.1"/>
      <sheetName val="N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">
          <cell r="D39">
            <v>87210</v>
          </cell>
        </row>
        <row r="40">
          <cell r="D40">
            <v>84300</v>
          </cell>
        </row>
        <row r="42">
          <cell r="D42">
            <v>74400</v>
          </cell>
        </row>
        <row r="60">
          <cell r="J60">
            <v>1380538788.8699999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Օրինակելի ձև 1"/>
      <sheetName val="Օրինակելի ձև 2"/>
      <sheetName val="N 1"/>
      <sheetName val="N 2"/>
      <sheetName val=" N 3"/>
      <sheetName val="N 4"/>
      <sheetName val="Sheet1"/>
    </sheetNames>
    <sheetDataSet>
      <sheetData sheetId="0" refreshError="1"/>
      <sheetData sheetId="1" refreshError="1">
        <row r="34">
          <cell r="I34">
            <v>1000</v>
          </cell>
          <cell r="L34">
            <v>2000</v>
          </cell>
          <cell r="O34">
            <v>4000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1"/>
      <sheetName val="N 2"/>
      <sheetName val="N 3"/>
      <sheetName val=" N 4 "/>
    </sheetNames>
    <sheetDataSet>
      <sheetData sheetId="0"/>
      <sheetData sheetId="1">
        <row r="67">
          <cell r="G67" t="e">
            <v>#REF!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86"/>
  <sheetViews>
    <sheetView zoomScale="80" zoomScaleNormal="80" zoomScaleSheetLayoutView="100" workbookViewId="0">
      <selection activeCell="C25" sqref="C25"/>
    </sheetView>
  </sheetViews>
  <sheetFormatPr defaultColWidth="9.140625" defaultRowHeight="17.25"/>
  <cols>
    <col min="1" max="1" width="9.140625" style="15" customWidth="1"/>
    <col min="2" max="2" width="10.85546875" style="37" customWidth="1"/>
    <col min="3" max="3" width="68.7109375" style="15" customWidth="1"/>
    <col min="4" max="4" width="30.85546875" style="38" customWidth="1"/>
    <col min="5" max="5" width="13.7109375" style="15" hidden="1" customWidth="1"/>
    <col min="6" max="6" width="12.42578125" style="15" hidden="1" customWidth="1"/>
    <col min="7" max="7" width="11.7109375" style="15" hidden="1" customWidth="1"/>
    <col min="8" max="8" width="14.7109375" style="15" bestFit="1" customWidth="1"/>
    <col min="9" max="9" width="15.28515625" style="15" bestFit="1" customWidth="1"/>
    <col min="10" max="10" width="13" style="15" customWidth="1"/>
    <col min="11" max="16384" width="9.140625" style="15"/>
  </cols>
  <sheetData>
    <row r="1" spans="1:10" ht="82.5" customHeight="1">
      <c r="A1" s="12"/>
      <c r="B1" s="13"/>
      <c r="C1" s="423" t="s">
        <v>62</v>
      </c>
      <c r="D1" s="423"/>
      <c r="E1" s="14"/>
    </row>
    <row r="2" spans="1:10" ht="87" customHeight="1">
      <c r="A2" s="424" t="s">
        <v>21</v>
      </c>
      <c r="B2" s="424"/>
      <c r="C2" s="424"/>
      <c r="D2" s="424"/>
      <c r="E2" s="16"/>
    </row>
    <row r="3" spans="1:10" ht="30" customHeight="1">
      <c r="A3" s="17"/>
      <c r="B3" s="18"/>
      <c r="C3" s="19"/>
      <c r="D3" s="82" t="s">
        <v>22</v>
      </c>
      <c r="E3" s="20"/>
    </row>
    <row r="4" spans="1:10" ht="120" customHeight="1">
      <c r="A4" s="425" t="s">
        <v>8</v>
      </c>
      <c r="B4" s="425"/>
      <c r="C4" s="77" t="s">
        <v>23</v>
      </c>
      <c r="D4" s="85" t="s">
        <v>24</v>
      </c>
    </row>
    <row r="5" spans="1:10" ht="41.25" customHeight="1">
      <c r="A5" s="77" t="s">
        <v>25</v>
      </c>
      <c r="B5" s="77" t="s">
        <v>26</v>
      </c>
      <c r="C5" s="77" t="s">
        <v>27</v>
      </c>
      <c r="D5" s="21" t="s">
        <v>29</v>
      </c>
    </row>
    <row r="6" spans="1:10" ht="39" customHeight="1">
      <c r="A6" s="77"/>
      <c r="B6" s="77"/>
      <c r="C6" s="78" t="s">
        <v>30</v>
      </c>
      <c r="D6" s="22">
        <f>D7+D27</f>
        <v>0</v>
      </c>
    </row>
    <row r="7" spans="1:10" ht="27" customHeight="1">
      <c r="A7" s="426"/>
      <c r="B7" s="426"/>
      <c r="C7" s="23" t="s">
        <v>49</v>
      </c>
      <c r="D7" s="51">
        <f>D15+D21</f>
        <v>-81051</v>
      </c>
    </row>
    <row r="8" spans="1:10" ht="22.5" customHeight="1">
      <c r="A8" s="52">
        <v>1139</v>
      </c>
      <c r="B8" s="53"/>
      <c r="C8" s="54" t="s">
        <v>17</v>
      </c>
      <c r="D8" s="134">
        <f>D15+D21</f>
        <v>-81051</v>
      </c>
      <c r="J8" s="126"/>
    </row>
    <row r="9" spans="1:10" ht="19.5" customHeight="1">
      <c r="A9" s="56"/>
      <c r="B9" s="57"/>
      <c r="C9" s="58" t="s">
        <v>50</v>
      </c>
      <c r="D9" s="135"/>
      <c r="I9" s="130"/>
    </row>
    <row r="10" spans="1:10" ht="24" customHeight="1">
      <c r="A10" s="56"/>
      <c r="B10" s="57"/>
      <c r="C10" s="54" t="s">
        <v>18</v>
      </c>
      <c r="D10" s="60"/>
    </row>
    <row r="11" spans="1:10" ht="57.75" customHeight="1">
      <c r="A11" s="56"/>
      <c r="B11" s="57"/>
      <c r="C11" s="31" t="s">
        <v>51</v>
      </c>
      <c r="D11" s="59"/>
      <c r="F11" s="15" t="s">
        <v>52</v>
      </c>
    </row>
    <row r="12" spans="1:10" ht="24.75" customHeight="1">
      <c r="A12" s="56"/>
      <c r="B12" s="57"/>
      <c r="C12" s="54" t="s">
        <v>53</v>
      </c>
      <c r="D12" s="59"/>
    </row>
    <row r="13" spans="1:10" ht="41.25" customHeight="1">
      <c r="A13" s="56"/>
      <c r="B13" s="61"/>
      <c r="C13" s="31" t="s">
        <v>54</v>
      </c>
      <c r="D13" s="59"/>
    </row>
    <row r="14" spans="1:10" ht="21.75" customHeight="1">
      <c r="A14" s="56"/>
      <c r="B14" s="62"/>
      <c r="C14" s="427" t="s">
        <v>55</v>
      </c>
      <c r="D14" s="428"/>
    </row>
    <row r="15" spans="1:10" ht="24.75" customHeight="1">
      <c r="A15" s="56"/>
      <c r="B15" s="63">
        <v>11001</v>
      </c>
      <c r="C15" s="64" t="s">
        <v>56</v>
      </c>
      <c r="D15" s="55">
        <f>-D35+-D48+-D60+-D41+-D73+-D79</f>
        <v>218949</v>
      </c>
    </row>
    <row r="16" spans="1:10" ht="24.75" customHeight="1">
      <c r="A16" s="56"/>
      <c r="B16" s="65"/>
      <c r="C16" s="58" t="s">
        <v>57</v>
      </c>
      <c r="D16" s="66"/>
      <c r="H16" s="126"/>
    </row>
    <row r="17" spans="1:9" ht="22.5" customHeight="1">
      <c r="A17" s="56"/>
      <c r="B17" s="65"/>
      <c r="C17" s="64" t="s">
        <v>58</v>
      </c>
      <c r="D17" s="66"/>
    </row>
    <row r="18" spans="1:9" ht="78" customHeight="1">
      <c r="A18" s="56"/>
      <c r="B18" s="65"/>
      <c r="C18" s="67" t="s">
        <v>59</v>
      </c>
      <c r="D18" s="66"/>
    </row>
    <row r="19" spans="1:9" ht="20.25" customHeight="1">
      <c r="A19" s="56"/>
      <c r="B19" s="65"/>
      <c r="C19" s="64" t="s">
        <v>60</v>
      </c>
      <c r="D19" s="66"/>
    </row>
    <row r="20" spans="1:9" ht="22.5" customHeight="1">
      <c r="A20" s="56"/>
      <c r="B20" s="65"/>
      <c r="C20" s="67" t="s">
        <v>61</v>
      </c>
      <c r="D20" s="66"/>
    </row>
    <row r="21" spans="1:9" ht="24.75" customHeight="1">
      <c r="A21" s="56"/>
      <c r="B21" s="63">
        <v>11001</v>
      </c>
      <c r="C21" s="64" t="s">
        <v>56</v>
      </c>
      <c r="D21" s="34">
        <v>-300000</v>
      </c>
    </row>
    <row r="22" spans="1:9" ht="24.75" customHeight="1">
      <c r="A22" s="56"/>
      <c r="B22" s="65"/>
      <c r="C22" s="58" t="s">
        <v>57</v>
      </c>
      <c r="D22" s="66"/>
      <c r="H22" s="130"/>
      <c r="I22" s="130"/>
    </row>
    <row r="23" spans="1:9" ht="22.5" customHeight="1">
      <c r="A23" s="56"/>
      <c r="B23" s="65"/>
      <c r="C23" s="64" t="s">
        <v>58</v>
      </c>
      <c r="D23" s="66"/>
    </row>
    <row r="24" spans="1:9" ht="78.75" customHeight="1">
      <c r="A24" s="56"/>
      <c r="B24" s="65"/>
      <c r="C24" s="67" t="s">
        <v>59</v>
      </c>
      <c r="D24" s="66"/>
    </row>
    <row r="25" spans="1:9" ht="20.25" customHeight="1">
      <c r="A25" s="56"/>
      <c r="B25" s="65"/>
      <c r="C25" s="64" t="s">
        <v>60</v>
      </c>
      <c r="D25" s="66"/>
    </row>
    <row r="26" spans="1:9" ht="22.5" customHeight="1">
      <c r="A26" s="56"/>
      <c r="B26" s="65"/>
      <c r="C26" s="67" t="s">
        <v>61</v>
      </c>
      <c r="D26" s="66"/>
    </row>
    <row r="27" spans="1:9" ht="24" customHeight="1">
      <c r="A27" s="422"/>
      <c r="B27" s="422"/>
      <c r="C27" s="23" t="s">
        <v>13</v>
      </c>
      <c r="D27" s="377">
        <f>+D28+D66</f>
        <v>81051</v>
      </c>
      <c r="H27" s="181"/>
    </row>
    <row r="28" spans="1:9" s="81" customFormat="1" ht="27" customHeight="1">
      <c r="A28" s="98" t="s">
        <v>95</v>
      </c>
      <c r="B28" s="98"/>
      <c r="C28" s="99" t="s">
        <v>31</v>
      </c>
      <c r="D28" s="100">
        <f>D35+D48+D60+D41+D54</f>
        <v>117470.6</v>
      </c>
      <c r="E28" s="15"/>
      <c r="F28" s="15"/>
      <c r="G28" s="15"/>
    </row>
    <row r="29" spans="1:9" s="81" customFormat="1" ht="39.75" customHeight="1">
      <c r="A29" s="94"/>
      <c r="B29" s="44"/>
      <c r="C29" s="96" t="s">
        <v>84</v>
      </c>
      <c r="D29" s="92"/>
      <c r="E29" s="15"/>
      <c r="F29" s="15"/>
      <c r="G29" s="15"/>
    </row>
    <row r="30" spans="1:9" s="81" customFormat="1" ht="24.75" customHeight="1">
      <c r="A30" s="48"/>
      <c r="B30" s="50"/>
      <c r="C30" s="91" t="s">
        <v>32</v>
      </c>
      <c r="D30" s="92"/>
      <c r="E30" s="15"/>
      <c r="F30" s="15"/>
      <c r="G30" s="15"/>
    </row>
    <row r="31" spans="1:9" s="81" customFormat="1" ht="39" customHeight="1">
      <c r="A31" s="48"/>
      <c r="B31" s="50"/>
      <c r="C31" s="96" t="s">
        <v>85</v>
      </c>
      <c r="D31" s="92"/>
      <c r="E31" s="15"/>
      <c r="F31" s="15"/>
      <c r="G31" s="15"/>
    </row>
    <row r="32" spans="1:9" s="81" customFormat="1" ht="25.5" customHeight="1">
      <c r="A32" s="48"/>
      <c r="B32" s="50"/>
      <c r="C32" s="91" t="s">
        <v>33</v>
      </c>
      <c r="D32" s="92"/>
      <c r="E32" s="15"/>
      <c r="F32" s="15"/>
      <c r="G32" s="15"/>
    </row>
    <row r="33" spans="1:9" s="81" customFormat="1" ht="42" customHeight="1">
      <c r="A33" s="48"/>
      <c r="B33" s="50"/>
      <c r="C33" s="44" t="s">
        <v>86</v>
      </c>
      <c r="D33" s="94"/>
      <c r="E33" s="15"/>
      <c r="F33" s="15"/>
      <c r="G33" s="15"/>
    </row>
    <row r="34" spans="1:9" s="81" customFormat="1" ht="24.75" customHeight="1">
      <c r="A34" s="26"/>
      <c r="B34" s="420" t="s">
        <v>34</v>
      </c>
      <c r="C34" s="420"/>
      <c r="D34" s="421"/>
      <c r="E34" s="15"/>
      <c r="F34" s="15"/>
      <c r="G34" s="15"/>
    </row>
    <row r="35" spans="1:9" s="29" customFormat="1" ht="20.25" customHeight="1">
      <c r="A35" s="25"/>
      <c r="B35" s="127">
        <v>11001</v>
      </c>
      <c r="C35" s="128" t="s">
        <v>35</v>
      </c>
      <c r="D35" s="89">
        <v>-37030</v>
      </c>
      <c r="E35" s="89">
        <f>'[4]N 8'!J54</f>
        <v>0</v>
      </c>
      <c r="G35" s="29">
        <f>'[5]Օրինակելի ձև 2'!$I$34</f>
        <v>1000</v>
      </c>
      <c r="H35" s="129"/>
      <c r="I35" s="129"/>
    </row>
    <row r="36" spans="1:9" s="29" customFormat="1" ht="97.5" customHeight="1">
      <c r="A36" s="25"/>
      <c r="B36" s="35"/>
      <c r="C36" s="116" t="s">
        <v>102</v>
      </c>
      <c r="D36" s="86"/>
      <c r="E36" s="88"/>
      <c r="G36" s="36" t="e">
        <f>#REF!+G35</f>
        <v>#REF!</v>
      </c>
      <c r="H36" s="129"/>
    </row>
    <row r="37" spans="1:9" s="29" customFormat="1" ht="17.25" customHeight="1">
      <c r="A37" s="25"/>
      <c r="B37" s="35"/>
      <c r="C37" s="128" t="s">
        <v>36</v>
      </c>
      <c r="D37" s="86"/>
      <c r="E37" s="88"/>
      <c r="I37" s="129"/>
    </row>
    <row r="38" spans="1:9" s="29" customFormat="1" ht="76.5" customHeight="1">
      <c r="A38" s="25"/>
      <c r="B38" s="35"/>
      <c r="C38" s="116" t="s">
        <v>103</v>
      </c>
      <c r="D38" s="86"/>
      <c r="E38" s="88"/>
    </row>
    <row r="39" spans="1:9" s="29" customFormat="1" ht="18" customHeight="1">
      <c r="A39" s="25"/>
      <c r="B39" s="35"/>
      <c r="C39" s="128" t="s">
        <v>37</v>
      </c>
      <c r="D39" s="86"/>
      <c r="E39" s="88"/>
    </row>
    <row r="40" spans="1:9" s="29" customFormat="1" ht="18" customHeight="1">
      <c r="A40" s="25"/>
      <c r="B40" s="35"/>
      <c r="C40" s="116" t="s">
        <v>93</v>
      </c>
      <c r="D40" s="86"/>
      <c r="E40" s="88"/>
    </row>
    <row r="41" spans="1:9" s="29" customFormat="1" ht="25.5" customHeight="1">
      <c r="A41" s="25"/>
      <c r="B41" s="127">
        <v>11004</v>
      </c>
      <c r="C41" s="128" t="s">
        <v>35</v>
      </c>
      <c r="D41" s="89">
        <v>-15000</v>
      </c>
      <c r="E41" s="131"/>
    </row>
    <row r="42" spans="1:9" s="29" customFormat="1" ht="57.75" customHeight="1">
      <c r="A42" s="25"/>
      <c r="B42" s="35"/>
      <c r="C42" s="116" t="s">
        <v>128</v>
      </c>
      <c r="D42" s="128"/>
      <c r="E42" s="131"/>
    </row>
    <row r="43" spans="1:9" s="29" customFormat="1" ht="26.25" customHeight="1">
      <c r="A43" s="25"/>
      <c r="B43" s="35"/>
      <c r="C43" s="128" t="s">
        <v>36</v>
      </c>
      <c r="D43" s="128"/>
      <c r="E43" s="131"/>
    </row>
    <row r="44" spans="1:9" s="29" customFormat="1" ht="58.5" customHeight="1">
      <c r="A44" s="25"/>
      <c r="B44" s="35"/>
      <c r="C44" s="116" t="s">
        <v>129</v>
      </c>
      <c r="D44" s="128"/>
      <c r="E44" s="131"/>
    </row>
    <row r="45" spans="1:9" s="29" customFormat="1">
      <c r="A45" s="25"/>
      <c r="B45" s="35"/>
      <c r="C45" s="128" t="s">
        <v>37</v>
      </c>
      <c r="D45" s="128"/>
      <c r="E45" s="131"/>
    </row>
    <row r="46" spans="1:9" s="29" customFormat="1">
      <c r="A46" s="25"/>
      <c r="B46" s="35"/>
      <c r="C46" s="116" t="s">
        <v>93</v>
      </c>
      <c r="D46" s="128"/>
      <c r="E46" s="131"/>
    </row>
    <row r="47" spans="1:9" s="29" customFormat="1" ht="25.5" customHeight="1">
      <c r="A47" s="25"/>
      <c r="B47" s="84"/>
      <c r="C47" s="32" t="s">
        <v>34</v>
      </c>
      <c r="D47" s="33"/>
    </row>
    <row r="48" spans="1:9" s="29" customFormat="1" ht="20.25" customHeight="1">
      <c r="A48" s="25"/>
      <c r="B48" s="46">
        <v>12002</v>
      </c>
      <c r="C48" s="93" t="s">
        <v>35</v>
      </c>
      <c r="D48" s="89">
        <v>-27479.4</v>
      </c>
      <c r="E48" s="89">
        <f>'[4]N 8'!J60</f>
        <v>1380538788.8699999</v>
      </c>
      <c r="G48" s="29">
        <f>'[5]Օրինակելի ձև 2'!$I$34</f>
        <v>1000</v>
      </c>
      <c r="H48" s="129"/>
    </row>
    <row r="49" spans="1:8" s="29" customFormat="1" ht="93.75" customHeight="1">
      <c r="A49" s="25"/>
      <c r="B49" s="45"/>
      <c r="C49" s="87" t="s">
        <v>104</v>
      </c>
      <c r="D49" s="86"/>
      <c r="E49" s="88"/>
      <c r="G49" s="36" t="e">
        <f>#REF!+G48</f>
        <v>#REF!</v>
      </c>
      <c r="H49" s="129"/>
    </row>
    <row r="50" spans="1:8" s="29" customFormat="1" ht="21.75" customHeight="1">
      <c r="A50" s="25"/>
      <c r="B50" s="45"/>
      <c r="C50" s="86" t="s">
        <v>36</v>
      </c>
      <c r="D50" s="86"/>
      <c r="E50" s="88"/>
    </row>
    <row r="51" spans="1:8" s="29" customFormat="1" ht="60.75" customHeight="1">
      <c r="A51" s="25"/>
      <c r="B51" s="45"/>
      <c r="C51" s="87" t="s">
        <v>105</v>
      </c>
      <c r="D51" s="86"/>
      <c r="E51" s="88"/>
    </row>
    <row r="52" spans="1:8" s="29" customFormat="1" ht="18" customHeight="1">
      <c r="A52" s="25"/>
      <c r="B52" s="45"/>
      <c r="C52" s="86" t="s">
        <v>37</v>
      </c>
      <c r="D52" s="86"/>
      <c r="E52" s="88"/>
    </row>
    <row r="53" spans="1:8" s="29" customFormat="1" ht="18" customHeight="1">
      <c r="A53" s="25"/>
      <c r="B53" s="45"/>
      <c r="C53" s="87" t="s">
        <v>94</v>
      </c>
      <c r="D53" s="86"/>
      <c r="E53" s="88"/>
    </row>
    <row r="54" spans="1:8" s="29" customFormat="1" ht="23.25" customHeight="1">
      <c r="A54" s="25"/>
      <c r="B54" s="76">
        <v>12003</v>
      </c>
      <c r="C54" s="30" t="s">
        <v>35</v>
      </c>
      <c r="D54" s="34">
        <f>-D21</f>
        <v>300000</v>
      </c>
      <c r="E54" s="29">
        <f>'[5]Օրինակելի ձև 2'!$I$34</f>
        <v>1000</v>
      </c>
      <c r="F54" s="29">
        <f>'[5]Օրինակելի ձև 2'!$L$34</f>
        <v>2000</v>
      </c>
      <c r="G54" s="29">
        <f>'[5]Օրինակելի ձև 2'!$O$34</f>
        <v>4000</v>
      </c>
    </row>
    <row r="55" spans="1:8" s="29" customFormat="1" ht="56.25" customHeight="1">
      <c r="A55" s="25"/>
      <c r="B55" s="45"/>
      <c r="C55" s="3" t="s">
        <v>253</v>
      </c>
      <c r="D55" s="28"/>
      <c r="E55" s="36" t="e">
        <f>#REF!+E54</f>
        <v>#REF!</v>
      </c>
      <c r="F55" s="36" t="e">
        <f>#REF!+F54</f>
        <v>#REF!</v>
      </c>
      <c r="G55" s="36">
        <f>D54+G54</f>
        <v>304000</v>
      </c>
    </row>
    <row r="56" spans="1:8" s="29" customFormat="1" ht="23.25" customHeight="1">
      <c r="A56" s="25"/>
      <c r="B56" s="45"/>
      <c r="C56" s="30" t="s">
        <v>36</v>
      </c>
      <c r="D56" s="28"/>
    </row>
    <row r="57" spans="1:8" s="29" customFormat="1" ht="57.75" customHeight="1">
      <c r="A57" s="25"/>
      <c r="B57" s="45"/>
      <c r="C57" s="378" t="s">
        <v>254</v>
      </c>
      <c r="D57" s="28"/>
    </row>
    <row r="58" spans="1:8" s="29" customFormat="1" ht="21" customHeight="1">
      <c r="A58" s="25"/>
      <c r="B58" s="45"/>
      <c r="C58" s="30" t="s">
        <v>37</v>
      </c>
      <c r="D58" s="28"/>
    </row>
    <row r="59" spans="1:8" s="29" customFormat="1" ht="23.25" customHeight="1">
      <c r="A59" s="25"/>
      <c r="B59" s="47"/>
      <c r="C59" s="3" t="s">
        <v>185</v>
      </c>
      <c r="D59" s="28"/>
    </row>
    <row r="60" spans="1:8" s="29" customFormat="1" ht="23.25" customHeight="1">
      <c r="A60" s="25"/>
      <c r="B60" s="46">
        <v>32001</v>
      </c>
      <c r="C60" s="86" t="s">
        <v>35</v>
      </c>
      <c r="D60" s="89">
        <v>-103020</v>
      </c>
      <c r="E60" s="89">
        <f>'[4]N 8'!J66</f>
        <v>0</v>
      </c>
      <c r="G60" s="29">
        <f>'[5]Օրինակելի ձև 2'!$I$34</f>
        <v>1000</v>
      </c>
    </row>
    <row r="61" spans="1:8" s="29" customFormat="1" ht="97.5" customHeight="1">
      <c r="A61" s="25"/>
      <c r="B61" s="45"/>
      <c r="C61" s="87" t="s">
        <v>106</v>
      </c>
      <c r="D61" s="86"/>
      <c r="E61" s="88"/>
      <c r="G61" s="36" t="e">
        <f>#REF!+G60</f>
        <v>#REF!</v>
      </c>
    </row>
    <row r="62" spans="1:8" s="29" customFormat="1" ht="18" customHeight="1">
      <c r="A62" s="25"/>
      <c r="B62" s="45"/>
      <c r="C62" s="86" t="s">
        <v>36</v>
      </c>
      <c r="D62" s="86"/>
      <c r="E62" s="88"/>
    </row>
    <row r="63" spans="1:8" s="29" customFormat="1" ht="75.75" customHeight="1">
      <c r="A63" s="25"/>
      <c r="B63" s="45"/>
      <c r="C63" s="87" t="s">
        <v>107</v>
      </c>
      <c r="D63" s="86"/>
      <c r="E63" s="88"/>
    </row>
    <row r="64" spans="1:8" s="29" customFormat="1" ht="18" customHeight="1">
      <c r="A64" s="25"/>
      <c r="B64" s="45"/>
      <c r="C64" s="86" t="s">
        <v>37</v>
      </c>
      <c r="D64" s="86"/>
      <c r="E64" s="88"/>
    </row>
    <row r="65" spans="1:7" s="29" customFormat="1" ht="43.5" customHeight="1">
      <c r="A65" s="25"/>
      <c r="B65" s="45"/>
      <c r="C65" s="87" t="s">
        <v>101</v>
      </c>
      <c r="D65" s="86"/>
      <c r="E65" s="88"/>
    </row>
    <row r="66" spans="1:7" s="24" customFormat="1" ht="24.75" customHeight="1">
      <c r="A66" s="310">
        <v>1173</v>
      </c>
      <c r="B66" s="132"/>
      <c r="C66" s="133" t="s">
        <v>31</v>
      </c>
      <c r="D66" s="101">
        <f>D73+D79</f>
        <v>-36419.600000000006</v>
      </c>
    </row>
    <row r="67" spans="1:7" s="29" customFormat="1" ht="24.75" customHeight="1">
      <c r="A67" s="25"/>
      <c r="B67" s="90"/>
      <c r="C67" s="87" t="s">
        <v>96</v>
      </c>
      <c r="D67" s="88"/>
    </row>
    <row r="68" spans="1:7" s="29" customFormat="1" ht="20.25" customHeight="1">
      <c r="A68" s="25"/>
      <c r="B68" s="90"/>
      <c r="C68" s="86" t="s">
        <v>32</v>
      </c>
      <c r="D68" s="88"/>
    </row>
    <row r="69" spans="1:7" s="29" customFormat="1" ht="25.5" customHeight="1">
      <c r="A69" s="25"/>
      <c r="B69" s="90"/>
      <c r="C69" s="87" t="s">
        <v>97</v>
      </c>
      <c r="D69" s="88"/>
    </row>
    <row r="70" spans="1:7" s="29" customFormat="1" ht="22.5" customHeight="1">
      <c r="A70" s="25"/>
      <c r="B70" s="90"/>
      <c r="C70" s="86" t="s">
        <v>33</v>
      </c>
      <c r="D70" s="88"/>
    </row>
    <row r="71" spans="1:7" s="29" customFormat="1" ht="22.5" customHeight="1">
      <c r="A71" s="25"/>
      <c r="B71" s="84"/>
      <c r="C71" s="87" t="s">
        <v>98</v>
      </c>
      <c r="D71" s="88"/>
    </row>
    <row r="72" spans="1:7" s="29" customFormat="1" ht="21.75" customHeight="1">
      <c r="A72" s="25"/>
      <c r="B72" s="83"/>
      <c r="C72" s="32" t="s">
        <v>34</v>
      </c>
      <c r="D72" s="34"/>
    </row>
    <row r="73" spans="1:7" s="29" customFormat="1" ht="23.25" customHeight="1">
      <c r="A73" s="25"/>
      <c r="B73" s="45">
        <v>32001</v>
      </c>
      <c r="C73" s="86" t="s">
        <v>35</v>
      </c>
      <c r="D73" s="89">
        <v>-25836.9</v>
      </c>
      <c r="E73" s="29">
        <f>'[5]Օրինակելի ձև 2'!$I$34</f>
        <v>1000</v>
      </c>
      <c r="F73" s="29">
        <f>'[5]Օրինակելի ձև 2'!$L$34</f>
        <v>2000</v>
      </c>
      <c r="G73" s="29">
        <f>'[5]Օրինակելի ձև 2'!$O$34</f>
        <v>4000</v>
      </c>
    </row>
    <row r="74" spans="1:7" s="29" customFormat="1" ht="27" customHeight="1">
      <c r="A74" s="25"/>
      <c r="B74" s="45"/>
      <c r="C74" s="87" t="s">
        <v>99</v>
      </c>
      <c r="D74" s="88"/>
      <c r="E74" s="36" t="e">
        <f>#REF!+E73</f>
        <v>#REF!</v>
      </c>
      <c r="F74" s="36" t="e">
        <f>#REF!+F73</f>
        <v>#REF!</v>
      </c>
      <c r="G74" s="36">
        <f>D73+G73</f>
        <v>-21836.9</v>
      </c>
    </row>
    <row r="75" spans="1:7" s="29" customFormat="1" ht="23.25" customHeight="1">
      <c r="A75" s="25"/>
      <c r="B75" s="45"/>
      <c r="C75" s="86" t="s">
        <v>36</v>
      </c>
      <c r="D75" s="88"/>
    </row>
    <row r="76" spans="1:7" s="29" customFormat="1" ht="39.75" customHeight="1">
      <c r="A76" s="25"/>
      <c r="B76" s="45"/>
      <c r="C76" s="87" t="s">
        <v>100</v>
      </c>
      <c r="D76" s="88"/>
    </row>
    <row r="77" spans="1:7" s="29" customFormat="1" ht="21" customHeight="1">
      <c r="A77" s="25"/>
      <c r="B77" s="45"/>
      <c r="C77" s="86" t="s">
        <v>37</v>
      </c>
      <c r="D77" s="88"/>
    </row>
    <row r="78" spans="1:7" s="29" customFormat="1" ht="40.5" customHeight="1">
      <c r="A78" s="25"/>
      <c r="B78" s="47"/>
      <c r="C78" s="87" t="s">
        <v>101</v>
      </c>
      <c r="D78" s="88"/>
    </row>
    <row r="79" spans="1:7" ht="24.75" customHeight="1">
      <c r="A79" s="311"/>
      <c r="B79" s="45" t="s">
        <v>219</v>
      </c>
      <c r="C79" s="86" t="s">
        <v>35</v>
      </c>
      <c r="D79" s="89">
        <v>-10582.7</v>
      </c>
    </row>
    <row r="80" spans="1:7" ht="24" customHeight="1">
      <c r="A80" s="311"/>
      <c r="B80" s="45"/>
      <c r="C80" s="87" t="s">
        <v>220</v>
      </c>
      <c r="D80" s="313"/>
    </row>
    <row r="81" spans="1:4" ht="25.5" customHeight="1">
      <c r="A81" s="311"/>
      <c r="B81" s="45"/>
      <c r="C81" s="86" t="s">
        <v>36</v>
      </c>
      <c r="D81" s="313"/>
    </row>
    <row r="82" spans="1:4" ht="34.5">
      <c r="A82" s="311"/>
      <c r="B82" s="45"/>
      <c r="C82" s="87" t="s">
        <v>221</v>
      </c>
      <c r="D82" s="313"/>
    </row>
    <row r="83" spans="1:4">
      <c r="A83" s="311"/>
      <c r="B83" s="45"/>
      <c r="C83" s="86" t="s">
        <v>37</v>
      </c>
      <c r="D83" s="313"/>
    </row>
    <row r="84" spans="1:4" ht="44.25" customHeight="1">
      <c r="A84" s="312"/>
      <c r="B84" s="47"/>
      <c r="C84" s="87" t="s">
        <v>101</v>
      </c>
      <c r="D84" s="313"/>
    </row>
    <row r="86" spans="1:4">
      <c r="D86" s="38">
        <f>D79+D73+D54+D41+D60+D48+D35+D21+D15</f>
        <v>0</v>
      </c>
    </row>
  </sheetData>
  <mergeCells count="7">
    <mergeCell ref="B34:D34"/>
    <mergeCell ref="A27:B27"/>
    <mergeCell ref="C1:D1"/>
    <mergeCell ref="A2:D2"/>
    <mergeCell ref="A4:B4"/>
    <mergeCell ref="A7:B7"/>
    <mergeCell ref="C14:D14"/>
  </mergeCells>
  <pageMargins left="0.2" right="0.2" top="0.48" bottom="0.2" header="0.27" footer="0.24"/>
  <pageSetup paperSize="9" scale="82" orientation="portrait" r:id="rId1"/>
  <ignoredErrors>
    <ignoredError sqref="A28:C29 B79:C82 D80:D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09"/>
  <sheetViews>
    <sheetView zoomScale="80" zoomScaleNormal="80" zoomScaleSheetLayoutView="70" workbookViewId="0">
      <selection activeCell="F34" sqref="F34"/>
    </sheetView>
  </sheetViews>
  <sheetFormatPr defaultColWidth="9.140625" defaultRowHeight="17.25"/>
  <cols>
    <col min="1" max="1" width="4.7109375" style="29" customWidth="1"/>
    <col min="2" max="2" width="5.5703125" style="29" customWidth="1"/>
    <col min="3" max="3" width="4.7109375" style="29" customWidth="1"/>
    <col min="4" max="4" width="7.7109375" style="29" customWidth="1"/>
    <col min="5" max="5" width="8.140625" style="29" customWidth="1"/>
    <col min="6" max="6" width="75.140625" style="29" customWidth="1"/>
    <col min="7" max="7" width="0.140625" style="40" hidden="1" customWidth="1"/>
    <col min="8" max="8" width="29.5703125" style="40" customWidth="1"/>
    <col min="9" max="9" width="27.140625" style="29" customWidth="1"/>
    <col min="10" max="16384" width="9.140625" style="29"/>
  </cols>
  <sheetData>
    <row r="1" spans="1:11" ht="69" customHeight="1">
      <c r="F1" s="423" t="s">
        <v>92</v>
      </c>
      <c r="G1" s="423"/>
      <c r="H1" s="423"/>
    </row>
    <row r="2" spans="1:11" ht="42" customHeight="1">
      <c r="A2" s="444" t="s">
        <v>38</v>
      </c>
      <c r="B2" s="444"/>
      <c r="C2" s="444"/>
      <c r="D2" s="444"/>
      <c r="E2" s="444"/>
      <c r="F2" s="444"/>
      <c r="G2" s="444"/>
      <c r="H2" s="444"/>
    </row>
    <row r="3" spans="1:11" ht="21" customHeight="1">
      <c r="D3" s="39"/>
      <c r="E3" s="39"/>
      <c r="F3" s="39"/>
      <c r="G3" s="445" t="s">
        <v>22</v>
      </c>
      <c r="H3" s="445"/>
    </row>
    <row r="4" spans="1:11" ht="111" customHeight="1">
      <c r="A4" s="446" t="s">
        <v>39</v>
      </c>
      <c r="B4" s="446" t="s">
        <v>40</v>
      </c>
      <c r="C4" s="446" t="s">
        <v>41</v>
      </c>
      <c r="D4" s="447" t="s">
        <v>42</v>
      </c>
      <c r="E4" s="447"/>
      <c r="F4" s="447" t="s">
        <v>43</v>
      </c>
      <c r="G4" s="448" t="s">
        <v>24</v>
      </c>
      <c r="H4" s="449"/>
    </row>
    <row r="5" spans="1:11" ht="32.25" customHeight="1">
      <c r="A5" s="446"/>
      <c r="B5" s="446"/>
      <c r="C5" s="446"/>
      <c r="D5" s="381" t="s">
        <v>44</v>
      </c>
      <c r="E5" s="79" t="s">
        <v>45</v>
      </c>
      <c r="F5" s="447"/>
      <c r="G5" s="21" t="s">
        <v>28</v>
      </c>
      <c r="H5" s="21" t="s">
        <v>29</v>
      </c>
    </row>
    <row r="6" spans="1:11" ht="40.5" customHeight="1">
      <c r="A6" s="429"/>
      <c r="B6" s="430"/>
      <c r="C6" s="430"/>
      <c r="D6" s="430"/>
      <c r="E6" s="430"/>
      <c r="F6" s="80" t="s">
        <v>30</v>
      </c>
      <c r="G6" s="72" t="e">
        <f>G7+#REF!+#REF!</f>
        <v>#REF!</v>
      </c>
      <c r="H6" s="72">
        <f>H7+H28+H83</f>
        <v>0</v>
      </c>
    </row>
    <row r="7" spans="1:11" s="24" customFormat="1" ht="51" customHeight="1">
      <c r="A7" s="431" t="s">
        <v>63</v>
      </c>
      <c r="B7" s="433"/>
      <c r="C7" s="434"/>
      <c r="D7" s="434"/>
      <c r="E7" s="434"/>
      <c r="F7" s="80" t="s">
        <v>64</v>
      </c>
      <c r="G7" s="72" t="e">
        <f>G8</f>
        <v>#REF!</v>
      </c>
      <c r="H7" s="72">
        <f>H8</f>
        <v>-81051</v>
      </c>
      <c r="K7" s="24" t="s">
        <v>65</v>
      </c>
    </row>
    <row r="8" spans="1:11" s="24" customFormat="1" ht="36" customHeight="1">
      <c r="A8" s="432"/>
      <c r="B8" s="435" t="s">
        <v>46</v>
      </c>
      <c r="C8" s="433"/>
      <c r="D8" s="434"/>
      <c r="E8" s="434"/>
      <c r="F8" s="80" t="s">
        <v>66</v>
      </c>
      <c r="G8" s="71" t="e">
        <f>G9</f>
        <v>#REF!</v>
      </c>
      <c r="H8" s="71">
        <f>H9</f>
        <v>-81051</v>
      </c>
    </row>
    <row r="9" spans="1:11" s="24" customFormat="1" ht="36.75" customHeight="1">
      <c r="A9" s="432"/>
      <c r="B9" s="436"/>
      <c r="C9" s="435" t="s">
        <v>46</v>
      </c>
      <c r="D9" s="437"/>
      <c r="E9" s="438"/>
      <c r="F9" s="80" t="s">
        <v>67</v>
      </c>
      <c r="G9" s="71" t="e">
        <f>G11</f>
        <v>#REF!</v>
      </c>
      <c r="H9" s="71">
        <f>H11</f>
        <v>-81051</v>
      </c>
    </row>
    <row r="10" spans="1:11" s="24" customFormat="1" ht="21.75" customHeight="1">
      <c r="A10" s="432"/>
      <c r="B10" s="436"/>
      <c r="C10" s="436"/>
      <c r="D10" s="439"/>
      <c r="E10" s="440"/>
      <c r="F10" s="80" t="s">
        <v>68</v>
      </c>
      <c r="G10" s="71"/>
      <c r="H10" s="71"/>
    </row>
    <row r="11" spans="1:11" s="24" customFormat="1" ht="39.75" customHeight="1">
      <c r="A11" s="432"/>
      <c r="B11" s="436"/>
      <c r="C11" s="436"/>
      <c r="D11" s="439" t="s">
        <v>69</v>
      </c>
      <c r="E11" s="141"/>
      <c r="F11" s="80" t="s">
        <v>67</v>
      </c>
      <c r="G11" s="71" t="e">
        <f>G12</f>
        <v>#REF!</v>
      </c>
      <c r="H11" s="71">
        <f>H12+H20</f>
        <v>-81051</v>
      </c>
    </row>
    <row r="12" spans="1:11" ht="24.75" customHeight="1">
      <c r="A12" s="432"/>
      <c r="B12" s="436"/>
      <c r="C12" s="436"/>
      <c r="D12" s="441"/>
      <c r="E12" s="442" t="s">
        <v>70</v>
      </c>
      <c r="F12" s="27" t="s">
        <v>71</v>
      </c>
      <c r="G12" s="70" t="e">
        <f>G14</f>
        <v>#REF!</v>
      </c>
      <c r="H12" s="70">
        <f>H14</f>
        <v>218949</v>
      </c>
    </row>
    <row r="13" spans="1:11" ht="20.25" customHeight="1">
      <c r="A13" s="432"/>
      <c r="B13" s="436"/>
      <c r="C13" s="436"/>
      <c r="D13" s="441"/>
      <c r="E13" s="442"/>
      <c r="F13" s="27" t="s">
        <v>72</v>
      </c>
      <c r="G13" s="70"/>
      <c r="H13" s="70"/>
    </row>
    <row r="14" spans="1:11" ht="18.75" customHeight="1">
      <c r="A14" s="432"/>
      <c r="B14" s="436"/>
      <c r="C14" s="436"/>
      <c r="D14" s="441"/>
      <c r="E14" s="442"/>
      <c r="F14" s="30" t="s">
        <v>68</v>
      </c>
      <c r="G14" s="68" t="e">
        <f>G16</f>
        <v>#REF!</v>
      </c>
      <c r="H14" s="68">
        <f>H16</f>
        <v>218949</v>
      </c>
    </row>
    <row r="15" spans="1:11" ht="39" customHeight="1">
      <c r="A15" s="432"/>
      <c r="B15" s="436"/>
      <c r="C15" s="436"/>
      <c r="D15" s="441"/>
      <c r="E15" s="442"/>
      <c r="F15" s="27" t="s">
        <v>73</v>
      </c>
      <c r="G15" s="70"/>
      <c r="H15" s="70"/>
    </row>
    <row r="16" spans="1:11">
      <c r="A16" s="432"/>
      <c r="B16" s="436"/>
      <c r="C16" s="436"/>
      <c r="D16" s="441"/>
      <c r="E16" s="442"/>
      <c r="F16" s="27" t="s">
        <v>9</v>
      </c>
      <c r="G16" s="70" t="e">
        <f t="shared" ref="G16:H18" si="0">G17</f>
        <v>#REF!</v>
      </c>
      <c r="H16" s="70">
        <f t="shared" si="0"/>
        <v>218949</v>
      </c>
    </row>
    <row r="17" spans="1:8">
      <c r="A17" s="432"/>
      <c r="B17" s="436"/>
      <c r="C17" s="436"/>
      <c r="D17" s="441"/>
      <c r="E17" s="442"/>
      <c r="F17" s="27" t="s">
        <v>19</v>
      </c>
      <c r="G17" s="70" t="e">
        <f t="shared" si="0"/>
        <v>#REF!</v>
      </c>
      <c r="H17" s="70">
        <f t="shared" si="0"/>
        <v>218949</v>
      </c>
    </row>
    <row r="18" spans="1:8">
      <c r="A18" s="432"/>
      <c r="B18" s="436"/>
      <c r="C18" s="436"/>
      <c r="D18" s="441"/>
      <c r="E18" s="442"/>
      <c r="F18" s="27" t="s">
        <v>47</v>
      </c>
      <c r="G18" s="70" t="e">
        <f t="shared" si="0"/>
        <v>#REF!</v>
      </c>
      <c r="H18" s="70">
        <f t="shared" si="0"/>
        <v>218949</v>
      </c>
    </row>
    <row r="19" spans="1:8" ht="22.5" customHeight="1">
      <c r="A19" s="432"/>
      <c r="B19" s="436"/>
      <c r="C19" s="436"/>
      <c r="D19" s="441"/>
      <c r="E19" s="443"/>
      <c r="F19" s="27" t="s">
        <v>74</v>
      </c>
      <c r="G19" s="70" t="e">
        <f>-G65+-#REF!</f>
        <v>#REF!</v>
      </c>
      <c r="H19" s="351">
        <f>-H34+-H49+-H66+-H40+-H89+-H106</f>
        <v>218949</v>
      </c>
    </row>
    <row r="20" spans="1:8" ht="24.75" customHeight="1">
      <c r="A20" s="142"/>
      <c r="B20" s="143"/>
      <c r="C20" s="143"/>
      <c r="D20" s="371"/>
      <c r="E20" s="374" t="s">
        <v>70</v>
      </c>
      <c r="F20" s="372" t="s">
        <v>71</v>
      </c>
      <c r="G20" s="70" t="e">
        <f>G22</f>
        <v>#REF!</v>
      </c>
      <c r="H20" s="70">
        <f>H22</f>
        <v>-300000</v>
      </c>
    </row>
    <row r="21" spans="1:8" ht="20.25" customHeight="1">
      <c r="A21" s="142"/>
      <c r="B21" s="143"/>
      <c r="C21" s="143"/>
      <c r="D21" s="371"/>
      <c r="E21" s="26"/>
      <c r="F21" s="372" t="s">
        <v>72</v>
      </c>
      <c r="G21" s="70"/>
      <c r="H21" s="70"/>
    </row>
    <row r="22" spans="1:8" ht="18.75" customHeight="1">
      <c r="A22" s="142"/>
      <c r="B22" s="143"/>
      <c r="C22" s="143"/>
      <c r="D22" s="371"/>
      <c r="E22" s="26"/>
      <c r="F22" s="373" t="s">
        <v>68</v>
      </c>
      <c r="G22" s="68" t="e">
        <f>G24</f>
        <v>#REF!</v>
      </c>
      <c r="H22" s="68">
        <f>H24</f>
        <v>-300000</v>
      </c>
    </row>
    <row r="23" spans="1:8" ht="39" customHeight="1">
      <c r="A23" s="142"/>
      <c r="B23" s="143"/>
      <c r="C23" s="143"/>
      <c r="D23" s="371"/>
      <c r="E23" s="26"/>
      <c r="F23" s="372" t="s">
        <v>73</v>
      </c>
      <c r="G23" s="70"/>
      <c r="H23" s="70"/>
    </row>
    <row r="24" spans="1:8">
      <c r="A24" s="142"/>
      <c r="B24" s="143"/>
      <c r="C24" s="143"/>
      <c r="D24" s="371"/>
      <c r="E24" s="26"/>
      <c r="F24" s="372" t="s">
        <v>9</v>
      </c>
      <c r="G24" s="70" t="e">
        <f t="shared" ref="G24:H26" si="1">G25</f>
        <v>#REF!</v>
      </c>
      <c r="H24" s="70">
        <f t="shared" si="1"/>
        <v>-300000</v>
      </c>
    </row>
    <row r="25" spans="1:8">
      <c r="A25" s="142"/>
      <c r="B25" s="143"/>
      <c r="C25" s="143"/>
      <c r="D25" s="371"/>
      <c r="E25" s="26"/>
      <c r="F25" s="372" t="s">
        <v>19</v>
      </c>
      <c r="G25" s="70" t="e">
        <f t="shared" si="1"/>
        <v>#REF!</v>
      </c>
      <c r="H25" s="70">
        <f t="shared" si="1"/>
        <v>-300000</v>
      </c>
    </row>
    <row r="26" spans="1:8">
      <c r="A26" s="142"/>
      <c r="B26" s="143"/>
      <c r="C26" s="143"/>
      <c r="D26" s="371"/>
      <c r="E26" s="26"/>
      <c r="F26" s="372" t="s">
        <v>47</v>
      </c>
      <c r="G26" s="70" t="e">
        <f t="shared" si="1"/>
        <v>#REF!</v>
      </c>
      <c r="H26" s="70">
        <f t="shared" si="1"/>
        <v>-300000</v>
      </c>
    </row>
    <row r="27" spans="1:8" ht="22.5" customHeight="1">
      <c r="A27" s="389"/>
      <c r="B27" s="375"/>
      <c r="C27" s="375"/>
      <c r="D27" s="371"/>
      <c r="E27" s="26"/>
      <c r="F27" s="372" t="s">
        <v>74</v>
      </c>
      <c r="G27" s="70" t="e">
        <f>-#REF!+-#REF!</f>
        <v>#REF!</v>
      </c>
      <c r="H27" s="70">
        <v>-300000</v>
      </c>
    </row>
    <row r="28" spans="1:8" ht="19.5" customHeight="1">
      <c r="A28" s="410" t="s">
        <v>108</v>
      </c>
      <c r="B28" s="461"/>
      <c r="C28" s="461"/>
      <c r="D28" s="461"/>
      <c r="E28" s="462"/>
      <c r="F28" s="158" t="s">
        <v>109</v>
      </c>
      <c r="G28" s="159">
        <v>-81051</v>
      </c>
      <c r="H28" s="200">
        <f>H30</f>
        <v>117470.6</v>
      </c>
    </row>
    <row r="29" spans="1:8" ht="20.25" customHeight="1">
      <c r="A29" s="160"/>
      <c r="B29" s="463"/>
      <c r="C29" s="464"/>
      <c r="D29" s="464"/>
      <c r="E29" s="465"/>
      <c r="F29" s="161" t="s">
        <v>110</v>
      </c>
      <c r="G29" s="162"/>
      <c r="H29" s="201"/>
    </row>
    <row r="30" spans="1:8">
      <c r="A30" s="170"/>
      <c r="B30" s="412" t="s">
        <v>111</v>
      </c>
      <c r="C30" s="461"/>
      <c r="D30" s="461"/>
      <c r="E30" s="462"/>
      <c r="F30" s="158" t="s">
        <v>112</v>
      </c>
      <c r="G30" s="159">
        <v>-69363.199999999997</v>
      </c>
      <c r="H30" s="200">
        <f>H32</f>
        <v>117470.6</v>
      </c>
    </row>
    <row r="31" spans="1:8">
      <c r="A31" s="170"/>
      <c r="B31" s="160"/>
      <c r="C31" s="463"/>
      <c r="D31" s="464"/>
      <c r="E31" s="465"/>
      <c r="F31" s="161" t="s">
        <v>110</v>
      </c>
      <c r="G31" s="162"/>
      <c r="H31" s="201"/>
    </row>
    <row r="32" spans="1:8">
      <c r="A32" s="170"/>
      <c r="B32" s="170"/>
      <c r="C32" s="412" t="s">
        <v>113</v>
      </c>
      <c r="D32" s="461"/>
      <c r="E32" s="462"/>
      <c r="F32" s="379" t="s">
        <v>112</v>
      </c>
      <c r="G32" s="159">
        <v>-69363.199999999997</v>
      </c>
      <c r="H32" s="200">
        <f>H34+H49+H66+H40+H57</f>
        <v>117470.6</v>
      </c>
    </row>
    <row r="33" spans="1:8">
      <c r="A33" s="170"/>
      <c r="B33" s="170"/>
      <c r="C33" s="160"/>
      <c r="D33" s="463"/>
      <c r="E33" s="465"/>
      <c r="F33" s="380" t="s">
        <v>110</v>
      </c>
      <c r="G33" s="162"/>
      <c r="H33" s="92"/>
    </row>
    <row r="34" spans="1:8" ht="69">
      <c r="A34" s="170"/>
      <c r="B34" s="170"/>
      <c r="C34" s="170"/>
      <c r="D34" s="416">
        <v>1155</v>
      </c>
      <c r="E34" s="125">
        <v>11001</v>
      </c>
      <c r="F34" s="116" t="s">
        <v>130</v>
      </c>
      <c r="G34" s="118" t="e">
        <f t="shared" ref="G34" si="2">G36</f>
        <v>#REF!</v>
      </c>
      <c r="H34" s="382">
        <f>H36</f>
        <v>-37030</v>
      </c>
    </row>
    <row r="35" spans="1:8">
      <c r="A35" s="170"/>
      <c r="B35" s="170"/>
      <c r="C35" s="170"/>
      <c r="D35" s="160"/>
      <c r="E35" s="125"/>
      <c r="F35" s="165" t="s">
        <v>14</v>
      </c>
      <c r="G35" s="118"/>
      <c r="H35" s="166"/>
    </row>
    <row r="36" spans="1:8" ht="25.5" customHeight="1">
      <c r="A36" s="170"/>
      <c r="B36" s="170"/>
      <c r="C36" s="170"/>
      <c r="D36" s="160"/>
      <c r="E36" s="125"/>
      <c r="F36" s="128" t="s">
        <v>13</v>
      </c>
      <c r="G36" s="136" t="e">
        <f t="shared" ref="G36" si="3">G38</f>
        <v>#REF!</v>
      </c>
      <c r="H36" s="164">
        <f>H38</f>
        <v>-37030</v>
      </c>
    </row>
    <row r="37" spans="1:8" ht="34.5">
      <c r="A37" s="170"/>
      <c r="B37" s="170"/>
      <c r="C37" s="170"/>
      <c r="D37" s="160"/>
      <c r="E37" s="125"/>
      <c r="F37" s="116" t="s">
        <v>15</v>
      </c>
      <c r="G37" s="118"/>
      <c r="H37" s="166"/>
    </row>
    <row r="38" spans="1:8">
      <c r="A38" s="170"/>
      <c r="B38" s="170"/>
      <c r="C38" s="170"/>
      <c r="D38" s="160"/>
      <c r="E38" s="125"/>
      <c r="F38" s="137" t="s">
        <v>87</v>
      </c>
      <c r="G38" s="118" t="e">
        <f t="shared" ref="G38:H38" si="4">G39</f>
        <v>#REF!</v>
      </c>
      <c r="H38" s="138">
        <f t="shared" si="4"/>
        <v>-37030</v>
      </c>
    </row>
    <row r="39" spans="1:8" ht="24" customHeight="1">
      <c r="A39" s="170"/>
      <c r="B39" s="170"/>
      <c r="C39" s="170"/>
      <c r="D39" s="160"/>
      <c r="E39" s="413"/>
      <c r="F39" s="139" t="s">
        <v>131</v>
      </c>
      <c r="G39" s="118" t="e">
        <f>#REF!</f>
        <v>#REF!</v>
      </c>
      <c r="H39" s="138">
        <f>'N 1'!D35</f>
        <v>-37030</v>
      </c>
    </row>
    <row r="40" spans="1:8" ht="53.25" customHeight="1">
      <c r="A40" s="411"/>
      <c r="B40" s="411"/>
      <c r="C40" s="411"/>
      <c r="D40" s="26"/>
      <c r="E40" s="414">
        <v>11004</v>
      </c>
      <c r="F40" s="116" t="s">
        <v>128</v>
      </c>
      <c r="G40" s="118" t="e">
        <f t="shared" ref="G40" si="5">G42</f>
        <v>#REF!</v>
      </c>
      <c r="H40" s="140">
        <f>H42</f>
        <v>-15000</v>
      </c>
    </row>
    <row r="41" spans="1:8" ht="18.75" customHeight="1">
      <c r="A41" s="411"/>
      <c r="B41" s="411"/>
      <c r="C41" s="411"/>
      <c r="D41" s="26"/>
      <c r="E41" s="125"/>
      <c r="F41" s="116" t="s">
        <v>72</v>
      </c>
      <c r="G41" s="118"/>
      <c r="H41" s="118"/>
    </row>
    <row r="42" spans="1:8" ht="24" customHeight="1">
      <c r="A42" s="411"/>
      <c r="B42" s="411"/>
      <c r="C42" s="411"/>
      <c r="D42" s="26"/>
      <c r="E42" s="125"/>
      <c r="F42" s="128" t="s">
        <v>12</v>
      </c>
      <c r="G42" s="136" t="e">
        <f t="shared" ref="G42" si="6">G44</f>
        <v>#REF!</v>
      </c>
      <c r="H42" s="140">
        <f>H44</f>
        <v>-15000</v>
      </c>
    </row>
    <row r="43" spans="1:8" ht="41.25" customHeight="1">
      <c r="A43" s="411"/>
      <c r="B43" s="411"/>
      <c r="C43" s="411"/>
      <c r="D43" s="26"/>
      <c r="E43" s="125"/>
      <c r="F43" s="116" t="s">
        <v>73</v>
      </c>
      <c r="G43" s="118"/>
      <c r="H43" s="118"/>
    </row>
    <row r="44" spans="1:8" ht="19.5" customHeight="1">
      <c r="A44" s="411"/>
      <c r="B44" s="411"/>
      <c r="C44" s="411"/>
      <c r="D44" s="26"/>
      <c r="E44" s="125"/>
      <c r="F44" s="139" t="s">
        <v>9</v>
      </c>
      <c r="G44" s="118" t="e">
        <f t="shared" ref="G44:G45" si="7">G45</f>
        <v>#REF!</v>
      </c>
      <c r="H44" s="140">
        <f>H45</f>
        <v>-15000</v>
      </c>
    </row>
    <row r="45" spans="1:8" ht="20.25" customHeight="1">
      <c r="A45" s="411"/>
      <c r="B45" s="411"/>
      <c r="C45" s="411"/>
      <c r="D45" s="26"/>
      <c r="E45" s="125"/>
      <c r="F45" s="139" t="s">
        <v>19</v>
      </c>
      <c r="G45" s="118" t="e">
        <f t="shared" si="7"/>
        <v>#REF!</v>
      </c>
      <c r="H45" s="140">
        <f>H46</f>
        <v>-15000</v>
      </c>
    </row>
    <row r="46" spans="1:8" ht="19.5" customHeight="1">
      <c r="A46" s="411"/>
      <c r="B46" s="411"/>
      <c r="C46" s="411"/>
      <c r="D46" s="26"/>
      <c r="E46" s="125"/>
      <c r="F46" s="139" t="s">
        <v>126</v>
      </c>
      <c r="G46" s="118" t="e">
        <f>G48</f>
        <v>#REF!</v>
      </c>
      <c r="H46" s="140">
        <f>H48</f>
        <v>-15000</v>
      </c>
    </row>
    <row r="47" spans="1:8" ht="35.25" customHeight="1">
      <c r="A47" s="411"/>
      <c r="B47" s="411"/>
      <c r="C47" s="411"/>
      <c r="D47" s="26"/>
      <c r="E47" s="125"/>
      <c r="F47" s="139" t="s">
        <v>127</v>
      </c>
      <c r="G47" s="118"/>
      <c r="H47" s="140">
        <f>H48</f>
        <v>-15000</v>
      </c>
    </row>
    <row r="48" spans="1:8" ht="43.5" customHeight="1">
      <c r="A48" s="411"/>
      <c r="B48" s="411"/>
      <c r="C48" s="411"/>
      <c r="D48" s="26"/>
      <c r="E48" s="413"/>
      <c r="F48" s="123" t="s">
        <v>252</v>
      </c>
      <c r="G48" s="124" t="e">
        <f>-G65+-#REF!+-#REF!+-G87+-#REF!</f>
        <v>#REF!</v>
      </c>
      <c r="H48" s="320">
        <f>'N 1'!D41</f>
        <v>-15000</v>
      </c>
    </row>
    <row r="49" spans="1:8" ht="86.25">
      <c r="A49" s="170"/>
      <c r="B49" s="170"/>
      <c r="C49" s="170"/>
      <c r="D49" s="167"/>
      <c r="E49" s="125">
        <v>12002</v>
      </c>
      <c r="F49" s="104" t="s">
        <v>104</v>
      </c>
      <c r="G49" s="105">
        <f t="shared" ref="G49" si="8">G51</f>
        <v>0</v>
      </c>
      <c r="H49" s="168">
        <f>H51</f>
        <v>-27479.4</v>
      </c>
    </row>
    <row r="50" spans="1:8">
      <c r="A50" s="170"/>
      <c r="B50" s="170"/>
      <c r="C50" s="170"/>
      <c r="D50" s="160"/>
      <c r="E50" s="125"/>
      <c r="F50" s="87" t="s">
        <v>72</v>
      </c>
      <c r="G50" s="106"/>
      <c r="H50" s="92"/>
    </row>
    <row r="51" spans="1:8">
      <c r="A51" s="170"/>
      <c r="B51" s="170"/>
      <c r="C51" s="170"/>
      <c r="D51" s="160"/>
      <c r="E51" s="125"/>
      <c r="F51" s="86" t="s">
        <v>12</v>
      </c>
      <c r="G51" s="107">
        <f t="shared" ref="G51" si="9">G53</f>
        <v>0</v>
      </c>
      <c r="H51" s="169">
        <f>H53</f>
        <v>-27479.4</v>
      </c>
    </row>
    <row r="52" spans="1:8" ht="34.5">
      <c r="A52" s="170"/>
      <c r="B52" s="170"/>
      <c r="C52" s="170"/>
      <c r="D52" s="160"/>
      <c r="E52" s="125"/>
      <c r="F52" s="87" t="s">
        <v>73</v>
      </c>
      <c r="G52" s="106"/>
      <c r="H52" s="92"/>
    </row>
    <row r="53" spans="1:8">
      <c r="A53" s="170"/>
      <c r="B53" s="170"/>
      <c r="C53" s="170"/>
      <c r="D53" s="160"/>
      <c r="E53" s="125"/>
      <c r="F53" s="108" t="s">
        <v>9</v>
      </c>
      <c r="G53" s="106">
        <f t="shared" ref="G53:H55" si="10">G54</f>
        <v>0</v>
      </c>
      <c r="H53" s="70">
        <f t="shared" si="10"/>
        <v>-27479.4</v>
      </c>
    </row>
    <row r="54" spans="1:8">
      <c r="A54" s="170"/>
      <c r="B54" s="170"/>
      <c r="C54" s="170"/>
      <c r="D54" s="160"/>
      <c r="E54" s="125"/>
      <c r="F54" s="108" t="s">
        <v>19</v>
      </c>
      <c r="G54" s="106">
        <f t="shared" si="10"/>
        <v>0</v>
      </c>
      <c r="H54" s="70">
        <f t="shared" si="10"/>
        <v>-27479.4</v>
      </c>
    </row>
    <row r="55" spans="1:8">
      <c r="A55" s="170"/>
      <c r="B55" s="170"/>
      <c r="C55" s="170"/>
      <c r="D55" s="160"/>
      <c r="E55" s="125"/>
      <c r="F55" s="109" t="s">
        <v>47</v>
      </c>
      <c r="G55" s="110">
        <f t="shared" si="10"/>
        <v>0</v>
      </c>
      <c r="H55" s="70">
        <f t="shared" si="10"/>
        <v>-27479.4</v>
      </c>
    </row>
    <row r="56" spans="1:8" ht="41.25" customHeight="1">
      <c r="A56" s="170"/>
      <c r="B56" s="170"/>
      <c r="C56" s="170"/>
      <c r="D56" s="160"/>
      <c r="E56" s="413"/>
      <c r="F56" s="108" t="s">
        <v>255</v>
      </c>
      <c r="G56" s="111">
        <f>'[4]N 8'!D29</f>
        <v>0</v>
      </c>
      <c r="H56" s="70">
        <f>'N 1'!D48</f>
        <v>-27479.4</v>
      </c>
    </row>
    <row r="57" spans="1:8" ht="56.25" customHeight="1">
      <c r="A57" s="95"/>
      <c r="B57" s="95"/>
      <c r="C57" s="95"/>
      <c r="D57" s="48"/>
      <c r="E57" s="415">
        <v>12003</v>
      </c>
      <c r="F57" s="378" t="s">
        <v>89</v>
      </c>
      <c r="G57" s="117" t="e">
        <f>G59</f>
        <v>#REF!</v>
      </c>
      <c r="H57" s="118">
        <f>H59</f>
        <v>300000</v>
      </c>
    </row>
    <row r="58" spans="1:8" ht="24" customHeight="1">
      <c r="A58" s="95"/>
      <c r="B58" s="95"/>
      <c r="C58" s="95"/>
      <c r="D58" s="48"/>
      <c r="E58" s="45"/>
      <c r="F58" s="9" t="s">
        <v>14</v>
      </c>
      <c r="G58" s="43"/>
      <c r="H58" s="43"/>
    </row>
    <row r="59" spans="1:8" ht="27" customHeight="1">
      <c r="A59" s="95"/>
      <c r="B59" s="95"/>
      <c r="C59" s="95"/>
      <c r="D59" s="48"/>
      <c r="E59" s="45"/>
      <c r="F59" s="119" t="s">
        <v>13</v>
      </c>
      <c r="G59" s="120" t="e">
        <f>+G61</f>
        <v>#REF!</v>
      </c>
      <c r="H59" s="120">
        <f>+H61</f>
        <v>300000</v>
      </c>
    </row>
    <row r="60" spans="1:8" ht="41.25" customHeight="1">
      <c r="A60" s="95"/>
      <c r="B60" s="95"/>
      <c r="C60" s="95"/>
      <c r="D60" s="48"/>
      <c r="E60" s="45"/>
      <c r="F60" s="121" t="s">
        <v>15</v>
      </c>
      <c r="G60" s="122"/>
      <c r="H60" s="122"/>
    </row>
    <row r="61" spans="1:8" ht="22.5" customHeight="1">
      <c r="A61" s="95"/>
      <c r="B61" s="95"/>
      <c r="C61" s="95"/>
      <c r="D61" s="48"/>
      <c r="E61" s="45"/>
      <c r="F61" s="121" t="s">
        <v>9</v>
      </c>
      <c r="G61" s="122" t="e">
        <f t="shared" ref="G61:H63" si="11">G62</f>
        <v>#REF!</v>
      </c>
      <c r="H61" s="122">
        <f t="shared" si="11"/>
        <v>300000</v>
      </c>
    </row>
    <row r="62" spans="1:8" ht="24" customHeight="1">
      <c r="A62" s="95"/>
      <c r="B62" s="95"/>
      <c r="C62" s="95"/>
      <c r="D62" s="48"/>
      <c r="E62" s="45"/>
      <c r="F62" s="10" t="s">
        <v>19</v>
      </c>
      <c r="G62" s="122" t="e">
        <f t="shared" si="11"/>
        <v>#REF!</v>
      </c>
      <c r="H62" s="122">
        <f t="shared" si="11"/>
        <v>300000</v>
      </c>
    </row>
    <row r="63" spans="1:8" ht="19.5" customHeight="1">
      <c r="A63" s="95"/>
      <c r="B63" s="95"/>
      <c r="C63" s="95"/>
      <c r="D63" s="48"/>
      <c r="E63" s="45"/>
      <c r="F63" s="10" t="s">
        <v>126</v>
      </c>
      <c r="G63" s="122" t="e">
        <f t="shared" si="11"/>
        <v>#REF!</v>
      </c>
      <c r="H63" s="122">
        <f t="shared" si="11"/>
        <v>300000</v>
      </c>
    </row>
    <row r="64" spans="1:8" ht="21.75" customHeight="1">
      <c r="A64" s="95"/>
      <c r="B64" s="95"/>
      <c r="C64" s="95"/>
      <c r="D64" s="48"/>
      <c r="E64" s="45"/>
      <c r="F64" s="10" t="s">
        <v>248</v>
      </c>
      <c r="G64" s="122" t="e">
        <f>SUM(G65:G65)</f>
        <v>#REF!</v>
      </c>
      <c r="H64" s="122">
        <f>SUM(H65:H65)</f>
        <v>300000</v>
      </c>
    </row>
    <row r="65" spans="1:9" ht="31.5" customHeight="1">
      <c r="A65" s="95"/>
      <c r="B65" s="95"/>
      <c r="C65" s="95"/>
      <c r="D65" s="48"/>
      <c r="E65" s="408"/>
      <c r="F65" s="405" t="s">
        <v>249</v>
      </c>
      <c r="G65" s="406" t="e">
        <f>'N 1'!#REF!</f>
        <v>#REF!</v>
      </c>
      <c r="H65" s="407">
        <f>-H27</f>
        <v>300000</v>
      </c>
    </row>
    <row r="66" spans="1:9" ht="86.25">
      <c r="A66" s="170"/>
      <c r="B66" s="170"/>
      <c r="C66" s="170"/>
      <c r="D66" s="160"/>
      <c r="E66" s="45">
        <v>32001</v>
      </c>
      <c r="F66" s="104" t="s">
        <v>106</v>
      </c>
      <c r="G66" s="105">
        <f t="shared" ref="G66" si="12">G68</f>
        <v>245910</v>
      </c>
      <c r="H66" s="70">
        <f>H68</f>
        <v>-103020</v>
      </c>
      <c r="I66" s="387"/>
    </row>
    <row r="67" spans="1:9">
      <c r="A67" s="170"/>
      <c r="B67" s="170"/>
      <c r="C67" s="170"/>
      <c r="D67" s="160"/>
      <c r="E67" s="163"/>
      <c r="F67" s="87" t="s">
        <v>14</v>
      </c>
      <c r="G67" s="112"/>
      <c r="H67" s="70"/>
      <c r="I67" s="388"/>
    </row>
    <row r="68" spans="1:9">
      <c r="A68" s="170"/>
      <c r="B68" s="170"/>
      <c r="C68" s="170"/>
      <c r="D68" s="160"/>
      <c r="E68" s="163"/>
      <c r="F68" s="87" t="s">
        <v>13</v>
      </c>
      <c r="G68" s="107">
        <f t="shared" ref="G68" si="13">G70</f>
        <v>245910</v>
      </c>
      <c r="H68" s="70">
        <f>H70</f>
        <v>-103020</v>
      </c>
    </row>
    <row r="69" spans="1:9" ht="34.5">
      <c r="A69" s="170"/>
      <c r="B69" s="170"/>
      <c r="C69" s="170"/>
      <c r="D69" s="160"/>
      <c r="E69" s="163"/>
      <c r="F69" s="87" t="s">
        <v>15</v>
      </c>
      <c r="G69" s="112"/>
      <c r="H69" s="70"/>
    </row>
    <row r="70" spans="1:9">
      <c r="A70" s="170"/>
      <c r="B70" s="170"/>
      <c r="C70" s="170"/>
      <c r="D70" s="160"/>
      <c r="E70" s="163"/>
      <c r="F70" s="87" t="s">
        <v>9</v>
      </c>
      <c r="G70" s="106">
        <f t="shared" ref="G70:G71" si="14">G71</f>
        <v>245910</v>
      </c>
      <c r="H70" s="70">
        <f>H71</f>
        <v>-103020</v>
      </c>
    </row>
    <row r="71" spans="1:9">
      <c r="A71" s="170"/>
      <c r="B71" s="170"/>
      <c r="C71" s="170"/>
      <c r="D71" s="160"/>
      <c r="E71" s="163"/>
      <c r="F71" s="87" t="s">
        <v>118</v>
      </c>
      <c r="G71" s="106">
        <f t="shared" si="14"/>
        <v>245910</v>
      </c>
      <c r="H71" s="70">
        <f>H72</f>
        <v>-103020</v>
      </c>
    </row>
    <row r="72" spans="1:9">
      <c r="A72" s="170"/>
      <c r="B72" s="170"/>
      <c r="C72" s="170"/>
      <c r="D72" s="160"/>
      <c r="E72" s="163"/>
      <c r="F72" s="87" t="s">
        <v>114</v>
      </c>
      <c r="G72" s="106">
        <f>G73+G76+G80</f>
        <v>245910</v>
      </c>
      <c r="H72" s="70">
        <f>H73+H76+H80</f>
        <v>-103020</v>
      </c>
    </row>
    <row r="73" spans="1:9">
      <c r="A73" s="170"/>
      <c r="B73" s="170"/>
      <c r="C73" s="170"/>
      <c r="D73" s="160"/>
      <c r="E73" s="163"/>
      <c r="F73" s="87" t="s">
        <v>115</v>
      </c>
      <c r="G73" s="115">
        <f t="shared" ref="G73" si="15">+G74+G75</f>
        <v>171510</v>
      </c>
      <c r="H73" s="70">
        <f>H74+H75</f>
        <v>-25300</v>
      </c>
    </row>
    <row r="74" spans="1:9">
      <c r="A74" s="170"/>
      <c r="B74" s="170"/>
      <c r="C74" s="170"/>
      <c r="D74" s="160"/>
      <c r="E74" s="163"/>
      <c r="F74" s="123" t="s">
        <v>119</v>
      </c>
      <c r="G74" s="124">
        <f>'[4]N 8'!D39</f>
        <v>87210</v>
      </c>
      <c r="H74" s="320">
        <v>-8800</v>
      </c>
    </row>
    <row r="75" spans="1:9">
      <c r="A75" s="170"/>
      <c r="B75" s="170"/>
      <c r="C75" s="170"/>
      <c r="D75" s="160"/>
      <c r="E75" s="163"/>
      <c r="F75" s="123" t="s">
        <v>120</v>
      </c>
      <c r="G75" s="124">
        <f>'[4]N 8'!D40</f>
        <v>84300</v>
      </c>
      <c r="H75" s="320">
        <v>-16500</v>
      </c>
    </row>
    <row r="76" spans="1:9">
      <c r="A76" s="170"/>
      <c r="B76" s="170"/>
      <c r="C76" s="170"/>
      <c r="D76" s="160"/>
      <c r="E76" s="163"/>
      <c r="F76" s="104" t="s">
        <v>116</v>
      </c>
      <c r="G76" s="113">
        <f t="shared" ref="G76" si="16">SUM(G77:G79)</f>
        <v>74400</v>
      </c>
      <c r="H76" s="70">
        <f>H77+H78+H79</f>
        <v>-64820</v>
      </c>
    </row>
    <row r="77" spans="1:9">
      <c r="A77" s="170"/>
      <c r="B77" s="170"/>
      <c r="C77" s="170"/>
      <c r="D77" s="160"/>
      <c r="E77" s="163"/>
      <c r="F77" s="123" t="s">
        <v>121</v>
      </c>
      <c r="G77" s="124">
        <f>'[4]N 8'!D42</f>
        <v>74400</v>
      </c>
      <c r="H77" s="320">
        <v>-22000</v>
      </c>
    </row>
    <row r="78" spans="1:9">
      <c r="A78" s="170"/>
      <c r="B78" s="170"/>
      <c r="C78" s="170"/>
      <c r="D78" s="160"/>
      <c r="E78" s="163"/>
      <c r="F78" s="123" t="s">
        <v>122</v>
      </c>
      <c r="G78" s="124">
        <f>'[4]N 8'!D43</f>
        <v>0</v>
      </c>
      <c r="H78" s="320">
        <v>-13750</v>
      </c>
    </row>
    <row r="79" spans="1:9">
      <c r="A79" s="170"/>
      <c r="B79" s="170"/>
      <c r="C79" s="170"/>
      <c r="D79" s="160"/>
      <c r="E79" s="163"/>
      <c r="F79" s="123" t="s">
        <v>123</v>
      </c>
      <c r="G79" s="124">
        <f>'[4]N 8'!D44</f>
        <v>0</v>
      </c>
      <c r="H79" s="320">
        <v>-29070</v>
      </c>
    </row>
    <row r="80" spans="1:9" ht="21" customHeight="1">
      <c r="A80" s="170"/>
      <c r="B80" s="170"/>
      <c r="C80" s="170"/>
      <c r="D80" s="160"/>
      <c r="E80" s="163"/>
      <c r="F80" s="104" t="s">
        <v>117</v>
      </c>
      <c r="G80" s="113">
        <f t="shared" ref="G80" si="17">SUM(G81:G82)</f>
        <v>0</v>
      </c>
      <c r="H80" s="70">
        <f>H81+H82</f>
        <v>-12900</v>
      </c>
    </row>
    <row r="81" spans="1:10" ht="18" customHeight="1">
      <c r="A81" s="170"/>
      <c r="B81" s="170"/>
      <c r="C81" s="170"/>
      <c r="D81" s="160"/>
      <c r="E81" s="163"/>
      <c r="F81" s="405" t="s">
        <v>124</v>
      </c>
      <c r="G81" s="406">
        <f>'[4]N 8'!D46</f>
        <v>0</v>
      </c>
      <c r="H81" s="407">
        <v>-3300</v>
      </c>
    </row>
    <row r="82" spans="1:10" ht="24" customHeight="1">
      <c r="A82" s="404"/>
      <c r="B82" s="404"/>
      <c r="C82" s="404"/>
      <c r="D82" s="402"/>
      <c r="E82" s="403"/>
      <c r="F82" s="405" t="s">
        <v>125</v>
      </c>
      <c r="G82" s="406">
        <f>'[4]N 8'!D47</f>
        <v>0</v>
      </c>
      <c r="H82" s="407">
        <v>-9600</v>
      </c>
    </row>
    <row r="83" spans="1:10" ht="34.5">
      <c r="A83" s="451" t="s">
        <v>132</v>
      </c>
      <c r="B83" s="321"/>
      <c r="C83" s="322"/>
      <c r="D83" s="322"/>
      <c r="E83" s="322"/>
      <c r="F83" s="323" t="s">
        <v>133</v>
      </c>
      <c r="G83" s="324" t="e">
        <f t="shared" ref="G83:H88" si="18">G84</f>
        <v>#REF!</v>
      </c>
      <c r="H83" s="324">
        <f t="shared" si="18"/>
        <v>-36419.600000000006</v>
      </c>
    </row>
    <row r="84" spans="1:10" ht="51.75">
      <c r="A84" s="452"/>
      <c r="B84" s="453" t="s">
        <v>134</v>
      </c>
      <c r="C84" s="316"/>
      <c r="D84" s="144"/>
      <c r="E84" s="144"/>
      <c r="F84" s="145" t="s">
        <v>135</v>
      </c>
      <c r="G84" s="146" t="e">
        <f t="shared" si="18"/>
        <v>#REF!</v>
      </c>
      <c r="H84" s="146">
        <f t="shared" si="18"/>
        <v>-36419.600000000006</v>
      </c>
    </row>
    <row r="85" spans="1:10" ht="34.5">
      <c r="A85" s="452"/>
      <c r="B85" s="451"/>
      <c r="C85" s="454" t="s">
        <v>134</v>
      </c>
      <c r="D85" s="314"/>
      <c r="E85" s="147"/>
      <c r="F85" s="145" t="s">
        <v>136</v>
      </c>
      <c r="G85" s="146" t="e">
        <f t="shared" si="18"/>
        <v>#REF!</v>
      </c>
      <c r="H85" s="146">
        <f t="shared" si="18"/>
        <v>-36419.600000000006</v>
      </c>
    </row>
    <row r="86" spans="1:10" ht="34.5">
      <c r="A86" s="452"/>
      <c r="B86" s="451"/>
      <c r="C86" s="455"/>
      <c r="D86" s="315"/>
      <c r="E86" s="148"/>
      <c r="F86" s="145" t="s">
        <v>137</v>
      </c>
      <c r="G86" s="146" t="e">
        <f t="shared" si="18"/>
        <v>#REF!</v>
      </c>
      <c r="H86" s="146">
        <f t="shared" si="18"/>
        <v>-36419.600000000006</v>
      </c>
    </row>
    <row r="87" spans="1:10" ht="34.5">
      <c r="A87" s="452"/>
      <c r="B87" s="451"/>
      <c r="C87" s="455"/>
      <c r="D87" s="318">
        <v>1173</v>
      </c>
      <c r="E87" s="149"/>
      <c r="F87" s="150" t="s">
        <v>138</v>
      </c>
      <c r="G87" s="151" t="e">
        <f t="shared" si="18"/>
        <v>#REF!</v>
      </c>
      <c r="H87" s="151">
        <f>H88+H98</f>
        <v>-36419.600000000006</v>
      </c>
    </row>
    <row r="88" spans="1:10" ht="34.5">
      <c r="A88" s="452"/>
      <c r="B88" s="451"/>
      <c r="C88" s="456"/>
      <c r="D88" s="457" t="s">
        <v>65</v>
      </c>
      <c r="E88" s="317"/>
      <c r="F88" s="150" t="s">
        <v>139</v>
      </c>
      <c r="G88" s="151" t="e">
        <f t="shared" si="18"/>
        <v>#REF!</v>
      </c>
      <c r="H88" s="151">
        <f t="shared" si="18"/>
        <v>-25836.9</v>
      </c>
      <c r="J88" s="29" t="s">
        <v>141</v>
      </c>
    </row>
    <row r="89" spans="1:10">
      <c r="A89" s="452"/>
      <c r="B89" s="451"/>
      <c r="C89" s="456"/>
      <c r="D89" s="458"/>
      <c r="E89" s="459">
        <v>32001</v>
      </c>
      <c r="F89" s="152" t="s">
        <v>99</v>
      </c>
      <c r="G89" s="151" t="e">
        <f>G91</f>
        <v>#REF!</v>
      </c>
      <c r="H89" s="151">
        <f>H91</f>
        <v>-25836.9</v>
      </c>
    </row>
    <row r="90" spans="1:10">
      <c r="A90" s="452"/>
      <c r="B90" s="451"/>
      <c r="C90" s="456"/>
      <c r="D90" s="458"/>
      <c r="E90" s="459"/>
      <c r="F90" s="152" t="s">
        <v>72</v>
      </c>
      <c r="G90" s="153"/>
      <c r="H90" s="153"/>
    </row>
    <row r="91" spans="1:10">
      <c r="A91" s="452"/>
      <c r="B91" s="451"/>
      <c r="C91" s="456"/>
      <c r="D91" s="458"/>
      <c r="E91" s="459"/>
      <c r="F91" s="154" t="s">
        <v>222</v>
      </c>
      <c r="G91" s="151" t="e">
        <f>G93</f>
        <v>#REF!</v>
      </c>
      <c r="H91" s="151">
        <f>H93</f>
        <v>-25836.9</v>
      </c>
    </row>
    <row r="92" spans="1:10" ht="34.5">
      <c r="A92" s="452"/>
      <c r="B92" s="451"/>
      <c r="C92" s="456"/>
      <c r="D92" s="458"/>
      <c r="E92" s="459"/>
      <c r="F92" s="152" t="s">
        <v>73</v>
      </c>
      <c r="G92" s="155"/>
      <c r="H92" s="155"/>
    </row>
    <row r="93" spans="1:10">
      <c r="A93" s="452"/>
      <c r="B93" s="451"/>
      <c r="C93" s="456"/>
      <c r="D93" s="458"/>
      <c r="E93" s="459"/>
      <c r="F93" s="152" t="s">
        <v>9</v>
      </c>
      <c r="G93" s="156" t="e">
        <f>G94</f>
        <v>#REF!</v>
      </c>
      <c r="H93" s="156">
        <f>H94</f>
        <v>-25836.9</v>
      </c>
    </row>
    <row r="94" spans="1:10">
      <c r="A94" s="452"/>
      <c r="B94" s="451"/>
      <c r="C94" s="456"/>
      <c r="D94" s="458"/>
      <c r="E94" s="459"/>
      <c r="F94" s="152" t="s">
        <v>223</v>
      </c>
      <c r="G94" s="157" t="e">
        <f>G95</f>
        <v>#REF!</v>
      </c>
      <c r="H94" s="157">
        <f>H95</f>
        <v>-25836.9</v>
      </c>
    </row>
    <row r="95" spans="1:10">
      <c r="A95" s="452"/>
      <c r="B95" s="451"/>
      <c r="C95" s="456"/>
      <c r="D95" s="458"/>
      <c r="E95" s="459"/>
      <c r="F95" s="152" t="s">
        <v>114</v>
      </c>
      <c r="G95" s="157" t="e">
        <f>G96</f>
        <v>#REF!</v>
      </c>
      <c r="H95" s="157">
        <f t="shared" ref="H95:H96" si="19">H96</f>
        <v>-25836.9</v>
      </c>
    </row>
    <row r="96" spans="1:10">
      <c r="A96" s="452"/>
      <c r="B96" s="451"/>
      <c r="C96" s="456"/>
      <c r="D96" s="458"/>
      <c r="E96" s="459"/>
      <c r="F96" s="152" t="s">
        <v>117</v>
      </c>
      <c r="G96" s="157" t="e">
        <f>G97</f>
        <v>#REF!</v>
      </c>
      <c r="H96" s="157">
        <f t="shared" si="19"/>
        <v>-25836.9</v>
      </c>
    </row>
    <row r="97" spans="1:8" ht="18" customHeight="1">
      <c r="A97" s="452"/>
      <c r="B97" s="451"/>
      <c r="C97" s="456"/>
      <c r="D97" s="458"/>
      <c r="E97" s="460"/>
      <c r="F97" s="123" t="s">
        <v>229</v>
      </c>
      <c r="G97" s="124" t="e">
        <f>-#REF!</f>
        <v>#REF!</v>
      </c>
      <c r="H97" s="320">
        <f>'N 1'!D73</f>
        <v>-25836.9</v>
      </c>
    </row>
    <row r="98" spans="1:8">
      <c r="A98" s="95"/>
      <c r="B98" s="48"/>
      <c r="C98" s="102"/>
      <c r="D98" s="95"/>
      <c r="E98" s="450" t="s">
        <v>219</v>
      </c>
      <c r="F98" s="152" t="s">
        <v>220</v>
      </c>
      <c r="H98" s="151">
        <f>H100</f>
        <v>-10582.7</v>
      </c>
    </row>
    <row r="99" spans="1:8">
      <c r="A99" s="95"/>
      <c r="B99" s="48"/>
      <c r="C99" s="102"/>
      <c r="D99" s="95"/>
      <c r="E99" s="450"/>
      <c r="F99" s="152" t="s">
        <v>72</v>
      </c>
      <c r="H99" s="153"/>
    </row>
    <row r="100" spans="1:8">
      <c r="A100" s="95"/>
      <c r="B100" s="48"/>
      <c r="C100" s="102"/>
      <c r="D100" s="95"/>
      <c r="E100" s="450"/>
      <c r="F100" s="154" t="s">
        <v>222</v>
      </c>
      <c r="H100" s="151">
        <f>H102</f>
        <v>-10582.7</v>
      </c>
    </row>
    <row r="101" spans="1:8" ht="34.5">
      <c r="A101" s="95"/>
      <c r="B101" s="48"/>
      <c r="C101" s="102"/>
      <c r="D101" s="95"/>
      <c r="E101" s="450"/>
      <c r="F101" s="152" t="s">
        <v>73</v>
      </c>
      <c r="H101" s="155"/>
    </row>
    <row r="102" spans="1:8">
      <c r="A102" s="95"/>
      <c r="B102" s="48"/>
      <c r="C102" s="102"/>
      <c r="D102" s="95"/>
      <c r="E102" s="450"/>
      <c r="F102" s="152" t="s">
        <v>9</v>
      </c>
      <c r="H102" s="156">
        <f>H103</f>
        <v>-10582.7</v>
      </c>
    </row>
    <row r="103" spans="1:8">
      <c r="A103" s="95"/>
      <c r="B103" s="48"/>
      <c r="C103" s="102"/>
      <c r="D103" s="95"/>
      <c r="E103" s="450"/>
      <c r="F103" s="152" t="s">
        <v>223</v>
      </c>
      <c r="H103" s="157">
        <f>H104</f>
        <v>-10582.7</v>
      </c>
    </row>
    <row r="104" spans="1:8">
      <c r="A104" s="95"/>
      <c r="B104" s="48"/>
      <c r="C104" s="102"/>
      <c r="D104" s="95"/>
      <c r="E104" s="450"/>
      <c r="F104" s="152" t="s">
        <v>114</v>
      </c>
      <c r="H104" s="157">
        <f t="shared" ref="H104:H105" si="20">H105</f>
        <v>-10582.7</v>
      </c>
    </row>
    <row r="105" spans="1:8">
      <c r="A105" s="95"/>
      <c r="B105" s="48"/>
      <c r="C105" s="102"/>
      <c r="D105" s="95"/>
      <c r="E105" s="450"/>
      <c r="F105" s="152" t="s">
        <v>117</v>
      </c>
      <c r="H105" s="157">
        <f t="shared" si="20"/>
        <v>-10582.7</v>
      </c>
    </row>
    <row r="106" spans="1:8">
      <c r="A106" s="97"/>
      <c r="B106" s="49"/>
      <c r="C106" s="103"/>
      <c r="D106" s="97"/>
      <c r="E106" s="450"/>
      <c r="F106" s="123" t="s">
        <v>224</v>
      </c>
      <c r="G106" s="124"/>
      <c r="H106" s="320">
        <f>'N 1'!D79</f>
        <v>-10582.7</v>
      </c>
    </row>
    <row r="109" spans="1:8">
      <c r="H109" s="352">
        <f>H106+H97+H65+H48+H82+H81+H79+H78+H77+H74+H75+H56+H39+H27+H19</f>
        <v>0</v>
      </c>
    </row>
  </sheetData>
  <mergeCells count="28">
    <mergeCell ref="B28:E29"/>
    <mergeCell ref="C30:E31"/>
    <mergeCell ref="D32:E33"/>
    <mergeCell ref="E98:E106"/>
    <mergeCell ref="A83:A97"/>
    <mergeCell ref="B84:B97"/>
    <mergeCell ref="C85:C97"/>
    <mergeCell ref="D88:D97"/>
    <mergeCell ref="E89:E97"/>
    <mergeCell ref="F1:H1"/>
    <mergeCell ref="A2:H2"/>
    <mergeCell ref="G3:H3"/>
    <mergeCell ref="A4:A5"/>
    <mergeCell ref="B4:B5"/>
    <mergeCell ref="C4:C5"/>
    <mergeCell ref="D4:E4"/>
    <mergeCell ref="F4:F5"/>
    <mergeCell ref="G4:H4"/>
    <mergeCell ref="A6:E6"/>
    <mergeCell ref="A7:A19"/>
    <mergeCell ref="B7:E7"/>
    <mergeCell ref="B8:B19"/>
    <mergeCell ref="C8:E8"/>
    <mergeCell ref="C9:C19"/>
    <mergeCell ref="D9:E9"/>
    <mergeCell ref="D10:E10"/>
    <mergeCell ref="D11:D19"/>
    <mergeCell ref="E12:E19"/>
  </mergeCells>
  <pageMargins left="0.24" right="0.19" top="0.37" bottom="0.25" header="0.27" footer="0.2"/>
  <pageSetup paperSize="9" scale="70" orientation="portrait" r:id="rId1"/>
  <ignoredErrors>
    <ignoredError sqref="I57:I65 B58:C60 A7:H10 A57:A65 G57:H64 A19:F19 B57:C57 G65 B61:C65 A33:C33 E58:F60 E61:E65 A12:H18 A11:G11 E98 A83:F97 E20 A28:B28 A29 A30:C30 A31:B31 A32:D32" numberStoredAsText="1"/>
    <ignoredError sqref="G19 H87 H46:H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11"/>
  <sheetViews>
    <sheetView zoomScale="90" zoomScaleNormal="90" workbookViewId="0">
      <selection activeCell="I5" sqref="I5"/>
    </sheetView>
  </sheetViews>
  <sheetFormatPr defaultColWidth="9.140625" defaultRowHeight="60" customHeight="1"/>
  <cols>
    <col min="1" max="1" width="7.5703125" style="15" bestFit="1" customWidth="1"/>
    <col min="2" max="2" width="9.140625" style="15" bestFit="1" customWidth="1"/>
    <col min="3" max="4" width="11.5703125" style="15" customWidth="1"/>
    <col min="5" max="5" width="32.5703125" style="15" customWidth="1"/>
    <col min="6" max="6" width="47.85546875" style="15" customWidth="1"/>
    <col min="7" max="7" width="27.5703125" style="15" customWidth="1"/>
    <col min="8" max="8" width="12.85546875" style="15" bestFit="1" customWidth="1"/>
    <col min="9" max="16384" width="9.140625" style="15"/>
  </cols>
  <sheetData>
    <row r="1" spans="1:7" ht="66.75" customHeight="1">
      <c r="A1" s="171" t="s">
        <v>65</v>
      </c>
      <c r="B1" s="171"/>
      <c r="C1" s="171"/>
      <c r="D1" s="171"/>
      <c r="E1" s="171"/>
      <c r="F1" s="474" t="s">
        <v>270</v>
      </c>
      <c r="G1" s="474"/>
    </row>
    <row r="2" spans="1:7" ht="45.75" customHeight="1">
      <c r="A2" s="475" t="s">
        <v>251</v>
      </c>
      <c r="B2" s="475"/>
      <c r="C2" s="475"/>
      <c r="D2" s="475"/>
      <c r="E2" s="475"/>
      <c r="F2" s="475"/>
      <c r="G2" s="475"/>
    </row>
    <row r="3" spans="1:7" ht="17.25">
      <c r="G3" s="329" t="s">
        <v>145</v>
      </c>
    </row>
    <row r="4" spans="1:7" ht="75.75" customHeight="1">
      <c r="A4" s="476" t="s">
        <v>8</v>
      </c>
      <c r="B4" s="476"/>
      <c r="C4" s="476" t="s">
        <v>146</v>
      </c>
      <c r="D4" s="476"/>
      <c r="E4" s="476"/>
      <c r="F4" s="476" t="s">
        <v>147</v>
      </c>
      <c r="G4" s="319" t="s">
        <v>148</v>
      </c>
    </row>
    <row r="5" spans="1:7" ht="34.5">
      <c r="A5" s="319" t="s">
        <v>25</v>
      </c>
      <c r="B5" s="319" t="s">
        <v>26</v>
      </c>
      <c r="C5" s="476"/>
      <c r="D5" s="476"/>
      <c r="E5" s="476"/>
      <c r="F5" s="476"/>
      <c r="G5" s="172" t="s">
        <v>142</v>
      </c>
    </row>
    <row r="6" spans="1:7" ht="31.5" customHeight="1">
      <c r="A6" s="469" t="s">
        <v>149</v>
      </c>
      <c r="B6" s="470"/>
      <c r="C6" s="470"/>
      <c r="D6" s="470"/>
      <c r="E6" s="470"/>
      <c r="F6" s="470"/>
      <c r="G6" s="174">
        <f>G7</f>
        <v>-15000</v>
      </c>
    </row>
    <row r="7" spans="1:7" ht="44.25" customHeight="1">
      <c r="A7" s="319">
        <v>1155</v>
      </c>
      <c r="B7" s="471" t="s">
        <v>88</v>
      </c>
      <c r="C7" s="472"/>
      <c r="D7" s="472"/>
      <c r="E7" s="473"/>
      <c r="F7" s="319"/>
      <c r="G7" s="174">
        <f>G8</f>
        <v>-15000</v>
      </c>
    </row>
    <row r="8" spans="1:7" ht="60" customHeight="1">
      <c r="A8" s="173"/>
      <c r="B8" s="325">
        <v>11004</v>
      </c>
      <c r="C8" s="466" t="s">
        <v>230</v>
      </c>
      <c r="D8" s="467"/>
      <c r="E8" s="468"/>
      <c r="F8" s="325" t="s">
        <v>149</v>
      </c>
      <c r="G8" s="174">
        <f>G9</f>
        <v>-15000</v>
      </c>
    </row>
    <row r="9" spans="1:7" ht="23.25" customHeight="1">
      <c r="A9" s="175"/>
      <c r="B9" s="325"/>
      <c r="C9" s="326"/>
      <c r="D9" s="327"/>
      <c r="E9" s="327"/>
      <c r="F9" s="328" t="s">
        <v>231</v>
      </c>
      <c r="G9" s="176">
        <f>'N 1'!D41</f>
        <v>-15000</v>
      </c>
    </row>
    <row r="10" spans="1:7" ht="68.25" customHeight="1">
      <c r="A10" s="173"/>
      <c r="B10" s="376">
        <v>12003</v>
      </c>
      <c r="C10" s="466" t="s">
        <v>253</v>
      </c>
      <c r="D10" s="467"/>
      <c r="E10" s="468"/>
      <c r="F10" s="325" t="s">
        <v>149</v>
      </c>
      <c r="G10" s="174">
        <f>G11</f>
        <v>300000</v>
      </c>
    </row>
    <row r="11" spans="1:7" ht="61.5" customHeight="1">
      <c r="A11" s="175"/>
      <c r="B11" s="325"/>
      <c r="C11" s="370"/>
      <c r="D11" s="327"/>
      <c r="E11" s="327"/>
      <c r="F11" s="328" t="s">
        <v>250</v>
      </c>
      <c r="G11" s="176">
        <f>'N 1'!D54</f>
        <v>300000</v>
      </c>
    </row>
  </sheetData>
  <mergeCells count="9">
    <mergeCell ref="C10:E10"/>
    <mergeCell ref="C8:E8"/>
    <mergeCell ref="A6:F6"/>
    <mergeCell ref="B7:E7"/>
    <mergeCell ref="F1:G1"/>
    <mergeCell ref="A2:G2"/>
    <mergeCell ref="A4:B4"/>
    <mergeCell ref="C4:E5"/>
    <mergeCell ref="F4:F5"/>
  </mergeCells>
  <pageMargins left="0.23622047244094491" right="0.23622047244094491" top="0.27559055118110237" bottom="0.19685039370078741" header="0.19685039370078741" footer="0.19685039370078741"/>
  <pageSetup paperSize="9" scale="90" orientation="landscape" r:id="rId1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7"/>
  <sheetViews>
    <sheetView zoomScale="90" zoomScaleNormal="90" workbookViewId="0">
      <selection activeCell="E7" sqref="E7"/>
    </sheetView>
  </sheetViews>
  <sheetFormatPr defaultColWidth="9.140625" defaultRowHeight="17.25"/>
  <cols>
    <col min="1" max="1" width="6.7109375" style="15" customWidth="1"/>
    <col min="2" max="2" width="8.140625" style="15" customWidth="1"/>
    <col min="3" max="3" width="66.140625" style="15" customWidth="1"/>
    <col min="4" max="4" width="28.85546875" style="15" customWidth="1"/>
    <col min="5" max="7" width="13.28515625" style="15" customWidth="1"/>
    <col min="8" max="8" width="14.85546875" style="15" customWidth="1"/>
    <col min="9" max="16384" width="9.140625" style="15"/>
  </cols>
  <sheetData>
    <row r="1" spans="1:10" ht="64.5" customHeight="1">
      <c r="A1" s="474" t="s">
        <v>156</v>
      </c>
      <c r="B1" s="474"/>
      <c r="C1" s="474"/>
      <c r="D1" s="474"/>
      <c r="E1" s="171"/>
      <c r="F1" s="177"/>
      <c r="G1" s="177"/>
      <c r="H1" s="177"/>
    </row>
    <row r="2" spans="1:10" ht="12.75" customHeight="1">
      <c r="A2" s="178"/>
      <c r="B2" s="178"/>
      <c r="C2" s="178"/>
      <c r="D2" s="178"/>
      <c r="E2" s="171"/>
      <c r="F2" s="177"/>
      <c r="G2" s="177"/>
      <c r="H2" s="177"/>
    </row>
    <row r="3" spans="1:10" ht="48" customHeight="1">
      <c r="A3" s="475" t="s">
        <v>242</v>
      </c>
      <c r="B3" s="475"/>
      <c r="C3" s="475"/>
      <c r="D3" s="475"/>
      <c r="E3" s="179"/>
      <c r="F3" s="180"/>
      <c r="G3" s="180"/>
      <c r="H3" s="180"/>
      <c r="J3" s="181"/>
    </row>
    <row r="4" spans="1:10">
      <c r="D4" s="182" t="s">
        <v>151</v>
      </c>
    </row>
    <row r="5" spans="1:10" ht="72" customHeight="1">
      <c r="A5" s="477" t="s">
        <v>152</v>
      </c>
      <c r="B5" s="478"/>
      <c r="C5" s="479" t="s">
        <v>153</v>
      </c>
      <c r="D5" s="183" t="s">
        <v>148</v>
      </c>
    </row>
    <row r="6" spans="1:10" ht="83.25" customHeight="1">
      <c r="A6" s="184" t="s">
        <v>143</v>
      </c>
      <c r="B6" s="184" t="s">
        <v>45</v>
      </c>
      <c r="C6" s="480"/>
      <c r="D6" s="185" t="s">
        <v>142</v>
      </c>
    </row>
    <row r="7" spans="1:10" ht="29.25" customHeight="1">
      <c r="A7" s="184"/>
      <c r="B7" s="184"/>
      <c r="C7" s="186" t="s">
        <v>154</v>
      </c>
      <c r="D7" s="174">
        <f>D8</f>
        <v>-36419.600000000006</v>
      </c>
    </row>
    <row r="8" spans="1:10">
      <c r="A8" s="187"/>
      <c r="B8" s="188"/>
      <c r="C8" s="188" t="s">
        <v>155</v>
      </c>
      <c r="D8" s="174">
        <f>D11+D14</f>
        <v>-36419.600000000006</v>
      </c>
    </row>
    <row r="9" spans="1:10">
      <c r="A9" s="187"/>
      <c r="B9" s="187"/>
      <c r="C9" s="187" t="s">
        <v>144</v>
      </c>
      <c r="D9" s="176"/>
    </row>
    <row r="10" spans="1:10" s="189" customFormat="1" ht="19.5" customHeight="1">
      <c r="A10" s="172"/>
      <c r="B10" s="172"/>
      <c r="C10" s="187" t="s">
        <v>14</v>
      </c>
      <c r="D10" s="176"/>
    </row>
    <row r="11" spans="1:10" s="192" customFormat="1" ht="30" customHeight="1">
      <c r="A11" s="190"/>
      <c r="B11" s="190"/>
      <c r="C11" s="191" t="s">
        <v>12</v>
      </c>
      <c r="D11" s="197">
        <f>D12</f>
        <v>-25836.9</v>
      </c>
    </row>
    <row r="12" spans="1:10" ht="34.5">
      <c r="A12" s="193">
        <v>1173</v>
      </c>
      <c r="B12" s="193">
        <v>32001</v>
      </c>
      <c r="C12" s="194" t="s">
        <v>150</v>
      </c>
      <c r="D12" s="197">
        <f>'N 1'!D73</f>
        <v>-25836.9</v>
      </c>
    </row>
    <row r="13" spans="1:10">
      <c r="A13" s="193"/>
      <c r="B13" s="193"/>
      <c r="C13" s="195" t="s">
        <v>14</v>
      </c>
      <c r="D13" s="196"/>
    </row>
    <row r="14" spans="1:10" ht="34.5">
      <c r="A14" s="193"/>
      <c r="B14" s="193"/>
      <c r="C14" s="191" t="s">
        <v>140</v>
      </c>
      <c r="D14" s="197">
        <f>D15</f>
        <v>-10582.7</v>
      </c>
    </row>
    <row r="15" spans="1:10" ht="25.5" customHeight="1">
      <c r="A15" s="193">
        <v>1173</v>
      </c>
      <c r="B15" s="193">
        <v>32002</v>
      </c>
      <c r="C15" s="194" t="s">
        <v>220</v>
      </c>
      <c r="D15" s="197">
        <f>D17</f>
        <v>-10582.7</v>
      </c>
    </row>
    <row r="16" spans="1:10">
      <c r="A16" s="193"/>
      <c r="B16" s="193"/>
      <c r="C16" s="195" t="s">
        <v>14</v>
      </c>
      <c r="D16" s="196"/>
    </row>
    <row r="17" spans="1:4" ht="34.5">
      <c r="A17" s="193"/>
      <c r="B17" s="193"/>
      <c r="C17" s="191" t="s">
        <v>140</v>
      </c>
      <c r="D17" s="197">
        <f>'N 1'!D79</f>
        <v>-10582.7</v>
      </c>
    </row>
  </sheetData>
  <mergeCells count="4">
    <mergeCell ref="A1:D1"/>
    <mergeCell ref="A3:D3"/>
    <mergeCell ref="A5:B5"/>
    <mergeCell ref="C5:C6"/>
  </mergeCells>
  <pageMargins left="0.2" right="0.2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5"/>
  <sheetViews>
    <sheetView zoomScale="80" zoomScaleNormal="80" workbookViewId="0">
      <selection activeCell="K5" sqref="K5"/>
    </sheetView>
  </sheetViews>
  <sheetFormatPr defaultColWidth="9.140625" defaultRowHeight="17.25"/>
  <cols>
    <col min="1" max="1" width="18.140625" style="199" customWidth="1"/>
    <col min="2" max="2" width="18.28515625" style="199" customWidth="1"/>
    <col min="3" max="3" width="13.85546875" style="199" customWidth="1"/>
    <col min="4" max="4" width="19.42578125" style="199" customWidth="1"/>
    <col min="5" max="5" width="9.140625" style="199"/>
    <col min="6" max="6" width="11.7109375" style="199" customWidth="1"/>
    <col min="7" max="7" width="17.28515625" style="199" bestFit="1" customWidth="1"/>
    <col min="8" max="8" width="13.42578125" style="199" customWidth="1"/>
    <col min="9" max="9" width="16.85546875" style="199" customWidth="1"/>
    <col min="10" max="10" width="9.140625" style="199"/>
    <col min="11" max="11" width="12" style="199" customWidth="1"/>
    <col min="12" max="12" width="10.5703125" style="199" customWidth="1"/>
    <col min="13" max="16384" width="9.140625" style="199"/>
  </cols>
  <sheetData>
    <row r="1" spans="1:9" ht="69" customHeight="1">
      <c r="A1" s="198"/>
      <c r="B1" s="198"/>
      <c r="C1" s="198"/>
      <c r="D1" s="481" t="s">
        <v>271</v>
      </c>
      <c r="E1" s="481"/>
      <c r="F1" s="481"/>
      <c r="G1" s="481"/>
      <c r="H1" s="481"/>
      <c r="I1" s="481"/>
    </row>
    <row r="2" spans="1:9" ht="58.5" customHeight="1">
      <c r="A2" s="482" t="s">
        <v>243</v>
      </c>
      <c r="B2" s="482"/>
      <c r="C2" s="482"/>
      <c r="D2" s="482"/>
      <c r="E2" s="482"/>
      <c r="F2" s="482"/>
      <c r="G2" s="482"/>
      <c r="H2" s="482"/>
      <c r="I2" s="482"/>
    </row>
    <row r="3" spans="1:9" ht="22.5" customHeight="1"/>
    <row r="4" spans="1:9" ht="51" customHeight="1">
      <c r="A4" s="483" t="s">
        <v>158</v>
      </c>
      <c r="B4" s="483" t="s">
        <v>159</v>
      </c>
      <c r="C4" s="483"/>
      <c r="D4" s="483"/>
      <c r="E4" s="483" t="s">
        <v>160</v>
      </c>
      <c r="F4" s="483" t="s">
        <v>161</v>
      </c>
      <c r="G4" s="483" t="s">
        <v>166</v>
      </c>
      <c r="H4" s="483"/>
      <c r="I4" s="483"/>
    </row>
    <row r="5" spans="1:9" ht="54.75" customHeight="1">
      <c r="A5" s="483"/>
      <c r="B5" s="483"/>
      <c r="C5" s="483"/>
      <c r="D5" s="483"/>
      <c r="E5" s="483"/>
      <c r="F5" s="483"/>
      <c r="G5" s="341" t="s">
        <v>162</v>
      </c>
      <c r="H5" s="341" t="s">
        <v>163</v>
      </c>
      <c r="I5" s="341" t="s">
        <v>164</v>
      </c>
    </row>
    <row r="6" spans="1:9" s="15" customFormat="1" ht="28.5" customHeight="1">
      <c r="A6" s="340" t="s">
        <v>232</v>
      </c>
      <c r="B6" s="340" t="s">
        <v>233</v>
      </c>
      <c r="C6" s="340" t="s">
        <v>234</v>
      </c>
      <c r="D6" s="484" t="s">
        <v>235</v>
      </c>
      <c r="E6" s="484"/>
      <c r="F6" s="484"/>
      <c r="G6" s="484"/>
      <c r="H6" s="484"/>
      <c r="I6" s="337">
        <f>I7+I10</f>
        <v>-36419.599999999999</v>
      </c>
    </row>
    <row r="7" spans="1:9" s="15" customFormat="1" ht="24" customHeight="1">
      <c r="A7" s="339" t="s">
        <v>236</v>
      </c>
      <c r="B7" s="487" t="s">
        <v>150</v>
      </c>
      <c r="C7" s="487"/>
      <c r="D7" s="487"/>
      <c r="E7" s="487"/>
      <c r="F7" s="487"/>
      <c r="G7" s="487"/>
      <c r="H7" s="487"/>
      <c r="I7" s="330">
        <f>+I9</f>
        <v>-25836.9</v>
      </c>
    </row>
    <row r="8" spans="1:9" s="15" customFormat="1" ht="24" customHeight="1">
      <c r="A8" s="339"/>
      <c r="B8" s="487" t="s">
        <v>237</v>
      </c>
      <c r="C8" s="487"/>
      <c r="D8" s="487"/>
      <c r="E8" s="333"/>
      <c r="F8" s="333"/>
      <c r="G8" s="333"/>
      <c r="H8" s="333"/>
      <c r="I8" s="330"/>
    </row>
    <row r="9" spans="1:9" s="15" customFormat="1" ht="38.25" customHeight="1">
      <c r="A9" s="333" t="s">
        <v>238</v>
      </c>
      <c r="B9" s="486" t="s">
        <v>150</v>
      </c>
      <c r="C9" s="486"/>
      <c r="D9" s="486"/>
      <c r="E9" s="302" t="s">
        <v>262</v>
      </c>
      <c r="F9" s="302" t="s">
        <v>165</v>
      </c>
      <c r="G9" s="386">
        <v>-25836900</v>
      </c>
      <c r="H9" s="334"/>
      <c r="I9" s="330">
        <f>G9/1000</f>
        <v>-25836.9</v>
      </c>
    </row>
    <row r="10" spans="1:9" s="15" customFormat="1">
      <c r="A10" s="339" t="s">
        <v>240</v>
      </c>
      <c r="B10" s="486" t="s">
        <v>241</v>
      </c>
      <c r="C10" s="486"/>
      <c r="D10" s="486"/>
      <c r="E10" s="486"/>
      <c r="F10" s="486"/>
      <c r="G10" s="486"/>
      <c r="H10" s="486"/>
      <c r="I10" s="330">
        <f>SUM(I12:I15)</f>
        <v>-10582.699999999999</v>
      </c>
    </row>
    <row r="11" spans="1:9" s="15" customFormat="1" ht="28.5" customHeight="1">
      <c r="A11" s="331"/>
      <c r="B11" s="485" t="s">
        <v>237</v>
      </c>
      <c r="C11" s="485"/>
      <c r="D11" s="485"/>
      <c r="E11" s="335"/>
      <c r="F11" s="335"/>
      <c r="G11" s="335"/>
      <c r="H11" s="335"/>
      <c r="I11" s="330"/>
    </row>
    <row r="12" spans="1:9" s="15" customFormat="1">
      <c r="A12" s="332" t="s">
        <v>263</v>
      </c>
      <c r="B12" s="485" t="s">
        <v>241</v>
      </c>
      <c r="C12" s="485"/>
      <c r="D12" s="485"/>
      <c r="E12" s="335" t="s">
        <v>239</v>
      </c>
      <c r="F12" s="335" t="s">
        <v>165</v>
      </c>
      <c r="G12" s="385">
        <v>-8530800</v>
      </c>
      <c r="H12" s="336"/>
      <c r="I12" s="330">
        <f t="shared" ref="I12:I15" si="0">G12/1000</f>
        <v>-8530.7999999999993</v>
      </c>
    </row>
    <row r="13" spans="1:9" s="15" customFormat="1">
      <c r="A13" s="332" t="s">
        <v>264</v>
      </c>
      <c r="B13" s="485" t="s">
        <v>241</v>
      </c>
      <c r="C13" s="485"/>
      <c r="D13" s="485"/>
      <c r="E13" s="335" t="s">
        <v>239</v>
      </c>
      <c r="F13" s="335" t="s">
        <v>165</v>
      </c>
      <c r="G13" s="385">
        <v>-768800</v>
      </c>
      <c r="H13" s="336"/>
      <c r="I13" s="330">
        <f t="shared" si="0"/>
        <v>-768.8</v>
      </c>
    </row>
    <row r="14" spans="1:9" s="15" customFormat="1">
      <c r="A14" s="332" t="s">
        <v>265</v>
      </c>
      <c r="B14" s="485" t="s">
        <v>241</v>
      </c>
      <c r="C14" s="485"/>
      <c r="D14" s="485"/>
      <c r="E14" s="335" t="s">
        <v>239</v>
      </c>
      <c r="F14" s="335" t="s">
        <v>165</v>
      </c>
      <c r="G14" s="385">
        <v>-763200</v>
      </c>
      <c r="H14" s="336"/>
      <c r="I14" s="330">
        <f t="shared" si="0"/>
        <v>-763.2</v>
      </c>
    </row>
    <row r="15" spans="1:9" s="15" customFormat="1">
      <c r="A15" s="332" t="s">
        <v>266</v>
      </c>
      <c r="B15" s="485" t="s">
        <v>241</v>
      </c>
      <c r="C15" s="485"/>
      <c r="D15" s="485"/>
      <c r="E15" s="335" t="s">
        <v>239</v>
      </c>
      <c r="F15" s="335" t="s">
        <v>165</v>
      </c>
      <c r="G15" s="385">
        <v>-519900</v>
      </c>
      <c r="H15" s="336"/>
      <c r="I15" s="330">
        <f t="shared" si="0"/>
        <v>-519.9</v>
      </c>
    </row>
  </sheetData>
  <mergeCells count="17">
    <mergeCell ref="D6:H6"/>
    <mergeCell ref="B15:D15"/>
    <mergeCell ref="B11:D11"/>
    <mergeCell ref="B10:H10"/>
    <mergeCell ref="B7:H7"/>
    <mergeCell ref="B8:D8"/>
    <mergeCell ref="B9:D9"/>
    <mergeCell ref="B14:D14"/>
    <mergeCell ref="B13:D13"/>
    <mergeCell ref="B12:D12"/>
    <mergeCell ref="D1:I1"/>
    <mergeCell ref="A2:I2"/>
    <mergeCell ref="A4:A5"/>
    <mergeCell ref="B4:D5"/>
    <mergeCell ref="E4:E5"/>
    <mergeCell ref="F4:F5"/>
    <mergeCell ref="G4:I4"/>
  </mergeCells>
  <printOptions horizont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65"/>
  <sheetViews>
    <sheetView tabSelected="1" zoomScaleSheetLayoutView="90" workbookViewId="0">
      <selection activeCell="C8" sqref="C8"/>
    </sheetView>
  </sheetViews>
  <sheetFormatPr defaultColWidth="9.140625" defaultRowHeight="17.25"/>
  <cols>
    <col min="1" max="1" width="9.85546875" style="276" customWidth="1"/>
    <col min="2" max="2" width="11.42578125" style="277" customWidth="1"/>
    <col min="3" max="3" width="52.5703125" style="276" customWidth="1"/>
    <col min="4" max="5" width="12.140625" style="203" customWidth="1"/>
    <col min="6" max="6" width="13" style="203" customWidth="1"/>
    <col min="7" max="7" width="18.7109375" style="203" customWidth="1"/>
    <col min="8" max="16384" width="9.140625" style="203"/>
  </cols>
  <sheetData>
    <row r="1" spans="1:7" ht="47.25" customHeight="1">
      <c r="A1" s="202"/>
      <c r="B1" s="202"/>
      <c r="C1" s="488" t="s">
        <v>157</v>
      </c>
      <c r="D1" s="488"/>
      <c r="E1" s="488"/>
      <c r="F1" s="488"/>
    </row>
    <row r="2" spans="1:7" ht="11.25" customHeight="1">
      <c r="A2" s="204"/>
      <c r="B2" s="204"/>
      <c r="C2" s="204"/>
      <c r="D2" s="204"/>
      <c r="E2" s="494"/>
      <c r="F2" s="494"/>
      <c r="G2" s="205"/>
    </row>
    <row r="3" spans="1:7" ht="66.75" customHeight="1">
      <c r="A3" s="495" t="s">
        <v>244</v>
      </c>
      <c r="B3" s="495"/>
      <c r="C3" s="495"/>
      <c r="D3" s="495"/>
      <c r="E3" s="495"/>
      <c r="F3" s="495"/>
    </row>
    <row r="4" spans="1:7" ht="20.25" customHeight="1" thickBot="1">
      <c r="A4" s="206"/>
      <c r="B4" s="206"/>
      <c r="C4" s="206"/>
      <c r="D4" s="204"/>
      <c r="E4" s="496" t="s">
        <v>151</v>
      </c>
      <c r="F4" s="496"/>
    </row>
    <row r="5" spans="1:7" s="207" customFormat="1" ht="25.5" customHeight="1">
      <c r="A5" s="497" t="s">
        <v>8</v>
      </c>
      <c r="B5" s="498"/>
      <c r="C5" s="499" t="s">
        <v>168</v>
      </c>
      <c r="D5" s="502" t="s">
        <v>169</v>
      </c>
      <c r="E5" s="503"/>
      <c r="F5" s="504"/>
    </row>
    <row r="6" spans="1:7" s="207" customFormat="1" ht="19.5" customHeight="1">
      <c r="A6" s="491" t="s">
        <v>143</v>
      </c>
      <c r="B6" s="492" t="s">
        <v>170</v>
      </c>
      <c r="C6" s="500"/>
      <c r="D6" s="493" t="s">
        <v>171</v>
      </c>
      <c r="E6" s="489" t="s">
        <v>172</v>
      </c>
      <c r="F6" s="490"/>
    </row>
    <row r="7" spans="1:7" s="207" customFormat="1" ht="45.75" customHeight="1">
      <c r="A7" s="491"/>
      <c r="B7" s="492"/>
      <c r="C7" s="501"/>
      <c r="D7" s="493"/>
      <c r="E7" s="208" t="s">
        <v>173</v>
      </c>
      <c r="F7" s="209" t="s">
        <v>174</v>
      </c>
    </row>
    <row r="8" spans="1:7" s="207" customFormat="1" ht="26.25" customHeight="1">
      <c r="A8" s="491"/>
      <c r="B8" s="492"/>
      <c r="C8" s="210" t="s">
        <v>175</v>
      </c>
      <c r="D8" s="212">
        <f>+E8+F8</f>
        <v>-167529.4</v>
      </c>
      <c r="E8" s="211">
        <f>+E9+E10</f>
        <v>0</v>
      </c>
      <c r="F8" s="213">
        <f>+F9+F10</f>
        <v>-167529.4</v>
      </c>
    </row>
    <row r="9" spans="1:7" s="207" customFormat="1" ht="29.25" customHeight="1">
      <c r="A9" s="491"/>
      <c r="B9" s="492"/>
      <c r="C9" s="214" t="s">
        <v>176</v>
      </c>
      <c r="D9" s="212">
        <f t="shared" ref="D9:F9" si="0">D14+D20</f>
        <v>-64509.4</v>
      </c>
      <c r="E9" s="211">
        <f t="shared" si="0"/>
        <v>0</v>
      </c>
      <c r="F9" s="213">
        <f t="shared" si="0"/>
        <v>-64509.4</v>
      </c>
    </row>
    <row r="10" spans="1:7" s="207" customFormat="1" ht="32.25" customHeight="1">
      <c r="A10" s="491"/>
      <c r="B10" s="492"/>
      <c r="C10" s="214" t="s">
        <v>177</v>
      </c>
      <c r="D10" s="212">
        <f t="shared" ref="D10:F10" si="1">D26</f>
        <v>-103020</v>
      </c>
      <c r="E10" s="211">
        <f t="shared" si="1"/>
        <v>0</v>
      </c>
      <c r="F10" s="213">
        <f t="shared" si="1"/>
        <v>-103020</v>
      </c>
    </row>
    <row r="11" spans="1:7" s="207" customFormat="1" ht="33.75" customHeight="1">
      <c r="A11" s="215"/>
      <c r="B11" s="216"/>
      <c r="C11" s="217" t="s">
        <v>178</v>
      </c>
      <c r="D11" s="212">
        <f>+E11+F11</f>
        <v>-167529.4</v>
      </c>
      <c r="E11" s="211">
        <f>+E12</f>
        <v>0</v>
      </c>
      <c r="F11" s="213">
        <f>+F12</f>
        <v>-167529.4</v>
      </c>
    </row>
    <row r="12" spans="1:7" ht="39.75" customHeight="1">
      <c r="A12" s="218">
        <v>1155</v>
      </c>
      <c r="B12" s="216"/>
      <c r="C12" s="217" t="s">
        <v>88</v>
      </c>
      <c r="D12" s="212">
        <f>+E12+F12</f>
        <v>-167529.4</v>
      </c>
      <c r="E12" s="211">
        <f>+E14+E20+E26</f>
        <v>0</v>
      </c>
      <c r="F12" s="213">
        <f>+F14+F20+F26</f>
        <v>-167529.4</v>
      </c>
    </row>
    <row r="13" spans="1:7" ht="20.25" customHeight="1">
      <c r="A13" s="219"/>
      <c r="B13" s="220"/>
      <c r="C13" s="221" t="s">
        <v>144</v>
      </c>
      <c r="D13" s="223"/>
      <c r="E13" s="222"/>
      <c r="F13" s="224"/>
    </row>
    <row r="14" spans="1:7" ht="70.5" customHeight="1">
      <c r="A14" s="225"/>
      <c r="B14" s="226">
        <v>11001</v>
      </c>
      <c r="C14" s="227" t="s">
        <v>130</v>
      </c>
      <c r="D14" s="229">
        <f>E14+F14</f>
        <v>-37030</v>
      </c>
      <c r="E14" s="228">
        <f>E16</f>
        <v>0</v>
      </c>
      <c r="F14" s="230">
        <f>F16</f>
        <v>-37030</v>
      </c>
    </row>
    <row r="15" spans="1:7" ht="20.25" customHeight="1">
      <c r="A15" s="231"/>
      <c r="B15" s="232"/>
      <c r="C15" s="233" t="s">
        <v>14</v>
      </c>
      <c r="D15" s="235"/>
      <c r="E15" s="234"/>
      <c r="F15" s="236"/>
    </row>
    <row r="16" spans="1:7" ht="20.25" customHeight="1">
      <c r="A16" s="231"/>
      <c r="B16" s="237"/>
      <c r="C16" s="238" t="s">
        <v>13</v>
      </c>
      <c r="D16" s="240">
        <f>E16+F16</f>
        <v>-37030</v>
      </c>
      <c r="E16" s="239">
        <f>E18</f>
        <v>0</v>
      </c>
      <c r="F16" s="241">
        <f>F18</f>
        <v>-37030</v>
      </c>
    </row>
    <row r="17" spans="1:6" ht="32.25" customHeight="1">
      <c r="A17" s="231"/>
      <c r="B17" s="237"/>
      <c r="C17" s="233" t="s">
        <v>15</v>
      </c>
      <c r="D17" s="235"/>
      <c r="E17" s="234"/>
      <c r="F17" s="236"/>
    </row>
    <row r="18" spans="1:6" ht="20.25" customHeight="1">
      <c r="A18" s="231"/>
      <c r="B18" s="237"/>
      <c r="C18" s="233" t="s">
        <v>87</v>
      </c>
      <c r="D18" s="243">
        <f>E18+F18</f>
        <v>-37030</v>
      </c>
      <c r="E18" s="242">
        <v>0</v>
      </c>
      <c r="F18" s="244">
        <f>F19</f>
        <v>-37030</v>
      </c>
    </row>
    <row r="19" spans="1:6" ht="20.25" customHeight="1">
      <c r="A19" s="231"/>
      <c r="B19" s="245"/>
      <c r="C19" s="233" t="s">
        <v>131</v>
      </c>
      <c r="D19" s="243">
        <f>E19+F19</f>
        <v>-37030</v>
      </c>
      <c r="E19" s="246">
        <v>0</v>
      </c>
      <c r="F19" s="247">
        <f>'N 2'!H39</f>
        <v>-37030</v>
      </c>
    </row>
    <row r="20" spans="1:6" ht="82.5" customHeight="1">
      <c r="A20" s="231"/>
      <c r="B20" s="248">
        <v>12002</v>
      </c>
      <c r="C20" s="249" t="s">
        <v>179</v>
      </c>
      <c r="D20" s="229">
        <f>E20+F20</f>
        <v>-27479.4</v>
      </c>
      <c r="E20" s="228">
        <f>E22</f>
        <v>0</v>
      </c>
      <c r="F20" s="230">
        <f>F22</f>
        <v>-27479.4</v>
      </c>
    </row>
    <row r="21" spans="1:6" ht="20.25" customHeight="1">
      <c r="A21" s="231"/>
      <c r="B21" s="232"/>
      <c r="C21" s="233" t="s">
        <v>14</v>
      </c>
      <c r="D21" s="235"/>
      <c r="E21" s="234"/>
      <c r="F21" s="236"/>
    </row>
    <row r="22" spans="1:6" ht="20.25" customHeight="1">
      <c r="A22" s="231"/>
      <c r="B22" s="237"/>
      <c r="C22" s="238" t="s">
        <v>13</v>
      </c>
      <c r="D22" s="240">
        <f>E22+F22</f>
        <v>-27479.4</v>
      </c>
      <c r="E22" s="239">
        <f>E24</f>
        <v>0</v>
      </c>
      <c r="F22" s="241">
        <f>F24</f>
        <v>-27479.4</v>
      </c>
    </row>
    <row r="23" spans="1:6" ht="34.5" customHeight="1">
      <c r="A23" s="231"/>
      <c r="B23" s="237"/>
      <c r="C23" s="233" t="s">
        <v>15</v>
      </c>
      <c r="D23" s="235"/>
      <c r="E23" s="234"/>
      <c r="F23" s="236"/>
    </row>
    <row r="24" spans="1:6" ht="20.25" customHeight="1">
      <c r="A24" s="231"/>
      <c r="B24" s="237"/>
      <c r="C24" s="233" t="s">
        <v>87</v>
      </c>
      <c r="D24" s="243">
        <f>E24+F24</f>
        <v>-27479.4</v>
      </c>
      <c r="E24" s="242">
        <f>E25</f>
        <v>0</v>
      </c>
      <c r="F24" s="244">
        <f>F25</f>
        <v>-27479.4</v>
      </c>
    </row>
    <row r="25" spans="1:6" ht="37.5" customHeight="1">
      <c r="A25" s="231"/>
      <c r="B25" s="245"/>
      <c r="C25" s="233" t="s">
        <v>180</v>
      </c>
      <c r="D25" s="243">
        <f>E25+F25</f>
        <v>-27479.4</v>
      </c>
      <c r="E25" s="246">
        <v>0</v>
      </c>
      <c r="F25" s="247">
        <f>'N 2'!H56</f>
        <v>-27479.4</v>
      </c>
    </row>
    <row r="26" spans="1:6" ht="84.75" customHeight="1">
      <c r="A26" s="225"/>
      <c r="B26" s="250">
        <v>32001</v>
      </c>
      <c r="C26" s="249" t="s">
        <v>181</v>
      </c>
      <c r="D26" s="229">
        <f>E26+F26</f>
        <v>-103020</v>
      </c>
      <c r="E26" s="228">
        <f>E28</f>
        <v>0</v>
      </c>
      <c r="F26" s="230">
        <f>F28</f>
        <v>-103020</v>
      </c>
    </row>
    <row r="27" spans="1:6" ht="20.25" customHeight="1">
      <c r="A27" s="225"/>
      <c r="B27" s="237"/>
      <c r="C27" s="251" t="s">
        <v>14</v>
      </c>
      <c r="D27" s="253"/>
      <c r="E27" s="252"/>
      <c r="F27" s="114"/>
    </row>
    <row r="28" spans="1:6" ht="20.25" customHeight="1">
      <c r="A28" s="225"/>
      <c r="B28" s="237"/>
      <c r="C28" s="254" t="s">
        <v>13</v>
      </c>
      <c r="D28" s="240">
        <f>E28+F28</f>
        <v>-103020</v>
      </c>
      <c r="E28" s="239">
        <f>E30</f>
        <v>0</v>
      </c>
      <c r="F28" s="241">
        <f>F30</f>
        <v>-103020</v>
      </c>
    </row>
    <row r="29" spans="1:6" ht="36" customHeight="1">
      <c r="A29" s="225"/>
      <c r="B29" s="237"/>
      <c r="C29" s="233" t="s">
        <v>15</v>
      </c>
      <c r="D29" s="223"/>
      <c r="E29" s="222"/>
      <c r="F29" s="224"/>
    </row>
    <row r="30" spans="1:6" ht="28.5" customHeight="1">
      <c r="A30" s="225"/>
      <c r="B30" s="237"/>
      <c r="C30" s="233" t="s">
        <v>9</v>
      </c>
      <c r="D30" s="255">
        <f>D31</f>
        <v>-103020</v>
      </c>
      <c r="E30" s="222">
        <f>E31</f>
        <v>0</v>
      </c>
      <c r="F30" s="256">
        <f t="shared" ref="E30:F31" si="2">F31</f>
        <v>-103020</v>
      </c>
    </row>
    <row r="31" spans="1:6" ht="24.75" customHeight="1">
      <c r="A31" s="225"/>
      <c r="B31" s="237"/>
      <c r="C31" s="233" t="s">
        <v>118</v>
      </c>
      <c r="D31" s="258">
        <f t="shared" ref="D31" si="3">D32</f>
        <v>-103020</v>
      </c>
      <c r="E31" s="257">
        <f t="shared" si="2"/>
        <v>0</v>
      </c>
      <c r="F31" s="259">
        <f t="shared" si="2"/>
        <v>-103020</v>
      </c>
    </row>
    <row r="32" spans="1:6" ht="27.75" customHeight="1">
      <c r="A32" s="225"/>
      <c r="B32" s="237"/>
      <c r="C32" s="233" t="s">
        <v>114</v>
      </c>
      <c r="D32" s="260">
        <f>E32+F32</f>
        <v>-103020</v>
      </c>
      <c r="E32" s="257">
        <f>E33+E36+E40</f>
        <v>0</v>
      </c>
      <c r="F32" s="261">
        <f>F33+F36+F40</f>
        <v>-103020</v>
      </c>
    </row>
    <row r="33" spans="1:6" s="207" customFormat="1" ht="27" customHeight="1">
      <c r="A33" s="262"/>
      <c r="B33" s="237"/>
      <c r="C33" s="263" t="s">
        <v>115</v>
      </c>
      <c r="D33" s="264">
        <f t="shared" ref="D33:F33" si="4">SUM(D34:D35)</f>
        <v>-25300</v>
      </c>
      <c r="E33" s="211">
        <f>SUM(E34:E35)</f>
        <v>0</v>
      </c>
      <c r="F33" s="265">
        <f t="shared" si="4"/>
        <v>-25300</v>
      </c>
    </row>
    <row r="34" spans="1:6" ht="20.25" customHeight="1">
      <c r="A34" s="225"/>
      <c r="B34" s="237"/>
      <c r="C34" s="266" t="s">
        <v>119</v>
      </c>
      <c r="D34" s="258">
        <f t="shared" ref="D34:D42" si="5">+E34+F34</f>
        <v>-8800</v>
      </c>
      <c r="E34" s="246">
        <v>0</v>
      </c>
      <c r="F34" s="267">
        <v>-8800</v>
      </c>
    </row>
    <row r="35" spans="1:6" ht="20.25" customHeight="1">
      <c r="A35" s="225"/>
      <c r="B35" s="237"/>
      <c r="C35" s="266" t="s">
        <v>120</v>
      </c>
      <c r="D35" s="258">
        <f t="shared" si="5"/>
        <v>-16500</v>
      </c>
      <c r="E35" s="246">
        <v>0</v>
      </c>
      <c r="F35" s="267">
        <v>-16500</v>
      </c>
    </row>
    <row r="36" spans="1:6" s="207" customFormat="1" ht="20.25" customHeight="1">
      <c r="A36" s="262"/>
      <c r="B36" s="237"/>
      <c r="C36" s="268" t="s">
        <v>116</v>
      </c>
      <c r="D36" s="264">
        <f t="shared" ref="D36:F36" si="6">SUM(D37:D39)</f>
        <v>-64820</v>
      </c>
      <c r="E36" s="211">
        <f>SUM(E37:E39)</f>
        <v>0</v>
      </c>
      <c r="F36" s="265">
        <f t="shared" si="6"/>
        <v>-64820</v>
      </c>
    </row>
    <row r="37" spans="1:6" ht="20.25" customHeight="1">
      <c r="A37" s="225"/>
      <c r="B37" s="237"/>
      <c r="C37" s="266" t="s">
        <v>121</v>
      </c>
      <c r="D37" s="260">
        <f t="shared" si="5"/>
        <v>-22000</v>
      </c>
      <c r="E37" s="246">
        <v>0</v>
      </c>
      <c r="F37" s="247">
        <v>-22000</v>
      </c>
    </row>
    <row r="38" spans="1:6" ht="20.25" customHeight="1">
      <c r="A38" s="225"/>
      <c r="B38" s="237"/>
      <c r="C38" s="266" t="s">
        <v>122</v>
      </c>
      <c r="D38" s="260">
        <f t="shared" si="5"/>
        <v>-13750</v>
      </c>
      <c r="E38" s="246">
        <v>0</v>
      </c>
      <c r="F38" s="247">
        <v>-13750</v>
      </c>
    </row>
    <row r="39" spans="1:6" ht="20.25" customHeight="1">
      <c r="A39" s="225"/>
      <c r="B39" s="237"/>
      <c r="C39" s="266" t="s">
        <v>123</v>
      </c>
      <c r="D39" s="260">
        <f t="shared" si="5"/>
        <v>-29070</v>
      </c>
      <c r="E39" s="246">
        <v>0</v>
      </c>
      <c r="F39" s="247">
        <v>-29070</v>
      </c>
    </row>
    <row r="40" spans="1:6" s="207" customFormat="1" ht="20.25" customHeight="1">
      <c r="A40" s="262"/>
      <c r="B40" s="237"/>
      <c r="C40" s="269" t="s">
        <v>117</v>
      </c>
      <c r="D40" s="212">
        <f t="shared" ref="D40:F40" si="7">D41+D42</f>
        <v>-12900</v>
      </c>
      <c r="E40" s="211">
        <f t="shared" si="7"/>
        <v>0</v>
      </c>
      <c r="F40" s="213">
        <f t="shared" si="7"/>
        <v>-12900</v>
      </c>
    </row>
    <row r="41" spans="1:6" ht="20.25" customHeight="1">
      <c r="A41" s="225"/>
      <c r="B41" s="237"/>
      <c r="C41" s="266" t="s">
        <v>124</v>
      </c>
      <c r="D41" s="260">
        <f t="shared" si="5"/>
        <v>-3300</v>
      </c>
      <c r="E41" s="246">
        <v>0</v>
      </c>
      <c r="F41" s="247">
        <v>-3300</v>
      </c>
    </row>
    <row r="42" spans="1:6" ht="20.25" customHeight="1" thickBot="1">
      <c r="A42" s="270"/>
      <c r="B42" s="271"/>
      <c r="C42" s="272" t="s">
        <v>125</v>
      </c>
      <c r="D42" s="274">
        <f t="shared" si="5"/>
        <v>-9600</v>
      </c>
      <c r="E42" s="273">
        <v>0</v>
      </c>
      <c r="F42" s="275">
        <v>-9600</v>
      </c>
    </row>
    <row r="46" spans="1:6">
      <c r="D46" s="278"/>
      <c r="F46" s="276"/>
    </row>
    <row r="47" spans="1:6">
      <c r="D47" s="278"/>
    </row>
    <row r="48" spans="1:6">
      <c r="D48" s="207"/>
    </row>
    <row r="60" ht="64.5" customHeight="1"/>
    <row r="65" spans="4:4">
      <c r="D65" s="203">
        <v>907000</v>
      </c>
    </row>
  </sheetData>
  <mergeCells count="13">
    <mergeCell ref="C1:F1"/>
    <mergeCell ref="E6:F6"/>
    <mergeCell ref="A8:A10"/>
    <mergeCell ref="B8:B10"/>
    <mergeCell ref="B6:B7"/>
    <mergeCell ref="D6:D7"/>
    <mergeCell ref="E2:F2"/>
    <mergeCell ref="A3:F3"/>
    <mergeCell ref="E4:F4"/>
    <mergeCell ref="A5:B5"/>
    <mergeCell ref="C5:C7"/>
    <mergeCell ref="D5:F5"/>
    <mergeCell ref="A6:A7"/>
  </mergeCells>
  <printOptions horizontalCentered="1"/>
  <pageMargins left="0" right="0" top="0" bottom="0" header="0" footer="0"/>
  <pageSetup scale="74" orientation="portrait" horizontalDpi="4294967294" verticalDpi="4294967294" r:id="rId1"/>
  <headerFooter>
    <oddHeader>&amp;L&amp;D &amp;T</oddHeader>
    <oddFooter>&amp;C&amp;P</oddFooter>
  </headerFooter>
  <ignoredErrors>
    <ignoredError sqref="D36:F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113"/>
  <sheetViews>
    <sheetView zoomScale="70" zoomScaleNormal="70" workbookViewId="0">
      <selection activeCell="E101" sqref="E101"/>
    </sheetView>
  </sheetViews>
  <sheetFormatPr defaultColWidth="9.140625" defaultRowHeight="17.25"/>
  <cols>
    <col min="1" max="1" width="41.140625" style="1" customWidth="1"/>
    <col min="2" max="2" width="63.140625" style="1" customWidth="1"/>
    <col min="3" max="3" width="17.7109375" style="8" hidden="1" customWidth="1"/>
    <col min="4" max="4" width="27.7109375" style="8" customWidth="1"/>
    <col min="5" max="5" width="12.42578125" style="1" bestFit="1" customWidth="1"/>
    <col min="6" max="16384" width="9.140625" style="1"/>
  </cols>
  <sheetData>
    <row r="1" spans="1:4" ht="66.75" customHeight="1">
      <c r="B1" s="508" t="s">
        <v>272</v>
      </c>
      <c r="C1" s="508"/>
      <c r="D1" s="508"/>
    </row>
    <row r="2" spans="1:4" ht="15" customHeight="1">
      <c r="B2" s="349"/>
      <c r="C2" s="349"/>
      <c r="D2" s="349"/>
    </row>
    <row r="3" spans="1:4" ht="80.25" customHeight="1">
      <c r="A3" s="507" t="s">
        <v>257</v>
      </c>
      <c r="B3" s="507"/>
      <c r="C3" s="507"/>
      <c r="D3" s="507"/>
    </row>
    <row r="4" spans="1:4" ht="14.25" customHeight="1">
      <c r="A4" s="507"/>
      <c r="B4" s="507"/>
      <c r="C4" s="507"/>
      <c r="D4" s="507"/>
    </row>
    <row r="5" spans="1:4" s="2" customFormat="1" ht="28.5" customHeight="1">
      <c r="A5" s="507" t="s">
        <v>75</v>
      </c>
      <c r="B5" s="507"/>
      <c r="C5" s="507"/>
      <c r="D5" s="507"/>
    </row>
    <row r="6" spans="1:4" s="41" customFormat="1" ht="24.75" customHeight="1">
      <c r="A6" s="509" t="s">
        <v>261</v>
      </c>
      <c r="B6" s="509"/>
      <c r="C6" s="509"/>
      <c r="D6" s="509"/>
    </row>
    <row r="7" spans="1:4" s="41" customFormat="1" ht="20.25" customHeight="1">
      <c r="C7" s="73"/>
      <c r="D7" s="73"/>
    </row>
    <row r="8" spans="1:4" s="41" customFormat="1" ht="23.25" customHeight="1">
      <c r="A8" s="344" t="s">
        <v>76</v>
      </c>
      <c r="B8" s="279" t="s">
        <v>77</v>
      </c>
      <c r="C8" s="73"/>
      <c r="D8" s="73"/>
    </row>
    <row r="9" spans="1:4" s="41" customFormat="1" ht="24.75" customHeight="1">
      <c r="A9" s="154" t="s">
        <v>78</v>
      </c>
      <c r="B9" s="342" t="s">
        <v>79</v>
      </c>
      <c r="C9" s="73"/>
      <c r="D9" s="73"/>
    </row>
    <row r="10" spans="1:4" s="41" customFormat="1" ht="20.25" customHeight="1">
      <c r="C10" s="280" t="s">
        <v>11</v>
      </c>
      <c r="D10" s="73"/>
    </row>
    <row r="11" spans="1:4" s="41" customFormat="1" ht="20.25" customHeight="1">
      <c r="A11" s="75"/>
      <c r="C11" s="510"/>
      <c r="D11" s="69"/>
    </row>
    <row r="12" spans="1:4" s="41" customFormat="1" ht="76.5" customHeight="1">
      <c r="A12" s="281" t="s">
        <v>0</v>
      </c>
      <c r="B12" s="282" t="s">
        <v>78</v>
      </c>
      <c r="C12" s="510"/>
      <c r="D12" s="283" t="s">
        <v>20</v>
      </c>
    </row>
    <row r="13" spans="1:4" s="41" customFormat="1" ht="27.75" customHeight="1">
      <c r="A13" s="152" t="s">
        <v>1</v>
      </c>
      <c r="B13" s="154" t="s">
        <v>81</v>
      </c>
      <c r="C13" s="510"/>
      <c r="D13" s="280" t="s">
        <v>11</v>
      </c>
    </row>
    <row r="14" spans="1:4" s="41" customFormat="1" ht="27.75" customHeight="1">
      <c r="A14" s="152" t="s">
        <v>2</v>
      </c>
      <c r="B14" s="154" t="s">
        <v>79</v>
      </c>
      <c r="C14" s="284"/>
      <c r="D14" s="510"/>
    </row>
    <row r="15" spans="1:4" s="41" customFormat="1" ht="76.5" customHeight="1">
      <c r="A15" s="152" t="s">
        <v>3</v>
      </c>
      <c r="B15" s="154" t="s">
        <v>82</v>
      </c>
      <c r="C15" s="285" t="e">
        <f>-C68</f>
        <v>#VALUE!</v>
      </c>
      <c r="D15" s="510"/>
    </row>
    <row r="16" spans="1:4" s="41" customFormat="1" ht="28.5" customHeight="1">
      <c r="A16" s="152" t="s">
        <v>4</v>
      </c>
      <c r="B16" s="154" t="s">
        <v>5</v>
      </c>
      <c r="C16" s="73"/>
      <c r="D16" s="510"/>
    </row>
    <row r="17" spans="1:4" s="41" customFormat="1" ht="27.75" customHeight="1">
      <c r="A17" s="518" t="s">
        <v>7</v>
      </c>
      <c r="B17" s="519"/>
      <c r="C17" s="74"/>
      <c r="D17" s="285">
        <f>-D44+-D64+-D87+-D54+-D100+-D109</f>
        <v>218949</v>
      </c>
    </row>
    <row r="18" spans="1:4" s="41" customFormat="1">
      <c r="C18" s="73"/>
      <c r="D18" s="73"/>
    </row>
    <row r="19" spans="1:4" s="2" customFormat="1" ht="31.5" customHeight="1">
      <c r="A19" s="75"/>
      <c r="B19" s="41"/>
      <c r="C19" s="73"/>
    </row>
    <row r="20" spans="1:4" s="2" customFormat="1" ht="95.25" customHeight="1">
      <c r="A20" s="281" t="s">
        <v>0</v>
      </c>
      <c r="B20" s="282" t="s">
        <v>78</v>
      </c>
      <c r="C20" s="511" t="s">
        <v>83</v>
      </c>
      <c r="D20" s="512"/>
    </row>
    <row r="21" spans="1:4" s="2" customFormat="1" ht="43.5" customHeight="1">
      <c r="A21" s="152" t="s">
        <v>1</v>
      </c>
      <c r="B21" s="154" t="s">
        <v>81</v>
      </c>
      <c r="C21" s="280" t="s">
        <v>10</v>
      </c>
      <c r="D21" s="280" t="s">
        <v>11</v>
      </c>
    </row>
    <row r="22" spans="1:4" s="2" customFormat="1" ht="19.5" customHeight="1">
      <c r="A22" s="152" t="s">
        <v>2</v>
      </c>
      <c r="B22" s="154" t="s">
        <v>79</v>
      </c>
      <c r="C22" s="513"/>
      <c r="D22" s="513"/>
    </row>
    <row r="23" spans="1:4" s="2" customFormat="1" ht="78.75" customHeight="1">
      <c r="A23" s="152" t="s">
        <v>3</v>
      </c>
      <c r="B23" s="154" t="s">
        <v>82</v>
      </c>
      <c r="C23" s="514"/>
      <c r="D23" s="514"/>
    </row>
    <row r="24" spans="1:4" s="2" customFormat="1" ht="28.5" customHeight="1">
      <c r="A24" s="152" t="s">
        <v>4</v>
      </c>
      <c r="B24" s="154" t="s">
        <v>5</v>
      </c>
      <c r="C24" s="515"/>
      <c r="D24" s="515"/>
    </row>
    <row r="25" spans="1:4" s="2" customFormat="1" ht="27" customHeight="1">
      <c r="A25" s="516" t="s">
        <v>6</v>
      </c>
      <c r="B25" s="517"/>
      <c r="C25" s="348"/>
      <c r="D25" s="284"/>
    </row>
    <row r="26" spans="1:4" s="4" customFormat="1" ht="29.25" customHeight="1">
      <c r="A26" s="518" t="s">
        <v>7</v>
      </c>
      <c r="B26" s="519"/>
      <c r="C26" s="343">
        <v>0</v>
      </c>
      <c r="D26" s="285">
        <f>'N 1'!D21</f>
        <v>-300000</v>
      </c>
    </row>
    <row r="27" spans="1:4" s="2" customFormat="1" ht="26.25" customHeight="1">
      <c r="A27" s="345"/>
      <c r="B27" s="345"/>
      <c r="C27" s="345"/>
      <c r="D27" s="345"/>
    </row>
    <row r="28" spans="1:4" s="2" customFormat="1" ht="72" customHeight="1">
      <c r="A28" s="507" t="s">
        <v>256</v>
      </c>
      <c r="B28" s="507"/>
      <c r="C28" s="507"/>
      <c r="D28" s="507"/>
    </row>
    <row r="29" spans="1:4" s="2" customFormat="1" ht="30.75" customHeight="1">
      <c r="A29" s="520" t="s">
        <v>12</v>
      </c>
      <c r="B29" s="520"/>
      <c r="C29" s="520"/>
      <c r="D29" s="520"/>
    </row>
    <row r="30" spans="1:4" s="2" customFormat="1" ht="19.5" customHeight="1">
      <c r="A30" s="345"/>
      <c r="B30" s="345"/>
      <c r="C30" s="5"/>
      <c r="D30" s="5"/>
    </row>
    <row r="31" spans="1:4" s="2" customFormat="1" ht="31.5" customHeight="1">
      <c r="A31" s="521" t="s">
        <v>261</v>
      </c>
      <c r="B31" s="521"/>
      <c r="C31" s="521"/>
      <c r="D31" s="521"/>
    </row>
    <row r="32" spans="1:4" s="2" customFormat="1" ht="22.5" customHeight="1">
      <c r="A32" s="346"/>
      <c r="B32" s="346"/>
      <c r="C32" s="346"/>
      <c r="D32" s="346"/>
    </row>
    <row r="33" spans="1:4" ht="27" customHeight="1">
      <c r="A33" s="286" t="s">
        <v>48</v>
      </c>
      <c r="B33" s="286" t="s">
        <v>17</v>
      </c>
      <c r="C33" s="42"/>
      <c r="D33" s="1"/>
    </row>
    <row r="34" spans="1:4" ht="46.5" customHeight="1">
      <c r="A34" s="287">
        <v>1155</v>
      </c>
      <c r="B34" s="288" t="s">
        <v>84</v>
      </c>
      <c r="C34" s="11"/>
      <c r="D34" s="1"/>
    </row>
    <row r="35" spans="1:4">
      <c r="A35" s="2"/>
      <c r="B35" s="2"/>
      <c r="C35" s="2"/>
      <c r="D35" s="2"/>
    </row>
    <row r="36" spans="1:4" ht="24" customHeight="1">
      <c r="A36" s="360" t="s">
        <v>80</v>
      </c>
      <c r="B36" s="360"/>
      <c r="C36" s="360"/>
      <c r="D36" s="360"/>
    </row>
    <row r="37" spans="1:4" ht="75.75" customHeight="1">
      <c r="A37" s="361" t="s">
        <v>0</v>
      </c>
      <c r="B37" s="361">
        <v>1155</v>
      </c>
      <c r="C37" s="362" t="s">
        <v>20</v>
      </c>
      <c r="D37" s="363" t="s">
        <v>183</v>
      </c>
    </row>
    <row r="38" spans="1:4" ht="24" customHeight="1">
      <c r="A38" s="152" t="s">
        <v>1</v>
      </c>
      <c r="B38" s="154" t="s">
        <v>81</v>
      </c>
      <c r="C38" s="353" t="s">
        <v>182</v>
      </c>
      <c r="D38" s="538"/>
    </row>
    <row r="39" spans="1:4" ht="93" customHeight="1">
      <c r="A39" s="152" t="s">
        <v>2</v>
      </c>
      <c r="B39" s="154" t="s">
        <v>188</v>
      </c>
      <c r="C39" s="354" t="s">
        <v>184</v>
      </c>
      <c r="D39" s="539"/>
    </row>
    <row r="40" spans="1:4" ht="96" customHeight="1">
      <c r="A40" s="152" t="s">
        <v>3</v>
      </c>
      <c r="B40" s="154" t="s">
        <v>189</v>
      </c>
      <c r="C40" s="152"/>
      <c r="D40" s="539"/>
    </row>
    <row r="41" spans="1:4">
      <c r="A41" s="152" t="s">
        <v>4</v>
      </c>
      <c r="B41" s="154" t="s">
        <v>5</v>
      </c>
      <c r="C41" s="152"/>
      <c r="D41" s="539"/>
    </row>
    <row r="42" spans="1:4" ht="42" customHeight="1">
      <c r="A42" s="147" t="s">
        <v>190</v>
      </c>
      <c r="B42" s="293" t="s">
        <v>191</v>
      </c>
      <c r="C42" s="152"/>
      <c r="D42" s="540"/>
    </row>
    <row r="43" spans="1:4" ht="26.25" customHeight="1">
      <c r="A43" s="544" t="s">
        <v>6</v>
      </c>
      <c r="B43" s="545"/>
      <c r="C43" s="546"/>
      <c r="D43" s="364"/>
    </row>
    <row r="44" spans="1:4" ht="29.25" customHeight="1">
      <c r="A44" s="528" t="s">
        <v>7</v>
      </c>
      <c r="B44" s="529"/>
      <c r="C44" s="355" t="s">
        <v>52</v>
      </c>
      <c r="D44" s="356">
        <f>'N 1'!D35</f>
        <v>-37030</v>
      </c>
    </row>
    <row r="45" spans="1:4" ht="45.75" customHeight="1"/>
    <row r="46" spans="1:4" ht="72.75" customHeight="1">
      <c r="A46" s="281" t="s">
        <v>0</v>
      </c>
      <c r="B46" s="281" t="s">
        <v>187</v>
      </c>
      <c r="C46" s="292"/>
      <c r="D46" s="347" t="s">
        <v>183</v>
      </c>
    </row>
    <row r="47" spans="1:4" ht="24.75" customHeight="1">
      <c r="A47" s="152" t="s">
        <v>1</v>
      </c>
      <c r="B47" s="154" t="s">
        <v>201</v>
      </c>
      <c r="C47" s="292"/>
      <c r="D47" s="535"/>
    </row>
    <row r="48" spans="1:4" ht="60.75" customHeight="1">
      <c r="A48" s="152" t="s">
        <v>2</v>
      </c>
      <c r="B48" s="154" t="s">
        <v>202</v>
      </c>
      <c r="C48" s="292"/>
      <c r="D48" s="536"/>
    </row>
    <row r="49" spans="1:4" ht="59.25" customHeight="1">
      <c r="A49" s="152" t="s">
        <v>3</v>
      </c>
      <c r="B49" s="154" t="s">
        <v>203</v>
      </c>
      <c r="C49" s="292"/>
      <c r="D49" s="536"/>
    </row>
    <row r="50" spans="1:4" ht="26.25" customHeight="1">
      <c r="A50" s="152" t="s">
        <v>4</v>
      </c>
      <c r="B50" s="154" t="s">
        <v>5</v>
      </c>
      <c r="C50" s="292"/>
      <c r="D50" s="536"/>
    </row>
    <row r="51" spans="1:4" ht="34.5">
      <c r="A51" s="147" t="s">
        <v>190</v>
      </c>
      <c r="B51" s="293" t="s">
        <v>91</v>
      </c>
      <c r="C51" s="292"/>
      <c r="D51" s="537"/>
    </row>
    <row r="52" spans="1:4" ht="30.75" customHeight="1">
      <c r="A52" s="524" t="s">
        <v>6</v>
      </c>
      <c r="B52" s="524"/>
      <c r="C52" s="292"/>
      <c r="D52" s="292"/>
    </row>
    <row r="53" spans="1:4" ht="27" customHeight="1">
      <c r="A53" s="530" t="s">
        <v>200</v>
      </c>
      <c r="B53" s="530"/>
      <c r="C53" s="367"/>
      <c r="D53" s="368">
        <v>-11.2</v>
      </c>
    </row>
    <row r="54" spans="1:4" ht="25.5" customHeight="1">
      <c r="A54" s="531" t="s">
        <v>7</v>
      </c>
      <c r="B54" s="531"/>
      <c r="C54" s="292"/>
      <c r="D54" s="294">
        <v>-15000</v>
      </c>
    </row>
    <row r="56" spans="1:4" ht="24" customHeight="1">
      <c r="A56" s="360"/>
      <c r="B56" s="2"/>
      <c r="C56" s="2"/>
      <c r="D56" s="2"/>
    </row>
    <row r="57" spans="1:4" ht="75" customHeight="1">
      <c r="A57" s="361" t="s">
        <v>0</v>
      </c>
      <c r="B57" s="281">
        <v>1155</v>
      </c>
      <c r="C57" s="152"/>
      <c r="D57" s="347" t="s">
        <v>183</v>
      </c>
    </row>
    <row r="58" spans="1:4" ht="30.75" customHeight="1">
      <c r="A58" s="152" t="s">
        <v>1</v>
      </c>
      <c r="B58" s="154" t="s">
        <v>192</v>
      </c>
      <c r="C58" s="353" t="s">
        <v>182</v>
      </c>
      <c r="D58" s="538"/>
    </row>
    <row r="59" spans="1:4" ht="106.5" customHeight="1">
      <c r="A59" s="152" t="s">
        <v>2</v>
      </c>
      <c r="B59" s="154" t="s">
        <v>193</v>
      </c>
      <c r="C59" s="354" t="s">
        <v>184</v>
      </c>
      <c r="D59" s="539"/>
    </row>
    <row r="60" spans="1:4" ht="73.5" customHeight="1">
      <c r="A60" s="152" t="s">
        <v>3</v>
      </c>
      <c r="B60" s="154" t="s">
        <v>194</v>
      </c>
      <c r="C60" s="152"/>
      <c r="D60" s="539"/>
    </row>
    <row r="61" spans="1:4" ht="29.25" customHeight="1">
      <c r="A61" s="152" t="s">
        <v>4</v>
      </c>
      <c r="B61" s="154" t="s">
        <v>185</v>
      </c>
      <c r="C61" s="152"/>
      <c r="D61" s="539"/>
    </row>
    <row r="62" spans="1:4" ht="48.75" customHeight="1">
      <c r="A62" s="147" t="s">
        <v>186</v>
      </c>
      <c r="B62" s="293" t="s">
        <v>195</v>
      </c>
      <c r="C62" s="152"/>
      <c r="D62" s="540"/>
    </row>
    <row r="63" spans="1:4" ht="30" customHeight="1">
      <c r="A63" s="532" t="s">
        <v>6</v>
      </c>
      <c r="B63" s="541"/>
      <c r="C63" s="152"/>
      <c r="D63" s="152"/>
    </row>
    <row r="64" spans="1:4" ht="27.75" customHeight="1">
      <c r="A64" s="528" t="s">
        <v>7</v>
      </c>
      <c r="B64" s="529"/>
      <c r="C64" s="365" t="s">
        <v>52</v>
      </c>
      <c r="D64" s="366">
        <f>'N 1'!D48</f>
        <v>-27479.4</v>
      </c>
    </row>
    <row r="66" spans="1:4" ht="34.5" customHeight="1">
      <c r="A66" s="289"/>
      <c r="B66" s="6"/>
      <c r="C66" s="7"/>
      <c r="D66" s="69"/>
    </row>
    <row r="67" spans="1:4" ht="72.75" customHeight="1">
      <c r="A67" s="281" t="s">
        <v>0</v>
      </c>
      <c r="B67" s="281">
        <v>1155</v>
      </c>
      <c r="C67" s="522" t="s">
        <v>20</v>
      </c>
      <c r="D67" s="522"/>
    </row>
    <row r="68" spans="1:4" ht="39.75" customHeight="1">
      <c r="A68" s="152" t="s">
        <v>1</v>
      </c>
      <c r="B68" s="154">
        <v>12003</v>
      </c>
      <c r="C68" s="280" t="s">
        <v>10</v>
      </c>
      <c r="D68" s="280" t="s">
        <v>11</v>
      </c>
    </row>
    <row r="69" spans="1:4" ht="59.25" customHeight="1">
      <c r="A69" s="152" t="s">
        <v>2</v>
      </c>
      <c r="B69" s="154" t="s">
        <v>90</v>
      </c>
      <c r="C69" s="523"/>
      <c r="D69" s="523"/>
    </row>
    <row r="70" spans="1:4" ht="61.5" customHeight="1">
      <c r="A70" s="152" t="s">
        <v>3</v>
      </c>
      <c r="B70" s="154" t="s">
        <v>254</v>
      </c>
      <c r="C70" s="523"/>
      <c r="D70" s="523"/>
    </row>
    <row r="71" spans="1:4" ht="25.5" customHeight="1">
      <c r="A71" s="152" t="s">
        <v>4</v>
      </c>
      <c r="B71" s="154" t="s">
        <v>185</v>
      </c>
      <c r="C71" s="523"/>
      <c r="D71" s="523"/>
    </row>
    <row r="72" spans="1:4" ht="59.25" customHeight="1">
      <c r="A72" s="147" t="s">
        <v>186</v>
      </c>
      <c r="B72" s="409" t="s">
        <v>273</v>
      </c>
      <c r="C72" s="523"/>
      <c r="D72" s="523"/>
    </row>
    <row r="73" spans="1:4" ht="30" customHeight="1">
      <c r="A73" s="524" t="s">
        <v>6</v>
      </c>
      <c r="B73" s="524"/>
      <c r="C73" s="290"/>
      <c r="D73" s="284"/>
    </row>
    <row r="74" spans="1:4" ht="45" customHeight="1">
      <c r="A74" s="525" t="s">
        <v>268</v>
      </c>
      <c r="B74" s="526"/>
      <c r="C74" s="291">
        <v>0</v>
      </c>
      <c r="D74" s="291">
        <v>1</v>
      </c>
    </row>
    <row r="75" spans="1:4" ht="45" customHeight="1">
      <c r="A75" s="505" t="s">
        <v>267</v>
      </c>
      <c r="B75" s="506"/>
      <c r="C75" s="383"/>
      <c r="D75" s="383">
        <v>30000</v>
      </c>
    </row>
    <row r="76" spans="1:4" ht="33.75" customHeight="1">
      <c r="A76" s="505" t="s">
        <v>269</v>
      </c>
      <c r="B76" s="506"/>
      <c r="C76" s="383"/>
      <c r="D76" s="383">
        <v>167338</v>
      </c>
    </row>
    <row r="77" spans="1:4" ht="30.75" customHeight="1">
      <c r="A77" s="527" t="s">
        <v>7</v>
      </c>
      <c r="B77" s="527"/>
      <c r="C77" s="285" t="e">
        <f>'[6]N 2'!G67</f>
        <v>#REF!</v>
      </c>
      <c r="D77" s="285">
        <f>-D26</f>
        <v>300000</v>
      </c>
    </row>
    <row r="78" spans="1:4" ht="22.5" customHeight="1">
      <c r="A78" s="2"/>
      <c r="B78" s="2"/>
      <c r="C78" s="2"/>
      <c r="D78" s="2"/>
    </row>
    <row r="79" spans="1:4" ht="24.75" customHeight="1">
      <c r="A79" s="360"/>
      <c r="B79" s="360"/>
      <c r="C79" s="360"/>
      <c r="D79" s="360"/>
    </row>
    <row r="80" spans="1:4" ht="77.25" customHeight="1">
      <c r="A80" s="361" t="s">
        <v>0</v>
      </c>
      <c r="B80" s="361">
        <v>1155</v>
      </c>
      <c r="C80" s="364"/>
      <c r="D80" s="363" t="s">
        <v>183</v>
      </c>
    </row>
    <row r="81" spans="1:4" ht="21.75" customHeight="1">
      <c r="A81" s="152" t="s">
        <v>1</v>
      </c>
      <c r="B81" s="154" t="s">
        <v>196</v>
      </c>
      <c r="C81" s="353" t="s">
        <v>182</v>
      </c>
      <c r="D81" s="353"/>
    </row>
    <row r="82" spans="1:4" ht="103.5">
      <c r="A82" s="152" t="s">
        <v>2</v>
      </c>
      <c r="B82" s="154" t="s">
        <v>197</v>
      </c>
      <c r="C82" s="354" t="s">
        <v>184</v>
      </c>
      <c r="D82" s="538"/>
    </row>
    <row r="83" spans="1:4" ht="75.75" customHeight="1">
      <c r="A83" s="152" t="s">
        <v>3</v>
      </c>
      <c r="B83" s="154" t="s">
        <v>198</v>
      </c>
      <c r="C83" s="152"/>
      <c r="D83" s="539"/>
    </row>
    <row r="84" spans="1:4" ht="51.75">
      <c r="A84" s="152" t="s">
        <v>4</v>
      </c>
      <c r="B84" s="154" t="s">
        <v>199</v>
      </c>
      <c r="C84" s="152"/>
      <c r="D84" s="539"/>
    </row>
    <row r="85" spans="1:4" ht="63.75" customHeight="1">
      <c r="A85" s="147" t="s">
        <v>16</v>
      </c>
      <c r="B85" s="154" t="s">
        <v>191</v>
      </c>
      <c r="C85" s="152"/>
      <c r="D85" s="540"/>
    </row>
    <row r="86" spans="1:4" ht="27.75" customHeight="1">
      <c r="A86" s="524" t="s">
        <v>6</v>
      </c>
      <c r="B86" s="524"/>
      <c r="C86" s="152"/>
      <c r="D86" s="152"/>
    </row>
    <row r="87" spans="1:4" ht="27" customHeight="1">
      <c r="A87" s="542" t="s">
        <v>7</v>
      </c>
      <c r="B87" s="543"/>
      <c r="C87" s="417" t="s">
        <v>52</v>
      </c>
      <c r="D87" s="418">
        <f>'N 1'!D60</f>
        <v>-103020</v>
      </c>
    </row>
    <row r="89" spans="1:4" ht="24.75" customHeight="1"/>
    <row r="90" spans="1:4" ht="27" customHeight="1">
      <c r="A90" s="344" t="s">
        <v>76</v>
      </c>
      <c r="B90" s="279" t="s">
        <v>77</v>
      </c>
    </row>
    <row r="91" spans="1:4" ht="36.75" customHeight="1">
      <c r="A91" s="154">
        <v>1173</v>
      </c>
      <c r="B91" s="87" t="s">
        <v>96</v>
      </c>
    </row>
    <row r="92" spans="1:4" ht="36.75" customHeight="1">
      <c r="A92" s="419"/>
      <c r="B92" s="41"/>
    </row>
    <row r="93" spans="1:4" ht="35.25" customHeight="1">
      <c r="A93" s="346"/>
      <c r="B93" s="346"/>
    </row>
    <row r="94" spans="1:4" ht="78.75" customHeight="1">
      <c r="A94" s="358" t="s">
        <v>1</v>
      </c>
      <c r="B94" s="358" t="s">
        <v>196</v>
      </c>
      <c r="C94" s="359"/>
      <c r="D94" s="347" t="s">
        <v>183</v>
      </c>
    </row>
    <row r="95" spans="1:4" ht="44.25" customHeight="1">
      <c r="A95" s="147" t="s">
        <v>2</v>
      </c>
      <c r="B95" s="293" t="s">
        <v>204</v>
      </c>
      <c r="C95" s="292"/>
      <c r="D95" s="535"/>
    </row>
    <row r="96" spans="1:4" ht="45.75" customHeight="1">
      <c r="A96" s="147" t="s">
        <v>3</v>
      </c>
      <c r="B96" s="293" t="s">
        <v>205</v>
      </c>
      <c r="C96" s="292"/>
      <c r="D96" s="536"/>
    </row>
    <row r="97" spans="1:4" ht="62.25" customHeight="1">
      <c r="A97" s="147" t="s">
        <v>4</v>
      </c>
      <c r="B97" s="293" t="s">
        <v>199</v>
      </c>
      <c r="C97" s="292"/>
      <c r="D97" s="536"/>
    </row>
    <row r="98" spans="1:4" ht="39" customHeight="1">
      <c r="A98" s="147" t="s">
        <v>206</v>
      </c>
      <c r="B98" s="293" t="s">
        <v>207</v>
      </c>
      <c r="C98" s="292"/>
      <c r="D98" s="537"/>
    </row>
    <row r="99" spans="1:4" ht="35.25" customHeight="1">
      <c r="A99" s="532" t="s">
        <v>6</v>
      </c>
      <c r="B99" s="534"/>
      <c r="C99" s="357"/>
      <c r="D99" s="384"/>
    </row>
    <row r="100" spans="1:4" ht="29.25" customHeight="1">
      <c r="A100" s="528" t="s">
        <v>7</v>
      </c>
      <c r="B100" s="529"/>
      <c r="C100" s="367"/>
      <c r="D100" s="369">
        <f>'N 1'!D73</f>
        <v>-25836.9</v>
      </c>
    </row>
    <row r="101" spans="1:4" ht="24.75" customHeight="1">
      <c r="D101" s="8" t="s">
        <v>141</v>
      </c>
    </row>
    <row r="102" spans="1:4" ht="24.75" customHeight="1">
      <c r="A102" s="360" t="s">
        <v>80</v>
      </c>
    </row>
    <row r="103" spans="1:4" ht="76.5" customHeight="1">
      <c r="A103" s="358" t="s">
        <v>1</v>
      </c>
      <c r="B103" s="358" t="s">
        <v>225</v>
      </c>
      <c r="C103" s="359"/>
      <c r="D103" s="347" t="s">
        <v>183</v>
      </c>
    </row>
    <row r="104" spans="1:4" ht="24" customHeight="1">
      <c r="A104" s="147" t="s">
        <v>2</v>
      </c>
      <c r="B104" s="293" t="s">
        <v>226</v>
      </c>
      <c r="C104" s="292"/>
      <c r="D104" s="535"/>
    </row>
    <row r="105" spans="1:4" ht="42.75" customHeight="1">
      <c r="A105" s="147" t="s">
        <v>3</v>
      </c>
      <c r="B105" s="293" t="s">
        <v>227</v>
      </c>
      <c r="C105" s="292"/>
      <c r="D105" s="536"/>
    </row>
    <row r="106" spans="1:4" ht="59.25" customHeight="1">
      <c r="A106" s="147" t="s">
        <v>4</v>
      </c>
      <c r="B106" s="293" t="s">
        <v>199</v>
      </c>
      <c r="C106" s="292"/>
      <c r="D106" s="536"/>
    </row>
    <row r="107" spans="1:4" ht="48.75" customHeight="1">
      <c r="A107" s="147" t="s">
        <v>206</v>
      </c>
      <c r="B107" s="293" t="s">
        <v>228</v>
      </c>
      <c r="C107" s="292"/>
      <c r="D107" s="537"/>
    </row>
    <row r="108" spans="1:4" ht="28.5" customHeight="1">
      <c r="A108" s="532" t="s">
        <v>6</v>
      </c>
      <c r="B108" s="533"/>
      <c r="C108" s="357"/>
      <c r="D108" s="339"/>
    </row>
    <row r="109" spans="1:4" ht="32.25" customHeight="1">
      <c r="A109" s="528" t="s">
        <v>7</v>
      </c>
      <c r="B109" s="529"/>
      <c r="C109" s="367"/>
      <c r="D109" s="369">
        <f>'N 1'!D79</f>
        <v>-10582.7</v>
      </c>
    </row>
    <row r="113" spans="4:4">
      <c r="D113" s="8">
        <f>D109+D100+D54+D87+D64+D44+D77+D26+D17</f>
        <v>0</v>
      </c>
    </row>
  </sheetData>
  <mergeCells count="43">
    <mergeCell ref="D95:D98"/>
    <mergeCell ref="D104:D107"/>
    <mergeCell ref="D38:D42"/>
    <mergeCell ref="D58:D62"/>
    <mergeCell ref="D82:D85"/>
    <mergeCell ref="A74:B74"/>
    <mergeCell ref="A77:B77"/>
    <mergeCell ref="A75:B75"/>
    <mergeCell ref="A109:B109"/>
    <mergeCell ref="A100:B100"/>
    <mergeCell ref="A108:B108"/>
    <mergeCell ref="A99:B99"/>
    <mergeCell ref="A86:B86"/>
    <mergeCell ref="A87:B87"/>
    <mergeCell ref="A31:D31"/>
    <mergeCell ref="C67:D67"/>
    <mergeCell ref="C69:C72"/>
    <mergeCell ref="D69:D72"/>
    <mergeCell ref="A73:B73"/>
    <mergeCell ref="A52:B52"/>
    <mergeCell ref="A53:B53"/>
    <mergeCell ref="A54:B54"/>
    <mergeCell ref="D47:D51"/>
    <mergeCell ref="A63:B63"/>
    <mergeCell ref="A64:B64"/>
    <mergeCell ref="A44:B44"/>
    <mergeCell ref="A43:C43"/>
    <mergeCell ref="A76:B76"/>
    <mergeCell ref="A28:D28"/>
    <mergeCell ref="B1:D1"/>
    <mergeCell ref="A3:D3"/>
    <mergeCell ref="A4:D4"/>
    <mergeCell ref="A5:D5"/>
    <mergeCell ref="A6:D6"/>
    <mergeCell ref="C11:C13"/>
    <mergeCell ref="D14:D16"/>
    <mergeCell ref="C20:D20"/>
    <mergeCell ref="C22:C24"/>
    <mergeCell ref="D22:D24"/>
    <mergeCell ref="A25:B25"/>
    <mergeCell ref="A26:B26"/>
    <mergeCell ref="A17:B17"/>
    <mergeCell ref="A29:D29"/>
  </mergeCells>
  <pageMargins left="0.2" right="0.2" top="0.33" bottom="0.21" header="0.2" footer="0.2"/>
  <pageSetup paperSize="9" orientation="landscape" r:id="rId1"/>
  <ignoredErrors>
    <ignoredError sqref="B94 B12:B14 A9:B9 B20:B21 B38 B58 B81 B103 B46:B4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115"/>
  <sheetViews>
    <sheetView zoomScale="70" zoomScaleNormal="70" workbookViewId="0">
      <selection activeCell="B11" sqref="B11:B13"/>
    </sheetView>
  </sheetViews>
  <sheetFormatPr defaultColWidth="9.140625" defaultRowHeight="17.25"/>
  <cols>
    <col min="1" max="1" width="41.140625" style="1" customWidth="1"/>
    <col min="2" max="2" width="63.140625" style="1" customWidth="1"/>
    <col min="3" max="3" width="17.7109375" style="8" hidden="1" customWidth="1"/>
    <col min="4" max="4" width="27.7109375" style="8" customWidth="1"/>
    <col min="5" max="5" width="12.42578125" style="1" bestFit="1" customWidth="1"/>
    <col min="6" max="16384" width="9.140625" style="1"/>
  </cols>
  <sheetData>
    <row r="1" spans="1:4" ht="66.75" customHeight="1">
      <c r="B1" s="508" t="s">
        <v>167</v>
      </c>
      <c r="C1" s="508"/>
      <c r="D1" s="508"/>
    </row>
    <row r="2" spans="1:4" ht="15" customHeight="1">
      <c r="B2" s="391"/>
      <c r="C2" s="391"/>
      <c r="D2" s="391"/>
    </row>
    <row r="3" spans="1:4" ht="80.25" customHeight="1">
      <c r="A3" s="507" t="s">
        <v>258</v>
      </c>
      <c r="B3" s="507"/>
      <c r="C3" s="507"/>
      <c r="D3" s="507"/>
    </row>
    <row r="4" spans="1:4" s="2" customFormat="1" ht="28.5" customHeight="1">
      <c r="A4" s="507" t="s">
        <v>75</v>
      </c>
      <c r="B4" s="507"/>
      <c r="C4" s="507"/>
      <c r="D4" s="507"/>
    </row>
    <row r="5" spans="1:4" s="41" customFormat="1" ht="24.75" customHeight="1">
      <c r="A5" s="509" t="s">
        <v>260</v>
      </c>
      <c r="B5" s="509"/>
      <c r="C5" s="509"/>
      <c r="D5" s="509"/>
    </row>
    <row r="6" spans="1:4" s="41" customFormat="1" ht="20.25" customHeight="1">
      <c r="C6" s="73"/>
      <c r="D6" s="73"/>
    </row>
    <row r="7" spans="1:4" s="41" customFormat="1" ht="23.25" customHeight="1">
      <c r="A7" s="396" t="s">
        <v>76</v>
      </c>
      <c r="B7" s="279" t="s">
        <v>77</v>
      </c>
      <c r="C7" s="73"/>
      <c r="D7" s="73"/>
    </row>
    <row r="8" spans="1:4" s="41" customFormat="1" ht="24.75" customHeight="1">
      <c r="A8" s="398" t="s">
        <v>78</v>
      </c>
      <c r="B8" s="342" t="s">
        <v>79</v>
      </c>
      <c r="C8" s="73"/>
      <c r="D8" s="73"/>
    </row>
    <row r="9" spans="1:4" s="41" customFormat="1" ht="20.25" customHeight="1">
      <c r="C9" s="280" t="s">
        <v>11</v>
      </c>
      <c r="D9" s="73"/>
    </row>
    <row r="10" spans="1:4" s="41" customFormat="1" ht="20.25" customHeight="1">
      <c r="A10" s="75" t="s">
        <v>80</v>
      </c>
      <c r="C10" s="510"/>
      <c r="D10" s="69"/>
    </row>
    <row r="11" spans="1:4" s="41" customFormat="1" ht="76.5" customHeight="1">
      <c r="A11" s="281" t="s">
        <v>0</v>
      </c>
      <c r="B11" s="282" t="s">
        <v>78</v>
      </c>
      <c r="C11" s="510"/>
      <c r="D11" s="283" t="s">
        <v>20</v>
      </c>
    </row>
    <row r="12" spans="1:4" s="41" customFormat="1" ht="27.75" customHeight="1">
      <c r="A12" s="152" t="s">
        <v>1</v>
      </c>
      <c r="B12" s="398" t="s">
        <v>81</v>
      </c>
      <c r="C12" s="510"/>
      <c r="D12" s="280" t="s">
        <v>11</v>
      </c>
    </row>
    <row r="13" spans="1:4" s="41" customFormat="1" ht="27.75" customHeight="1">
      <c r="A13" s="152" t="s">
        <v>2</v>
      </c>
      <c r="B13" s="398" t="s">
        <v>79</v>
      </c>
      <c r="C13" s="284"/>
      <c r="D13" s="510"/>
    </row>
    <row r="14" spans="1:4" s="41" customFormat="1" ht="76.5" customHeight="1">
      <c r="A14" s="152" t="s">
        <v>3</v>
      </c>
      <c r="B14" s="398" t="s">
        <v>82</v>
      </c>
      <c r="C14" s="285" t="e">
        <f>-C68</f>
        <v>#VALUE!</v>
      </c>
      <c r="D14" s="510"/>
    </row>
    <row r="15" spans="1:4" s="41" customFormat="1" ht="28.5" customHeight="1">
      <c r="A15" s="152" t="s">
        <v>4</v>
      </c>
      <c r="B15" s="398" t="s">
        <v>5</v>
      </c>
      <c r="C15" s="73"/>
      <c r="D15" s="510"/>
    </row>
    <row r="16" spans="1:4" s="41" customFormat="1" ht="27.75" customHeight="1">
      <c r="A16" s="518" t="s">
        <v>7</v>
      </c>
      <c r="B16" s="519"/>
      <c r="C16" s="74"/>
      <c r="D16" s="285">
        <f>-D44+-D64+-D87+-D54+-D102+-D111</f>
        <v>218949</v>
      </c>
    </row>
    <row r="17" spans="1:4" s="41" customFormat="1">
      <c r="C17" s="73"/>
      <c r="D17" s="73"/>
    </row>
    <row r="18" spans="1:4" s="2" customFormat="1" ht="31.5" customHeight="1">
      <c r="A18" s="75"/>
      <c r="B18" s="41"/>
      <c r="C18" s="73"/>
    </row>
    <row r="19" spans="1:4" s="2" customFormat="1" ht="95.25" customHeight="1">
      <c r="A19" s="281" t="s">
        <v>0</v>
      </c>
      <c r="B19" s="282" t="s">
        <v>78</v>
      </c>
      <c r="C19" s="511" t="s">
        <v>83</v>
      </c>
      <c r="D19" s="512"/>
    </row>
    <row r="20" spans="1:4" s="2" customFormat="1" ht="43.5" customHeight="1">
      <c r="A20" s="152" t="s">
        <v>1</v>
      </c>
      <c r="B20" s="398" t="s">
        <v>81</v>
      </c>
      <c r="C20" s="280" t="s">
        <v>10</v>
      </c>
      <c r="D20" s="280" t="s">
        <v>11</v>
      </c>
    </row>
    <row r="21" spans="1:4" s="2" customFormat="1" ht="19.5" customHeight="1">
      <c r="A21" s="152" t="s">
        <v>2</v>
      </c>
      <c r="B21" s="398" t="s">
        <v>79</v>
      </c>
      <c r="C21" s="513"/>
      <c r="D21" s="513"/>
    </row>
    <row r="22" spans="1:4" s="2" customFormat="1" ht="78.75" customHeight="1">
      <c r="A22" s="152" t="s">
        <v>3</v>
      </c>
      <c r="B22" s="398" t="s">
        <v>82</v>
      </c>
      <c r="C22" s="514"/>
      <c r="D22" s="514"/>
    </row>
    <row r="23" spans="1:4" s="2" customFormat="1" ht="28.5" customHeight="1">
      <c r="A23" s="152" t="s">
        <v>4</v>
      </c>
      <c r="B23" s="398" t="s">
        <v>5</v>
      </c>
      <c r="C23" s="515"/>
      <c r="D23" s="515"/>
    </row>
    <row r="24" spans="1:4" s="2" customFormat="1" ht="27" customHeight="1">
      <c r="A24" s="516" t="s">
        <v>6</v>
      </c>
      <c r="B24" s="517"/>
      <c r="C24" s="395"/>
      <c r="D24" s="284"/>
    </row>
    <row r="25" spans="1:4" s="397" customFormat="1" ht="29.25" customHeight="1">
      <c r="A25" s="518" t="s">
        <v>7</v>
      </c>
      <c r="B25" s="519"/>
      <c r="C25" s="400">
        <v>0</v>
      </c>
      <c r="D25" s="285">
        <f>'N 1'!D21</f>
        <v>-300000</v>
      </c>
    </row>
    <row r="26" spans="1:4" s="2" customFormat="1" ht="26.25" customHeight="1">
      <c r="A26" s="392"/>
      <c r="B26" s="392"/>
      <c r="C26" s="392"/>
      <c r="D26" s="392"/>
    </row>
    <row r="27" spans="1:4" s="2" customFormat="1" ht="26.25" customHeight="1">
      <c r="A27" s="392"/>
      <c r="B27" s="392"/>
      <c r="C27" s="392"/>
      <c r="D27" s="392"/>
    </row>
    <row r="28" spans="1:4" s="2" customFormat="1" ht="72" customHeight="1">
      <c r="A28" s="507" t="s">
        <v>259</v>
      </c>
      <c r="B28" s="507"/>
      <c r="C28" s="507"/>
      <c r="D28" s="507"/>
    </row>
    <row r="29" spans="1:4" s="2" customFormat="1" ht="30.75" customHeight="1">
      <c r="A29" s="520" t="s">
        <v>12</v>
      </c>
      <c r="B29" s="520"/>
      <c r="C29" s="520"/>
      <c r="D29" s="520"/>
    </row>
    <row r="30" spans="1:4" s="2" customFormat="1" ht="19.5" customHeight="1">
      <c r="A30" s="392"/>
      <c r="B30" s="392"/>
      <c r="C30" s="5"/>
      <c r="D30" s="5"/>
    </row>
    <row r="31" spans="1:4" s="2" customFormat="1" ht="31.5" customHeight="1">
      <c r="A31" s="521" t="s">
        <v>246</v>
      </c>
      <c r="B31" s="521"/>
      <c r="C31" s="521"/>
      <c r="D31" s="521"/>
    </row>
    <row r="32" spans="1:4" s="2" customFormat="1" ht="22.5" customHeight="1">
      <c r="A32" s="393"/>
      <c r="B32" s="393"/>
      <c r="C32" s="393"/>
      <c r="D32" s="393"/>
    </row>
    <row r="33" spans="1:4" ht="27" customHeight="1">
      <c r="A33" s="286" t="s">
        <v>48</v>
      </c>
      <c r="B33" s="286" t="s">
        <v>17</v>
      </c>
      <c r="C33" s="42"/>
      <c r="D33" s="1"/>
    </row>
    <row r="34" spans="1:4" ht="46.5" customHeight="1">
      <c r="A34" s="287">
        <v>1155</v>
      </c>
      <c r="B34" s="288" t="s">
        <v>84</v>
      </c>
      <c r="C34" s="11"/>
      <c r="D34" s="1"/>
    </row>
    <row r="35" spans="1:4">
      <c r="A35" s="2"/>
      <c r="B35" s="2"/>
      <c r="C35" s="2"/>
      <c r="D35" s="2"/>
    </row>
    <row r="36" spans="1:4" ht="24" customHeight="1">
      <c r="A36" s="360" t="s">
        <v>80</v>
      </c>
      <c r="B36" s="360"/>
      <c r="C36" s="360"/>
      <c r="D36" s="360"/>
    </row>
    <row r="37" spans="1:4" ht="75.75" customHeight="1">
      <c r="A37" s="361" t="s">
        <v>0</v>
      </c>
      <c r="B37" s="361">
        <v>1155</v>
      </c>
      <c r="C37" s="362" t="s">
        <v>20</v>
      </c>
      <c r="D37" s="363" t="s">
        <v>183</v>
      </c>
    </row>
    <row r="38" spans="1:4" ht="24" customHeight="1">
      <c r="A38" s="152" t="s">
        <v>1</v>
      </c>
      <c r="B38" s="398" t="s">
        <v>81</v>
      </c>
      <c r="C38" s="353" t="s">
        <v>182</v>
      </c>
      <c r="D38" s="538"/>
    </row>
    <row r="39" spans="1:4" ht="93" customHeight="1">
      <c r="A39" s="152" t="s">
        <v>2</v>
      </c>
      <c r="B39" s="398" t="s">
        <v>188</v>
      </c>
      <c r="C39" s="401" t="s">
        <v>184</v>
      </c>
      <c r="D39" s="539"/>
    </row>
    <row r="40" spans="1:4" ht="96" customHeight="1">
      <c r="A40" s="152" t="s">
        <v>3</v>
      </c>
      <c r="B40" s="398" t="s">
        <v>189</v>
      </c>
      <c r="C40" s="152"/>
      <c r="D40" s="539"/>
    </row>
    <row r="41" spans="1:4">
      <c r="A41" s="152" t="s">
        <v>4</v>
      </c>
      <c r="B41" s="398" t="s">
        <v>5</v>
      </c>
      <c r="C41" s="152"/>
      <c r="D41" s="539"/>
    </row>
    <row r="42" spans="1:4" ht="42" customHeight="1">
      <c r="A42" s="147" t="s">
        <v>190</v>
      </c>
      <c r="B42" s="399" t="s">
        <v>191</v>
      </c>
      <c r="C42" s="152"/>
      <c r="D42" s="540"/>
    </row>
    <row r="43" spans="1:4" ht="26.25" customHeight="1">
      <c r="A43" s="544" t="s">
        <v>6</v>
      </c>
      <c r="B43" s="545"/>
      <c r="C43" s="546"/>
      <c r="D43" s="364"/>
    </row>
    <row r="44" spans="1:4" ht="29.25" customHeight="1">
      <c r="A44" s="528" t="s">
        <v>7</v>
      </c>
      <c r="B44" s="529"/>
      <c r="C44" s="355" t="s">
        <v>52</v>
      </c>
      <c r="D44" s="356">
        <f>'N 1'!D35</f>
        <v>-37030</v>
      </c>
    </row>
    <row r="45" spans="1:4" ht="31.5" customHeight="1"/>
    <row r="46" spans="1:4" ht="72.75" customHeight="1">
      <c r="A46" s="281" t="s">
        <v>0</v>
      </c>
      <c r="B46" s="281" t="s">
        <v>187</v>
      </c>
      <c r="C46" s="292"/>
      <c r="D46" s="394" t="s">
        <v>183</v>
      </c>
    </row>
    <row r="47" spans="1:4" ht="24.75" customHeight="1">
      <c r="A47" s="152" t="s">
        <v>1</v>
      </c>
      <c r="B47" s="398" t="s">
        <v>201</v>
      </c>
      <c r="C47" s="292"/>
      <c r="D47" s="535"/>
    </row>
    <row r="48" spans="1:4" ht="60.75" customHeight="1">
      <c r="A48" s="152" t="s">
        <v>2</v>
      </c>
      <c r="B48" s="398" t="s">
        <v>202</v>
      </c>
      <c r="C48" s="292"/>
      <c r="D48" s="536"/>
    </row>
    <row r="49" spans="1:4" ht="59.25" customHeight="1">
      <c r="A49" s="152" t="s">
        <v>3</v>
      </c>
      <c r="B49" s="398" t="s">
        <v>203</v>
      </c>
      <c r="C49" s="292"/>
      <c r="D49" s="536"/>
    </row>
    <row r="50" spans="1:4" ht="26.25" customHeight="1">
      <c r="A50" s="152" t="s">
        <v>4</v>
      </c>
      <c r="B50" s="398" t="s">
        <v>5</v>
      </c>
      <c r="C50" s="292"/>
      <c r="D50" s="536"/>
    </row>
    <row r="51" spans="1:4" ht="34.5">
      <c r="A51" s="147" t="s">
        <v>190</v>
      </c>
      <c r="B51" s="399" t="s">
        <v>91</v>
      </c>
      <c r="C51" s="292"/>
      <c r="D51" s="537"/>
    </row>
    <row r="52" spans="1:4" ht="30.75" customHeight="1">
      <c r="A52" s="524" t="s">
        <v>6</v>
      </c>
      <c r="B52" s="524"/>
      <c r="C52" s="292"/>
      <c r="D52" s="292"/>
    </row>
    <row r="53" spans="1:4" ht="27" customHeight="1">
      <c r="A53" s="530" t="s">
        <v>200</v>
      </c>
      <c r="B53" s="530"/>
      <c r="C53" s="367"/>
      <c r="D53" s="368">
        <v>-11.2</v>
      </c>
    </row>
    <row r="54" spans="1:4" ht="25.5" customHeight="1">
      <c r="A54" s="531" t="s">
        <v>7</v>
      </c>
      <c r="B54" s="531"/>
      <c r="C54" s="292"/>
      <c r="D54" s="294">
        <v>-15000</v>
      </c>
    </row>
    <row r="56" spans="1:4" ht="24" customHeight="1">
      <c r="A56" s="360"/>
      <c r="B56" s="2"/>
      <c r="C56" s="2"/>
      <c r="D56" s="2"/>
    </row>
    <row r="57" spans="1:4" ht="75" customHeight="1">
      <c r="A57" s="361" t="s">
        <v>0</v>
      </c>
      <c r="B57" s="281">
        <v>1155</v>
      </c>
      <c r="C57" s="152"/>
      <c r="D57" s="394" t="s">
        <v>183</v>
      </c>
    </row>
    <row r="58" spans="1:4" ht="30.75" customHeight="1">
      <c r="A58" s="152" t="s">
        <v>1</v>
      </c>
      <c r="B58" s="398" t="s">
        <v>192</v>
      </c>
      <c r="C58" s="353" t="s">
        <v>182</v>
      </c>
      <c r="D58" s="538"/>
    </row>
    <row r="59" spans="1:4" ht="106.5" customHeight="1">
      <c r="A59" s="152" t="s">
        <v>2</v>
      </c>
      <c r="B59" s="398" t="s">
        <v>193</v>
      </c>
      <c r="C59" s="401" t="s">
        <v>184</v>
      </c>
      <c r="D59" s="539"/>
    </row>
    <row r="60" spans="1:4" ht="73.5" customHeight="1">
      <c r="A60" s="152" t="s">
        <v>3</v>
      </c>
      <c r="B60" s="398" t="s">
        <v>194</v>
      </c>
      <c r="C60" s="152"/>
      <c r="D60" s="539"/>
    </row>
    <row r="61" spans="1:4" ht="29.25" customHeight="1">
      <c r="A61" s="152" t="s">
        <v>4</v>
      </c>
      <c r="B61" s="398" t="s">
        <v>185</v>
      </c>
      <c r="C61" s="152"/>
      <c r="D61" s="539"/>
    </row>
    <row r="62" spans="1:4" ht="48.75" customHeight="1">
      <c r="A62" s="147" t="s">
        <v>186</v>
      </c>
      <c r="B62" s="399" t="s">
        <v>195</v>
      </c>
      <c r="C62" s="152"/>
      <c r="D62" s="540"/>
    </row>
    <row r="63" spans="1:4" ht="30" customHeight="1">
      <c r="A63" s="532" t="s">
        <v>6</v>
      </c>
      <c r="B63" s="541"/>
      <c r="C63" s="152"/>
      <c r="D63" s="152"/>
    </row>
    <row r="64" spans="1:4" ht="27.75" customHeight="1">
      <c r="A64" s="528" t="s">
        <v>7</v>
      </c>
      <c r="B64" s="529"/>
      <c r="C64" s="365" t="s">
        <v>52</v>
      </c>
      <c r="D64" s="366">
        <f>'N 1'!D48</f>
        <v>-27479.4</v>
      </c>
    </row>
    <row r="66" spans="1:4" ht="34.5" customHeight="1">
      <c r="A66" s="289"/>
      <c r="B66" s="6"/>
      <c r="C66" s="7"/>
      <c r="D66" s="69"/>
    </row>
    <row r="67" spans="1:4" ht="72.75" customHeight="1">
      <c r="A67" s="281" t="s">
        <v>0</v>
      </c>
      <c r="B67" s="281">
        <v>1155</v>
      </c>
      <c r="C67" s="522" t="s">
        <v>20</v>
      </c>
      <c r="D67" s="522"/>
    </row>
    <row r="68" spans="1:4" ht="39.75" customHeight="1">
      <c r="A68" s="152" t="s">
        <v>1</v>
      </c>
      <c r="B68" s="398">
        <v>12003</v>
      </c>
      <c r="C68" s="280" t="s">
        <v>10</v>
      </c>
      <c r="D68" s="280" t="s">
        <v>11</v>
      </c>
    </row>
    <row r="69" spans="1:4" ht="59.25" customHeight="1">
      <c r="A69" s="152" t="s">
        <v>2</v>
      </c>
      <c r="B69" s="398" t="s">
        <v>90</v>
      </c>
      <c r="C69" s="523"/>
      <c r="D69" s="523"/>
    </row>
    <row r="70" spans="1:4" ht="61.5" customHeight="1">
      <c r="A70" s="152" t="s">
        <v>3</v>
      </c>
      <c r="B70" s="398" t="s">
        <v>254</v>
      </c>
      <c r="C70" s="523"/>
      <c r="D70" s="523"/>
    </row>
    <row r="71" spans="1:4" ht="25.5" customHeight="1">
      <c r="A71" s="152" t="s">
        <v>4</v>
      </c>
      <c r="B71" s="398" t="s">
        <v>185</v>
      </c>
      <c r="C71" s="523"/>
      <c r="D71" s="523"/>
    </row>
    <row r="72" spans="1:4" ht="59.25" customHeight="1">
      <c r="A72" s="147" t="s">
        <v>186</v>
      </c>
      <c r="B72" s="409" t="s">
        <v>273</v>
      </c>
      <c r="C72" s="523"/>
      <c r="D72" s="523"/>
    </row>
    <row r="73" spans="1:4" ht="30" customHeight="1">
      <c r="A73" s="524" t="s">
        <v>6</v>
      </c>
      <c r="B73" s="524"/>
      <c r="C73" s="290"/>
      <c r="D73" s="284"/>
    </row>
    <row r="74" spans="1:4" ht="45" customHeight="1">
      <c r="A74" s="525" t="s">
        <v>268</v>
      </c>
      <c r="B74" s="526"/>
      <c r="C74" s="291">
        <v>0</v>
      </c>
      <c r="D74" s="291">
        <v>1</v>
      </c>
    </row>
    <row r="75" spans="1:4" ht="45" customHeight="1">
      <c r="A75" s="505" t="s">
        <v>267</v>
      </c>
      <c r="B75" s="506"/>
      <c r="C75" s="383"/>
      <c r="D75" s="383">
        <v>30000</v>
      </c>
    </row>
    <row r="76" spans="1:4" ht="33.75" customHeight="1">
      <c r="A76" s="505" t="s">
        <v>269</v>
      </c>
      <c r="B76" s="506"/>
      <c r="C76" s="383"/>
      <c r="D76" s="383">
        <v>167338</v>
      </c>
    </row>
    <row r="77" spans="1:4" ht="30.75" customHeight="1">
      <c r="A77" s="527" t="s">
        <v>7</v>
      </c>
      <c r="B77" s="527"/>
      <c r="C77" s="285" t="e">
        <f>'[6]N 2'!G67</f>
        <v>#REF!</v>
      </c>
      <c r="D77" s="285">
        <f>-D25</f>
        <v>300000</v>
      </c>
    </row>
    <row r="78" spans="1:4" ht="22.5" customHeight="1">
      <c r="A78" s="2"/>
      <c r="B78" s="2"/>
      <c r="C78" s="2"/>
      <c r="D78" s="2"/>
    </row>
    <row r="79" spans="1:4" ht="24.75" customHeight="1">
      <c r="A79" s="360"/>
      <c r="B79" s="360"/>
      <c r="C79" s="360"/>
      <c r="D79" s="360"/>
    </row>
    <row r="80" spans="1:4" ht="77.25" customHeight="1">
      <c r="A80" s="361" t="s">
        <v>0</v>
      </c>
      <c r="B80" s="361">
        <v>1155</v>
      </c>
      <c r="C80" s="364"/>
      <c r="D80" s="363" t="s">
        <v>183</v>
      </c>
    </row>
    <row r="81" spans="1:4" ht="21.75" customHeight="1">
      <c r="A81" s="152" t="s">
        <v>1</v>
      </c>
      <c r="B81" s="398" t="s">
        <v>196</v>
      </c>
      <c r="C81" s="353" t="s">
        <v>182</v>
      </c>
      <c r="D81" s="353"/>
    </row>
    <row r="82" spans="1:4" ht="103.5">
      <c r="A82" s="152" t="s">
        <v>2</v>
      </c>
      <c r="B82" s="398" t="s">
        <v>197</v>
      </c>
      <c r="C82" s="401" t="s">
        <v>184</v>
      </c>
      <c r="D82" s="538"/>
    </row>
    <row r="83" spans="1:4" ht="75.75" customHeight="1">
      <c r="A83" s="152" t="s">
        <v>3</v>
      </c>
      <c r="B83" s="398" t="s">
        <v>198</v>
      </c>
      <c r="C83" s="152"/>
      <c r="D83" s="539"/>
    </row>
    <row r="84" spans="1:4" ht="51.75">
      <c r="A84" s="152" t="s">
        <v>4</v>
      </c>
      <c r="B84" s="398" t="s">
        <v>199</v>
      </c>
      <c r="C84" s="152"/>
      <c r="D84" s="539"/>
    </row>
    <row r="85" spans="1:4" ht="63.75" customHeight="1">
      <c r="A85" s="147" t="s">
        <v>16</v>
      </c>
      <c r="B85" s="398" t="s">
        <v>191</v>
      </c>
      <c r="C85" s="152"/>
      <c r="D85" s="540"/>
    </row>
    <row r="86" spans="1:4" ht="27.75" customHeight="1">
      <c r="A86" s="524" t="s">
        <v>6</v>
      </c>
      <c r="B86" s="524"/>
      <c r="C86" s="152"/>
      <c r="D86" s="152"/>
    </row>
    <row r="87" spans="1:4" ht="27" customHeight="1">
      <c r="A87" s="542" t="s">
        <v>7</v>
      </c>
      <c r="B87" s="543"/>
      <c r="C87" s="417" t="s">
        <v>52</v>
      </c>
      <c r="D87" s="418">
        <f>'N 1'!D60</f>
        <v>-103020</v>
      </c>
    </row>
    <row r="89" spans="1:4" ht="74.25" customHeight="1">
      <c r="A89" s="507" t="s">
        <v>247</v>
      </c>
      <c r="B89" s="507"/>
      <c r="C89" s="507"/>
      <c r="D89" s="507"/>
    </row>
    <row r="90" spans="1:4" ht="28.5" customHeight="1">
      <c r="A90" s="507" t="s">
        <v>245</v>
      </c>
      <c r="B90" s="507"/>
      <c r="C90" s="507"/>
      <c r="D90" s="507"/>
    </row>
    <row r="91" spans="1:4" ht="25.5" customHeight="1">
      <c r="A91" s="547" t="s">
        <v>246</v>
      </c>
      <c r="B91" s="547"/>
    </row>
    <row r="92" spans="1:4" ht="24.75" customHeight="1"/>
    <row r="93" spans="1:4" ht="27" customHeight="1">
      <c r="A93" s="396" t="s">
        <v>76</v>
      </c>
      <c r="B93" s="279" t="s">
        <v>77</v>
      </c>
    </row>
    <row r="94" spans="1:4" ht="36.75" customHeight="1">
      <c r="A94" s="398">
        <v>1173</v>
      </c>
      <c r="B94" s="87" t="s">
        <v>96</v>
      </c>
    </row>
    <row r="95" spans="1:4" ht="35.25" customHeight="1">
      <c r="A95" s="557" t="s">
        <v>80</v>
      </c>
      <c r="B95" s="393"/>
    </row>
    <row r="96" spans="1:4" ht="78.75" customHeight="1">
      <c r="A96" s="358" t="s">
        <v>1</v>
      </c>
      <c r="B96" s="358" t="s">
        <v>196</v>
      </c>
      <c r="C96" s="359"/>
      <c r="D96" s="394" t="s">
        <v>183</v>
      </c>
    </row>
    <row r="97" spans="1:4" ht="44.25" customHeight="1">
      <c r="A97" s="147" t="s">
        <v>2</v>
      </c>
      <c r="B97" s="399" t="s">
        <v>204</v>
      </c>
      <c r="C97" s="292"/>
      <c r="D97" s="535"/>
    </row>
    <row r="98" spans="1:4" ht="45.75" customHeight="1">
      <c r="A98" s="147" t="s">
        <v>3</v>
      </c>
      <c r="B98" s="399" t="s">
        <v>205</v>
      </c>
      <c r="C98" s="292"/>
      <c r="D98" s="536"/>
    </row>
    <row r="99" spans="1:4" ht="62.25" customHeight="1">
      <c r="A99" s="147" t="s">
        <v>4</v>
      </c>
      <c r="B99" s="399" t="s">
        <v>199</v>
      </c>
      <c r="C99" s="292"/>
      <c r="D99" s="536"/>
    </row>
    <row r="100" spans="1:4" ht="39" customHeight="1">
      <c r="A100" s="147" t="s">
        <v>206</v>
      </c>
      <c r="B100" s="399" t="s">
        <v>207</v>
      </c>
      <c r="C100" s="292"/>
      <c r="D100" s="537"/>
    </row>
    <row r="101" spans="1:4" ht="35.25" customHeight="1">
      <c r="A101" s="532" t="s">
        <v>6</v>
      </c>
      <c r="B101" s="534"/>
      <c r="C101" s="357"/>
      <c r="D101" s="384"/>
    </row>
    <row r="102" spans="1:4" ht="29.25" customHeight="1">
      <c r="A102" s="528" t="s">
        <v>7</v>
      </c>
      <c r="B102" s="529"/>
      <c r="C102" s="367"/>
      <c r="D102" s="369">
        <f>'N 1'!D73</f>
        <v>-25836.9</v>
      </c>
    </row>
    <row r="103" spans="1:4" ht="24.75" customHeight="1">
      <c r="D103" s="8" t="s">
        <v>141</v>
      </c>
    </row>
    <row r="104" spans="1:4" ht="24.75" customHeight="1"/>
    <row r="105" spans="1:4" ht="76.5" customHeight="1">
      <c r="A105" s="358" t="s">
        <v>1</v>
      </c>
      <c r="B105" s="358" t="s">
        <v>225</v>
      </c>
      <c r="C105" s="359"/>
      <c r="D105" s="394" t="s">
        <v>183</v>
      </c>
    </row>
    <row r="106" spans="1:4" ht="24" customHeight="1">
      <c r="A106" s="147" t="s">
        <v>2</v>
      </c>
      <c r="B106" s="399" t="s">
        <v>226</v>
      </c>
      <c r="C106" s="292"/>
      <c r="D106" s="535"/>
    </row>
    <row r="107" spans="1:4" ht="42.75" customHeight="1">
      <c r="A107" s="147" t="s">
        <v>3</v>
      </c>
      <c r="B107" s="399" t="s">
        <v>227</v>
      </c>
      <c r="C107" s="292"/>
      <c r="D107" s="536"/>
    </row>
    <row r="108" spans="1:4" ht="59.25" customHeight="1">
      <c r="A108" s="147" t="s">
        <v>4</v>
      </c>
      <c r="B108" s="399" t="s">
        <v>199</v>
      </c>
      <c r="C108" s="292"/>
      <c r="D108" s="536"/>
    </row>
    <row r="109" spans="1:4" ht="48.75" customHeight="1">
      <c r="A109" s="147" t="s">
        <v>206</v>
      </c>
      <c r="B109" s="399" t="s">
        <v>228</v>
      </c>
      <c r="C109" s="292"/>
      <c r="D109" s="537"/>
    </row>
    <row r="110" spans="1:4" ht="28.5" customHeight="1">
      <c r="A110" s="532" t="s">
        <v>6</v>
      </c>
      <c r="B110" s="533"/>
      <c r="C110" s="357"/>
      <c r="D110" s="390"/>
    </row>
    <row r="111" spans="1:4" ht="32.25" customHeight="1">
      <c r="A111" s="528" t="s">
        <v>7</v>
      </c>
      <c r="B111" s="529"/>
      <c r="C111" s="367"/>
      <c r="D111" s="369">
        <f>'N 1'!D79</f>
        <v>-10582.7</v>
      </c>
    </row>
    <row r="115" spans="4:4">
      <c r="D115" s="8">
        <f>D111+D102+D54+D87+D64+D44+D77+D25+D16</f>
        <v>0</v>
      </c>
    </row>
  </sheetData>
  <mergeCells count="45">
    <mergeCell ref="A24:B24"/>
    <mergeCell ref="B1:D1"/>
    <mergeCell ref="A3:D3"/>
    <mergeCell ref="A4:D4"/>
    <mergeCell ref="A5:D5"/>
    <mergeCell ref="C10:C12"/>
    <mergeCell ref="D13:D15"/>
    <mergeCell ref="A16:B16"/>
    <mergeCell ref="C19:D19"/>
    <mergeCell ref="C21:C23"/>
    <mergeCell ref="D21:D23"/>
    <mergeCell ref="D58:D62"/>
    <mergeCell ref="A25:B25"/>
    <mergeCell ref="A28:D28"/>
    <mergeCell ref="A29:D29"/>
    <mergeCell ref="A31:D31"/>
    <mergeCell ref="D38:D42"/>
    <mergeCell ref="A43:C43"/>
    <mergeCell ref="A44:B44"/>
    <mergeCell ref="D47:D51"/>
    <mergeCell ref="A52:B52"/>
    <mergeCell ref="A53:B53"/>
    <mergeCell ref="A54:B54"/>
    <mergeCell ref="A86:B86"/>
    <mergeCell ref="A63:B63"/>
    <mergeCell ref="A64:B64"/>
    <mergeCell ref="C67:D67"/>
    <mergeCell ref="C69:C72"/>
    <mergeCell ref="D69:D72"/>
    <mergeCell ref="A73:B73"/>
    <mergeCell ref="A74:B74"/>
    <mergeCell ref="A75:B75"/>
    <mergeCell ref="A76:B76"/>
    <mergeCell ref="A77:B77"/>
    <mergeCell ref="D82:D85"/>
    <mergeCell ref="A111:B111"/>
    <mergeCell ref="A89:D89"/>
    <mergeCell ref="A90:D90"/>
    <mergeCell ref="A91:B91"/>
    <mergeCell ref="A87:B87"/>
    <mergeCell ref="D97:D100"/>
    <mergeCell ref="A101:B101"/>
    <mergeCell ref="A102:B102"/>
    <mergeCell ref="D106:D109"/>
    <mergeCell ref="A110:B110"/>
  </mergeCells>
  <pageMargins left="0.2" right="0.2" top="0.33" bottom="0.21" header="0.2" footer="0.2"/>
  <pageSetup paperSize="9" orientation="landscape" r:id="rId1"/>
  <ignoredErrors>
    <ignoredError sqref="B11:B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11"/>
  <sheetViews>
    <sheetView zoomScale="90" zoomScaleNormal="90" workbookViewId="0">
      <selection activeCell="F6" sqref="F6"/>
    </sheetView>
  </sheetViews>
  <sheetFormatPr defaultColWidth="9.140625" defaultRowHeight="17.25"/>
  <cols>
    <col min="1" max="1" width="6.28515625" style="307" customWidth="1"/>
    <col min="2" max="2" width="9.140625" style="307" customWidth="1"/>
    <col min="3" max="3" width="53.140625" style="308" customWidth="1"/>
    <col min="4" max="4" width="13.42578125" style="309" customWidth="1"/>
    <col min="5" max="5" width="15.42578125" style="309" customWidth="1"/>
    <col min="6" max="6" width="20.42578125" style="309" customWidth="1"/>
    <col min="7" max="7" width="16.7109375" style="309" customWidth="1"/>
    <col min="8" max="8" width="18" style="309" customWidth="1"/>
    <col min="9" max="9" width="9.5703125" style="295" customWidth="1"/>
    <col min="10" max="10" width="9.85546875" style="295" bestFit="1" customWidth="1"/>
    <col min="11" max="16384" width="9.140625" style="295"/>
  </cols>
  <sheetData>
    <row r="1" spans="1:8" ht="59.25" customHeight="1">
      <c r="A1" s="474" t="s">
        <v>208</v>
      </c>
      <c r="B1" s="474"/>
      <c r="C1" s="474"/>
      <c r="D1" s="474"/>
      <c r="E1" s="474"/>
      <c r="F1" s="474"/>
      <c r="G1" s="474"/>
      <c r="H1" s="474"/>
    </row>
    <row r="2" spans="1:8" ht="9" customHeight="1">
      <c r="A2" s="474"/>
      <c r="B2" s="474"/>
      <c r="C2" s="474"/>
      <c r="D2" s="474"/>
      <c r="E2" s="474"/>
      <c r="F2" s="474"/>
      <c r="G2" s="474"/>
      <c r="H2" s="474"/>
    </row>
    <row r="3" spans="1:8" s="296" customFormat="1" ht="42" customHeight="1">
      <c r="A3" s="475" t="s">
        <v>209</v>
      </c>
      <c r="B3" s="475"/>
      <c r="C3" s="475"/>
      <c r="D3" s="475"/>
      <c r="E3" s="475"/>
      <c r="F3" s="475"/>
      <c r="G3" s="475"/>
      <c r="H3" s="475"/>
    </row>
    <row r="4" spans="1:8" s="296" customFormat="1" ht="19.5" customHeight="1">
      <c r="A4" s="297"/>
      <c r="B4" s="297"/>
      <c r="C4" s="338"/>
      <c r="D4" s="298"/>
      <c r="E4" s="298"/>
      <c r="F4" s="298"/>
      <c r="G4" s="548" t="s">
        <v>22</v>
      </c>
      <c r="H4" s="548"/>
    </row>
    <row r="5" spans="1:8" s="296" customFormat="1" ht="41.25" customHeight="1">
      <c r="A5" s="549" t="s">
        <v>152</v>
      </c>
      <c r="B5" s="550"/>
      <c r="C5" s="551" t="s">
        <v>210</v>
      </c>
      <c r="D5" s="552" t="s">
        <v>211</v>
      </c>
      <c r="E5" s="554" t="s">
        <v>212</v>
      </c>
      <c r="F5" s="555"/>
      <c r="G5" s="555"/>
      <c r="H5" s="556"/>
    </row>
    <row r="6" spans="1:8" s="296" customFormat="1" ht="123" customHeight="1">
      <c r="A6" s="299" t="s">
        <v>143</v>
      </c>
      <c r="B6" s="299" t="s">
        <v>45</v>
      </c>
      <c r="C6" s="480"/>
      <c r="D6" s="553"/>
      <c r="E6" s="300" t="s">
        <v>213</v>
      </c>
      <c r="F6" s="300" t="s">
        <v>214</v>
      </c>
      <c r="G6" s="300" t="s">
        <v>215</v>
      </c>
      <c r="H6" s="300" t="s">
        <v>216</v>
      </c>
    </row>
    <row r="7" spans="1:8" ht="26.25" customHeight="1">
      <c r="A7" s="299"/>
      <c r="B7" s="299"/>
      <c r="C7" s="301" t="s">
        <v>154</v>
      </c>
      <c r="D7" s="350">
        <f>E7+F7+G7+H7</f>
        <v>-36419.600000000006</v>
      </c>
      <c r="E7" s="350">
        <f>E9</f>
        <v>0</v>
      </c>
      <c r="F7" s="350">
        <f>F9</f>
        <v>0</v>
      </c>
      <c r="G7" s="350">
        <f>G9</f>
        <v>-10582.7</v>
      </c>
      <c r="H7" s="350">
        <f>H9</f>
        <v>-25836.9</v>
      </c>
    </row>
    <row r="8" spans="1:8" s="296" customFormat="1" ht="21.75" customHeight="1">
      <c r="A8" s="299"/>
      <c r="B8" s="299"/>
      <c r="C8" s="301" t="s">
        <v>217</v>
      </c>
      <c r="D8" s="350"/>
      <c r="E8" s="350"/>
      <c r="F8" s="350"/>
      <c r="G8" s="350"/>
      <c r="H8" s="350"/>
    </row>
    <row r="9" spans="1:8" s="296" customFormat="1" ht="39.75" customHeight="1">
      <c r="A9" s="302"/>
      <c r="B9" s="303"/>
      <c r="C9" s="303" t="s">
        <v>218</v>
      </c>
      <c r="D9" s="300">
        <f>D10</f>
        <v>-36419.600000000006</v>
      </c>
      <c r="E9" s="300">
        <v>0</v>
      </c>
      <c r="F9" s="300">
        <v>0</v>
      </c>
      <c r="G9" s="300">
        <f>G10</f>
        <v>-10582.7</v>
      </c>
      <c r="H9" s="300">
        <f>H10</f>
        <v>-25836.9</v>
      </c>
    </row>
    <row r="10" spans="1:8" ht="42.75" customHeight="1">
      <c r="A10" s="304">
        <v>1173</v>
      </c>
      <c r="B10" s="304">
        <v>32001</v>
      </c>
      <c r="C10" s="305" t="s">
        <v>99</v>
      </c>
      <c r="D10" s="300">
        <f>SUM(E10:H10)</f>
        <v>-36419.600000000006</v>
      </c>
      <c r="E10" s="306">
        <v>0</v>
      </c>
      <c r="F10" s="306">
        <v>0</v>
      </c>
      <c r="G10" s="300">
        <f>G11</f>
        <v>-10582.7</v>
      </c>
      <c r="H10" s="300">
        <f>'N 1'!D73</f>
        <v>-25836.9</v>
      </c>
    </row>
    <row r="11" spans="1:8" ht="42.75" customHeight="1">
      <c r="A11" s="304">
        <v>1173</v>
      </c>
      <c r="B11" s="304">
        <v>32002</v>
      </c>
      <c r="C11" s="305" t="s">
        <v>220</v>
      </c>
      <c r="D11" s="300">
        <f>SUM(E11:H11)</f>
        <v>-10582.7</v>
      </c>
      <c r="E11" s="306">
        <v>0</v>
      </c>
      <c r="F11" s="306">
        <v>0</v>
      </c>
      <c r="G11" s="300">
        <f>'N 4'!D17</f>
        <v>-10582.7</v>
      </c>
      <c r="H11" s="300">
        <f>'N 1'!D74</f>
        <v>0</v>
      </c>
    </row>
  </sheetData>
  <mergeCells count="8">
    <mergeCell ref="A1:H1"/>
    <mergeCell ref="A2:H2"/>
    <mergeCell ref="A3:H3"/>
    <mergeCell ref="G4:H4"/>
    <mergeCell ref="A5:B5"/>
    <mergeCell ref="C5:C6"/>
    <mergeCell ref="D5:D6"/>
    <mergeCell ref="E5:H5"/>
  </mergeCells>
  <pageMargins left="0.24" right="0.2" top="0.75" bottom="0.75" header="0.21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N 1</vt:lpstr>
      <vt:lpstr>N 2</vt:lpstr>
      <vt:lpstr>N 3</vt:lpstr>
      <vt:lpstr>N 4</vt:lpstr>
      <vt:lpstr>N 5</vt:lpstr>
      <vt:lpstr>N 6</vt:lpstr>
      <vt:lpstr>N 7</vt:lpstr>
      <vt:lpstr>N 8</vt:lpstr>
      <vt:lpstr>N 9 </vt:lpstr>
      <vt:lpstr>'N 1'!Print_Area</vt:lpstr>
      <vt:lpstr>'N 2'!Print_Area</vt:lpstr>
      <vt:lpstr>'N 6'!Print_Area</vt:lpstr>
      <vt:lpstr>'N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2022-11-02T13:37:12Z</dcterms:modified>
</cp:coreProperties>
</file>