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0" yWindow="0" windowWidth="28800" windowHeight="12300" tabRatio="698" activeTab="1"/>
  </bookViews>
  <sheets>
    <sheet name="հավելված1" sheetId="65" r:id="rId1"/>
    <sheet name="հավելված2" sheetId="70" r:id="rId2"/>
    <sheet name="հավելված3" sheetId="31" r:id="rId3"/>
    <sheet name="հավելված4" sheetId="38" r:id="rId4"/>
    <sheet name="հավելված5." sheetId="72" r:id="rId5"/>
    <sheet name="հավելված6." sheetId="63" r:id="rId6"/>
    <sheet name="հավելված7" sheetId="69" r:id="rId7"/>
    <sheet name="հավելված8." sheetId="73" r:id="rId8"/>
    <sheet name="հավելված9" sheetId="71" r:id="rId9"/>
    <sheet name="հավելված10" sheetId="76" r:id="rId10"/>
    <sheet name="հավելված11" sheetId="77" r:id="rId11"/>
    <sheet name="հավելված12" sheetId="74" r:id="rId12"/>
    <sheet name="հավելված13" sheetId="75" r:id="rId13"/>
    <sheet name="հավելված14" sheetId="78" r:id="rId14"/>
  </sheets>
  <externalReferences>
    <externalReference r:id="rId15"/>
  </externalReferences>
  <definedNames>
    <definedName name="_xlnm._FilterDatabase" localSheetId="4" hidden="1">հավելված5.!$A$7:$A$762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2">հավելված3!$A$1:$D$36</definedName>
    <definedName name="_xlnm.Print_Area" localSheetId="3">հավելված4!$A$1:$G$282</definedName>
    <definedName name="_xlnm.Print_Area" localSheetId="4">հավելված5.!$A$7:$D$762</definedName>
    <definedName name="Հավելված">#REF!</definedName>
    <definedName name="Մաս">#REF!</definedName>
    <definedName name="շախմատիստ" localSheetId="3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G841" i="78" l="1"/>
  <c r="G840" i="78" s="1"/>
  <c r="G839" i="78" s="1"/>
  <c r="G838" i="78" s="1"/>
  <c r="G835" i="78"/>
  <c r="G834" i="78" s="1"/>
  <c r="G832" i="78"/>
  <c r="G792" i="78"/>
  <c r="G791" i="78" s="1"/>
  <c r="G790" i="78" s="1"/>
  <c r="G789" i="78" s="1"/>
  <c r="G786" i="78"/>
  <c r="G785" i="78" s="1"/>
  <c r="G784" i="78" s="1"/>
  <c r="G782" i="78"/>
  <c r="G781" i="78"/>
  <c r="G780" i="78" s="1"/>
  <c r="G778" i="78"/>
  <c r="G777" i="78" s="1"/>
  <c r="G776" i="78" s="1"/>
  <c r="G775" i="78" s="1"/>
  <c r="G772" i="78"/>
  <c r="G771" i="78" s="1"/>
  <c r="G770" i="78" s="1"/>
  <c r="G768" i="78"/>
  <c r="G766" i="78"/>
  <c r="G765" i="78" s="1"/>
  <c r="G763" i="78"/>
  <c r="G762" i="78"/>
  <c r="G759" i="78"/>
  <c r="G758" i="78" s="1"/>
  <c r="G757" i="78" s="1"/>
  <c r="G756" i="78" s="1"/>
  <c r="G753" i="78"/>
  <c r="G752" i="78" s="1"/>
  <c r="G732" i="78"/>
  <c r="G730" i="78"/>
  <c r="G729" i="78" s="1"/>
  <c r="G728" i="78" s="1"/>
  <c r="G727" i="78" s="1"/>
  <c r="G723" i="78"/>
  <c r="G720" i="78"/>
  <c r="G719" i="78" s="1"/>
  <c r="G718" i="78" s="1"/>
  <c r="G717" i="78" s="1"/>
  <c r="G712" i="78"/>
  <c r="G711" i="78" s="1"/>
  <c r="G710" i="78" s="1"/>
  <c r="G709" i="78" s="1"/>
  <c r="G693" i="78"/>
  <c r="G680" i="78" s="1"/>
  <c r="G679" i="78" s="1"/>
  <c r="G599" i="78"/>
  <c r="G598" i="78" s="1"/>
  <c r="G582" i="78"/>
  <c r="G581" i="78"/>
  <c r="G569" i="78"/>
  <c r="G568" i="78" s="1"/>
  <c r="G427" i="78" s="1"/>
  <c r="G564" i="78"/>
  <c r="G533" i="78"/>
  <c r="G532" i="78"/>
  <c r="G529" i="78"/>
  <c r="G430" i="78"/>
  <c r="G429" i="78"/>
  <c r="G423" i="78"/>
  <c r="G422" i="78" s="1"/>
  <c r="G417" i="78"/>
  <c r="G366" i="78"/>
  <c r="G365" i="78" s="1"/>
  <c r="G358" i="78"/>
  <c r="G356" i="78"/>
  <c r="G355" i="78" s="1"/>
  <c r="G354" i="78" s="1"/>
  <c r="G353" i="78" s="1"/>
  <c r="G351" i="78"/>
  <c r="G350" i="78" s="1"/>
  <c r="G349" i="78" s="1"/>
  <c r="G339" i="78"/>
  <c r="G338" i="78"/>
  <c r="G332" i="78"/>
  <c r="G331" i="78" s="1"/>
  <c r="G329" i="78"/>
  <c r="G317" i="78"/>
  <c r="G316" i="78"/>
  <c r="G312" i="78"/>
  <c r="G311" i="78"/>
  <c r="G308" i="78" s="1"/>
  <c r="G307" i="78" s="1"/>
  <c r="G310" i="78"/>
  <c r="G309" i="78"/>
  <c r="G306" i="78"/>
  <c r="G305" i="78"/>
  <c r="G304" i="78"/>
  <c r="G303" i="78"/>
  <c r="G302" i="78"/>
  <c r="G301" i="78"/>
  <c r="G300" i="78"/>
  <c r="G299" i="78"/>
  <c r="G298" i="78"/>
  <c r="G297" i="78"/>
  <c r="G296" i="78"/>
  <c r="G295" i="78"/>
  <c r="G294" i="78"/>
  <c r="G293" i="78"/>
  <c r="G292" i="78"/>
  <c r="G290" i="78"/>
  <c r="G289" i="78"/>
  <c r="G288" i="78"/>
  <c r="G287" i="78"/>
  <c r="G286" i="78"/>
  <c r="G285" i="78"/>
  <c r="G284" i="78"/>
  <c r="G283" i="78"/>
  <c r="G282" i="78"/>
  <c r="G281" i="78"/>
  <c r="G280" i="78"/>
  <c r="G279" i="78"/>
  <c r="G278" i="78"/>
  <c r="G277" i="78"/>
  <c r="G276" i="78"/>
  <c r="G275" i="78"/>
  <c r="G274" i="78"/>
  <c r="G272" i="78" s="1"/>
  <c r="G273" i="78"/>
  <c r="J272" i="78"/>
  <c r="G271" i="78"/>
  <c r="G269" i="78"/>
  <c r="G268" i="78"/>
  <c r="G266" i="78"/>
  <c r="G265" i="78"/>
  <c r="G264" i="78"/>
  <c r="G263" i="78"/>
  <c r="G261" i="78"/>
  <c r="G259" i="78"/>
  <c r="G258" i="78"/>
  <c r="G257" i="78"/>
  <c r="G255" i="78"/>
  <c r="G252" i="78"/>
  <c r="G251" i="78"/>
  <c r="G250" i="78"/>
  <c r="G248" i="78"/>
  <c r="G247" i="78"/>
  <c r="G246" i="78"/>
  <c r="G245" i="78"/>
  <c r="G244" i="78"/>
  <c r="G243" i="78"/>
  <c r="G241" i="78"/>
  <c r="G240" i="78"/>
  <c r="G239" i="78"/>
  <c r="G238" i="78"/>
  <c r="G237" i="78"/>
  <c r="G236" i="78"/>
  <c r="G234" i="78"/>
  <c r="G233" i="78"/>
  <c r="G231" i="78"/>
  <c r="G229" i="78"/>
  <c r="G227" i="78"/>
  <c r="G226" i="78"/>
  <c r="G223" i="78"/>
  <c r="G222" i="78" s="1"/>
  <c r="G221" i="78" s="1"/>
  <c r="G216" i="78"/>
  <c r="G214" i="78"/>
  <c r="G212" i="78" s="1"/>
  <c r="G211" i="78" s="1"/>
  <c r="G213" i="78"/>
  <c r="G207" i="78"/>
  <c r="G205" i="78"/>
  <c r="G204" i="78" s="1"/>
  <c r="G196" i="78"/>
  <c r="G194" i="78" s="1"/>
  <c r="G195" i="78"/>
  <c r="G182" i="78"/>
  <c r="G181" i="78"/>
  <c r="G171" i="78" s="1"/>
  <c r="G170" i="78" s="1"/>
  <c r="G162" i="78"/>
  <c r="G161" i="78"/>
  <c r="G158" i="78"/>
  <c r="G153" i="78"/>
  <c r="G152" i="78"/>
  <c r="G150" i="78"/>
  <c r="G144" i="78"/>
  <c r="G143" i="78" s="1"/>
  <c r="G138" i="78"/>
  <c r="G122" i="78" s="1"/>
  <c r="G121" i="78" s="1"/>
  <c r="G136" i="78"/>
  <c r="G123" i="78"/>
  <c r="G116" i="78"/>
  <c r="G115" i="78"/>
  <c r="G114" i="78"/>
  <c r="G113" i="78" s="1"/>
  <c r="G110" i="78"/>
  <c r="G109" i="78"/>
  <c r="G108" i="78"/>
  <c r="G106" i="78"/>
  <c r="G101" i="78" s="1"/>
  <c r="G98" i="78"/>
  <c r="G96" i="78"/>
  <c r="G83" i="78"/>
  <c r="G80" i="78"/>
  <c r="G72" i="78"/>
  <c r="G55" i="78"/>
  <c r="G51" i="78"/>
  <c r="G50" i="78"/>
  <c r="G48" i="78"/>
  <c r="G32" i="78"/>
  <c r="G31" i="78" s="1"/>
  <c r="G23" i="78"/>
  <c r="G22" i="78"/>
  <c r="G18" i="78"/>
  <c r="G17" i="78" s="1"/>
  <c r="G14" i="78"/>
  <c r="G13" i="78"/>
  <c r="G54" i="78" l="1"/>
  <c r="G12" i="78" s="1"/>
  <c r="G11" i="78" s="1"/>
  <c r="G10" i="78" s="1"/>
  <c r="G220" i="78"/>
  <c r="G219" i="78" s="1"/>
  <c r="G315" i="78"/>
  <c r="G314" i="78" s="1"/>
  <c r="G142" i="78"/>
  <c r="G120" i="78" s="1"/>
  <c r="G364" i="78"/>
  <c r="G363" i="78" s="1"/>
  <c r="G193" i="78"/>
  <c r="G348" i="78"/>
  <c r="G347" i="78"/>
  <c r="G203" i="78"/>
  <c r="D11" i="77"/>
  <c r="D67" i="77"/>
  <c r="D65" i="77" s="1"/>
  <c r="E11" i="76"/>
  <c r="F11" i="76"/>
  <c r="G11" i="76"/>
  <c r="H11" i="76"/>
  <c r="D11" i="76"/>
  <c r="D44" i="76"/>
  <c r="H42" i="76"/>
  <c r="G42" i="76"/>
  <c r="F42" i="76"/>
  <c r="E42" i="76"/>
  <c r="D42" i="76"/>
  <c r="E1028" i="74" l="1"/>
  <c r="E1057" i="75" s="1"/>
  <c r="D57" i="77" l="1"/>
  <c r="D62" i="77"/>
  <c r="D59" i="77"/>
  <c r="D53" i="77"/>
  <c r="D51" i="77" s="1"/>
  <c r="D47" i="77"/>
  <c r="D45" i="77" s="1"/>
  <c r="D41" i="77"/>
  <c r="D39" i="77" s="1"/>
  <c r="D36" i="77"/>
  <c r="D34" i="77"/>
  <c r="D31" i="77"/>
  <c r="D29" i="77" s="1"/>
  <c r="D26" i="77"/>
  <c r="D21" i="77"/>
  <c r="D16" i="77"/>
  <c r="D14" i="77" s="1"/>
  <c r="D41" i="76"/>
  <c r="D40" i="76"/>
  <c r="H38" i="76"/>
  <c r="G38" i="76"/>
  <c r="F38" i="76"/>
  <c r="E38" i="76"/>
  <c r="D36" i="76"/>
  <c r="D34" i="76" s="1"/>
  <c r="H34" i="76"/>
  <c r="G34" i="76"/>
  <c r="F34" i="76"/>
  <c r="E34" i="76"/>
  <c r="D32" i="76"/>
  <c r="H30" i="76"/>
  <c r="G30" i="76"/>
  <c r="F30" i="76"/>
  <c r="E30" i="76"/>
  <c r="D28" i="76"/>
  <c r="H26" i="76"/>
  <c r="G26" i="76"/>
  <c r="F26" i="76"/>
  <c r="D25" i="76"/>
  <c r="G24" i="76"/>
  <c r="D24" i="76" s="1"/>
  <c r="D23" i="76"/>
  <c r="G22" i="76"/>
  <c r="D22" i="76" s="1"/>
  <c r="D21" i="76"/>
  <c r="D17" i="76"/>
  <c r="D16" i="76"/>
  <c r="H14" i="76"/>
  <c r="F14" i="76"/>
  <c r="D25" i="77" l="1"/>
  <c r="D14" i="76"/>
  <c r="D26" i="76"/>
  <c r="D38" i="76"/>
  <c r="D30" i="76"/>
  <c r="G19" i="76"/>
  <c r="D19" i="76" l="1"/>
  <c r="D25" i="63" l="1"/>
  <c r="D24" i="63" s="1"/>
  <c r="D27" i="63"/>
  <c r="D26" i="63" s="1"/>
  <c r="E26" i="63"/>
  <c r="F26" i="63"/>
  <c r="E24" i="63"/>
  <c r="F24" i="63"/>
  <c r="F23" i="63" l="1"/>
  <c r="F22" i="63" s="1"/>
  <c r="E23" i="63"/>
  <c r="E22" i="63" s="1"/>
  <c r="D23" i="63"/>
  <c r="D22" i="63" s="1"/>
  <c r="D14" i="73" l="1"/>
  <c r="D12" i="73" s="1"/>
  <c r="D10" i="73" s="1"/>
  <c r="D9" i="73" s="1"/>
  <c r="D8" i="73" s="1"/>
  <c r="D6" i="73" s="1"/>
  <c r="C14" i="71" l="1"/>
  <c r="E12" i="71"/>
  <c r="E10" i="71" s="1"/>
  <c r="E8" i="71" s="1"/>
  <c r="D12" i="71"/>
  <c r="D10" i="71" s="1"/>
  <c r="D8" i="71" s="1"/>
  <c r="C12" i="71"/>
  <c r="C10" i="71" s="1"/>
  <c r="C8" i="71" s="1"/>
  <c r="B10" i="65"/>
  <c r="E14" i="69" l="1"/>
  <c r="E12" i="69" s="1"/>
  <c r="B9" i="65" s="1"/>
  <c r="D25" i="69"/>
  <c r="F24" i="69"/>
  <c r="D13" i="69"/>
  <c r="D24" i="69" l="1"/>
  <c r="F23" i="69"/>
  <c r="E18" i="69"/>
  <c r="B11" i="65"/>
  <c r="E20" i="69" l="1"/>
  <c r="E16" i="69"/>
  <c r="E15" i="69" s="1"/>
  <c r="F22" i="69"/>
  <c r="D23" i="69"/>
  <c r="D22" i="69" s="1"/>
  <c r="E14" i="63"/>
  <c r="F14" i="63"/>
  <c r="D14" i="63"/>
  <c r="D14" i="69" l="1"/>
  <c r="D12" i="69" s="1"/>
  <c r="F14" i="69"/>
  <c r="F12" i="69" s="1"/>
  <c r="F18" i="69"/>
  <c r="F20" i="69" l="1"/>
  <c r="D20" i="69" s="1"/>
  <c r="F16" i="69"/>
  <c r="D18" i="69"/>
  <c r="D13" i="63"/>
  <c r="F15" i="69" l="1"/>
  <c r="D16" i="69"/>
  <c r="D15" i="69" s="1"/>
  <c r="E12" i="63" l="1"/>
  <c r="B18" i="70" s="1"/>
  <c r="F18" i="63"/>
  <c r="F12" i="63"/>
  <c r="E18" i="63"/>
  <c r="E16" i="63" s="1"/>
  <c r="E15" i="63" s="1"/>
  <c r="B16" i="70" l="1"/>
  <c r="B14" i="70" s="1"/>
  <c r="B12" i="70" s="1"/>
  <c r="B10" i="70" s="1"/>
  <c r="F20" i="63"/>
  <c r="F16" i="63"/>
  <c r="F15" i="63" s="1"/>
  <c r="D12" i="63"/>
  <c r="D18" i="63"/>
  <c r="E20" i="63"/>
  <c r="D20" i="63" l="1"/>
  <c r="D16" i="63"/>
  <c r="D15" i="63" s="1"/>
</calcChain>
</file>

<file path=xl/sharedStrings.xml><?xml version="1.0" encoding="utf-8"?>
<sst xmlns="http://schemas.openxmlformats.org/spreadsheetml/2006/main" count="10282" uniqueCount="2265">
  <si>
    <t xml:space="preserve"> Տարի </t>
  </si>
  <si>
    <t xml:space="preserve"> Ծրագրային դասիչը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</si>
  <si>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</si>
  <si>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</si>
  <si>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</si>
  <si>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</si>
  <si>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</si>
  <si>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</si>
  <si>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</si>
  <si>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</si>
  <si>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</si>
  <si>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</si>
  <si>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</si>
  <si>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</si>
  <si>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</si>
  <si>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</si>
  <si>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</si>
  <si>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</si>
  <si>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</si>
  <si>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</si>
  <si>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ԸՆԴԱՄԵՆԸ</t>
  </si>
  <si>
    <t xml:space="preserve"> ՀՀ էկոնոմիկայի նախարարություն</t>
  </si>
  <si>
    <t>ՀՀ էկոնոմիկայի նախարարություն</t>
  </si>
  <si>
    <t xml:space="preserve"> Տրանսֆերտների տրամադրում</t>
  </si>
  <si>
    <t>Ցուցանիշների փոփոխությունները (ավելացումները նշված են դրական նշանով, իսկ նվազեցումները` փակագծերում)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</si>
  <si>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</si>
  <si>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</si>
  <si>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</si>
  <si>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հազ. դրամ</t>
  </si>
  <si>
    <t>___________  ___-ի N _______ -Ն    որոշման</t>
  </si>
  <si>
    <t>Ծրագիր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</si>
  <si>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</si>
  <si>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</si>
  <si>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</si>
  <si>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</si>
  <si>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</si>
  <si>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</si>
  <si>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</si>
  <si>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</si>
  <si>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</si>
  <si>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</si>
  <si>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</si>
  <si>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</si>
  <si>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Միջոց_x000D_առում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</si>
  <si>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</si>
  <si>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</si>
  <si>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</si>
  <si>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</si>
  <si>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</si>
  <si>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</si>
  <si>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</si>
  <si>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ԷԿՈՆՈՄԻԿԱՅԻ ՆԱԽԱՐԱՐՈՒԹՅՈՒՆ_x000D_
այդ թվում`</t>
  </si>
  <si>
    <t>այդ թվում`</t>
  </si>
  <si>
    <t>Համաշխարհային բանկի աջակցությամբ իրականացվող Տեղական տնտեսության և_x000D_ ենթակառուցվածքների զարգացման  ծրագրի շրջանակներում ՀՀ տարբեր մարզերում_x000D_ զբոսաշրջության հետ կապված ենթակառուցվածքների բարելավմանն ուղղված միջոցառումներ</t>
  </si>
  <si>
    <t>Զբոսաշրջության զարգացման ծրագիր</t>
  </si>
  <si>
    <t>12001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</si>
  <si>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</si>
  <si>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ՀՀ կառավարության 2022 թվականի </t>
  </si>
  <si>
    <t>«ՀԱՅԱՍՏԱՆԻ  ՀԱՆՐԱՊԵՏՈՒԹՅԱՆ 2022 ԹՎԱԿԱՆԻ ՊԵՏԱԿԱՆ ԲՅՈՒՋԵԻ ՄԱՍԻՆ»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</si>
  <si>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Ծառայությունների մատուցում</t>
  </si>
  <si>
    <t xml:space="preserve"> 1139</t>
  </si>
  <si>
    <t xml:space="preserve"> ՀՀ կառավարության պահուստային ֆոնդ</t>
  </si>
  <si>
    <t xml:space="preserve"> 11001</t>
  </si>
  <si>
    <t xml:space="preserve"> ԸՆԹԱՑԻԿ ԾԱԽՍԵՐ</t>
  </si>
  <si>
    <t>ՀՀ կառավարության և համայնքների պահուստային ֆոնդ</t>
  </si>
  <si>
    <t xml:space="preserve"> ԱՅԼ ՀԻՄՆԱԿԱՆ ՄԻՋՈՑՆԵՐ</t>
  </si>
  <si>
    <t xml:space="preserve"> - Նախագծահետազոտական ծախսեր</t>
  </si>
  <si>
    <t>ԱՅԼ ՀԻՄՆԱԿԱՆ ՄԻՋՈՑՆԵՐ</t>
  </si>
  <si>
    <t xml:space="preserve"> -  Նախագծահետազոտական ծախսեր</t>
  </si>
  <si>
    <t xml:space="preserve">                                                              Հավելված N 1</t>
  </si>
  <si>
    <t xml:space="preserve">ՀՀ կառավարության  2022 թվականի </t>
  </si>
  <si>
    <t>______________ ի    ___Ն որոշման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</si>
  <si>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</si>
  <si>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</si>
  <si>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</si>
  <si>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</si>
  <si>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</si>
  <si>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</si>
  <si>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>Տարի</t>
  </si>
  <si>
    <t>ՀՀ կառավարության 2022 թվականի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</si>
  <si>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</si>
  <si>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</si>
  <si>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</si>
  <si>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</si>
  <si>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</si>
  <si>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</si>
  <si>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</si>
  <si>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</si>
  <si>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</si>
  <si>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</si>
  <si>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 xml:space="preserve"> Արդյունահանող ճյուղերի զարգացման ծրագիր</t>
  </si>
  <si>
    <t xml:space="preserve"> Հայաստանում տնտեսական աճին հանքարդյունաբերության ոլորտի նպաստի ամրապնդում</t>
  </si>
  <si>
    <t xml:space="preserve"> Հանքարդյունաբերության ոլորտի քաղաքականության մշակմանն աջակցության ապահովում, ապագայի միասնական տեսլականի ձևավորում, ոլորտի թափանցիկության և հաշվետվողականության բարձրացում</t>
  </si>
  <si>
    <t xml:space="preserve"> Համաշխարհային բանկիաջակցությամբ իրականացվող «Հայսատանի արդյունահանող ճյուղերի թափանցիկության նախաձեռնությանն աջակցություն. Լրացուցիչ ֆինանսավորում» դրամաշնորհային ծրագիր 		</t>
  </si>
  <si>
    <t xml:space="preserve"> ԱՃԹՆ-ի միջազգային ստանդարտին համապատասխան՛ հանքարդյունաբերության ոլորտի թափանցիկության և հաշվետվողականության բարձրացմանն աջակցություն, տվյալների համակարգված բացահայտումներիհամակարգի ներդնում</t>
  </si>
  <si>
    <t xml:space="preserve"> ՀՀ  վարչապետի աշխատակազմ</t>
  </si>
  <si>
    <t xml:space="preserve"> Համաշխարհային բանկիաջակցությամբ իրականացվող «Հայսատանի արդյունահանող ճյուղերի թափանցիկության նախաձեռնությանն աջակցություն. Լրացուցիչ ֆինանսավորում» դրամաշնորհային ծրագիր </t>
  </si>
  <si>
    <t>Արդյունահանող ճյուղերի զարգացման ծրագիր</t>
  </si>
  <si>
    <t xml:space="preserve"> ՀՀ վարչապետի աշխատակազմ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</si>
  <si>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</si>
  <si>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</si>
  <si>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</si>
  <si>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ԱՅԼ ԾԱԽՍԵՐ</t>
  </si>
  <si>
    <t xml:space="preserve"> - Այլ ծախսեր</t>
  </si>
  <si>
    <t xml:space="preserve"> Դրամաշնորհային 
միջոցներ </t>
  </si>
  <si>
    <t>11003</t>
  </si>
  <si>
    <t>Հավելված N 6</t>
  </si>
  <si>
    <t>«ՀԱՅԱՍՏԱՆԻ  ՀԱՆՐԱՊԵՏՈՒԹՅԱՆ 2022 ԹՎԱԿԱՆԻ ՊԵՏԱԿԱՆ ԲՅՈՒՋԵԻ ՄԱՍԻՆ» ՕՐԵՆՔԻ N 1 ՀԱՎԵԼՎԱԾԻ N 5 ԱՂՅՈՒՍԱԿՈՒՄ ԵՎ ՀԱՅԱՍՏԱՆԻ ՀԱՆՐԱՊԵՏՈՒԹՅԱՆ ԿԱՌԱՎԱՐՈՒԹՅԱՆ 2021 ԹՎԱԿԱՆԻ ԴԵԿՏԵՄԲԵՐԻ 23-Ի N 2121-Ն ՈՐՈՇՄԱՆ N 5 ՀԱՎԵԼՎԱԾԻ N 4 ԱՂՅՈՒՍԱԿՈՒՄ ԿԱՏԱՐՎՈՂ ՓՈՓՈԽՈՒԹՅՈՒՆՆԵՐԸ</t>
  </si>
  <si>
    <t>Հավելված N 2</t>
  </si>
  <si>
    <t>Հավելված N 3 
ՀՀ կառավարության 2022 թվականի
––-------------------–N –––––– որոշման</t>
  </si>
  <si>
    <t xml:space="preserve">Հավելված N 4 
ՀՀ կառավարության 2022 թվականի
––-----------–––––––– N –––––– որոշման </t>
  </si>
  <si>
    <t xml:space="preserve"> Բյուջետային գլխավոր կարգադրիչների, ծրագրերի և միջոցառումների անվանումները</t>
  </si>
  <si>
    <t xml:space="preserve"> Գումարը</t>
  </si>
  <si>
    <t xml:space="preserve"> 1033</t>
  </si>
  <si>
    <t xml:space="preserve"> Աջակցություն քաղաքական կուսակցություններին, հասարակական կազմակերպություններին և արհմիություններին</t>
  </si>
  <si>
    <t xml:space="preserve"> Քաղաքացիական հասարակության զարգացում</t>
  </si>
  <si>
    <t xml:space="preserve"> Քաղաքացիական հասարակության կառույցների և նրանց  կարողությունների զարգացում, տնտեսական և քաղաքական կյանքում ՔՀԿ-ների ընդգրկվածության և մասնակցության աճ</t>
  </si>
  <si>
    <t xml:space="preserve"> Ծրագրի միջոցառումներ</t>
  </si>
  <si>
    <t xml:space="preserve"> 11002</t>
  </si>
  <si>
    <t xml:space="preserve"> Պետական կառավարման գործընթացներին քաղաքացիական հասարակության մասնակցության ապահովում</t>
  </si>
  <si>
    <t xml:space="preserve"> Հանրային խորհրդի բնականոն գործունեության  ապահովում</t>
  </si>
  <si>
    <t xml:space="preserve"> 1132</t>
  </si>
  <si>
    <t xml:space="preserve"> Քաղաքացիական ծառայողների վերապատրաստում</t>
  </si>
  <si>
    <t xml:space="preserve"> Քաղաքացիական ծառայողների աշխատանքի  արդյունավետության բարելավում</t>
  </si>
  <si>
    <t xml:space="preserve"> Քաղաքացիական ծառայության ոլորտում անկախ, արհեստավարժ և բարոյական բարձր հատկանիշներով օժտված կադրերի ապահովումը</t>
  </si>
  <si>
    <t xml:space="preserve"> ՀՀ քաղաքացիական ծառայողների վերապատրաստման ծառայություններ</t>
  </si>
  <si>
    <t xml:space="preserve"> Քաղաքացիական ծառայողների մասնագիտական գիտելիքների և աշխատանքային ունակությունների հետևողական վերապատրաստման և ուսուցման ծառայություններ</t>
  </si>
  <si>
    <t xml:space="preserve"> 1136</t>
  </si>
  <si>
    <t xml:space="preserve"> 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</si>
  <si>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</si>
  <si>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</si>
  <si>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11004</t>
  </si>
  <si>
    <t xml:space="preserve"> Աջակցություն ՀՀ վարչապետի աշխատակազմի ներքո գործող Արդյունահանող ճյուղերի թափանցիկության նախաձեռնության քարտուղարությանը</t>
  </si>
  <si>
    <t xml:space="preserve"> Ազգային ծրագրով նախատեսված տեխնիկական առաջադրանքների նախագծերի հաստատման ենթակա փաստաթղթերի կազմում, հանրային իրազեկման միջոցառումների իրականացում և դոնոր կազմակերպությունների հետ աշխատանքի համակարգում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</si>
  <si>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</si>
  <si>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</si>
  <si>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</si>
  <si>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</si>
  <si>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Առողջապահության ոլորտում վերահսկողության ծառայություններ</t>
  </si>
  <si>
    <t xml:space="preserve"> Առողջապահության, աշխատողների առողջության և անվտանգության ապահովման բնագավառում վերահսկողության իրականացում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</si>
  <si>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</si>
  <si>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</si>
  <si>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 xml:space="preserve"> 11003</t>
  </si>
  <si>
    <t xml:space="preserve"> Կրթության ոլորտում վերահսկողության ծառայություններ</t>
  </si>
  <si>
    <t xml:space="preserve"> Կրթության ոլորտում տեսչական վերահսկողության ծառայությունների իրականացում</t>
  </si>
  <si>
    <t xml:space="preserve"> Շուկայի վերահսկողության ծառայություններ</t>
  </si>
  <si>
    <t xml:space="preserve"> Տեխնիկական կանոնակարգի պահանջների և չափագիտական կանոնների ու նորմերի պահպանման վերահսկողություն</t>
  </si>
  <si>
    <t xml:space="preserve"> 11007</t>
  </si>
  <si>
    <t xml:space="preserve"> Սննդամթերքի անվտանգության բնագավառում վերահսկողության իրականացման ծառայություններ</t>
  </si>
  <si>
    <t xml:space="preserve"> Սննդամթերքի, անասնաբուժության և բուսասանիտարիայի ոլորտներում վերահսկողության իրականացում, պետությանը և հանրությանը սպառնացող վտանգների հայտնաբերում, ներթափանցման և տարածման կանխարգելում:</t>
  </si>
  <si>
    <t xml:space="preserve"> 1214</t>
  </si>
  <si>
    <t xml:space="preserve"> 1223</t>
  </si>
  <si>
    <t xml:space="preserve"> 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t>
  </si>
  <si>
    <t xml:space="preserve"> 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</si>
  <si>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 xml:space="preserve"> ՀՀ շահերի ներկայացում և պաշտպանություն , ՀՀ վերաբերյալ վճռի կամ որոշման կատարման գործընթացի ապահովում</t>
  </si>
  <si>
    <t xml:space="preserve"> Հայաստանի Հանրապետության շահերի ներկայացմանն ու պաշտպանությանն ուղղված փաստաբանական, իրավաբանական ծառայություններ</t>
  </si>
  <si>
    <t xml:space="preserve"> 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t>
  </si>
  <si>
    <t xml:space="preserve"> 12002</t>
  </si>
  <si>
    <t xml:space="preserve"> Միջազգային արբիտրաժային տրիբունալի կամ օտարերկրյա ներպետական դատարանի ծախսերի վճարում</t>
  </si>
  <si>
    <t xml:space="preserve"> ՀՀ սահմանադրական դատարան</t>
  </si>
  <si>
    <t xml:space="preserve"> 1092</t>
  </si>
  <si>
    <t xml:space="preserve"> ՀՀ սահմանադրական դատարանի գործունեության ապահովում</t>
  </si>
  <si>
    <t xml:space="preserve"> ՀՀ-ում սահմանադրական արդարադատության իրականացում և սահմանադրության գերակայության ապահովում</t>
  </si>
  <si>
    <t xml:space="preserve"> ՀՀ-ում սահմանադրականության, քաղաքացիների և կազմակերպությունների իրավունքի ապահովումը</t>
  </si>
  <si>
    <t xml:space="preserve"> ՀՀ սահմանադրական դատարանի գործունեության և սահմանադրական արդարադատության ապահովում</t>
  </si>
  <si>
    <t xml:space="preserve"> Վեճերի քննում, լուծում և որոշումների կայացում ՀՀ սահմանադրությանը համապատասխանության վերաբերյալ</t>
  </si>
  <si>
    <t xml:space="preserve"> ՀՀ  արդարադատության նախարարություն</t>
  </si>
  <si>
    <t xml:space="preserve"> 1057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</si>
  <si>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</si>
  <si>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</si>
  <si>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</si>
  <si>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</si>
  <si>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31001</t>
  </si>
  <si>
    <t xml:space="preserve"> Պետական մարմինների կողմից օգտագործվող ոչ ֆինանսական ակտիվների հետ գործառնություններ</t>
  </si>
  <si>
    <t xml:space="preserve"> 1120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</si>
  <si>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</si>
  <si>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</si>
  <si>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</si>
  <si>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</t>
  </si>
  <si>
    <t xml:space="preserve"> Պրոբացիայի ծառայություններ</t>
  </si>
  <si>
    <t xml:space="preserve"> Հասարակության անվտանգության ապահովումը՛ կրկնահանցագործության կանխարգելման և կրճատման միջոցով</t>
  </si>
  <si>
    <t xml:space="preserve"> 31002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</si>
  <si>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</si>
  <si>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</si>
  <si>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 xml:space="preserve"> 31003</t>
  </si>
  <si>
    <t xml:space="preserve"> Քրեակատարողական հիմմնարկների շենքային պայմանների բարելավում</t>
  </si>
  <si>
    <t xml:space="preserve"> Քրեակատարողական հիմնարկների շենքերի նորոգում, հիմնանորոգում, կառուցում և  նախագծանախահաշվային  փաստաթղթերի  ձեռքբերում</t>
  </si>
  <si>
    <t xml:space="preserve"> 31004</t>
  </si>
  <si>
    <t xml:space="preserve"> 1190</t>
  </si>
  <si>
    <t xml:space="preserve"> 12001</t>
  </si>
  <si>
    <t xml:space="preserve"> ՀՀ արտաքին գործերի  նախարարություն</t>
  </si>
  <si>
    <t xml:space="preserve"> 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</si>
  <si>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</si>
  <si>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Երկկողմ և բազմակողմ միջազգային հարաբերություններում ՀՀ ներկայացում, օտարերկրյա պետություններում ՀՀ քաղաքացիների և իրավաբանական անձանց շահերի պաշտպանություն</t>
  </si>
  <si>
    <t xml:space="preserve"> Միջազգային հարաբերություններում ՀՀ ներգրավվածության աստիճանի և երկրի միջազգային հեղինակության բարձրացում, արտերկրում ՀՀ քաղաքացիների և իրավաբանական անձանց շահերի պաշտպանություն և ապահովում, Սփյուռքի անհատների և կառույցների հետ հարաբերությունների զարգացում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</si>
  <si>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</si>
  <si>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</t>
  </si>
  <si>
    <t xml:space="preserve"> 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</si>
  <si>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</si>
  <si>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Հայաստանի Հանրապետությունում և ՀՀ միջազգային հարաբերություններում պետական արարողակարգային կանոնների միասնական կիրառում</t>
  </si>
  <si>
    <t xml:space="preserve"> ՀՀ-ում  և օտարերկրյա պետություններում միջազգային արարողակարգային չափանիշներին համապատասխան միջոցառումների ընթացակարգերի և ծիսակարգերի կազմակերպում և իրականացում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</si>
  <si>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</si>
  <si>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</si>
  <si>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</si>
  <si>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</si>
  <si>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</si>
  <si>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</si>
  <si>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Շրջակա միջավայրի ոլորտում քաղաքականության մշակում, ծրագրերի համակարգում և մոնիտորինգ</t>
  </si>
  <si>
    <t xml:space="preserve"> Շրջակա միջավայրի պահպանությանն ուղղված օրենսդրական դաշտի բարելավում, իրականացվող ծրագրերի արդյունավետության  ապահովում</t>
  </si>
  <si>
    <t xml:space="preserve"> 1133</t>
  </si>
  <si>
    <t xml:space="preserve"> Բնապահպանական ծրագրերի իրականացում համայնքներում</t>
  </si>
  <si>
    <t xml:space="preserve"> Տնտեսական գործունեության հետևանքով շրջակա միջավայրին և բնակչության առողջությանը պատճառված վնասների մեղմմանն ուղղված ծրագրերի իրականացման համակարգում</t>
  </si>
  <si>
    <t xml:space="preserve"> Ազդակիր համայնքներում բարելավված շրջակա միջավայր</t>
  </si>
  <si>
    <t xml:space="preserve"> Բնապահպանական սուբվենցիաներ համայնքներին</t>
  </si>
  <si>
    <t xml:space="preserve"> Տնտեսական գործունեության հետևանքով շրջակա միջավայրին և բնակչության առողջությանը պատճառված վնասների մեղմմանն ուղղված ծրագրերի իրականացման աջակցություն ազդակիր համայնքներին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</si>
  <si>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</si>
  <si>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</si>
  <si>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</si>
  <si>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</si>
  <si>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Սևանա լճի ջրածածկ անտառտնկարկների մաքրում</t>
  </si>
  <si>
    <t xml:space="preserve"> Սևանա լճի ջրածածկ անտառտնկարկների մաքրման աշխատանքներ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</si>
  <si>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</si>
  <si>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</si>
  <si>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</si>
  <si>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</si>
  <si>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</si>
  <si>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ՀՀ պետական պարտքի կառավարման գործընթացի հրապարակայնության ապահովում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</si>
  <si>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</t>
  </si>
  <si>
    <t xml:space="preserve"> 13001</t>
  </si>
  <si>
    <t xml:space="preserve"> Կառավարության պարտքի սպասարկում</t>
  </si>
  <si>
    <t xml:space="preserve"> Կառավարության պարտքի սպասարկում (տոկոսավճարներ)</t>
  </si>
  <si>
    <t xml:space="preserve"> Ֆինանսավորման ծախսերի իրականացում</t>
  </si>
  <si>
    <t xml:space="preserve"> 1108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</si>
  <si>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</si>
  <si>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</si>
  <si>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</si>
  <si>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</si>
  <si>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</si>
  <si>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ՀՀ ֆինանսների նախարարության տեխնիկական հագեցվածության բարելավում</t>
  </si>
  <si>
    <t xml:space="preserve"> ՀՀ ֆինանսների նախարարության համար համակարգչային տեխնիկայի և գրասենյակային գույքի ձեռք բերում</t>
  </si>
  <si>
    <t xml:space="preserve"> ՀՀ արտակարգ իրավիճակների նախարարություն</t>
  </si>
  <si>
    <t xml:space="preserve"> 1090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</si>
  <si>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</si>
  <si>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</si>
  <si>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</si>
  <si>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Օտարերկրյա պետությունների ուսումնական հաստատություններ գործուղված փրկարարական ծառայողների ուսուցման կազմակերպում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</si>
  <si>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</si>
  <si>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 xml:space="preserve"> ՀՀ վիճակագրական կոմիտե</t>
  </si>
  <si>
    <t xml:space="preserve"> 1143</t>
  </si>
  <si>
    <t xml:space="preserve"> Ազգային պաշտոնական վիճակագրության արտադրություն և տարածում</t>
  </si>
  <si>
    <t xml:space="preserve"> Տնտեսական և հասարակական գործընթացների վերաբերյալ պաշտոնական վիճակագրության մշակում, արտադրում ու տարածում</t>
  </si>
  <si>
    <t xml:space="preserve"> 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</si>
  <si>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</si>
  <si>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</t>
  </si>
  <si>
    <t xml:space="preserve"> Հերթական մարդահամարի նախապատրաստման և անցկացման միջոցառումների իրականացում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</si>
  <si>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</t>
  </si>
  <si>
    <t xml:space="preserve"> ՀՀ վիճակագրական կոմիտեի մարդահամարի վարչության տեխնիկական հագեցվածության բարելավում</t>
  </si>
  <si>
    <t xml:space="preserve"> Հերթական մարդահամարը նախապատրաստող և անցկացնող ստորաբաժանման համար համակարգչային սարքավորումների և գրասենյակային գույքի ձեռքբերում</t>
  </si>
  <si>
    <t xml:space="preserve"> Մրցակցության պաշտպանության  հանձնաժողով</t>
  </si>
  <si>
    <t xml:space="preserve"> 1034</t>
  </si>
  <si>
    <t xml:space="preserve"> Տնտեսական մրցակցության պաշտպանություն</t>
  </si>
  <si>
    <t xml:space="preserve"> Պաշտպանել և խրախուսել ազատ տնտեսական մրցակցությունը, ապահովել բարեխիղճ մրցակցության համար անհրաժեշտ միջավայր, նպաստել ձեռնարկատիրության զարգացմանը և սպառողների շահերի պաշտպանությանը</t>
  </si>
  <si>
    <t xml:space="preserve"> Հակամրցակցային գործունեության կանխարգելում և սահմանափակում, չարաշահումների նվազեցում, գործունեության համար միատեսակ և մրցակցային պայմանների երաշխավորում, ապրանքային շուկաներում կենտրոնացվածության կրճատում</t>
  </si>
  <si>
    <t xml:space="preserve"> Հայաստանի Հանրապետությունում տնտեսական մրցակցության պաշտպանության բնագավառում քաղաքականության մշակում և վերահսկողություն</t>
  </si>
  <si>
    <t xml:space="preserve"> Տնտեսական մրցակցության պաշտպանության պետական քաղաքականության մշակման, վերահսկողության ծառայություններ, ապրանքային շուկաների կառուցվածքի ուսումնասիրություն, ծրագրերի համակարգում</t>
  </si>
  <si>
    <t xml:space="preserve"> ՀՀ կադաստրի կոմիտե</t>
  </si>
  <si>
    <t xml:space="preserve"> 1012</t>
  </si>
  <si>
    <t xml:space="preserve"> Անշարժ գույքի կադաստրի վարման բնագավառում պետական քաղաքականության իրականացում</t>
  </si>
  <si>
    <t xml:space="preserve"> 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</si>
  <si>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 xml:space="preserve"> Անշարժ գույքի կադաստրի արդյունավետ համակարգի ապահովում և սեփականության իրավունքի պաշտպանություն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</si>
  <si>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</si>
  <si>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</si>
  <si>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 xml:space="preserve"> Հեռուստատեսության և ռադիոյի հանձնաժողով</t>
  </si>
  <si>
    <t xml:space="preserve"> 1007</t>
  </si>
  <si>
    <t xml:space="preserve"> Տեսալսողական  մեդիայի ոլորտի կանոնակարգում</t>
  </si>
  <si>
    <t xml:space="preserve"> Հեռարձակվող լրատվության միջոցների ազատության, անկախության և բազմազանության ապահովում, տեսալողական ոլորտի վերահսկում և կարգավորում</t>
  </si>
  <si>
    <t xml:space="preserve"> Հեռարձակվող լրատվության միջոցների ազատության, անկախության և  բազմազանության բարձր մակարդակ, մրցակցային հավասար պայմաններ,  տեսալսողական ոլորտում օրինախախտումների նվազեցում, հեղինակային իրավունքների պահպանություն, ոլորտի համաչափ զարգացում:</t>
  </si>
  <si>
    <t xml:space="preserve"> Տեսալսողական մեդիայի ոլորտի կանոնակարգման ծառայություններ</t>
  </si>
  <si>
    <t xml:space="preserve"> Տես.մեդիայի ոլորտի քաղ-ության, նորմ. իրավական ակտերի մշակում, հեղինակազորում, մրց-ների անցկացում, լից. տրամադր, տեսալս. ծրա•րերի դիստրիբյ-ների ծանուց-րի հաստատում, մշտադիտ. •ործընթաց, տեխնիկական պահանջների կատարման վերահսկ., վարչ. վարույթների իրակ.</t>
  </si>
  <si>
    <t xml:space="preserve"> ՀՀ ոստիկանություն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</si>
  <si>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</si>
  <si>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</si>
  <si>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</si>
  <si>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</si>
  <si>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</si>
  <si>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</si>
  <si>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</si>
  <si>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</si>
  <si>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11005</t>
  </si>
  <si>
    <t xml:space="preserve"> Ճանապարհային երթևեկության անվտանգության ապահովում և  ճանապարհատրանսպորտային պատահարների կանխարգելում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</si>
  <si>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</si>
  <si>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</si>
  <si>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</t>
  </si>
  <si>
    <t xml:space="preserve"> 11010</t>
  </si>
  <si>
    <t xml:space="preserve"> Հասարակական կարգի պահպանություն, անվտանգության ապահովում և հանցագործությունների դեմ պայքար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</si>
  <si>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</si>
  <si>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</si>
  <si>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</si>
  <si>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</si>
  <si>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</si>
  <si>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</si>
  <si>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Ապահովել բազմազան տեղեկատվական, ճանաչողական, կրթական, ժամանցային հեռուստատեսային և ռադիո հաղորդումների արտադրություն և հեռարձակում</t>
  </si>
  <si>
    <t xml:space="preserve"> Բազմազան տեղեկատվական, ճանաչողական, կրթական, ժամանցային հեռուստատեսային և ռադիո հաղորդումների արտադրության և հեռարձակման ապահովում</t>
  </si>
  <si>
    <t xml:space="preserve"> Հանրային հեռարձակողի խորհրդի կառավարում, համակարգում և մոնիտորինգ</t>
  </si>
  <si>
    <t xml:space="preserve"> Հանրային հեռարձակողի ֆինանսատնտեսական գործունեության աուդիտ</t>
  </si>
  <si>
    <t xml:space="preserve"> Հանրային հեռարձակողի ֆինանսատնտեսական գործունեության հիման կազմված ՖՀՄՍ համապատասխան ֆինասական հաշվետվությունների աուդիտի անցկացում</t>
  </si>
  <si>
    <t xml:space="preserve"> ՀՀ հաշվեքննիչ պալատ</t>
  </si>
  <si>
    <t xml:space="preserve"> 1161</t>
  </si>
  <si>
    <t xml:space="preserve"> Հանրային ֆինանսների և սեփականության ոլորտում հաշվեքննություն</t>
  </si>
  <si>
    <t xml:space="preserve"> Հանրային ֆինանսների և սեփականության ոլորտում հաշվեքննության օբյեկտների կողմից իրականացվող ֆինանսատնտեսական գործունեության օրինականության ու տնտեսման, նպատակային և ծախսային  արդյունավետության սկզբունքների պահպանման գնահատում</t>
  </si>
  <si>
    <t xml:space="preserve"> Հաշվեքննության օբյեկտների կողմից իրականացվող ֆինանսատնտեսական գործունեության օրինականության և արդյունավետության վերաբերյալ Ազգային ժողովին և հանրությանը ժամանակին, մասնագիտական և անկողմնակալ տեղեկատվության ներկայացում</t>
  </si>
  <si>
    <t xml:space="preserve"> Հաշվեքննիչ պալատի գործունեություն և հաշվեքննության իրականացման ծառայություններ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</si>
  <si>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</t>
  </si>
  <si>
    <t xml:space="preserve"> Մարդու իրավունքների պաշտպանի աշխատակազմ</t>
  </si>
  <si>
    <t xml:space="preserve"> 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</si>
  <si>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</si>
  <si>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</si>
  <si>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վերականգնում, առնչվող նորմատիվ իրավական ակտերի կատարելագործում</t>
  </si>
  <si>
    <t xml:space="preserve"> Մարդու իրավունքների և հիմնարար ազատությունների պաշտպանության ծառայությունների տրամադրում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</si>
  <si>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</t>
  </si>
  <si>
    <t xml:space="preserve"> ՀՀ մարդու իրավունքների պաշտպանի աշխատակազմի պետական ծառայողների վերապատրաստում</t>
  </si>
  <si>
    <t xml:space="preserve"> ՀՀ մարդու իրավունքների պաշտպանի աշխատակազմի պետական ծառայողների մասնագիտական կարողությունների զարգացում</t>
  </si>
  <si>
    <t xml:space="preserve"> ՀՀ քննչական կոմիտե</t>
  </si>
  <si>
    <t xml:space="preserve"> 1180</t>
  </si>
  <si>
    <t xml:space="preserve"> ՀՀ քննչական ծառայություններ</t>
  </si>
  <si>
    <t xml:space="preserve"> Հանցագործությունների օբյեկտիվ և արդյունավետ նախաքննության իրականացման ապահովոււմ</t>
  </si>
  <si>
    <t xml:space="preserve"> Հանցագործությունների արդյունավետ նախաքննություն, նախաքննության ժամկետների կրճատում</t>
  </si>
  <si>
    <t xml:space="preserve"> Քրեական գործերով վարույթի իրականացում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</si>
  <si>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</t>
  </si>
  <si>
    <t xml:space="preserve"> Վերապատրաստման և պատրաստման կազմակերպում</t>
  </si>
  <si>
    <t xml:space="preserve"> Քննչական ծառայողների և ՀՀ քննչական կոմիտեի դեպարտամենտի պետական ծառայողների վերապատրաստման, քննչական ծառայողների թեկնածությունների ցուցակում ընդգրկված անձանց մասնագիտական պատրաստման ծառայություններ</t>
  </si>
  <si>
    <t xml:space="preserve"> ՀՀ քննչական կոմիտեի տեխնիկական հագեցվածության բարելավում</t>
  </si>
  <si>
    <t xml:space="preserve"> Համակարգչային տեխնիկայի, սարքավորումների և գրասենյակային գույքի ձեռքբերում</t>
  </si>
  <si>
    <t xml:space="preserve"> ՀՀ քննչական կոմիտեի շենքային պայմանների բարելավում</t>
  </si>
  <si>
    <t xml:space="preserve"> ՀՀ քննչական կոմիտեի վարչական շենքերի կապիտալ վերանորոգում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</si>
  <si>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</si>
  <si>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</si>
  <si>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</si>
  <si>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</si>
  <si>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</si>
  <si>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Նորմատիվատեխնիկական փաստաթղթերի մշակում  և տեղայնացում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</si>
  <si>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</si>
  <si>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 xml:space="preserve"> Միկրոռեգիոնալ մակարդակի համակցված տարածական պլանավորման փաստաթղթերի մշակում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</si>
  <si>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</t>
  </si>
  <si>
    <t xml:space="preserve"> 21001</t>
  </si>
  <si>
    <t xml:space="preserve"> Քաղաքաշինության բնագավառում պետական ծրագրերի իրականացման ապահովում</t>
  </si>
  <si>
    <t xml:space="preserve"> Նախագծանախահաշվային փաստաթղթերի, ինչպես նաեւ հիմնանորոգման, վերակառուցման, կառուցման աշխատանքների ձեռքբերում</t>
  </si>
  <si>
    <t xml:space="preserve"> Հանրության կողմից անմիջականորեն օգտագործվող ակտիվների հետ կապված միջոցառումներ</t>
  </si>
  <si>
    <t xml:space="preserve"> Հակակոռուպցիոն կոմիտե</t>
  </si>
  <si>
    <t xml:space="preserve"> 1231</t>
  </si>
  <si>
    <t xml:space="preserve"> Կոռուպցիոն հանցագործությունների բացահայտման և քննության ապահովում</t>
  </si>
  <si>
    <t xml:space="preserve"> ՀՀ քրեական դատավարության օրենսգրքով ՀՀ հակակոռուպցիոն կոմիտեի ենթակայությանը վերապահված քրեական գործերի  քննության իրականացումը և օպերատիվ -հետախուզական գործունեությունը</t>
  </si>
  <si>
    <t xml:space="preserve"> Արդյունավետ օպերատիվ-հետախուզական գործունեություն, հետաքննություն և նախաքննություն` դրանց ողջամիտ ժամկետներում իրականացում</t>
  </si>
  <si>
    <t xml:space="preserve"> Կոռուպցիոն հանցագործությունների բացահայտում և քննություն</t>
  </si>
  <si>
    <t xml:space="preserve"> Կոռուպցիոն դեպքերի բացահայտման և քննության ապահովում, դրանց արդյունավետության բարձրացում</t>
  </si>
  <si>
    <t xml:space="preserve"> Վերապատրաստման և հատուկ ուսուցման կազմակերպում</t>
  </si>
  <si>
    <t xml:space="preserve"> ՀՀ հակակոռուպցիոն կոմիտեի ծառայողների վերապատրաստումների իրականացում</t>
  </si>
  <si>
    <t xml:space="preserve"> ՀՀ  Արարատի  մարզպետարան</t>
  </si>
  <si>
    <t xml:space="preserve"> 1009</t>
  </si>
  <si>
    <t xml:space="preserve"> ՀՀ Արարատի մարզում տարածքային պետական կառավարում</t>
  </si>
  <si>
    <t xml:space="preserve"> ՀՀ Արարատի մարզում պետական քաղաքականության իրականացման ապահովում</t>
  </si>
  <si>
    <t xml:space="preserve"> ՀՀ Արարատի մարզում իրականացվող պետական ծրագրերի արդյունավետության և հասցեականության բարելավում, հետադարձ կապի ապահովում</t>
  </si>
  <si>
    <t xml:space="preserve"> ՀՀ Արարատի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</si>
  <si>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</si>
  <si>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Գեղարքունիքի մարզպետարան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</si>
  <si>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</si>
  <si>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</si>
  <si>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</si>
  <si>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</si>
  <si>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 xml:space="preserve"> ՀՀ Գեղարքունիքի մարզպետարանի կողմից տարածքային պետական կառավարման ապահովում</t>
  </si>
  <si>
    <t xml:space="preserve"> ՀՀ Լոռու մարզպետարան</t>
  </si>
  <si>
    <t xml:space="preserve"> 1030</t>
  </si>
  <si>
    <t xml:space="preserve"> ՀՀ Լոռու մարզում տարածքային պետական կառավարում</t>
  </si>
  <si>
    <t xml:space="preserve"> ՀՀ Լոռու մարզում պետական քաղաքականության իրականացման ապահովում</t>
  </si>
  <si>
    <t xml:space="preserve"> ՀՀ Լոռու մարզում իրականացվող պետական ծրագրերի արդյունավետության և հասցեականության բարելավում, հետադարձ կապի ապահովում</t>
  </si>
  <si>
    <t xml:space="preserve"> ՀՀ Լոռու մարզպետարանի կողմից տարածքային պետական կառավարման ապահովում</t>
  </si>
  <si>
    <t xml:space="preserve"> ՀՀ Վայոց ձորի մարզպետարան</t>
  </si>
  <si>
    <t xml:space="preserve"> 1051</t>
  </si>
  <si>
    <t xml:space="preserve"> ՀՀ Վայոց ձորի մարզում տարածքային պետական կառավարում</t>
  </si>
  <si>
    <t xml:space="preserve"> ՀՀ Վայոց ձորի մարզում պետական քաղաքականության իրականացման ապահովում</t>
  </si>
  <si>
    <t xml:space="preserve"> ՀՀ Վայոց ձորի մարզում իրականացվող պետական ծրագրերի արդյունավետության և հասցեականության բարելավում, հետադարձ կապի ապահովում</t>
  </si>
  <si>
    <t xml:space="preserve"> ՀՀ Վայոց ձորի մարզպետարանի կողմից տարածքային պետական կառավարման ապահովում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</si>
  <si>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</si>
  <si>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</si>
  <si>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</si>
  <si>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մարզում պետական քաղաքականության իրականացման ապահովում</t>
  </si>
  <si>
    <t xml:space="preserve"> ՀՀ Տավուշի մարզում իրականացվող պետական ծրագրերի արդյունավետության և հասցեականության բարելավում, հետադարձ կապի ապահովում</t>
  </si>
  <si>
    <t xml:space="preserve"> ՀՀ Տավուշի մարզպետարանի կողմից տարածքային պետական կառավարման ապահովում</t>
  </si>
  <si>
    <t>ԸՆԴՀԱՆՈՒՐ ԲՆՈՒՅԹԻ ՀԱՆՐԱՅԻՆ ԾԱՌԱՅՈՒԹՅՈՒՆՆԵՐ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</si>
  <si>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</si>
  <si>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>Օրենսդիր և  գործադիր մարմիններ, պետական կառավարում</t>
  </si>
  <si>
    <t>ՀՀ Արարատի մարզպետարանի կողմից տարածքային պետական կառավարման ապահովում</t>
  </si>
  <si>
    <t>ՀՀ Գեղարքունիքի մարզպետարանի կողմից տարածքային պետական կառավարման ապահովում</t>
  </si>
  <si>
    <t>ՀՀ Լոռու մարզպետարանի կողմից տարածքային պետական կառավարման ապահովում</t>
  </si>
  <si>
    <t>Պետական կառավարման գործընթացներին քաղաքացիական հասարակության մասնակցության ապահովում</t>
  </si>
  <si>
    <t>ՀՀ Վայոց ձորի մարզպետարանի կողմից տարածքային պետական կառավարման ապահովում</t>
  </si>
  <si>
    <t>ՀՀ Տավուշի մարզպետարանի կողմից տարածքային պետական կառավարման ապահովում</t>
  </si>
  <si>
    <t>Արդարադատության ոլորտում քաղաքականության, խորհրդատվության, մոնիտորինգի, գնման և աջակցության իրականացում</t>
  </si>
  <si>
    <t>Հաշվեքննիչ պալատի գործունեություն և հաշվեքննության իրականացման ծառայություններ</t>
  </si>
  <si>
    <t>Առողջապահության ոլորտում վերահսկողության ծառայություններ</t>
  </si>
  <si>
    <t>Բնապահպանության ոլորտում վերահսկողության ծառայություններ</t>
  </si>
  <si>
    <t>Կրթության ոլորտում վերահսկողության ծառայություններ</t>
  </si>
  <si>
    <t>Շուկայի վերահսկողության ծառայություններ</t>
  </si>
  <si>
    <t>Սննդամթերքի անվտանգության բնագավառում վերահսկողության իրականացման ծառայություններ</t>
  </si>
  <si>
    <t xml:space="preserve"> 02</t>
  </si>
  <si>
    <t>Ֆինանսական և հարկաբյուջետային հարաբերություններ</t>
  </si>
  <si>
    <t>ՀՀ պետական պարտքի կառավարման գործընթացի հրապարակայնության ապահովում</t>
  </si>
  <si>
    <t>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</si>
  <si>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>ՀՀ ֆինանսների նախարարության տեխնիկական հագեցվածության բարելավում</t>
  </si>
  <si>
    <t xml:space="preserve"> 03</t>
  </si>
  <si>
    <t>Արտաքին հարաբերություններ</t>
  </si>
  <si>
    <t>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</si>
  <si>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Հայաստանի Հանրապետությունում և օտարերկրյա պետություններում արարողակարգային միջոցառումների իրականացում</t>
  </si>
  <si>
    <t>Ընդհանուր բնույթի ծառայություններ</t>
  </si>
  <si>
    <t>Ծրագրման և վիճակագրական ընդհանուր ծառայություններ</t>
  </si>
  <si>
    <t>Վիճակագրության քաղաքականության մշակում և իրականացում, պաշտոնական վիճակագրական տեղեկատվության մշակում, արտադրում և տարածում</t>
  </si>
  <si>
    <t>Հերթական մարդահամարի նախապատրաստման և անցկացման միջոցառումների իրականացում</t>
  </si>
  <si>
    <t>ՀՀ վիճակագրական կոմիտեի մարդահամարի վարչության տեխնիկական հագեցվածության բարելավում</t>
  </si>
  <si>
    <t xml:space="preserve"> 06</t>
  </si>
  <si>
    <t>Ընդհանուր բնույթի հանրային ծառայություններ (այլ դասերին չպատկանող)</t>
  </si>
  <si>
    <t>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</si>
  <si>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 xml:space="preserve">Համաշխարհային բանկիաջակցությամբ իրականացվող «Հայսատանի արդյունահանող ճյուղերի թափանցիկության նախաձեռնությանն աջակցություն. Լրացուցիչ ֆինանսավորում» դրամաշնորհային ծրագիր 		</t>
  </si>
  <si>
    <t xml:space="preserve"> 07</t>
  </si>
  <si>
    <t>Պետական պարտքի գծով գործառնություններ</t>
  </si>
  <si>
    <t>Կառավարության պարտքի սպասարկում</t>
  </si>
  <si>
    <t>ՀԱՍԱՐԱԿԱԿԱՆ ԿԱՐԳ,  ԱՆՎՏԱՆԳՈՒԹՅՈՒՆ ԵՎ ԴԱՏԱԿԱՆ ԳՈՐԾՈՒՆԵՈՒԹՅՈՒՆ</t>
  </si>
  <si>
    <t>Հասարակական կարգ և անվտանգություն</t>
  </si>
  <si>
    <t>Ոստիկանություն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</si>
  <si>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</si>
  <si>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Պետական պահպանության ծառայությունների կազմակերպում և իրականացում</t>
  </si>
  <si>
    <t>Ճանապարհային երթևեկության անվտանգության ապահովում և  ճանապարհատրանսպորտային պատահարների կանխարգելում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</si>
  <si>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</si>
  <si>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>Հասարակական կարգի պահպանություն, անվտանգության ապահովում և հանցագործությունների դեմ պայքար</t>
  </si>
  <si>
    <t xml:space="preserve">ՀՀ ոստիկանության կարիքի բավարարում </t>
  </si>
  <si>
    <t>Դատական գործունեություն և իրավական պաշտպանություն</t>
  </si>
  <si>
    <t>Դատարաններ</t>
  </si>
  <si>
    <t>ՀՀ սահմանադրական դատարանի գործունեության և սահմանադրական արդարադատության ապահովում</t>
  </si>
  <si>
    <t>Իրավական պաշտպանություն</t>
  </si>
  <si>
    <t>Մարդու իրավունքների և հիմնարար ազատությունների պաշտպանության ծառայությունների տրամադրում</t>
  </si>
  <si>
    <t>Հայաստանի Հանրապետության շահերի ներկայացմանն ու պաշտպանությանն ուղղված փաստաբանական, իրավաբանական ծառայություններ</t>
  </si>
  <si>
    <t>Միջազգային արբիտրաժային տրիբունալի կամ օտարերկրյա ներպետական դատարանի ծախսերի վճարում</t>
  </si>
  <si>
    <t xml:space="preserve"> 05</t>
  </si>
  <si>
    <t>Կալանավայրեր</t>
  </si>
  <si>
    <t>Քրեակատարողական ծառայություններ</t>
  </si>
  <si>
    <t>Պրոբացիայի ծառայություններ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</si>
  <si>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</si>
  <si>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Քրեակատարողական հիմմնարկների շենքային պայմանների բարելավում</t>
  </si>
  <si>
    <t>Նախաքննություն</t>
  </si>
  <si>
    <t>Քրեական գործերով վարույթի իրականացում</t>
  </si>
  <si>
    <t>ՀՀ քննչական կոմիտեի տեխնիկական հագեցվածության բարելավում</t>
  </si>
  <si>
    <t>ՀՀ քննչական կոմիտեի շենքային պայմանների բարելավում</t>
  </si>
  <si>
    <t>Կոռուպցիոն հանցագործությունների բացահայտում և քննություն</t>
  </si>
  <si>
    <t xml:space="preserve"> 04</t>
  </si>
  <si>
    <t>ՏՆՏԵՍԱԿԱՆ ՀԱՐԱԲԵՐՈՒԹՅՈՒՆՆԵՐ</t>
  </si>
  <si>
    <t>Ընդհանուր բնույթի տնտեսական, առևտրային և աշխատանքի գծով հարաբերություններ</t>
  </si>
  <si>
    <t>Ընդհանուր բնույթի տնտեսական և առևտրային  հարաբերություններ</t>
  </si>
  <si>
    <t>Հայաստանի Հանրապետությունում տնտեսական մրցակցության պաշտպանության բնագավառում քաղաքականության մշակում և վերահսկողություն</t>
  </si>
  <si>
    <t>Աջակցություն ՀՀ վարչապետի աշխատակազմի ներքո գործող Արդյունահանող ճյուղերի թափանցիկության նախաձեռնության քարտուղարությանը</t>
  </si>
  <si>
    <t>Լեռնաարդյունահանում, արդյունաբերություն և շինարարություն</t>
  </si>
  <si>
    <t>Շինարարություն</t>
  </si>
  <si>
    <t>Նորմատիվատեխնիկական փաստաթղթերի մշակում  և տեղայնացում</t>
  </si>
  <si>
    <t xml:space="preserve"> 09</t>
  </si>
  <si>
    <t>Տնտեսական հարաբերություններ (այլ դասերին չպատկանող)</t>
  </si>
  <si>
    <t>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</si>
  <si>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>ՇՐՋԱԿԱ  ՄԻՋԱՎԱՅՐԻ ՊԱՇՏՊԱՆՈՒԹՅՈՒՆ</t>
  </si>
  <si>
    <t>Կենսաբազմազանության և բնության պաշտպանություն</t>
  </si>
  <si>
    <t>Սևանա լճի ջրածածկ անտառտնկարկների մաքրում</t>
  </si>
  <si>
    <t>Շրջակա միջավայրի պաշտպանություն  (այլ դասերին չպատկանող)</t>
  </si>
  <si>
    <t>Շրջակա միջավայրի ոլորտում քաղաքականության մշակում, ծրագրերի համակարգում և մոնիտորինգ</t>
  </si>
  <si>
    <t>Բնապահպանական սուբվենցիաներ համայնքներին</t>
  </si>
  <si>
    <t>ԲՆԱԿԱՐԱՆԱՅԻՆ ՇԻՆԱՐԱՐՈՒԹՅՈՒՆ ԵՎ ԿՈՄՈՒՆԱԼ ԾԱՌԱՅՈՒԹՅՈՒՆՆԵՐ</t>
  </si>
  <si>
    <t>Բնակարանային շինարարություն</t>
  </si>
  <si>
    <t>Քաղաքաշինության բնագավառում պետական ծրագրերի իրականացման ապահովում</t>
  </si>
  <si>
    <t>Համայնքային զարգացում</t>
  </si>
  <si>
    <t>Միկրոռեգիոնալ մակարդակի համակցված տարածական պլանավորման փաստաթղթերի մշակում</t>
  </si>
  <si>
    <t xml:space="preserve"> 08</t>
  </si>
  <si>
    <t>ՀԱՆԳԻՍՏ, ՄՇԱԿՈՒՅԹ ԵՎ ԿՐՈՆ</t>
  </si>
  <si>
    <t>Ռադիո և հեռուստահաղորդումների հեռարձակման և հրատարակչական ծառայություններ</t>
  </si>
  <si>
    <t>Հեռուստառադիոհաղորդումներ</t>
  </si>
  <si>
    <t>Տեսալսողական մեդիայի ոլորտի կանոնակարգման ծառայություններ</t>
  </si>
  <si>
    <t>Հանրային հեռարձակողի խորհրդի կառավարում, համակարգում և մոնիտորինգ</t>
  </si>
  <si>
    <t>Հանրային հեռարձակողի ֆինանսատնտեսական գործունեության աուդիտ</t>
  </si>
  <si>
    <t>ԿՐԹՈՒԹՅՈՒՆ</t>
  </si>
  <si>
    <t>Ըստ մակարդակների չդասակարգվող կրթություն</t>
  </si>
  <si>
    <t>Լրացուցիչ կրթություն</t>
  </si>
  <si>
    <t>ՀՀ մարդու իրավունքների պաշտպանի աշխատակազմի պետական ծառայողների վերապատրաստում</t>
  </si>
  <si>
    <t>Օտարերկրյա պետությունների ուսումնական հաստատություններ գործուղված փրկարարական ծառայողների ուսուցման կազմակերպում</t>
  </si>
  <si>
    <t>ՀՀ քաղաքացիական ծառայողների վերապատրաստման ծառայություններ</t>
  </si>
  <si>
    <t>Վերապատրաստման և պատրաստման կազմակերպում</t>
  </si>
  <si>
    <t>Վերապատրաստման և հատուկ ուսուցման կազմակերպում</t>
  </si>
  <si>
    <t xml:space="preserve"> 11</t>
  </si>
  <si>
    <t>ՀԻՄՆԱԿԱՆ ԲԱԺԻՆՆԵՐԻՆ ՉԴԱՍՎՈՂ ՊԱՀՈՒՍՏԱՅԻՆ ՖՈՆԴԵՐ</t>
  </si>
  <si>
    <t>ՀՀ կառավարության պահուստային ֆոնդ</t>
  </si>
  <si>
    <t xml:space="preserve"> 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</si>
  <si>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</si>
  <si>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</si>
  <si>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</si>
  <si>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2021 ԹՎԱԿԱՆԻ ԴԵԿՏԵՄԲԵՐԻ 23-Ի N 2121-Ն ՈՐՈՇՄԱՆ N 3 ՀԱՎԵԼՎԱԾՈՒՄ ԿԱՏԱՐՎՈՂ  ՓՈՓՈԽՈՒԹՅՈՒՆՆԵՐԸ</t>
  </si>
  <si>
    <t xml:space="preserve"> Բյուջետային գլխավոր կարգադրիչների, ծրագրերի և միջոցառումների, վերջիններս կատարող պետական կառավարման մարմինների և բյուջետային ծախսերի տնտեսագիտական դասակարգման հոդվածների անվանումները</t>
  </si>
  <si>
    <t xml:space="preserve"> Գումարը  (հազար դրամ)</t>
  </si>
  <si>
    <t xml:space="preserve"> Միջոց առում</t>
  </si>
  <si>
    <t xml:space="preserve"> Շարունակական ծախսեր</t>
  </si>
  <si>
    <t xml:space="preserve"> - Կապի ծառայություններ</t>
  </si>
  <si>
    <t xml:space="preserve"> - Գույքի և սարքավորումների վարձակալություն</t>
  </si>
  <si>
    <t xml:space="preserve"> Ծառայողական գործուղումների գծով ծախսեր</t>
  </si>
  <si>
    <t xml:space="preserve"> - Ներքին գործուղումներ</t>
  </si>
  <si>
    <t xml:space="preserve"> - Արտասահմանյան գործուղումների գծով ծախսեր</t>
  </si>
  <si>
    <t xml:space="preserve"> - Համակարգչային ծառայություններ</t>
  </si>
  <si>
    <t xml:space="preserve"> - Տեղեկատվական ծառայություններ</t>
  </si>
  <si>
    <t xml:space="preserve"> - Ներկայացուցչական ծախսեր</t>
  </si>
  <si>
    <t xml:space="preserve"> - Ընդհանուր բնույթի այլ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</si>
  <si>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</si>
  <si>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</si>
  <si>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</si>
  <si>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</si>
  <si>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</si>
  <si>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</si>
  <si>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- Էներգետիկ ծառայություններ</t>
  </si>
  <si>
    <t xml:space="preserve"> - Կոմունալ ծառայություններ</t>
  </si>
  <si>
    <t xml:space="preserve"> - Աշխատակազմի մասնագիտական զարգացման ծառայություններ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</si>
  <si>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</si>
  <si>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</si>
  <si>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</si>
  <si>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</si>
  <si>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</si>
  <si>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- Տրանսպորտային նյութեր</t>
  </si>
  <si>
    <t xml:space="preserve"> - Հատուկ նպատակային այլ նյութեր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</si>
  <si>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</si>
  <si>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</si>
  <si>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ԱՅԼ  ԾԱԽՍԵՐ</t>
  </si>
  <si>
    <t xml:space="preserve"> Այլ ծախսեր</t>
  </si>
  <si>
    <t xml:space="preserve"> - Վարչական ծառայություններ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</si>
  <si>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</si>
  <si>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</si>
  <si>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</si>
  <si>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ՀՀ արդարադատության նախարարության քրեակատարողական ծառայություն</t>
  </si>
  <si>
    <t xml:space="preserve"> - Շենքերի և շինությունների կապիտալ վերանորոգում</t>
  </si>
  <si>
    <t xml:space="preserve"> ՀՀ արտաքին գործերի նախարարության պետական արարողակարգի ծառայություն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</si>
  <si>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</si>
  <si>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</si>
  <si>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ՏՈԿՈՍԱՎՃԱՐՆԵՐ</t>
  </si>
  <si>
    <t xml:space="preserve"> - Ներքին տոկոսավճարներ</t>
  </si>
  <si>
    <t xml:space="preserve"> - Արտաքին տոկոսավճարներ</t>
  </si>
  <si>
    <t xml:space="preserve"> - Մեքենաների և սարքավորումների ընթացիկ նորոգում և պահպանում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</si>
  <si>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</si>
  <si>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</si>
  <si>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</si>
  <si>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- Պարգևատրումներ, դրամական խրախուսումներ և հատուկ վճարներ</t>
  </si>
  <si>
    <t xml:space="preserve"> - Քաղաքացիական, դատական և պետական այլ ծառայողների պարգևատրում</t>
  </si>
  <si>
    <t xml:space="preserve"> Պահուստային միջոցներ</t>
  </si>
  <si>
    <t>Հավելված N 7</t>
  </si>
  <si>
    <t>«ՀԱՅԱՍՏԱՆԻ ՀԱՆՐԱՊԵՏՈՒԹՅԱՆ 2022 ԹՎԱԿԱՆԻ ՊԵՏԱԿԱՆ ԲՅՈՒՋԵԻ ՄԱՍԻՆ» ՀԱՅԱՍՏԱՆԻ ՀԱՆՐԱՊԵՏՈՒԹՅԱՆ ՕՐԵՆՔԻ N 7 ՀԱՎԵԼՎԱԾՈՒՄ ԵՎ ՀԱՅԱՍՏԱՆԻ ՀԱՆՐԱՊԵՏՈՒԹՅԱՆ ԿԱՌԱՎԱՐՈՒԹՅԱՆ 2021 ԹՎԱԿԱՆԻ ԴԵԿՏԵՄԲԵՐԻ 23-Ի N 2121-Ն ՈՐՈՇՄԱՆ N 5 ՀԱՎԵԼՎԱԾԻ N 10 ԱՂՅՈՒՍԱԿՈՒՄ ԿԱՏԱՐՎՈՂ ՓՈՓՈԽՈՒԹՅՈՒՆՆԵՐԸ</t>
  </si>
  <si>
    <t xml:space="preserve">հազար դրամներով </t>
  </si>
  <si>
    <t>NN</t>
  </si>
  <si>
    <t>Համայնքի անվանումը</t>
  </si>
  <si>
    <t xml:space="preserve">Ընդամենը, </t>
  </si>
  <si>
    <t>այդ թվում` ըստ բյուջետային ծախսերի տնտեսագիտական դասակարգման հոդվածների</t>
  </si>
  <si>
    <t>Ընթացիկ սուբվենցիաներ համայնքներին</t>
  </si>
  <si>
    <t>Կապիտալ սուբվենցիաներ համայնքներին</t>
  </si>
  <si>
    <t>ՀՀ ՍՅՈՒՆԻՔԻ ՄԱՐԶ</t>
  </si>
  <si>
    <t>Կապան համայնք</t>
  </si>
  <si>
    <t xml:space="preserve">Կապան համայնքի բնապահպանական ծրագրով նախատեսված միջոցառումների իրականացման առաջնայնությունները և դրանց ֆինանսական համամասնությունները  ծրագիր </t>
  </si>
  <si>
    <t>Հավելված N 8</t>
  </si>
  <si>
    <t xml:space="preserve">«ՀԱՅԱՍՏԱՆԻ ՀԱՆՐԱՊԵՏՈՒԹՅԱՆ 2022 ԹՎԱԿԱՆԻ ՊԵՏԱԿԱՆ ԲՅՈՒՋԵԻ ՄԱՍԻՆ» ՀԱՅԱՍՏԱՆԻ ՀԱՆՐԱՊԵՏՈՒԹՅԱՆ ՕՐԵՆՔԻ N 1 ՀԱՎԵԼՎԱԾԻ N 7 ԱՂՅՈՒՍԱԿՈՒՄ ԵՎ ՀԱՅԱՍՏԱՆԻ ՀԱՆՐԱՊԵՏՈՒԹՅԱՆ ԿԱՌԱՎԱՐՈՒԹՅԱՆ  2021 ԹՎԱԿԱՆԻ ԴԵԿՏԵՄԲԵՐԻ 23-Ի N 2121-Ն ՈՐՈՇՄԱՆ N5 ՀԱՎԵԼՎԱԾԻ N 6 ԱՂՅՈՒՍԱԿՈՒՄ  ԿԱՏԱՐՎՈՂ ՓՈՓՈԽՈՒԹՅՈՒՆՆԵՐԸ </t>
  </si>
  <si>
    <t>հազար դրամ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</si>
  <si>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</si>
  <si>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Միջոցառում</t>
  </si>
  <si>
    <t>Ընդամենը</t>
  </si>
  <si>
    <t xml:space="preserve"> Ընթացիկ սուբվենցիաներ համայնքներին</t>
  </si>
  <si>
    <t>Հավելված N 9</t>
  </si>
  <si>
    <t xml:space="preserve">Հավելված N 5 
ՀՀ կառավարության 2022 թվականի
––-----------–––––––– N –––––– որոշման </t>
  </si>
  <si>
    <t>ՀԱՅԱՍՏԱՆԻ ՀԱՆՐԱՊԵՏՈՒԹՅԱՆ ԿԱՌԱՎԱՐՈՒԹՅԱՆ 2021 ԹՎԱԿԱՆԻ ԴԵԿՏԵՄԲԵՐԻ 23-Ի N 2121-Ն ՈՐՈՇՄԱՆ N 4 ՀԱՎԵԼՎԱԾՈՒՄ ԿԱՏԱՐՎՈՂ  ՓՈՓՈԽՈՒԹՅՈՒՆՆԵՐԸ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</si>
  <si>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</si>
  <si>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 Աղյուսակ 11.1 </t>
  </si>
  <si>
    <t xml:space="preserve"> ՀՀ վարչապետի աշխատակազմ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</si>
  <si>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</si>
  <si>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</si>
  <si>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</si>
  <si>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1033 </t>
  </si>
  <si>
    <t xml:space="preserve"> Աջակցություն քաղաքական կուսակցություններին, հասարակական կազմակերպություններին և արհմիություններին </t>
  </si>
  <si>
    <t xml:space="preserve"> Ծրագրի միջոցառումները </t>
  </si>
  <si>
    <t xml:space="preserve"> Ծրագրի դասիչը` </t>
  </si>
  <si>
    <t xml:space="preserve"> Ցուցանիշներ </t>
  </si>
  <si>
    <t xml:space="preserve"> Միջոցառման դասիչը` </t>
  </si>
  <si>
    <t xml:space="preserve"> 11002 </t>
  </si>
  <si>
    <t xml:space="preserve"> 2020թ. փաստացի </t>
  </si>
  <si>
    <t xml:space="preserve"> 2021թ. սպասվող </t>
  </si>
  <si>
    <t xml:space="preserve"> 2022թ.տարի </t>
  </si>
  <si>
    <t xml:space="preserve">  </t>
  </si>
  <si>
    <t xml:space="preserve"> Միջոցառման անվանումը` </t>
  </si>
  <si>
    <t xml:space="preserve"> Պետական կառավարման գործընթացներին քաղաքացիական հասարակության մասնակցության ապահովում </t>
  </si>
  <si>
    <t xml:space="preserve"> Նկարագրությունը` </t>
  </si>
  <si>
    <t xml:space="preserve"> Հանրային խորհրդի բնականոն գործունեության 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</si>
  <si>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</si>
  <si>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</si>
  <si>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</si>
  <si>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</si>
  <si>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կատարված ծախսը (հազար դրամ) </t>
  </si>
  <si>
    <t xml:space="preserve"> 1132 </t>
  </si>
  <si>
    <t xml:space="preserve"> Քաղաքացիական ծառայողների վերապատրաստում </t>
  </si>
  <si>
    <t xml:space="preserve"> 11001 </t>
  </si>
  <si>
    <t xml:space="preserve"> 2021թ սպասվող </t>
  </si>
  <si>
    <t xml:space="preserve"> 2022թ տարի </t>
  </si>
  <si>
    <t xml:space="preserve"> ՀՀ քաղաքացիական ծառայողների վերապատրաստման ծառայություններ </t>
  </si>
  <si>
    <t xml:space="preserve"> Քաղաքացիական ծառայողների մասնագիտական գիտելիքների և աշխատանքային ունակությունների հետևողական վերապատրաստման և ուսուցման ծառայություններ </t>
  </si>
  <si>
    <t xml:space="preserve"> Ծառայությունը մատուցող կազմակերպության(ների) անվանում(ներ)ը? </t>
  </si>
  <si>
    <t xml:space="preserve"> «Գնումների մասին» ՀՀ օրենքի համաձայն ընտրված կազմակերպություն </t>
  </si>
  <si>
    <t xml:space="preserve"> Վերապատրաստվող քաղաքացիական ծառայողների թիվ, մարդ </t>
  </si>
  <si>
    <t xml:space="preserve"> Վերապատրաստման ծրագրերի թիվ, հատ </t>
  </si>
  <si>
    <t xml:space="preserve"> Հեռավար ուսուցման մոդուլների քանակը </t>
  </si>
  <si>
    <t xml:space="preserve">  Վերապատրաստվող աշխատակիցների շրջանակում կանանց և տղամարդկանց  հարաբերակցություն, տոկոս </t>
  </si>
  <si>
    <t xml:space="preserve"> Միջոցառման վրա կատարվող ծախսը (հազար դրամ) </t>
  </si>
  <si>
    <t xml:space="preserve"> 1136 </t>
  </si>
  <si>
    <t xml:space="preserve"> ՀՀ Վարչապետի լիազորությունների իրականացման ապահովում </t>
  </si>
  <si>
    <t xml:space="preserve"> 11004 </t>
  </si>
  <si>
    <t xml:space="preserve"> Աջակցություն ՀՀ վարչապետի աշխատակազմի ներքո գործող Արդյունահանող ճյուղերի թափանցիկության նախաձեռնության քարտուղարությանը </t>
  </si>
  <si>
    <t xml:space="preserve"> Ազգային ծրագրով նախատեսված տեխնիկական առաջադրանքների նախագծերի հաստատման ենթակա փաստաթղթերի կազմում, հանրային իրազեկման միջոցառումների իրականացում և դոնոր կազմակերպությունների հետ աշխատանքի համակարգում </t>
  </si>
  <si>
    <t xml:space="preserve"> Միջոցառումն իրականացնողի անվանումը՛ </t>
  </si>
  <si>
    <t xml:space="preserve"> Անդամակցվող միջազգային կազմակերպությունների քանակ </t>
  </si>
  <si>
    <t xml:space="preserve"> ԱՃԹՆ-ին ՀՀ-ի անդամակցության կարգավիճակի պահպանմամբ զբաղվող աշխատակիցների քանակ, մարդ </t>
  </si>
  <si>
    <t xml:space="preserve"> Անդամակցության պահանջների բավարարում, տոկոս </t>
  </si>
  <si>
    <t xml:space="preserve"> 1213 </t>
  </si>
  <si>
    <t xml:space="preserve"> Տեսչական վերահսկողության ծրագիր </t>
  </si>
  <si>
    <t xml:space="preserve"> Առողջապահության ոլորտում վերահսկողության ծառայություններ </t>
  </si>
  <si>
    <t xml:space="preserve"> Առողջապահության, աշխատողների առողջության և անվտանգության ապահովման բնագավառում վերահսկողության իրականացում </t>
  </si>
  <si>
    <t xml:space="preserve"> ՀՀ առողջապահական և աշխատանքի տեսչական մարմին </t>
  </si>
  <si>
    <t xml:space="preserve"> Բնապահպանության ոլորտում վերահսկողության ծառայություններ </t>
  </si>
  <si>
    <t xml:space="preserve"> Շրջակա միջավայրի վրա վնասակար ներգործությունների և բնական ռեսուրսների գերշահագործման վերահսկողության իրականացում </t>
  </si>
  <si>
    <t xml:space="preserve"> ՀՀ բնապահպանության և ընդերքի տեսչական մարմին </t>
  </si>
  <si>
    <t xml:space="preserve"> 11003 </t>
  </si>
  <si>
    <t xml:space="preserve"> Կրթության ոլորտում վերահսկողության ծառայություններ </t>
  </si>
  <si>
    <t xml:space="preserve"> Կրթության ոլորտում տեսչական վերահսկողության ծառայությունների իրականացում </t>
  </si>
  <si>
    <t xml:space="preserve"> ՀՀ կրթության տեսչական մարմին </t>
  </si>
  <si>
    <t xml:space="preserve"> Շուկայի վերահսկողության ծառայություններ </t>
  </si>
  <si>
    <t xml:space="preserve"> Տեխնիկական կանոնակարգի պահանջների և չափագիտական կանոնների ու նորմերի պահպանման վերահսկողություն </t>
  </si>
  <si>
    <t xml:space="preserve"> ՀՀ շուկայի վերահսկողության տեսչական մարմին </t>
  </si>
  <si>
    <t xml:space="preserve"> 11007 </t>
  </si>
  <si>
    <t xml:space="preserve"> Սննդամթերքի անվտանգության բնագավառում վերահսկողության իրականացման ծառայություններ </t>
  </si>
  <si>
    <t xml:space="preserve"> Սննդամթերքի, անասնաբուժության և բուսասանիտարիայի ոլորտներում վերահսկողության իրականացում, պետությանը և հանրությանը սպառնացող վտանգների հայտնաբերում, ներթափանցման և տարածման կանխարգելում: </t>
  </si>
  <si>
    <t xml:space="preserve"> ՀՀ սննդամթերքի անվտանգության տեսչական մարմին </t>
  </si>
  <si>
    <t xml:space="preserve"> 1214 </t>
  </si>
  <si>
    <t xml:space="preserve"> Արդյունահանող ճյուղերի զարգացման ծրագիր </t>
  </si>
  <si>
    <t xml:space="preserve"> 2022թ. տարի </t>
  </si>
  <si>
    <t xml:space="preserve"> Համաշխարհային բանկիաջակցությամբ իրականացվող «Հայսատանի արդյունահանող ճյուղերի թափանցիկության նախաձեռնությանն աջակցություն. Լրացուցիչ ֆինանսավորում» դրամաշնորհային ծրագիր 		 </t>
  </si>
  <si>
    <t xml:space="preserve"> ԱՃԹՆ-ի միջազգային ստանդարտին համապատասխան՛ հանքարդյունաբերության ոլորտի թափանցիկության և հաշվետվողականության բարձրացմանն աջակցություն, տվյալների համակարգված բացահայտումներիհամակարգի ներդնում </t>
  </si>
  <si>
    <t xml:space="preserve"> Մասնագիտացված միավոր </t>
  </si>
  <si>
    <t xml:space="preserve"> Արտահանող ճյուղերի թափանցիկության նախաձեռնության (ԱՃԹՆ) ստանդարտների համաձայն զեկույցների հրապարակում, հատ </t>
  </si>
  <si>
    <t xml:space="preserve"> ԱՃԹՆ ստանդարտի վերաբերյալ կազմակերպված վերապատրաստումների և սեմինարների թիվ, հատ </t>
  </si>
  <si>
    <t xml:space="preserve"> Տեղեկատվական արշավների և իրազեկման բարձրացման միջոցառումների կազմակերպում, այդ թվում </t>
  </si>
  <si>
    <t xml:space="preserve"> Համաժողովների քանակ, հատ </t>
  </si>
  <si>
    <t xml:space="preserve"> մարզային հանդիպումների քանակ, հատ </t>
  </si>
  <si>
    <t xml:space="preserve"> Համացանցով և սոցիալական ցանցերով միջոցառումների քանակ, հատ </t>
  </si>
  <si>
    <t xml:space="preserve"> իրավական ակտերի քանակ, հատ </t>
  </si>
  <si>
    <t xml:space="preserve"> Տվյալների համակարգված բացահայտումների ծրագրային փաթեթի մշակման աշխատանքներ, տոկոս </t>
  </si>
  <si>
    <t xml:space="preserve"> Հանքաարդյունաբերության ոլորտի թափանցիկության և հաշվետվողականութան համապատասխանեցում ԱՃԹՆ-ի միջազգային ստանդարտների պահանջներին, տոկոս </t>
  </si>
  <si>
    <t xml:space="preserve"> 1223 </t>
  </si>
  <si>
    <t xml:space="preserve"> 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 </t>
  </si>
  <si>
    <t xml:space="preserve"> 2021թ. սպսսվող </t>
  </si>
  <si>
    <t xml:space="preserve"> 2022թ. </t>
  </si>
  <si>
    <t xml:space="preserve"> Հայաստանի Հանրապետության շահերի ներկայացմանն ու պաշտպանությանն ուղղված փաստաբանական, իրավաբանական ծառայություններ </t>
  </si>
  <si>
    <t xml:space="preserve"> 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 </t>
  </si>
  <si>
    <t xml:space="preserve"> Ծառայությունը մատուցող կազմակերպություն(ների) անվանում(ներ)ը՛ </t>
  </si>
  <si>
    <t xml:space="preserve"> Հանրային շահերը պաշտպանող կազմակերպություն </t>
  </si>
  <si>
    <t xml:space="preserve"> Տրամադրվող իրավական խորհրդատվական և տեղեկատվական ծառայություններ, թիվը, հատ </t>
  </si>
  <si>
    <t xml:space="preserve"> Վճարման հաճախականությունը </t>
  </si>
  <si>
    <t xml:space="preserve"> 12002 </t>
  </si>
  <si>
    <t xml:space="preserve"> 2019թ. փաստացի </t>
  </si>
  <si>
    <t xml:space="preserve"> 2020թ. սպասվող </t>
  </si>
  <si>
    <t xml:space="preserve"> Միջազգային արբիտրաժային տրիբունալի կամ օտարերկրյա ներպետական դատարանի ծախսերի վճարում </t>
  </si>
  <si>
    <t xml:space="preserve"> Տրանսֆերտների տրամադրում </t>
  </si>
  <si>
    <t xml:space="preserve"> Շահառուների ընտրության չափանիշները </t>
  </si>
  <si>
    <t xml:space="preserve">  Միջազգային առևտրային պալատի Արբիտրաժային կանոնների 37-րդ հոդվածի և Հավելված 3-ի պահանջ </t>
  </si>
  <si>
    <t xml:space="preserve"> Արբիտրաժային վարույթների քանակ </t>
  </si>
  <si>
    <t xml:space="preserve"> Աղյուսակ 11.2 </t>
  </si>
  <si>
    <t xml:space="preserve"> ՀՀ սահմանադրական դատարան </t>
  </si>
  <si>
    <t xml:space="preserve"> 1092 </t>
  </si>
  <si>
    <t xml:space="preserve"> ՀՀ սահմանադրական դատարանի գործունեության ապահովում </t>
  </si>
  <si>
    <t xml:space="preserve"> ՀՀ սահմանադրական դատարանի գործունեության և սահմանադրական արդարադատության ապահովում </t>
  </si>
  <si>
    <t xml:space="preserve"> Վեճերի քննում, լուծում և որոշումների կայացում ՀՀ սահմանադրությանը համապատասխանության վերաբերյալ </t>
  </si>
  <si>
    <t xml:space="preserve"> Ծառայությունը մատուցող կազմակերպության(ների) անվանում(ներ)ը </t>
  </si>
  <si>
    <t xml:space="preserve"> ԲԳԿ-ի գծով հաստատված բյուջեի նկատմամբ կատարման նվազագույն տոկոս </t>
  </si>
  <si>
    <t xml:space="preserve"> Աղյուսակ 11.3 </t>
  </si>
  <si>
    <t xml:space="preserve"> ՀՀ  արդարադատության նախարարություն </t>
  </si>
  <si>
    <t xml:space="preserve"> 1057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</si>
  <si>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</si>
  <si>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</si>
  <si>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</si>
  <si>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</si>
  <si>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 xml:space="preserve"> 1120 </t>
  </si>
  <si>
    <t xml:space="preserve"> Քրեակատարողական ծառայություններ 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</si>
  <si>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 </t>
  </si>
  <si>
    <t xml:space="preserve"> Քրեակատարողական ծառայություն </t>
  </si>
  <si>
    <t xml:space="preserve"> Դատապարտյալների և կալանքի տակ գտնվող անձանց թիվը </t>
  </si>
  <si>
    <t xml:space="preserve"> այդ թվում՛ կանայք </t>
  </si>
  <si>
    <t xml:space="preserve"> Դատապարտյալ և կալանավորված անձանց կարճաժամկետ մեկնումերի տրամադրման ¥արձակուրդներ¤ թիվը </t>
  </si>
  <si>
    <t xml:space="preserve"> ՔԿՀ¬ում մշակութային ¥համերգներ, ներկայացումներ և ցուցահանդեսներ¤ և մարզական միջոցառումների մասնակիցներ թիվը </t>
  </si>
  <si>
    <t xml:space="preserve"> ՔԿՀ¬ում միջին մասնագիտական/տեխնիկական կրթություն ստացող դատապարտյալների թիվը, մարդ </t>
  </si>
  <si>
    <t xml:space="preserve"> Իրավաբանական խորհրդատվություն ստացած կալանավորված անձանց և դատապարտյալների թիվը ¥խորհրդատվությունների թիվը¤ </t>
  </si>
  <si>
    <t xml:space="preserve"> Սոցիալական աջակցություն ստացած դատապարտյալների և կալանավորվածների թիվը ¥սոցիալական վերականգնման և խորհրդատվութան թիվը¤ </t>
  </si>
  <si>
    <t xml:space="preserve"> այդ թվում՛ կանանց </t>
  </si>
  <si>
    <t xml:space="preserve"> Դատապարտյալների և կալանավորվածների հոգեբանական հետազոտությունների և ուսումնասիրությունների իրականացում, թիվը </t>
  </si>
  <si>
    <t xml:space="preserve"> Աշխատանքով ապահովված դատապարտյալների և կալանավորվածների թիվ </t>
  </si>
  <si>
    <t xml:space="preserve"> Աշխատանքով ապահովված դատապարտյալների տեսակարար կշիռն ընդհանուրի մեջ, տոկոս </t>
  </si>
  <si>
    <t xml:space="preserve"> տղամարդկանց </t>
  </si>
  <si>
    <t xml:space="preserve"> Մասնագիտական/տեխնիկական կրթություն ստացած դատապարտյալների  տեսակարար կշիռը աշխատանքով   ապահովված դատապարտյալների և կալանավորվածների մեջ, տոկոս </t>
  </si>
  <si>
    <t xml:space="preserve"> ՔԿՀ¬ում մշակութային կամ  մարզական միջոցառումներին մասնակցած դատապարտյալների  տեսակարար կշիռը ընհանուր դատապարտյալների մեջ, տոկոս </t>
  </si>
  <si>
    <t xml:space="preserve"> Պրոբացիայի ծառայություններ </t>
  </si>
  <si>
    <t xml:space="preserve"> Հասարակության անվտանգության ապահովումը՛ կրկնահանցագործության կանխարգելման և կրճատման միջոցով </t>
  </si>
  <si>
    <t xml:space="preserve"> Պրոբացիայի ծառայություն </t>
  </si>
  <si>
    <t xml:space="preserve"> 31002 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</si>
  <si>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 </t>
  </si>
  <si>
    <t xml:space="preserve"> ՀՀ արդարադատության նախարարության  քրեակատարողական ծառայության 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</si>
  <si>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</si>
  <si>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</si>
  <si>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Վարչական սարքավորումներ, հատ </t>
  </si>
  <si>
    <t xml:space="preserve"> IP տեսակի հեռախոսային ապարատներ, հատ </t>
  </si>
  <si>
    <t xml:space="preserve"> Պահպանության ինժեներատեխնիկական միջոցներ, կոմպլեկտ </t>
  </si>
  <si>
    <t xml:space="preserve"> Սարքավորումների ծառայության կանխատեսվող միջին ժամկետ, տարի </t>
  </si>
  <si>
    <t xml:space="preserve"> 31003 </t>
  </si>
  <si>
    <t xml:space="preserve"> Քրեակատարողական հիմմնարկների շենքային պայմանների բարելավում </t>
  </si>
  <si>
    <t xml:space="preserve"> Քրեակատարողական հիմնարկների շենքերի նորոգում, հիմնանորոգում, կառուցում և  նախագծանախահաշվային  փաստաթղթերի  ձեռքբերում </t>
  </si>
  <si>
    <t xml:space="preserve"> Նախագծանախահաշվային փաստաթղթրի կազմում, հատ </t>
  </si>
  <si>
    <t xml:space="preserve"> 31004 </t>
  </si>
  <si>
    <t xml:space="preserve"> Աղյուսակ 11.4 </t>
  </si>
  <si>
    <t xml:space="preserve"> ՀՀ էկոնոմիկայի նախարարություն </t>
  </si>
  <si>
    <t xml:space="preserve"> 1190 </t>
  </si>
  <si>
    <t xml:space="preserve"> Զբոսաշրջության զարգացման ծրագիր </t>
  </si>
  <si>
    <t xml:space="preserve"> 12001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</si>
  <si>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</si>
  <si>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</si>
  <si>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Թիրախային տարածքներում մասնավոր հատվածի ներդրումների ծավալի աճ (միլիոն ԱՄՆ դոլար) </t>
  </si>
  <si>
    <t xml:space="preserve"> Ընտրված զբոսաշրջային վայրերի բարելավված մուտքային ճանապարհներ (կմ) </t>
  </si>
  <si>
    <t xml:space="preserve"> Զբոսաշրջային շրջանի երկայնքով գտնվող ժառանգության օբյեկտներում կառուցված զբոսաշրջային հարմարությունների թիվը </t>
  </si>
  <si>
    <t xml:space="preserve"> Փողոցային լուսավորության փոխարինված (տեղադրված սյուների և լամպերի) թիվը </t>
  </si>
  <si>
    <t xml:space="preserve"> Բարելավված զբոսայգիների թիվը </t>
  </si>
  <si>
    <t xml:space="preserve"> Զբոսաշրջության աջակցության հետ կապված գործողությունների միջոցով  ստեղծված ժամանակավոր և մշտական  աշխատատեղերի աճ </t>
  </si>
  <si>
    <t xml:space="preserve"> Աղյուսակ 11.5 </t>
  </si>
  <si>
    <t xml:space="preserve"> ՀՀ արտաքին գործերի  նախարարություն </t>
  </si>
  <si>
    <t xml:space="preserve"> 1128 </t>
  </si>
  <si>
    <t xml:space="preserve"> Օտարերկրյա պետություններում ՀՀ դիվանագիտական ծառայության մարմինների գործունեության կազմակերպում և իրականացում 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</si>
  <si>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 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</si>
  <si>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 </t>
  </si>
  <si>
    <t xml:space="preserve"> Օտարերկրյա պետություններում ՀՀ դիվանագիտական ծառայության մարմիններ </t>
  </si>
  <si>
    <t xml:space="preserve"> 1178 </t>
  </si>
  <si>
    <t xml:space="preserve"> Հայաստանի Հանրապետությունում և օտարերկրյա պետություններում արարողակարգային միջոցառումների իրականացում 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</si>
  <si>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 </t>
  </si>
  <si>
    <t xml:space="preserve"> ՀՀ ԱԳՆ Պետական արարողակարգի ծառայություն </t>
  </si>
  <si>
    <t xml:space="preserve"> Աղյուսակ 11.6 </t>
  </si>
  <si>
    <t xml:space="preserve"> ՀՀ շրջակա միջավայրի նախարարություն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</si>
  <si>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</si>
  <si>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</si>
  <si>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Շրջակա միջավայրի ոլորտում քաղաքականության մշակում, ծրագրերի համակարգում և մոնիտորինգ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</si>
  <si>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</si>
  <si>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Շրջակա միջավայրի նախարարություն </t>
  </si>
  <si>
    <t xml:space="preserve"> 1133 </t>
  </si>
  <si>
    <t xml:space="preserve"> Բնապահպանական ծրագրերի իրականացում համայնքներում </t>
  </si>
  <si>
    <t xml:space="preserve"> Բնապահպանական սուբվենցիաներ համայնքներին </t>
  </si>
  <si>
    <t xml:space="preserve"> Տնտեսական գործունեության հետևանքով շրջակա միջավայրին և բնակչության առողջությանը պատճառված վնասների մեղմմանն ուղղված ծրագրերի իրականացման աջակցություն ազդակիր համայնքներին </t>
  </si>
  <si>
    <t xml:space="preserve"> Շահառուների ընտրության չափանիշները՛ </t>
  </si>
  <si>
    <t xml:space="preserve"> «Ընկերությունների կողմից վճարվող բնապահպանական հարկի նպատակային օգտագործման մասին» ՀՀ օրենք </t>
  </si>
  <si>
    <t xml:space="preserve"> Ազդակիր համայնքների թիվ, հատ </t>
  </si>
  <si>
    <t xml:space="preserve"> Ծրագրեր ներկայացրած համայնքների թիվ, հատ </t>
  </si>
  <si>
    <t xml:space="preserve"> Բնապահպանական միջոցառումների քանակ, հատ </t>
  </si>
  <si>
    <t xml:space="preserve"> Առողջապահական միջոցառումների քանակ, հատ </t>
  </si>
  <si>
    <t xml:space="preserve"> Շահառուների քանակը, մարդ </t>
  </si>
  <si>
    <t xml:space="preserve"> Բնապահպանական ծրագրերի կատարման մակարդակը, տոկոս 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</si>
  <si>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</si>
  <si>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</si>
  <si>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 Սևանա լճի ջրածածկ անտառտնկարկների մաքրում </t>
  </si>
  <si>
    <t xml:space="preserve"> Սևանա լճի ջրածածկ անտառտնկարկների մաքրման աշխատանքներ </t>
  </si>
  <si>
    <t xml:space="preserve"> Մասնագիտացված կազմակերպություններ </t>
  </si>
  <si>
    <t xml:space="preserve"> Սևանա լճի ջրածածկ անտառտնկարկների մաքրում, հա </t>
  </si>
  <si>
    <t xml:space="preserve"> Մաքրված տարածքների մասնաբաժինը մաքրման ենթակա 2021թ.՛ 1540.43 հա տարածքներում, տոկոս </t>
  </si>
  <si>
    <t xml:space="preserve"> Կատարված աշխատանքների համապատասխանությունը նախատեսված չափորոշիչներին, տոկոս </t>
  </si>
  <si>
    <t xml:space="preserve"> Աղյուսակ 11.7 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</si>
  <si>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</si>
  <si>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</si>
  <si>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</si>
  <si>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2021սպասվող </t>
  </si>
  <si>
    <t xml:space="preserve"> ՀՀ պետական պարտքի կառավարման գործընթացի հրապարակայնության ապահովում 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</si>
  <si>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 </t>
  </si>
  <si>
    <t xml:space="preserve"> Միջոցառումն իրականացնողի անվանումը? </t>
  </si>
  <si>
    <t xml:space="preserve"> Մրցույթում հաղթող ճանաչված կազմակերպություններ </t>
  </si>
  <si>
    <t xml:space="preserve"> ՀՀ պետական պարտքի տարեկան հաշվետվություններ, հատ </t>
  </si>
  <si>
    <t xml:space="preserve"> Հեռոստատեսային հաղորդումներ, հատ </t>
  </si>
  <si>
    <t xml:space="preserve"> Հեռուստատեսային հայտարարություններ, րոպե </t>
  </si>
  <si>
    <t xml:space="preserve"> Ռադիո հայտարարություններ, րոպե </t>
  </si>
  <si>
    <t xml:space="preserve"> Հեռուստատեսային հայտարարությունները հեռարձակող հեռուստաալիքների քանակ, հատ </t>
  </si>
  <si>
    <t xml:space="preserve"> Ռադիո հայտարարությունները հեռարձակող ռադիոալիքների քանակ, հատ </t>
  </si>
  <si>
    <t xml:space="preserve"> Հեռուստատեսային հաղորդումների հեռարձակման նվազագույն ծածկույթը ՀՀ տարածքում,  տոկոս </t>
  </si>
  <si>
    <t xml:space="preserve"> Հեռուստատեսային հայտարարություններ հեռարձակող առնվազն մեկ հեռուստաալիքի հեռարձակման նվազագույն ծածկույթը ՀՀ տարածքում,  տոկոս </t>
  </si>
  <si>
    <t xml:space="preserve"> Ռադիո հայտարարություններ հեռարձակող առնվազն մեկ ռադիոալիքի հեռարձակման նվազագույն ծածկույթը ՀՀ տարածքում,  տոկոս </t>
  </si>
  <si>
    <t xml:space="preserve"> Հեռուստահաղորդումների միջին տևողություն, րոպե </t>
  </si>
  <si>
    <t xml:space="preserve"> 13001 </t>
  </si>
  <si>
    <t xml:space="preserve"> Կառավարության պարտքի սպասարկում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</si>
  <si>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</si>
  <si>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</si>
  <si>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 ՀՀ ֆինանսների նախարարություն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</si>
  <si>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</si>
  <si>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</si>
  <si>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 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</si>
  <si>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</si>
  <si>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 xml:space="preserve"> ՀՀ ֆինանսների նախարարության </t>
  </si>
  <si>
    <t xml:space="preserve"> 31001 </t>
  </si>
  <si>
    <t xml:space="preserve"> ՀՀ ֆինանսների նախարարության տեխնիկական հագեցվածության բարելավում </t>
  </si>
  <si>
    <t xml:space="preserve"> ՀՀ ֆինանսների նախարարության համար համակարգչային տեխնիկայի և գրասենյակային գույքի ձեռք բերում </t>
  </si>
  <si>
    <t xml:space="preserve"> Համակարգիչների քանակ, հատ </t>
  </si>
  <si>
    <t xml:space="preserve"> Գրասենյակային գույքի միավորի քանակ, հատ </t>
  </si>
  <si>
    <t xml:space="preserve"> Այլ սարքավորումների քանակ, հատ </t>
  </si>
  <si>
    <t xml:space="preserve"> Աղյուսակ 11.8 </t>
  </si>
  <si>
    <t xml:space="preserve"> ՀՀ արտակարգ իրավիճակների նախարարություն </t>
  </si>
  <si>
    <t xml:space="preserve"> 1090 </t>
  </si>
  <si>
    <t xml:space="preserve"> Փրկարարական ծառայություններ </t>
  </si>
  <si>
    <t xml:space="preserve"> Օտարերկրյա պետությունների ուսումնական հաստատություններ գործուղված փրկարարական ծառայողների ուսուցման կազմակերպում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</si>
  <si>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</si>
  <si>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Ուսուցում ստացող ունկնդիրներ </t>
  </si>
  <si>
    <t xml:space="preserve"> Կրթաթոշակ ստացող փրկարարական ծառայության աշխատակիցների քանակ, մարդ </t>
  </si>
  <si>
    <t xml:space="preserve"> Աղյուսակ 11.9 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</si>
  <si>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</si>
  <si>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</si>
  <si>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</si>
  <si>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 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</si>
  <si>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 </t>
  </si>
  <si>
    <t xml:space="preserve"> Մամուլի հաղորդագրությունների պատրաստում և հրապարակում </t>
  </si>
  <si>
    <t xml:space="preserve"> «ՀՀ սոցիալ-տնտեսական վիճակը» տեղեկատվական ամսական զեկույցների պատրաստում, զեկույց </t>
  </si>
  <si>
    <t xml:space="preserve">   հայերեն տարբերակ </t>
  </si>
  <si>
    <t xml:space="preserve">   ռուսերեն տարբերակ </t>
  </si>
  <si>
    <t xml:space="preserve"> Վիճակագրական ժողովածուների պատրաստում և հրապարակում,  ժողովածու </t>
  </si>
  <si>
    <t xml:space="preserve"> Վիճակագրական տեղեկագրերի պատրաստում և հրապարակում, տեղեկագիր </t>
  </si>
  <si>
    <t xml:space="preserve"> Դասընթացների քանակը, հատ </t>
  </si>
  <si>
    <t xml:space="preserve"> Վերապատրաստումների (քաղաքացիական ծառայողների) գծով սեռով տարանջատված ցուցանիշներ, ընդամենը, տոկոս </t>
  </si>
  <si>
    <t xml:space="preserve">     կին </t>
  </si>
  <si>
    <t xml:space="preserve">     տղամարդ </t>
  </si>
  <si>
    <t xml:space="preserve"> Մեթոդական ցուցումներին, դասակարգիչներին ու միջազգային վիճակագրական ստանդարտներին համապատասխանություն, տոկոս </t>
  </si>
  <si>
    <t xml:space="preserve"> Տարեկան վիճակագրական ծրագրերի ժամանակացույցին համապատասխանություն, տոկոս </t>
  </si>
  <si>
    <t xml:space="preserve"> Հերթական մարդահամարի նախապատրաստման և անցկացման միջոցառումների իրականացում 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</si>
  <si>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 </t>
  </si>
  <si>
    <t xml:space="preserve"> Մարդահամարի նախապատրաստման և անցկացման համար նորմատիվ փաստաթղթերի մշակում (միավոր աշխատանք) </t>
  </si>
  <si>
    <t xml:space="preserve"> Ելքային աղյուսակների ծրագրի կազմում (միավոր աշխատանք) </t>
  </si>
  <si>
    <t xml:space="preserve"> Փորձնական մարդահամարի փուլային բոլոր գործառույթները կարգավորող մեթոդական, հրահանգչական և հաշվետվական փաստաթղթերի` նորմատիվային ակտերի մշակում, հաստատման և գրանցման գործառույթների ապահովում, ինչպես նաև  նախատեսված ժամկետներում դրանց տպագրության ապահովում </t>
  </si>
  <si>
    <t xml:space="preserve"> Մարդահամարի հարցաթերթերի ավտոմատացված մշակումն ապահովելու համար՛ համակարգչային մշակման ծրագրային փաթեթի ընտրություն և հաստատում, մուտքագրման ծրագրերի պատրաստում, թվային ծածկագրման համար անհրաժեշտ դասակարգիչների հաստատում </t>
  </si>
  <si>
    <t xml:space="preserve"> Մարդահամարի հարցաթերթի  տվյալների մուտքագրման,  տրամաբանական ստուգման, ուղղման  և հիմնապաշարների ձևավորման ծրագրերի մշակում (միավոր աշխատանք) </t>
  </si>
  <si>
    <t xml:space="preserve"> Մարդահամարի ծրագրին համապատասխան ելքային աղյուսակների ստացման տեխնիկական առաջադրանքների մշակում (միավոր աշխատանք) </t>
  </si>
  <si>
    <t xml:space="preserve"> 2022թ. Մարդահամարի ծրագրի մշակում, շահագրգիռ կառույցների հետ քննարկում և ՀՀ կառավարության հաստատմանը ներկայացում (միավոր աշխատանք) </t>
  </si>
  <si>
    <t xml:space="preserve"> Մարդահամարի անցկացման ձևաթղթերի, հրահանգների և ցուցումների վերանայում, լրամշակում և հաստատում (միավոր աշխատանք) </t>
  </si>
  <si>
    <t xml:space="preserve"> 2022թ. մարդահամարի զանգվածային-բացատրական աշխատանքների նախագծի մշակում, դրանց կազմակերպում և իրականացում, գովազդային նյութերի և տեսահոլովակների պատրաստում,ռադիո, հեռուստաելույթների, զրույցների և սեմինարների կազմակերպում </t>
  </si>
  <si>
    <t xml:space="preserve"> 2022թ.մարդահամարի դաշտային (հաշվեգրման) աշխատաքների կազմակերպում և սահմանված ժամկետներում իրականացում (միավոր աշխատանք) </t>
  </si>
  <si>
    <t xml:space="preserve"> 2022թ.մարդահամարի աշխատակիցների հավաքագրում, հրահանգավորում և տների ու շինությունների նախնական շրջայցերի կազմակերպում (միավոր աշխատանք) </t>
  </si>
  <si>
    <t xml:space="preserve"> Մարդահամարի արդյունքների հրապարակում (միավոր աշխատանք) </t>
  </si>
  <si>
    <t xml:space="preserve"> Մարդահամարի ծրագրին համապատասխան ելքային աղյուսակների ստացում (միավոր աշխատանք) </t>
  </si>
  <si>
    <t xml:space="preserve"> Մեթոդական ցուցումներին ու միջազգային վիճակագրական չափորոշիչներին համապատախանություն, տոկոս </t>
  </si>
  <si>
    <t xml:space="preserve"> ՀՀ վիճակագրական կոմիտեի մարդահամարի վարչության տեխնիկական հագեցվածության բարելավում </t>
  </si>
  <si>
    <t xml:space="preserve"> Հերթական մարդահամարը նախապատրաստող և անցկացնող ստորաբաժանման համար համակարգչային սարքավորումների և գրասենյակային գույքի ձեռքբերում </t>
  </si>
  <si>
    <t xml:space="preserve"> Ակտիվն օգտագործող կազմակերպության անվանումը </t>
  </si>
  <si>
    <t xml:space="preserve"> Համակարգչային սարքավորումների քանակ, հատ </t>
  </si>
  <si>
    <t xml:space="preserve"> Աղյուսակ 11.10 </t>
  </si>
  <si>
    <t xml:space="preserve"> Մրցակցության պաշտպանության  հանձնաժողով </t>
  </si>
  <si>
    <t xml:space="preserve"> 1034 </t>
  </si>
  <si>
    <t xml:space="preserve"> Տնտեսական մրցակցության պաշտպանություն </t>
  </si>
  <si>
    <t xml:space="preserve"> Հայաստանի Հանրապետությունում տնտեսական մրցակցության պաշտպանության բնագավառում քաղաքականության մշակում և վերահսկողություն </t>
  </si>
  <si>
    <t xml:space="preserve"> Տնտեսական մրցակցության պաշտպանության պետական քաղաքականության մշակման, վերահսկողության ծառայություններ, ապրանքային շուկաների կառուցվածքի ուսումնասիրություն, ծրագրերի համակարգում </t>
  </si>
  <si>
    <t xml:space="preserve"> Մրցակցության պաշտպանության հանձնաժողով </t>
  </si>
  <si>
    <t xml:space="preserve"> Աղյուսակ 11.11 </t>
  </si>
  <si>
    <t xml:space="preserve"> ՀՀ կադաստրի կոմիտե </t>
  </si>
  <si>
    <t xml:space="preserve"> 1012 </t>
  </si>
  <si>
    <t xml:space="preserve"> Անշարժ գույքի կադաստրի վարման բնագավառում պետական քաղաքականության իրականացում 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</si>
  <si>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 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</si>
  <si>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 </t>
  </si>
  <si>
    <t xml:space="preserve">  ՀՀ  կադաստրի կոմիտե </t>
  </si>
  <si>
    <t xml:space="preserve"> Աղյուսակ 11.12 </t>
  </si>
  <si>
    <t xml:space="preserve"> Հեռուստատեսության և ռադիոյի հանձնաժողով </t>
  </si>
  <si>
    <t xml:space="preserve"> 1007 </t>
  </si>
  <si>
    <t xml:space="preserve"> Տեսալսողական  մեդիայի ոլորտի կանոնակարգում </t>
  </si>
  <si>
    <t xml:space="preserve"> 2021թ տարի </t>
  </si>
  <si>
    <t xml:space="preserve"> Տեսալսողական մեդիայի ոլորտի կանոնակարգման ծառայություններ </t>
  </si>
  <si>
    <t xml:space="preserve"> Տես.մեդիայի ոլորտի քաղ-ության, նորմ. իրավական ակտերի մշակում, հեղինակազորում, մրց-ների անցկացում, լից. տրամադր, տեսալս. ծրա•րերի դիստրիբյ-ների ծանուց-րի հաստատում, մշտադիտ. •ործընթաց, տեխնիկական պահանջների կատարման վերահսկ., վարչ. վարույթների իրակ. </t>
  </si>
  <si>
    <t xml:space="preserve"> Աղյուսակ 11.13 </t>
  </si>
  <si>
    <t xml:space="preserve"> ՀՀ ոստիկանություն 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</si>
  <si>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</si>
  <si>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</si>
  <si>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</si>
  <si>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</si>
  <si>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Հայաստանի Հանրապետության ոստիկանություն </t>
  </si>
  <si>
    <t xml:space="preserve"> Ոստիկանության ոլորտի քաղաքականությանը վերաբերվող օրենսդրական և ենթաօրենսդրական իրավական ակտերի նախագծերի թիվ, հատ </t>
  </si>
  <si>
    <t xml:space="preserve"> Ոստիկանության կողմից դատարաններում բերված հայցերի թիվ, հատ </t>
  </si>
  <si>
    <t xml:space="preserve"> Ոստիկանության դեմ դատարաններում բերված հայցերի թիվ, հատ </t>
  </si>
  <si>
    <t xml:space="preserve"> Հսկողության վերցված ՀՀ ոստիկանության ղեկավարության հանձնարարականների և պլանային միջոցառումների թիվ, հատ </t>
  </si>
  <si>
    <t xml:space="preserve"> Ոստիկանության դեմ դատարաններում բերված /վարույթում առկա/ հայցերից բավարարվածների թիվ, հատ </t>
  </si>
  <si>
    <t xml:space="preserve"> Ոստիկանության կողմից դատարաններում բերված /վարույթում առկա/ հայցերից  բավարարվածների թիվ, հատ </t>
  </si>
  <si>
    <t xml:space="preserve"> Հսկողության վերցված ՀՀ ոստիկանության ղեկավարության հանձնարարականների և պլանային միջոցառումների կատարում, տոկոս </t>
  </si>
  <si>
    <t xml:space="preserve"> Ոստիկանությունում իգական սեռի ծառայողների/աշխատողների թվաքանակի մասնաբաժին, տոկոս </t>
  </si>
  <si>
    <t xml:space="preserve"> Ոստիկանության կողմից համակարգվող ներգերատեսչական, միջգերատեսչական, երկկողմ և բազմակողմ միջազգային ծրագրերով հաշվետվությունների ներկայացում /կիսամյակը 1 անգամ/, հատ </t>
  </si>
  <si>
    <t xml:space="preserve"> Միջոցառման վրա կատար-վող ծախսը (հազար դրամ) 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</si>
  <si>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</si>
  <si>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</si>
  <si>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ՀՀ ոստիկանության պետական պահպանության գլխավոր վարչություն </t>
  </si>
  <si>
    <t xml:space="preserve"> Պետական պահպանության ծառայությունների կողմից պահպանվող օբյեկտների թիվ, հատ </t>
  </si>
  <si>
    <t xml:space="preserve"> Պահպանվող օբյեկտներում ներօբյեկտային ռեժիմի խախտման հետ կապված հանցագործությունների կանխարգելում (%) (հանցավոր ոտնձգությունների բացառում) </t>
  </si>
  <si>
    <t xml:space="preserve"> Պետական պահպանության ծառայությունների կողմից պահպանվող օբյեկտներում ծառայության տևողությունը, օր/ժամ </t>
  </si>
  <si>
    <t xml:space="preserve"> 11005 </t>
  </si>
  <si>
    <t xml:space="preserve"> Ճանապարհային երթևեկության անվտանգության ապահովում և  ճանապարհատրանսպորտային պատահարների կանխարգելում 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</si>
  <si>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 </t>
  </si>
  <si>
    <t xml:space="preserve"> ՀՀ ոստիկանության &lt;&lt;Ճանապարհային ոստիկանություն&gt;&gt; ծառայություն </t>
  </si>
  <si>
    <t xml:space="preserve"> Ճանապարհային ոստիկանության ճանապարհապարեկային ծառայություն իրականացնող  կարգախմբերի կողմից վերահսկվող երթուղիներում կատարված միջին օրական վազք, կմ / տարեկան </t>
  </si>
  <si>
    <t xml:space="preserve"> ՃՈ կողմից ճանապարհային երթևեկության անվտանգության օրենսդրության պահանջների խախտման համար նշանակված տուգանքների և ճանապարհային երթևեկության կանոնների, ավտոտրանսպորտային միջոցների տեխնիկական նորմերի պահանջների խախտման համար նշանակված տուգանքների քանակ, հատ </t>
  </si>
  <si>
    <t xml:space="preserve"> Տրամադրված վարորդական վկայականների քանակ, հատ </t>
  </si>
  <si>
    <t xml:space="preserve"> Տրամադրված հաշվառման վկայագրերի քանակ, հատ </t>
  </si>
  <si>
    <t xml:space="preserve"> Ընդունված տեսական և գործնական քննությունների թիվ, հատ </t>
  </si>
  <si>
    <t xml:space="preserve"> Գյուղատնտեսական ինքնագնաց մեքենաների գրանցելու, վերագրանցելու, հաշվառումից հանելու, ինչպես նաև դրանց գրանցման տվյալների փոփոխության հետ կապված գործողություններ, հատ </t>
  </si>
  <si>
    <t xml:space="preserve"> Տրակտորիստ-մեքենավարի վարման իրավունքի վկայականների թիվ, հատ </t>
  </si>
  <si>
    <t xml:space="preserve"> Վարման իրավունքի վկայականի կրկնօրինակի տրամադրում, հատ </t>
  </si>
  <si>
    <t xml:space="preserve"> Արձանագրված ճանապարհատրանսպորտային պատահարների թիվ, հատ </t>
  </si>
  <si>
    <t xml:space="preserve"> Ծանր հետևանքներով ճանապարհատրանսպորտային պատահարների (3 և ավելի զոհ և/կամ 10 և ավելի վիրավոր) թիվ, հատ </t>
  </si>
  <si>
    <t xml:space="preserve"> Գյուղատնտեսական ինքնագնաց մեքենաների վարման իրավունքի վկայական տալու համար քննությունների քանակը (պետական մենաշնորհային բնույթի ծառայություն) թիվ, հատ </t>
  </si>
  <si>
    <t xml:space="preserve"> Տրամադրված հաշվառման համարանիշերի քանակ, հատ </t>
  </si>
  <si>
    <t xml:space="preserve"> Միջազգային համաձայնագրերի (նաև ստանդարտների) պահանջներին համապատասխանող վարորդական վկայականների տրամադրում,  տոկոս </t>
  </si>
  <si>
    <t xml:space="preserve"> Միջազգային համաձայնագրերի (նաև ստանդարտների) պահանջներին համապատասխանող հաշվառման վկայագրերի տրամադրում,  տոկոս </t>
  </si>
  <si>
    <t xml:space="preserve"> Հաշվառված տրանսպորտային միջոցներին (այդ թվում՛ միջազգային) համապատասխանող հաշվառման համարանիշների տրամադրում, տոկոս </t>
  </si>
  <si>
    <t xml:space="preserve"> Վարորդական վկայական տրամադրելու միջին ժամկետը, օր </t>
  </si>
  <si>
    <t xml:space="preserve"> Հաշվառման վկայագիր տրամադրելու միջին ժամկետը, օր </t>
  </si>
  <si>
    <t xml:space="preserve"> Հաշվառված տրանսպորտային միջոցներին հաշվառման համարանիշների վահանակների տրամադրման միջին ժամկետ, օր 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</si>
  <si>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 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</si>
  <si>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 </t>
  </si>
  <si>
    <t xml:space="preserve"> ՀՀ ոստիկանության անձնագրային և վիզաների վարչություն </t>
  </si>
  <si>
    <t xml:space="preserve"> Տրված վիզաների թիվ, հատ </t>
  </si>
  <si>
    <t xml:space="preserve"> Տրված կացության ժամանակավոր և մշտական կարգավիճակների թիվ, հատ </t>
  </si>
  <si>
    <t xml:space="preserve"> Քաղաքացիների ըստ բնակության վայրի հաշվառման թիվ, հատ </t>
  </si>
  <si>
    <t xml:space="preserve"> Քաղաքացիների ըստ բնակության վայրի հաշվառումից հանելու թիվ, հատ </t>
  </si>
  <si>
    <t xml:space="preserve"> Տրված նախկին նմուշի անձնագրերի թիվ, հատ (ՀՀ կառ. 25.12.1998թ. թիվ 821 որոշմամբ հաստատված) </t>
  </si>
  <si>
    <t xml:space="preserve"> Տրված կենսաչափական կողմնորոշիչներ պարունակող էլեկտրոնային անձնագրերի թիվ, հատ </t>
  </si>
  <si>
    <t xml:space="preserve"> Նույնականացման քարտերի թիվ, հատ </t>
  </si>
  <si>
    <t xml:space="preserve"> Կոնվենցիոն փաստաթղթերի թիվ, հատ </t>
  </si>
  <si>
    <t xml:space="preserve"> Հասցեատեղեկատու ծառայության կողմից տրված տեղեկանքների թիվ, հատ </t>
  </si>
  <si>
    <t xml:space="preserve"> Միջազգային համաձայնագրերի (նաև՛ ստանդարտների) պահանջներին համապատասխանող կենսաչափական կողմնորոշիչներ պարունակող անձնագրերի հատկացում, տոկոս </t>
  </si>
  <si>
    <t xml:space="preserve"> Միջազգային համաձայնագրերի (նաև՛ ստանդարտների) պահանջներին համապատասխանող նույնականացման քարտերի հատկացում, տոկոս </t>
  </si>
  <si>
    <t xml:space="preserve"> Նախկին նմուշի անձնագրերի հատկացում, տոկոս </t>
  </si>
  <si>
    <t xml:space="preserve"> Կենսաչափական կողմնորոշիչներ պարունակող անձնագրեր տրամադրելու ժամկետ, օր </t>
  </si>
  <si>
    <t xml:space="preserve"> Նույնականացման քարտեր տրամադրելու ժամկետ, օր </t>
  </si>
  <si>
    <t xml:space="preserve"> Նախկին նմուշի անձնագրեր տրամադրելու ժամկետ, օր </t>
  </si>
  <si>
    <t xml:space="preserve"> 11010 </t>
  </si>
  <si>
    <t xml:space="preserve"> Հասարակական կարգի պահպանություն, անվտանգության ապահովում և հանցագործությունների դեմ պայքար 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</si>
  <si>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 </t>
  </si>
  <si>
    <t xml:space="preserve"> ՀՀ ոստիկանության  զորքեր </t>
  </si>
  <si>
    <t xml:space="preserve"> Պահպանվող հատուկ և կարևորագույն օբյեկտների թիվ, հատ </t>
  </si>
  <si>
    <t xml:space="preserve"> Ոստիկանության զորքերի պարեկային յուրաքանչյուր կարգախմբի կողմից վերահսկվող երթուղիների միջին օրական երկարություն, կմ </t>
  </si>
  <si>
    <t xml:space="preserve"> Ոստիկանության զորքերի պարեկային կարգախմբերի ծառայության տևողությունը, օր/ժամ </t>
  </si>
  <si>
    <t xml:space="preserve"> 2020թ սպասվող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</si>
  <si>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</si>
  <si>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</si>
  <si>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</si>
  <si>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 xml:space="preserve"> Ավտոմեքենաների քանակ, հատ </t>
  </si>
  <si>
    <t xml:space="preserve"> Գրասենյակային գույքի միավոր քանակ, հատ </t>
  </si>
  <si>
    <t xml:space="preserve"> Ցանցային սերվերների քանակ, հատ </t>
  </si>
  <si>
    <t xml:space="preserve"> Տեսաձայնագրող համակարգ, ստորաբաժանումների քանակը, հատ </t>
  </si>
  <si>
    <t xml:space="preserve"> Ավտոմեքենաների ծառայության կանխատեսվող միջին ժամկետ, տարի </t>
  </si>
  <si>
    <t xml:space="preserve"> Աղյուսակ 11.14 </t>
  </si>
  <si>
    <t xml:space="preserve"> Հանրային հեռարձակողի խորհուրդ </t>
  </si>
  <si>
    <t xml:space="preserve"> 1042 </t>
  </si>
  <si>
    <t xml:space="preserve"> Ռադիո և հեռուստահաղորդումների հեռարձակում </t>
  </si>
  <si>
    <t xml:space="preserve"> Հանրային հեռարձակողի խորհրդի կառավարում, համակարգում և մոնիտորինգ </t>
  </si>
  <si>
    <t xml:space="preserve"> Հանրային հեռարձակողի ֆինանսատնտեսական գործունեության աուդիտ </t>
  </si>
  <si>
    <t xml:space="preserve"> Հանրային հեռարձակողի ֆինանսատնտեսական գործունեության հիման կազմված ՖՀՄՍ համապատասխան ֆինասական հաշվետվությունների աուդիտի անցկացում </t>
  </si>
  <si>
    <t xml:space="preserve"> Ծառայությունը մատուցող կազ?ակերպության անվանումը </t>
  </si>
  <si>
    <t xml:space="preserve"> Աուդիտի ենթակա կազմակերպությունների քանակ </t>
  </si>
  <si>
    <t xml:space="preserve"> Աղյուսակ 11.15 </t>
  </si>
  <si>
    <t xml:space="preserve"> ՀՀ հաշվեքննիչ պալատ </t>
  </si>
  <si>
    <t xml:space="preserve"> 1161 </t>
  </si>
  <si>
    <t xml:space="preserve"> Հանրային ֆինանսների և սեփականության ոլորտում հաշվեքննություն </t>
  </si>
  <si>
    <t xml:space="preserve"> Հաշվեքննիչ պալատի գործունեություն և հաշվեքննության իրականացման ծառայություններ 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</si>
  <si>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 </t>
  </si>
  <si>
    <t xml:space="preserve"> Աղյուսակ 11.16 </t>
  </si>
  <si>
    <t xml:space="preserve"> Մարդու իրավունքների պաշտպանի աշխատակազմ </t>
  </si>
  <si>
    <t xml:space="preserve"> 1060 </t>
  </si>
  <si>
    <t xml:space="preserve"> Մարդու իրավունքների պաշտպանություն </t>
  </si>
  <si>
    <t xml:space="preserve"> Մարդու իրավունքների և հիմնարար ազատությունների պաշտպանության ծառայությունների տրամադրում 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</si>
  <si>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 </t>
  </si>
  <si>
    <t xml:space="preserve"> ՀՀ մարդու իրավունքների պաշտպանի աշխատակազմ </t>
  </si>
  <si>
    <t xml:space="preserve"> ՀՀ մարդու իրավունքների պաշտպանի աշխատակազմի պետական ծառայողների վերապատրաստում </t>
  </si>
  <si>
    <t xml:space="preserve"> ՀՀ մարդու իրավունքների պաշտպանի աշխատակազմի պետական ծառայողների մասնագիտական կարողությունների զարգացում </t>
  </si>
  <si>
    <t xml:space="preserve"> Ուսուցման խմբերի քանակ </t>
  </si>
  <si>
    <t xml:space="preserve"> Ունկնդիրներից վկայագիր ստացածների տեսակարար կշիռ, տոկոս </t>
  </si>
  <si>
    <t xml:space="preserve"> Աղյուսակ 11.17 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</si>
  <si>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</si>
  <si>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</si>
  <si>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</si>
  <si>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Քրեական գործերով վարույթի իրականացում 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</si>
  <si>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 </t>
  </si>
  <si>
    <t xml:space="preserve"> Ծառայություն մատուցող կազմակերպության անվանումը </t>
  </si>
  <si>
    <t xml:space="preserve"> Վերապատրաստման և պատրաստման կազմակերպում </t>
  </si>
  <si>
    <t xml:space="preserve"> Քննչական ծառայողների և ՀՀ քննչական կոմիտեի դեպարտամենտի պետական ծառայողների վերապատրաստման, քննչական ծառայողների թեկնածությունների ցուցակում ընդգրկված անձանց մասնագիտական պատրաստման ծառայություններ </t>
  </si>
  <si>
    <t xml:space="preserve"> Վերապատրաստվող ծառայողների թիվը անձ </t>
  </si>
  <si>
    <t xml:space="preserve"> Վերապատրաստվող  ծառայողների  կին/տղամարդ հարաբերակցություն, տոկոս </t>
  </si>
  <si>
    <t xml:space="preserve"> ՈՒսուցման խմբերի քանակը, հատ </t>
  </si>
  <si>
    <t xml:space="preserve"> Թեկնածուների որակավորման վկայագիր ստացողների տեսակարար կշիռ, տոկոս </t>
  </si>
  <si>
    <t xml:space="preserve">  Քննիչների թեկնածությունների ցուցակում ընդգրկված մասնագիտական որակավորում ստացված անձանց համակարգ համալրելու տեսակարար կշիռը, տոկոս </t>
  </si>
  <si>
    <t xml:space="preserve"> ՀՀ քննչական կոմիտեի շենքային պայմանների բարելավում </t>
  </si>
  <si>
    <t xml:space="preserve"> ՀՀ քննչական կոմիտեի վարչական շենքերի կապիտալ վերանորոգում </t>
  </si>
  <si>
    <t xml:space="preserve"> Ակտիվն օգտագործող կազմակերպության անվանումը? </t>
  </si>
  <si>
    <t xml:space="preserve"> Կապիտալ վերանորոգման ենթակա օբյեկտների թիվը, հատ </t>
  </si>
  <si>
    <t xml:space="preserve"> Վերանորոգման ենթակա մակերեսը, քմ </t>
  </si>
  <si>
    <t xml:space="preserve"> Աղյուսակ 11.18 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</si>
  <si>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</si>
  <si>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</si>
  <si>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</si>
  <si>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Նորմատիվատեխնիկական փաստաթղթերի մշակում  և տեղայնացում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</si>
  <si>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</si>
  <si>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Մասնագիտացված կազմակերպություն </t>
  </si>
  <si>
    <t xml:space="preserve"> Մշակվող նորմատիվատեխնիկական փաստաթղթերի թիվ, հատ </t>
  </si>
  <si>
    <t xml:space="preserve"> Ավարտված նորմատիվատեխնիկական փաստաթղթերի թիվ, հատ </t>
  </si>
  <si>
    <t xml:space="preserve"> 2024թ. </t>
  </si>
  <si>
    <t xml:space="preserve"> Միկրոռեգիոնալ մակարդակի համակցված տարածական պլանավորման փաստաթղթերի մշակում 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</si>
  <si>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 </t>
  </si>
  <si>
    <t xml:space="preserve"> ՀՀ Արագածոտնի մարզի համայնքների համակցված տարածական պլանավորման փաստաթղթերի նախագծերի </t>
  </si>
  <si>
    <t xml:space="preserve">  ՀՀ Գեղարքունիքի (մասամբ) մարզի համայնքների համակցված տարածական պլանավորման փաստաթղթերի նախագծերի </t>
  </si>
  <si>
    <t xml:space="preserve"> ՀՀ Շիրակի մարզի (մասամբ) համայնքների համակցված տարածական պլանավորման փաստաթղթերի նախագծերի </t>
  </si>
  <si>
    <t xml:space="preserve"> 21001 </t>
  </si>
  <si>
    <t xml:space="preserve"> Քաղաքաշինության բնագավառում պետական ծրագրերի իրականացման ապահովում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</si>
  <si>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</si>
  <si>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Հանրության կողմից անմիջականորեն օգտագործվող ակտիվների հետ կապված միջոցառումներ </t>
  </si>
  <si>
    <t xml:space="preserve"> ՀՀ Սյունիքի մարզի Շուռնուխ բնակավայրում կառուցվող բնակելի թաղամաս, հատ </t>
  </si>
  <si>
    <t xml:space="preserve"> Կառուցման ենթակա բնակելի տների թիվը, հատ </t>
  </si>
  <si>
    <t xml:space="preserve"> Աղյուսակ 11.19 </t>
  </si>
  <si>
    <t xml:space="preserve"> Հակակոռուպցիոն կոմիտե </t>
  </si>
  <si>
    <t xml:space="preserve"> 1231 </t>
  </si>
  <si>
    <t xml:space="preserve"> Կոռուպցիոն հանցագործությունների բացահայտման և քննության ապահովում </t>
  </si>
  <si>
    <t xml:space="preserve"> Կոռուպցիոն հանցագործությունների բացահայտում և քննություն </t>
  </si>
  <si>
    <t xml:space="preserve"> Կոռուպցիոն դեպքերի բացահայտման և քննության ապահովում, դրանց արդյունավետության բարձրացում </t>
  </si>
  <si>
    <t xml:space="preserve"> ՀՀ հակակոռուպցիոն կոմիտե </t>
  </si>
  <si>
    <t xml:space="preserve"> Վերապատրաստման և հատուկ ուսուցման կազմակերպում </t>
  </si>
  <si>
    <t xml:space="preserve"> ՀՀ հակակոռուպցիոն կոմիտեի ծառայողների վերապատրաստումների իրականացում </t>
  </si>
  <si>
    <t xml:space="preserve"> Դասընթացների քանակ,հատ </t>
  </si>
  <si>
    <t xml:space="preserve"> Վերապատրաստվող ծառայողների թվաքանակ, մարդ </t>
  </si>
  <si>
    <t xml:space="preserve"> Վերապատրաստվողների ընդհանուր թվի մեջ կին/տղամարդ հարաբերակցություն, տոկոս </t>
  </si>
  <si>
    <t xml:space="preserve"> Հատուկ ուսուցում անցնող ծառայողների թվաքանակ,մարդ </t>
  </si>
  <si>
    <t xml:space="preserve"> Հատուկ ուսուցում անցնողների ընդհանուր թվի մեջ կին/տղամարդ հարաբերակցություն, տոկոս </t>
  </si>
  <si>
    <t xml:space="preserve"> Ուսուցման խմբերի քանակ,հատ </t>
  </si>
  <si>
    <t xml:space="preserve"> Ունկնդիրներից որակավորման վկայագիր ստացածների տեսակարար կշիռ, տոկոս </t>
  </si>
  <si>
    <t xml:space="preserve"> Աղյուսակ 11.20 </t>
  </si>
  <si>
    <t xml:space="preserve"> ՀՀ  Արարատի  մարզպետարան </t>
  </si>
  <si>
    <t xml:space="preserve"> 1009 </t>
  </si>
  <si>
    <t xml:space="preserve"> ՀՀ Արարատի մարզում տարածքային պետական կառավարում </t>
  </si>
  <si>
    <t xml:space="preserve"> ՀՀ Արարատի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</si>
  <si>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</si>
  <si>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Արարատի մարզպետարան </t>
  </si>
  <si>
    <t xml:space="preserve"> Աղյուսակ 11.21 </t>
  </si>
  <si>
    <t xml:space="preserve"> ՀՀ Գեղարքունիքի մարզպետարան </t>
  </si>
  <si>
    <t xml:space="preserve"> 1025 </t>
  </si>
  <si>
    <t xml:space="preserve"> ՀՀ Գեղարքունիքի մարզում տարածքային պետական կառավարում </t>
  </si>
  <si>
    <t xml:space="preserve"> ՀՀ Գեղարքունիքի մարզպետարանի կողմից տարածքային պետական կառավարման ապահովում </t>
  </si>
  <si>
    <t xml:space="preserve"> Աղյուսակ 11.22 </t>
  </si>
  <si>
    <t xml:space="preserve"> ՀՀ Լոռու մարզպետարան </t>
  </si>
  <si>
    <t xml:space="preserve"> 1030 </t>
  </si>
  <si>
    <t xml:space="preserve"> ՀՀ Լոռու մարզում տարածքային պետական կառավարում </t>
  </si>
  <si>
    <t xml:space="preserve"> ՀՀ Լոռու մարզպետարանի կողմից տարածքային պետական կառավարման ապահովում </t>
  </si>
  <si>
    <t xml:space="preserve"> Աղյուսակ 11.23 </t>
  </si>
  <si>
    <t xml:space="preserve"> ՀՀ Վայոց ձորի մարզպետարան </t>
  </si>
  <si>
    <t xml:space="preserve"> 1051 </t>
  </si>
  <si>
    <t xml:space="preserve"> ՀՀ Վայոց ձորի մարզում տարածքային պետական կառավարում </t>
  </si>
  <si>
    <t xml:space="preserve"> ՀՀ Վայոց ձորի մարզպետարանի կողմից տարածքային պետական կառավարման ապահովում </t>
  </si>
  <si>
    <t xml:space="preserve"> Աղյուսակ 11.24 </t>
  </si>
  <si>
    <t xml:space="preserve"> ՀՀ Տավուշի մարզպետարան </t>
  </si>
  <si>
    <t xml:space="preserve"> 1055 </t>
  </si>
  <si>
    <t xml:space="preserve"> ՀՀ Տավուշի մարզում տարածքային պետական կառավարում </t>
  </si>
  <si>
    <t xml:space="preserve"> ՀՀ Տավուշի մարզպետարանի կողմից տարածքային պետական կառավարման ապահովում </t>
  </si>
  <si>
    <t xml:space="preserve"> Աղյուսակ 11.25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</si>
  <si>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</si>
  <si>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</si>
  <si>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</si>
  <si>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</si>
  <si>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Աղյուսակ 12.1 </t>
  </si>
  <si>
    <t xml:space="preserve"> ՄԱՍ 1. ՊԵՏԱԿԱՆ ՄԱՐՄՆԻ ԳԾՈՎ ԱՐԴՅՈՒՆՔԱՅԻՆ (ԿԱՏԱՐՈՂԱԿԱՆ) ՑՈՒՑԱՆԻՇՆԵՐԸ </t>
  </si>
  <si>
    <t xml:space="preserve"> Աղյուսակ 12.2 </t>
  </si>
  <si>
    <t xml:space="preserve"> Աղյուսակ 12.3 </t>
  </si>
  <si>
    <t xml:space="preserve"> Աղյուսակ 12.4 </t>
  </si>
  <si>
    <t xml:space="preserve"> Աղյուսակ 12.5 </t>
  </si>
  <si>
    <t xml:space="preserve"> Աղյուսակ 12.6 </t>
  </si>
  <si>
    <t xml:space="preserve"> Աղյուսակ 12.7 </t>
  </si>
  <si>
    <t xml:space="preserve"> Աղյուսակ 12.8 </t>
  </si>
  <si>
    <t xml:space="preserve"> Աղյուսակ 12.9 </t>
  </si>
  <si>
    <t xml:space="preserve"> Աղյուսակ 12.10 </t>
  </si>
  <si>
    <t xml:space="preserve"> Աղյուսակ 12.11 </t>
  </si>
  <si>
    <t xml:space="preserve"> Աղյուսակ 12.12 </t>
  </si>
  <si>
    <t xml:space="preserve"> Աղյուսակ 12.13 </t>
  </si>
  <si>
    <t xml:space="preserve"> ՀՀ արտաքին գործերի նախարարության պետական արարողակարգի ծառայություն </t>
  </si>
  <si>
    <t xml:space="preserve"> Աղյուսակ 12.14 </t>
  </si>
  <si>
    <t xml:space="preserve"> Աղյուսակ 12.15 </t>
  </si>
  <si>
    <t xml:space="preserve"> Աղյուսակ 12.16 </t>
  </si>
  <si>
    <t xml:space="preserve"> Աղյուսակ 12.17 </t>
  </si>
  <si>
    <t xml:space="preserve"> Աղյուսակ 12.18 </t>
  </si>
  <si>
    <t xml:space="preserve"> Աղյուսակ 12.19 </t>
  </si>
  <si>
    <t xml:space="preserve"> Աղյուսակ 12.20 </t>
  </si>
  <si>
    <t xml:space="preserve"> ՀՀ արդարադատության նախարարության քրեակատարողական ծառայություն </t>
  </si>
  <si>
    <t xml:space="preserve"> Աղյուսակ 12.21 </t>
  </si>
  <si>
    <t xml:space="preserve"> Աղյուսակ 12.22 </t>
  </si>
  <si>
    <t xml:space="preserve"> Աղյուսակ 12.23 </t>
  </si>
  <si>
    <t xml:space="preserve"> Աղյուսակ 12.24 </t>
  </si>
  <si>
    <t xml:space="preserve"> Աղյուսակ 12.25 </t>
  </si>
  <si>
    <t xml:space="preserve"> Աղյուսակ 12.26 </t>
  </si>
  <si>
    <t xml:space="preserve"> Աղյուսակ 12.27 </t>
  </si>
  <si>
    <t>Հավելված N 13</t>
  </si>
  <si>
    <t xml:space="preserve">ՀԱՅԱՍՏԱՆԻ ՀԱՆՐԱՊԵՏՈՒԹՅԱՆ ԿԱՌԱՎԱՐՈՒԹՅԱՆ 2021 ԹՎԱԿԱՆԻ ԴԵԿՏԵՄԲԵՐԻ 23-Ի N 2121-Ն ՈՐՈՇՄԱՆ N 9 ԱՂՅՈՒՍԱԿՆԵՐՈՒՄ ԿԱՏԱՐՎՈՂ ՓՈՓՈԽՈՒԹՅՈՒՆՆԵՐԸ </t>
  </si>
  <si>
    <t xml:space="preserve">ՀԱՅԱՍՏԱՆԻ ՀԱՆՐԱՊԵՏՈՒԹՅԱՆ ԿԱՌԱՎԱՐՈՒԹՅԱՆ 2021 ԹՎԱԿԱՆԻ ԴԵԿՏԵՄԲԵՐԻ 23-Ի N 2121-Ն ՈՐՈՇՄԱՆ N 9.1 ԱՂՅՈՒՍԱԿՆԵՐՈՒՄ ԿԱՏԱՐՎՈՂ ՓՈՓՈԽՈՒԹՅՈՒՆՆԵՐԸ </t>
  </si>
  <si>
    <t>Հավելված N 12</t>
  </si>
  <si>
    <t>ՀԱՅԱՍՏԱՆԻ ՀԱՆՐԱՊԵՏՈՒԹՅԱՆ 2022 ԹՎԱԿԱՆԻ ՊԵՏԱԿԱՆ ԲՅՈՒՋԵԻ ՄԱՍԻՆ ՕՐԵՆՔԻ N 1 ՀԱՎԵԼՎԱԾԻ N  3 ԱՂՅՈՒՍԱԿՈՒՄ ԿԱՏԱՐՎՈՂ ՓՈՓՈԽՈՒԹՅՈՒՆՆԵՐԸ</t>
  </si>
  <si>
    <t>(հազ. դրամ)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</si>
  <si>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</si>
  <si>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</si>
  <si>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</si>
  <si>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Ցուցանիշների փոփոխությունը (նվազեցումները նշված են փակագծերում)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</si>
  <si>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</si>
  <si>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</si>
  <si>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</si>
  <si>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</si>
  <si>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</si>
  <si>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 xml:space="preserve">             </t>
  </si>
  <si>
    <t>ՀՀ ՔՆՆՉԱԿԱՆ ԿՈՄԻՏԵ</t>
  </si>
  <si>
    <t>ՀՀ քննչական կոմիտեի տեխնիկական հագեցվածության  բարելավում</t>
  </si>
  <si>
    <t>ՀՀ ՔԱՂԱՔԱՇԻՆՈՒԹՅԱՆ ԿՈՄԻՏԵ</t>
  </si>
  <si>
    <t>Նորմատիվատեխնիկական փաստաթղթերի մշակում և տեղայնացում</t>
  </si>
  <si>
    <t>ՀՀ Գեղարքունի մարզի համայնքների (մասնակի)  համակցված տարածական պլանավորման թվով 8 փաստաթղթերի նախագծերի մշակում (տարածքային հատակագծման նախագծի և փորձաքննությունների մասով)</t>
  </si>
  <si>
    <t>Հայաստանի Հանրապետության Լոռու մարզի Ստեփանավան համայնքի Աշոտաբերդում թաղամասի կառուցում</t>
  </si>
  <si>
    <t>ՀՀ ոստիկանություն</t>
  </si>
  <si>
    <t>ՀՀ ոստիկանության կարիքի բավարարում</t>
  </si>
  <si>
    <t>ՀՀ ՎԻՃԱԿԱԳՐԱԿԱՆ ԿՈՄԻՏԵ</t>
  </si>
  <si>
    <t>ՀՀ ՖԻՆԱՆՍՆԵՐԻ ՆԱԽԱՐԱՐՈՒԹՅՈՒՆ</t>
  </si>
  <si>
    <t>ՀՀ  ԱՐԴԱՐԱԴԱՏՈՒԹՅԱՆ ՆԱԽԱՐԱՐՈՒԹՅՈՒՆ</t>
  </si>
  <si>
    <t>ՀՀ արդարադատության նախարարության քրեակատարողական ծառայության կարողությունների զարգացում և տեխնիկական հագեցվածության ապահովում</t>
  </si>
  <si>
    <t>Հավելված  N 10</t>
  </si>
  <si>
    <t xml:space="preserve">ՀԱՅԱՍՏԱՆԻ ՀԱՆՐԱՊԵՏՈՒԹՅԱՆ ԿԱՌԱՎԱՐՈՒԹՅԱՆ 2021ԹՎԱԿԱՆԻ ԴԵԿՏԵՄԲԵՐԻ23-Ի N 2121-Ն ՈՐՈՇՄԱՆ N 5 ՀԱՎԵԼՎԱԾԻ N 2 ԱՂՅՈՒՍԱԿՈՒՄ  ԿԱՏԱՐՎՈՂ ՓՈՓՈԽՈՒԹՅՈՒՆՆԵՐԸ </t>
  </si>
  <si>
    <t xml:space="preserve">                             (հազ. դրամ)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</si>
  <si>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</si>
  <si>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տարի</t>
  </si>
  <si>
    <t>ՀՀ քննչական կոմիտե</t>
  </si>
  <si>
    <t>այդ թվում` ըստ ուղղությունների</t>
  </si>
  <si>
    <t>ՀՀ քննչական կոմիտեի Տավուշի մարզի Գետահովիտ համայնքի 1-ի փողոցի 3/3 վեցերորդ կայազորային քննչական բաժնի վարչական շենքի կապիտալ վերանորոգում</t>
  </si>
  <si>
    <t>ՀՀ քաղաքաշինության կոմիտե</t>
  </si>
  <si>
    <t xml:space="preserve"> այդ թվում` ըստ ուղղությունների</t>
  </si>
  <si>
    <t>ՀՀ ՈՍՏԻԿԱՆՈՒԹՅՈՒՆ</t>
  </si>
  <si>
    <t>ՀՀ արդարադատության նախարարության քրեակատարողական  ծառայություն</t>
  </si>
  <si>
    <t xml:space="preserve">               Հավելված  N 11</t>
  </si>
  <si>
    <t>Համակարգչային տեխնիկայի, սարքավորումների և գրասենյակային գույքի ձեռքբերում</t>
  </si>
  <si>
    <t>Պետական մարմինների կողմից օգտագործվող ոչ ֆինանսական ակտիվների հետ գործառնություններ</t>
  </si>
  <si>
    <t>ՀՀ  ԱԶԳԱՅԻՆ ԱՆՎՏԱՆԳՈՒԹՅԱՆ ԾԱՌԱՅՈՒԹՅՈՒՆ</t>
  </si>
  <si>
    <t>ՊՊԾ տրանսպորտային միջոցներով ապահովվածության բարելավում</t>
  </si>
  <si>
    <t>ՀՀ պետական պահպանության ծառայություն</t>
  </si>
  <si>
    <t xml:space="preserve"> ՀՀ ազգային անվտանգության ծառայություն </t>
  </si>
  <si>
    <t xml:space="preserve"> 1036 </t>
  </si>
  <si>
    <t xml:space="preserve"> Պետական պահպանության ապահովում </t>
  </si>
  <si>
    <t xml:space="preserve"> Պետական պահպանության ծառայություններ </t>
  </si>
  <si>
    <t xml:space="preserve"> Բարձրաստիճան պաշտոնատար անձանց, նրանց բարձրաստիճան հյուրերի անվտանգության ապահովում </t>
  </si>
  <si>
    <t xml:space="preserve"> Ծառայությունը մատուցող կազմակերպության(ների) անվանում(ներ)ը՛ </t>
  </si>
  <si>
    <t xml:space="preserve"> ՀՀ պետական պահպանության ծառայություն </t>
  </si>
  <si>
    <t xml:space="preserve"> Ծառայության կողմից մշտապես պահպանվող օբյեկտների թիվ, հատ </t>
  </si>
  <si>
    <t xml:space="preserve"> Ծառայության կողմից մշտապես պահպանվող օբյեկտների անվտանգության ապահովում, ժամ </t>
  </si>
  <si>
    <t xml:space="preserve"> Մշտապես պահպանվող օբյեկտների պահպանման համար սահմանված ընթացակարգերին համապատասխան անվտագության ապահովում, տոկոս </t>
  </si>
  <si>
    <t xml:space="preserve"> ՊՊԾ տրանսպորտային միջոցներով ապահովվածության բարելավում </t>
  </si>
  <si>
    <t xml:space="preserve"> Պահպանության ծառայության կարիքների համար ավտոմեքենաների ձեռքբերում </t>
  </si>
  <si>
    <t xml:space="preserve"> Ալտիվն օգտագործող կազմակերպության(ների) անվանում(ներ)ը՛ </t>
  </si>
  <si>
    <t xml:space="preserve"> Մարդատար ավտոմեքենաների քանակ, հատ </t>
  </si>
  <si>
    <t xml:space="preserve"> Պահպանության ծառայության տրանսպորտային սարքավորումներով հագեցվածության բարելավում, տոկոս </t>
  </si>
  <si>
    <t xml:space="preserve"> Աղյուսակ 9.26 </t>
  </si>
  <si>
    <t xml:space="preserve"> Աղյուսակ 9.1.40 </t>
  </si>
  <si>
    <t xml:space="preserve"> ՀՀ ազգային անվտանգության ծառայություն</t>
  </si>
  <si>
    <t xml:space="preserve"> 1036</t>
  </si>
  <si>
    <t xml:space="preserve"> Պետական պահպանության ապահովում</t>
  </si>
  <si>
    <t xml:space="preserve"> Հատուկ պետական պաշտպանության ենթակա օբյեկտների անվտանգության ապահովում</t>
  </si>
  <si>
    <t xml:space="preserve"> Պետական պահպանության ենթակա օբեկտների անվտանգության խախտման դեպքերի կրճատում</t>
  </si>
  <si>
    <t xml:space="preserve"> Պետական պահպանության ծառայություններ</t>
  </si>
  <si>
    <t xml:space="preserve"> Բարձրաստիճան պաշտոնատար անձանց, նրանց բարձրաստիճան հյուրերի անվտանգության ապահովում</t>
  </si>
  <si>
    <t xml:space="preserve"> ՊՊԾ տրանսպորտային միջոցներով ապահովվածության բարելավում</t>
  </si>
  <si>
    <t xml:space="preserve"> Պահպանության ծառայության կարիքների համար ավտոմեքենաների ձեռքբերում</t>
  </si>
  <si>
    <t>Պետական պահպանություն</t>
  </si>
  <si>
    <t>Պետական պահպանության ծառայություններ</t>
  </si>
  <si>
    <t xml:space="preserve"> ՀՀ պետական պահպանության ծառայություն</t>
  </si>
  <si>
    <t xml:space="preserve"> - Տրանսպորտային սարքավորումներ</t>
  </si>
  <si>
    <t>ՀՀ կառավարության 2020 թվականի</t>
  </si>
  <si>
    <t>________ N ____ որոշման</t>
  </si>
  <si>
    <t>ՀԱՅԱՍՏԱՆԻ ՀԱՆՐԱՊԵՏՈՒԹՅԱՆ ԿԱՌԱՎԱՐՈՒԹՅԱՆ 2020 ԹՎԱԿԱՆԻ ԴԵԿՏԵՄԲԵՐԻ 30-Ի N 2215-Ն ՈՐՈՇՄԱՆ N 10 ՀԱՎԵԼՎԱԾՈՒՄ 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</si>
  <si>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</si>
  <si>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</si>
  <si>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</si>
  <si>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</si>
  <si>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</si>
  <si>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</si>
  <si>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</si>
  <si>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</si>
  <si>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Բաժին N 01  Խումբ N 01  Դաս N 01  Օրենսդիր և  գործադիր մարմիններ, պետական կառավարում</t>
  </si>
  <si>
    <t>1033  11002</t>
  </si>
  <si>
    <t>ՄԱՍ III. ԾԱՌԱՅՈՒԹՅՈՒՆՆԵՐ</t>
  </si>
  <si>
    <t xml:space="preserve"> 70221100-1</t>
  </si>
  <si>
    <t>ոչ բնակելի անշարժ գույքի վարձակալության կամ լիզինգի ծառայություններ</t>
  </si>
  <si>
    <t>ՄԱ</t>
  </si>
  <si>
    <t>դրամ</t>
  </si>
  <si>
    <t>1000000</t>
  </si>
  <si>
    <t xml:space="preserve"> 79111200-1</t>
  </si>
  <si>
    <t xml:space="preserve"> ներկայացուցչական ծառայություններ</t>
  </si>
  <si>
    <t>1200000</t>
  </si>
  <si>
    <t>1132  11001</t>
  </si>
  <si>
    <t>79631200-1</t>
  </si>
  <si>
    <t>աշխատակիցների վերապատրաստման ծառայություններ</t>
  </si>
  <si>
    <t>ԷԱՃ</t>
  </si>
  <si>
    <t>79631200-18</t>
  </si>
  <si>
    <t>79631200-17</t>
  </si>
  <si>
    <t>1213  11001</t>
  </si>
  <si>
    <t>65311100-1</t>
  </si>
  <si>
    <t>էլեկտրականության բաշխում</t>
  </si>
  <si>
    <t xml:space="preserve"> ՄԱ</t>
  </si>
  <si>
    <t>76131100-1</t>
  </si>
  <si>
    <t>գազասպառման համակարգի տեխնիկական սպասարկման ծառայություններ</t>
  </si>
  <si>
    <t>գազի բաշխում</t>
  </si>
  <si>
    <t>70221100-1</t>
  </si>
  <si>
    <t>71911100-17</t>
  </si>
  <si>
    <t>լաբորատորիական ծառայություններ</t>
  </si>
  <si>
    <t>71911100-18</t>
  </si>
  <si>
    <t>71911100-16</t>
  </si>
  <si>
    <t>1213  11002</t>
  </si>
  <si>
    <t>ՄԱՍ I. ԱՊՐԱՆՔՆԵՐ</t>
  </si>
  <si>
    <t>09211110-501</t>
  </si>
  <si>
    <t>շարժիչի յուղեր</t>
  </si>
  <si>
    <t>կգ</t>
  </si>
  <si>
    <t>34351200-571</t>
  </si>
  <si>
    <t>ավտոմեքենաների անիվներ</t>
  </si>
  <si>
    <t>հատ</t>
  </si>
  <si>
    <t>09132200-7</t>
  </si>
  <si>
    <t>բենզին, ռեգուլյար</t>
  </si>
  <si>
    <t>լիտր</t>
  </si>
  <si>
    <t>34351200-572</t>
  </si>
  <si>
    <t>34351200-18</t>
  </si>
  <si>
    <t>31442100-7</t>
  </si>
  <si>
    <t>կուտակիչ մարտկոցներ</t>
  </si>
  <si>
    <t>31442100-8</t>
  </si>
  <si>
    <t>34351200-16</t>
  </si>
  <si>
    <t>09132200-15</t>
  </si>
  <si>
    <t>24951320-501</t>
  </si>
  <si>
    <t>հակասառիչ հեղուկ</t>
  </si>
  <si>
    <t>31442100-1</t>
  </si>
  <si>
    <t>34351200-7</t>
  </si>
  <si>
    <t>34351200-4</t>
  </si>
  <si>
    <t>09211110-502</t>
  </si>
  <si>
    <t>34351200-8</t>
  </si>
  <si>
    <t xml:space="preserve"> էլեկտրականության բաշխում</t>
  </si>
  <si>
    <t>1213  11004</t>
  </si>
  <si>
    <t>72261180-1</t>
  </si>
  <si>
    <t>տեղեկատվական տեխնոլոգիաների ծրագրային ապահովման սպասարկում</t>
  </si>
  <si>
    <t>64211100-5</t>
  </si>
  <si>
    <t>հանրային հեռախոսային ծառայություններ</t>
  </si>
  <si>
    <t>ԳՀ</t>
  </si>
  <si>
    <t>1213  11007</t>
  </si>
  <si>
    <t>30197231-2</t>
  </si>
  <si>
    <t>թղթապանակ, պոլիմերային թաղանթ, ֆայլ</t>
  </si>
  <si>
    <t>39292510-2</t>
  </si>
  <si>
    <t>քանոն, պլաստիկ</t>
  </si>
  <si>
    <t>30192231-2</t>
  </si>
  <si>
    <t>սկոչ</t>
  </si>
  <si>
    <t>35811170-2</t>
  </si>
  <si>
    <t>համազգեստ</t>
  </si>
  <si>
    <t>լրակազմ</t>
  </si>
  <si>
    <t>22811150-4</t>
  </si>
  <si>
    <t>նոթատետրեր</t>
  </si>
  <si>
    <t>30197230-7</t>
  </si>
  <si>
    <t>թղթապանակ</t>
  </si>
  <si>
    <t>35811170-1</t>
  </si>
  <si>
    <t>32421300-1</t>
  </si>
  <si>
    <t>ցանցային բաժանարար</t>
  </si>
  <si>
    <t>30197622-3</t>
  </si>
  <si>
    <t>թուղթ, A4 ֆորմատի</t>
  </si>
  <si>
    <t>39263100-3</t>
  </si>
  <si>
    <t>գրասենյակային լրակազմ</t>
  </si>
  <si>
    <t>30237411-501</t>
  </si>
  <si>
    <t>մկնիկ, համակարգչային, լարով</t>
  </si>
  <si>
    <t>30197120-1</t>
  </si>
  <si>
    <t>կոճգամներ</t>
  </si>
  <si>
    <t>տուփ</t>
  </si>
  <si>
    <t>30192128-2</t>
  </si>
  <si>
    <t>գրիչ գելային</t>
  </si>
  <si>
    <t>30237460-504</t>
  </si>
  <si>
    <t>համակարգչային ստեղնաշարեր</t>
  </si>
  <si>
    <t>30197622-8</t>
  </si>
  <si>
    <t>30197322-2</t>
  </si>
  <si>
    <t>կարիչ, 20-50 թերթի համար</t>
  </si>
  <si>
    <t>39263530-2</t>
  </si>
  <si>
    <t>սեղմակ, մեծ</t>
  </si>
  <si>
    <t>800</t>
  </si>
  <si>
    <t>30192121-4</t>
  </si>
  <si>
    <t>գրիչ գնդիկավոր</t>
  </si>
  <si>
    <t>30197234-4</t>
  </si>
  <si>
    <t>թղթապանակ, կոշտ կազմով</t>
  </si>
  <si>
    <t>30237412-501</t>
  </si>
  <si>
    <t>մկնիկ, համակարգչային, անլար</t>
  </si>
  <si>
    <t>30192125-2</t>
  </si>
  <si>
    <t>մարկերներ</t>
  </si>
  <si>
    <t>30197235-2</t>
  </si>
  <si>
    <t>թղթապանակ` ամրակով</t>
  </si>
  <si>
    <t>30197321-3</t>
  </si>
  <si>
    <t>կարիչ, մինչ― 20 թերթի համար</t>
  </si>
  <si>
    <t>30192710-2</t>
  </si>
  <si>
    <t>սոսնձամատիտ, գրասենյակային</t>
  </si>
  <si>
    <t>09132200-5</t>
  </si>
  <si>
    <t>266.9</t>
  </si>
  <si>
    <t>09132200-9</t>
  </si>
  <si>
    <t>09134200-6</t>
  </si>
  <si>
    <t>դիզելային վառելիք, ամառային</t>
  </si>
  <si>
    <t>09134200-7</t>
  </si>
  <si>
    <t>600</t>
  </si>
  <si>
    <t>19642000-504</t>
  </si>
  <si>
    <t>պոլիէթիլենային պարկ, սննդային</t>
  </si>
  <si>
    <t>44511120-501</t>
  </si>
  <si>
    <t>գոգաթիակներ</t>
  </si>
  <si>
    <t>18421140-504</t>
  </si>
  <si>
    <t>մեկանգամյա օգտագործման ձեռնոցներ</t>
  </si>
  <si>
    <t>զույգ</t>
  </si>
  <si>
    <t>39836000-505</t>
  </si>
  <si>
    <t>ավել, սովորական</t>
  </si>
  <si>
    <t>39831283-505</t>
  </si>
  <si>
    <t>հատակի լվացման լաթ</t>
  </si>
  <si>
    <t>31531300-506</t>
  </si>
  <si>
    <t>տնտեսող լամպեր</t>
  </si>
  <si>
    <t>39831276-501</t>
  </si>
  <si>
    <t>զուգարանների մաքրման նյութեր</t>
  </si>
  <si>
    <t>33761000-506</t>
  </si>
  <si>
    <t>զուգարանի թուղթ, ռուլոնով</t>
  </si>
  <si>
    <t>39812410-504</t>
  </si>
  <si>
    <t>կահույքի փայլեցման միջոց</t>
  </si>
  <si>
    <t>39831242-503</t>
  </si>
  <si>
    <t>լվացքի փոշի ձեռքով լվանալու համար</t>
  </si>
  <si>
    <t>39831273-505</t>
  </si>
  <si>
    <t>հատակի մաքրման նյութեր</t>
  </si>
  <si>
    <t>39831245-503</t>
  </si>
  <si>
    <t>օճառ, հեղուկ</t>
  </si>
  <si>
    <t>39831281-1</t>
  </si>
  <si>
    <t>ապակի մաքրման լաթ</t>
  </si>
  <si>
    <t>300</t>
  </si>
  <si>
    <t>39811300-501</t>
  </si>
  <si>
    <t>հոտազերծիչ, օդի</t>
  </si>
  <si>
    <t>ՄԱՍ II. ԱՇԽԱՏԱՆՔՆԵՐ</t>
  </si>
  <si>
    <t>45461100-3</t>
  </si>
  <si>
    <t>շենքերի, շինությունների ընթացիկ նորոգման աշխատանքներ</t>
  </si>
  <si>
    <t>45461100-2</t>
  </si>
  <si>
    <t>90921100-1</t>
  </si>
  <si>
    <t>ախտահանման ― մակաբույծների ոչնչացման ծառայություններ</t>
  </si>
  <si>
    <t>65111100-1</t>
  </si>
  <si>
    <t>խմելու ջրի բաշխում</t>
  </si>
  <si>
    <t>98111120-505</t>
  </si>
  <si>
    <t>մասնագիտացված կազմակերպությունների կողմից մատուցվող ծառայություններ</t>
  </si>
  <si>
    <t>71351540-1</t>
  </si>
  <si>
    <t>տեխնիկական հսկողության ծառայություններ</t>
  </si>
  <si>
    <t>71351540-2</t>
  </si>
  <si>
    <t>660000</t>
  </si>
  <si>
    <t>98111140-2</t>
  </si>
  <si>
    <t>հեղինակային հսկողության ծառայություններ</t>
  </si>
  <si>
    <t>ՀՄԱ</t>
  </si>
  <si>
    <t>Բաժին N 03  Խումբ N 03  Դաս N 02  Իրավական պաշտպանություն</t>
  </si>
  <si>
    <t>1223  11001</t>
  </si>
  <si>
    <t xml:space="preserve"> 79141100-1</t>
  </si>
  <si>
    <t xml:space="preserve">   իրավական խորհրդատվական և տեղեկատվական ծառայություններ</t>
  </si>
  <si>
    <t>Բաժին N 03  Խումբ N 03  Դաս N 01  Դատարաններ</t>
  </si>
  <si>
    <t>1092     11001</t>
  </si>
  <si>
    <t>64211130-1</t>
  </si>
  <si>
    <t>բջջային հեռախոսների ծառայություններ</t>
  </si>
  <si>
    <t>ՀՀ  արդարադատության նախարարություն</t>
  </si>
  <si>
    <t>1057   11001</t>
  </si>
  <si>
    <t>30234650-505</t>
  </si>
  <si>
    <t>ֆլեշ հիշողություն, 32GB</t>
  </si>
  <si>
    <t>32581180-503</t>
  </si>
  <si>
    <t>տվյալների ― ձայնի կրիչներ</t>
  </si>
  <si>
    <t>30234650-506</t>
  </si>
  <si>
    <t>30192121-504</t>
  </si>
  <si>
    <t>30199410-503</t>
  </si>
  <si>
    <t>ինքնակպչուն թուղթ, A4</t>
  </si>
  <si>
    <t>30121460-12</t>
  </si>
  <si>
    <t>տոներային քարտրիջներ</t>
  </si>
  <si>
    <t>30192128-503</t>
  </si>
  <si>
    <t>30192710-505</t>
  </si>
  <si>
    <t>30197622-6</t>
  </si>
  <si>
    <t>30192720-2</t>
  </si>
  <si>
    <t>գծանշիչ</t>
  </si>
  <si>
    <t>30197233-2</t>
  </si>
  <si>
    <t>թղթապանակ, թելով, թղթյա</t>
  </si>
  <si>
    <t>45461100-8</t>
  </si>
  <si>
    <t>79211180-1</t>
  </si>
  <si>
    <t>ներքին աուդիտի ծառայություններ</t>
  </si>
  <si>
    <t>79211220-1</t>
  </si>
  <si>
    <t>գույքագրման ծառայություններ</t>
  </si>
  <si>
    <t>ՀՀ  արդարադատության նախարարության քրեակատարողական ծառայություն</t>
  </si>
  <si>
    <t>Բաժին N 03  Խումբ N 05  Դաս N 01  Կալանավայրեր</t>
  </si>
  <si>
    <t>1120    11001</t>
  </si>
  <si>
    <t xml:space="preserve"> Քրակատարողական ծառայություններ</t>
  </si>
  <si>
    <t>19212600-2</t>
  </si>
  <si>
    <t>անկողնային ծածկոց</t>
  </si>
  <si>
    <t>39141200-2</t>
  </si>
  <si>
    <t>ներքնակներ</t>
  </si>
  <si>
    <t>39511130-2</t>
  </si>
  <si>
    <t>սավաններ</t>
  </si>
  <si>
    <t>39511170-2</t>
  </si>
  <si>
    <t>բարձերեսներ</t>
  </si>
  <si>
    <t>39511190-2</t>
  </si>
  <si>
    <t>բարձ` բամբակյա</t>
  </si>
  <si>
    <t>71351230-1</t>
  </si>
  <si>
    <t>երկրաբանական հետազոտական ծառայություններ</t>
  </si>
  <si>
    <t>1120    11002</t>
  </si>
  <si>
    <t>45461100-6</t>
  </si>
  <si>
    <t>45461100-5</t>
  </si>
  <si>
    <t>45461100-7</t>
  </si>
  <si>
    <t>79211220-2</t>
  </si>
  <si>
    <t>1120   31002</t>
  </si>
  <si>
    <t>30211280-1</t>
  </si>
  <si>
    <t>համակարգիչ ամբողջը մեկում</t>
  </si>
  <si>
    <t>30239170-2</t>
  </si>
  <si>
    <t>բազմաֆունկցիոնալ սարք` լազերային</t>
  </si>
  <si>
    <t>30239170-4</t>
  </si>
  <si>
    <t>31151120-1</t>
  </si>
  <si>
    <t>անխափան սնուցման աղբյուրներ</t>
  </si>
  <si>
    <t>39111190-1</t>
  </si>
  <si>
    <t>բազկաթոռներ</t>
  </si>
  <si>
    <t>39714200-1</t>
  </si>
  <si>
    <t>օդորակիչ</t>
  </si>
  <si>
    <t>42711170-1</t>
  </si>
  <si>
    <t>լվացքի մեքենաներ</t>
  </si>
  <si>
    <t>1120   31003</t>
  </si>
  <si>
    <t>Քրեակատարողական հիմնարկների շենքային պայմանների բարելավում</t>
  </si>
  <si>
    <t>50531140-1</t>
  </si>
  <si>
    <t>փորձաքննության ծառայություններ</t>
  </si>
  <si>
    <t>50531140-2</t>
  </si>
  <si>
    <t>50531140-3</t>
  </si>
  <si>
    <t>50531140-4</t>
  </si>
  <si>
    <t>50531140-5</t>
  </si>
  <si>
    <t>50531140-6</t>
  </si>
  <si>
    <t>50531140-7</t>
  </si>
  <si>
    <t>50531140-8</t>
  </si>
  <si>
    <t>50531140-9</t>
  </si>
  <si>
    <t>71241200-1</t>
  </si>
  <si>
    <t>նախագծերի պատրաստում, ծախսերի գնահատում</t>
  </si>
  <si>
    <t>71241200-2</t>
  </si>
  <si>
    <t>71241200-3</t>
  </si>
  <si>
    <t>71241200-4</t>
  </si>
  <si>
    <t>71241200-5</t>
  </si>
  <si>
    <t>71241200-6</t>
  </si>
  <si>
    <t>71241200-7</t>
  </si>
  <si>
    <t>71241200-8</t>
  </si>
  <si>
    <t>71241200-9</t>
  </si>
  <si>
    <t>71241200-10</t>
  </si>
  <si>
    <t>71241200-11</t>
  </si>
  <si>
    <t xml:space="preserve">Բաժին N05 </t>
  </si>
  <si>
    <t>Խումբ N06 Դաս N01</t>
  </si>
  <si>
    <t>1071    11001</t>
  </si>
  <si>
    <t xml:space="preserve"> Շրջակա միջավայրի ոլորտում քաղաքականության մշակում,ծրագրերի համակարգում և մոնիտորինգ</t>
  </si>
  <si>
    <t>09132100-1</t>
  </si>
  <si>
    <t>բենզին, պրեմիում</t>
  </si>
  <si>
    <t>09132200-1</t>
  </si>
  <si>
    <t>34331300-2</t>
  </si>
  <si>
    <t>ավտոմեքենաների պահեստամասեր</t>
  </si>
  <si>
    <t>34351200-2</t>
  </si>
  <si>
    <t>Խումբ N04 Դաս N01</t>
  </si>
  <si>
    <t>1155    11002</t>
  </si>
  <si>
    <t>ՄԱՍ III. ԱՇԽԱՏԱՆՔՆԵՐ</t>
  </si>
  <si>
    <t>45111450-1</t>
  </si>
  <si>
    <t>լանդշաֆտային աշխատանքներ կանաչ տարածքների համար</t>
  </si>
  <si>
    <t>ԲՄ</t>
  </si>
  <si>
    <t>71241700-1</t>
  </si>
  <si>
    <t>շինարարական աշխատանքների վերահսկում</t>
  </si>
  <si>
    <t>98111140-1</t>
  </si>
  <si>
    <t xml:space="preserve">Բաժին N01 </t>
  </si>
  <si>
    <t>Խումբ N01 Դաս N03</t>
  </si>
  <si>
    <t xml:space="preserve"> Արտաքին հարաբերություններ</t>
  </si>
  <si>
    <t>1178    11001</t>
  </si>
  <si>
    <t>32521400-1</t>
  </si>
  <si>
    <t>հեռահաղորդակցման համակարգ</t>
  </si>
  <si>
    <t>Խումբ N01 Դաս N02</t>
  </si>
  <si>
    <t xml:space="preserve"> Ֆինանսական և հարկաբյուջետային հարաբերություններ</t>
  </si>
  <si>
    <t>1108    11001</t>
  </si>
  <si>
    <t xml:space="preserve">Պլանավորում՝ բյուջետավորում՝ գանձապետական ծառայություններ՝ պետական պարտքի կառավարում՝ տնտեսական և հարկաբյուջետային քաղաքականության մշակում և մոնիտորինգ </t>
  </si>
  <si>
    <t>39263420-1</t>
  </si>
  <si>
    <t>ամրակ, մեծ</t>
  </si>
  <si>
    <t>30234630-1</t>
  </si>
  <si>
    <t>ֆլեշ հիշողություն, 8GB</t>
  </si>
  <si>
    <t>30121460-4</t>
  </si>
  <si>
    <t>30121460-10</t>
  </si>
  <si>
    <t>30237460-1</t>
  </si>
  <si>
    <t>31442000-1</t>
  </si>
  <si>
    <t>մարտկոց, AA տեսակի</t>
  </si>
  <si>
    <t>30197321-1</t>
  </si>
  <si>
    <t>31441000-1</t>
  </si>
  <si>
    <t>մարտկոց, AAA տեսակի</t>
  </si>
  <si>
    <t>31651400-1</t>
  </si>
  <si>
    <t>մեկուսիչ ժապավեններ</t>
  </si>
  <si>
    <t>30192160-1</t>
  </si>
  <si>
    <t>շտրիխներ</t>
  </si>
  <si>
    <t>30192100-1</t>
  </si>
  <si>
    <t>ռետին հասարակ</t>
  </si>
  <si>
    <t>30192151-1</t>
  </si>
  <si>
    <t>կնիք, ավտոմատ, ուղղանկյուն</t>
  </si>
  <si>
    <t>30236100-2</t>
  </si>
  <si>
    <t>համակարգչի հիշողությունը մեծացնող սարքեր</t>
  </si>
  <si>
    <t>30121460-6</t>
  </si>
  <si>
    <t>30121460-1</t>
  </si>
  <si>
    <t>30121460-8</t>
  </si>
  <si>
    <t>30197112-1</t>
  </si>
  <si>
    <t>կարիչի մետաղալարե կապեր, միջին</t>
  </si>
  <si>
    <t>30237411-1</t>
  </si>
  <si>
    <t>30192231-1</t>
  </si>
  <si>
    <t>30121460-17</t>
  </si>
  <si>
    <t>30121410-2</t>
  </si>
  <si>
    <t>սկաների պարագաներ</t>
  </si>
  <si>
    <t>30121460-22</t>
  </si>
  <si>
    <t>39263520-1</t>
  </si>
  <si>
    <t>սեղմակ, միջին</t>
  </si>
  <si>
    <t>30192133-1</t>
  </si>
  <si>
    <t>սրիչներ</t>
  </si>
  <si>
    <t>30199420-1</t>
  </si>
  <si>
    <t>թուղթ նշումների համար, սոսնձվածքով</t>
  </si>
  <si>
    <t>31685000-1</t>
  </si>
  <si>
    <t>էլեկտրական երկարացման լար</t>
  </si>
  <si>
    <t>30197100-1</t>
  </si>
  <si>
    <t>կարիչի մետաղալարե կապեր, մեծ</t>
  </si>
  <si>
    <t>39263510-1</t>
  </si>
  <si>
    <t>սեղմակ, փոքր</t>
  </si>
  <si>
    <t>38651320-1</t>
  </si>
  <si>
    <t>միկրոժապավենները կարդացող սարքեր</t>
  </si>
  <si>
    <t>30237200-1</t>
  </si>
  <si>
    <t>համակարգիչների պարագաներ</t>
  </si>
  <si>
    <t>30236100-1</t>
  </si>
  <si>
    <t>32421100-1</t>
  </si>
  <si>
    <t>ցանցային մալուխներ</t>
  </si>
  <si>
    <t>մետր</t>
  </si>
  <si>
    <t>30197322-1</t>
  </si>
  <si>
    <t>42991160-1</t>
  </si>
  <si>
    <t>տպագրական սարքերի մասեր ― պարագաներ</t>
  </si>
  <si>
    <t>39263200-1</t>
  </si>
  <si>
    <t>գրասենյակային գիրք, մատյան, 70-200էջ, տողանի, սպիտակ էջերով</t>
  </si>
  <si>
    <t>30192121-2</t>
  </si>
  <si>
    <t>30234300-1</t>
  </si>
  <si>
    <t>դատարկ սկավառակ, առանց տուփի, CD</t>
  </si>
  <si>
    <t>30192780-1</t>
  </si>
  <si>
    <t>էջաբաժանիչ</t>
  </si>
  <si>
    <t>30121460-9</t>
  </si>
  <si>
    <t>39263410-1</t>
  </si>
  <si>
    <t>ամրակ, փոքր</t>
  </si>
  <si>
    <t>39263530-1</t>
  </si>
  <si>
    <t>30121460-3</t>
  </si>
  <si>
    <t>30121460-2</t>
  </si>
  <si>
    <t>30197622-1</t>
  </si>
  <si>
    <t>31531300-1</t>
  </si>
  <si>
    <t>24451141-1</t>
  </si>
  <si>
    <t>ախտահանիչ հեղուկ նյութեր</t>
  </si>
  <si>
    <t>90671100-1</t>
  </si>
  <si>
    <t>ախտահանման և մակաբույծների ոչնչացման</t>
  </si>
  <si>
    <t>64211100-1</t>
  </si>
  <si>
    <t>79531100-1</t>
  </si>
  <si>
    <t>գրավոր թարգմանության ծառայություններ</t>
  </si>
  <si>
    <t>72261160-2</t>
  </si>
  <si>
    <t>ծրագրային ապահովման սպասարկման ծառայություններ</t>
  </si>
  <si>
    <t>72261160-3</t>
  </si>
  <si>
    <t>72261160-4</t>
  </si>
  <si>
    <t>72311240-2</t>
  </si>
  <si>
    <t>տվյալների փոխանցման ծառայություններ</t>
  </si>
  <si>
    <t>72311240-1</t>
  </si>
  <si>
    <t>79631300-1</t>
  </si>
  <si>
    <t xml:space="preserve"> աշխատակազմի զարգացման ծառայություններ</t>
  </si>
  <si>
    <t>50411190-1</t>
  </si>
  <si>
    <t>հակահրդեհային սարքերի վերանորոգման ― պահպանման ծառայություններ</t>
  </si>
  <si>
    <t>60121100-1</t>
  </si>
  <si>
    <t>տաքսի ծառայություններ</t>
  </si>
  <si>
    <t>50411100-1</t>
  </si>
  <si>
    <t>չափող սարքերի վերանորոգման ― պահպանման ծառայություններ</t>
  </si>
  <si>
    <t>90911110-1</t>
  </si>
  <si>
    <t>շենքերի մաքրման ծառայություններ</t>
  </si>
  <si>
    <t>50111180-1</t>
  </si>
  <si>
    <t>ավտոմեքենաների լվացման ― նմանատիպ ծառայություններ</t>
  </si>
  <si>
    <t>75251200-1</t>
  </si>
  <si>
    <t>հակահրդեհային ծառայություններ</t>
  </si>
  <si>
    <t>79961100-1</t>
  </si>
  <si>
    <t>լուսանկարչական ծառայություններ</t>
  </si>
  <si>
    <t>92231200-1</t>
  </si>
  <si>
    <t>մալուխային հեռուստատեսություն</t>
  </si>
  <si>
    <t>22211200-1</t>
  </si>
  <si>
    <t>պաշտոնական ամսագրեր</t>
  </si>
  <si>
    <t>79821170-6</t>
  </si>
  <si>
    <t>տպագրական ― առաքման ծառայություններ</t>
  </si>
  <si>
    <t>79821170-8</t>
  </si>
  <si>
    <t>79821170-10</t>
  </si>
  <si>
    <t>79821170-9</t>
  </si>
  <si>
    <t>79821170-3</t>
  </si>
  <si>
    <t>79821170-1</t>
  </si>
  <si>
    <t>79821170-2</t>
  </si>
  <si>
    <t>79821170-5</t>
  </si>
  <si>
    <t>92421100-1</t>
  </si>
  <si>
    <t>թերթերում հայտարարությունների տպագրման ծառայություն</t>
  </si>
  <si>
    <t>79821170-7</t>
  </si>
  <si>
    <t>50531200-1</t>
  </si>
  <si>
    <t>էլեկտրական սարքերի, սարքավորումների վերանորոգման ― պահպանման ծառայություններ</t>
  </si>
  <si>
    <t>50531200-2</t>
  </si>
  <si>
    <t>1108  31001</t>
  </si>
  <si>
    <t>32421200-6</t>
  </si>
  <si>
    <t>ցանցային բաղադրիչներ</t>
  </si>
  <si>
    <t>30121410-1</t>
  </si>
  <si>
    <t>1006 11003</t>
  </si>
  <si>
    <t>92221100-503</t>
  </si>
  <si>
    <t>հեռուստատեսային արտադրանքի հետ կապված ծառայություններ</t>
  </si>
  <si>
    <t>64235180-504</t>
  </si>
  <si>
    <t>հեռուստահաղորդումների հեռարձակման ծառայություններ</t>
  </si>
  <si>
    <t>79821170-515</t>
  </si>
  <si>
    <t>92211100-503</t>
  </si>
  <si>
    <t>ռադիոարտադրանքի հետ կապված ծառայություններ</t>
  </si>
  <si>
    <t>ՀՀ վիճակագրական կոմիտե</t>
  </si>
  <si>
    <t>Խումբ N03 Դաս N02</t>
  </si>
  <si>
    <t xml:space="preserve"> Ծրագրման և վիճակագրական ընդհանուր ծառայություններ</t>
  </si>
  <si>
    <t>1143  11001</t>
  </si>
  <si>
    <t>30197622-502</t>
  </si>
  <si>
    <t>30199761-501</t>
  </si>
  <si>
    <t>պիտակներ շտրիխ կոդերով</t>
  </si>
  <si>
    <t>30199232-1</t>
  </si>
  <si>
    <t>նամակի ծրար, A4 ձևաչափի</t>
  </si>
  <si>
    <t>22811180-502</t>
  </si>
  <si>
    <t>օրագրեր</t>
  </si>
  <si>
    <t>32551160-1</t>
  </si>
  <si>
    <t>հեռախոսային սարքեր</t>
  </si>
  <si>
    <t>30192112-503</t>
  </si>
  <si>
    <t>թանաք տպագրական մեքենաների համար</t>
  </si>
  <si>
    <t>30236110-502</t>
  </si>
  <si>
    <t>օպերատիվ հիշողություն (ram)</t>
  </si>
  <si>
    <t>30237111-508</t>
  </si>
  <si>
    <t>սնուցման մարտկոց</t>
  </si>
  <si>
    <t>30237112-501</t>
  </si>
  <si>
    <t>սնուցման բլոկ</t>
  </si>
  <si>
    <t>72311240-502</t>
  </si>
  <si>
    <t>1143  11003</t>
  </si>
  <si>
    <t>79821200-675</t>
  </si>
  <si>
    <t>այլ պոլիգրաֆիական արտադրանքի տպագրման ծառայություն</t>
  </si>
  <si>
    <t>79821200-3</t>
  </si>
  <si>
    <t>79821200-678</t>
  </si>
  <si>
    <t>79821200-680</t>
  </si>
  <si>
    <t>79821200-681</t>
  </si>
  <si>
    <t>1143  31001</t>
  </si>
  <si>
    <t xml:space="preserve"> ՀՀ վիճակագրական կոմիտեի տեխնիկական կարողությունների զարգացում</t>
  </si>
  <si>
    <t>30237490-1</t>
  </si>
  <si>
    <t>համակարգչային մոնիտոր</t>
  </si>
  <si>
    <t>30211220-1</t>
  </si>
  <si>
    <t>սեղանի համակարգիչներ</t>
  </si>
  <si>
    <t>30239120-1</t>
  </si>
  <si>
    <t>տպիչ սարք, բազմաֆունկցիոնալ, A4, 23 էջ/րոպե արագության</t>
  </si>
  <si>
    <t>30191200-1</t>
  </si>
  <si>
    <t>կռունկաձև պրոեկտոր</t>
  </si>
  <si>
    <t>30211290-502</t>
  </si>
  <si>
    <t>համակարգչային պլանշետ</t>
  </si>
  <si>
    <t>39138310-1</t>
  </si>
  <si>
    <t xml:space="preserve"> բազկաթոռ, շարժական</t>
  </si>
  <si>
    <t>ՀՀ կադաստրի կոմիտե</t>
  </si>
  <si>
    <t>Բաժին N 01  Խումբ N 06  Դաս N 01  Ընդհանուր բնույթի հանրային ծառայություններ (այլ դասերին
չպատկանող)</t>
  </si>
  <si>
    <t>1012   11001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</si>
  <si>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</si>
  <si>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>71351470-1</t>
  </si>
  <si>
    <t>թվային քարտեզագրման ծառայություններ</t>
  </si>
  <si>
    <t xml:space="preserve">Բաժին N08 </t>
  </si>
  <si>
    <t>Խումբ N03 Դաս N01</t>
  </si>
  <si>
    <t>1007  11001</t>
  </si>
  <si>
    <t>32411130-1</t>
  </si>
  <si>
    <t>համացանց</t>
  </si>
  <si>
    <t xml:space="preserve"> դրամ</t>
  </si>
  <si>
    <t xml:space="preserve"> 64211120-1</t>
  </si>
  <si>
    <t xml:space="preserve">  միջքաղաքային հեռախոսային ծառայություններ</t>
  </si>
  <si>
    <t>72411500-1</t>
  </si>
  <si>
    <t>համացանցային էջերի հոսթինգի ծառայություններ</t>
  </si>
  <si>
    <t>78211180-1</t>
  </si>
  <si>
    <t>ՀՀ Պետական պահպանության ծառայություն</t>
  </si>
  <si>
    <t xml:space="preserve">Բաժին N 03 </t>
  </si>
  <si>
    <t>Խումբ N 01 Դաս N 03</t>
  </si>
  <si>
    <t>1036  11001</t>
  </si>
  <si>
    <t>Պետական պահպանության ծառայություն</t>
  </si>
  <si>
    <t>09132000-501</t>
  </si>
  <si>
    <t>բենզին, սուպեր</t>
  </si>
  <si>
    <t>09132200-501</t>
  </si>
  <si>
    <t>09134210-501</t>
  </si>
  <si>
    <t>դիզելային վառելիք՝ ձմեռային</t>
  </si>
  <si>
    <t>09211100-4</t>
  </si>
  <si>
    <t>09211400-3</t>
  </si>
  <si>
    <t>փոխանցման տուփի յուղեր</t>
  </si>
  <si>
    <t>09211400-4</t>
  </si>
  <si>
    <t>09211650-2</t>
  </si>
  <si>
    <t>արգելակի հեղուկ</t>
  </si>
  <si>
    <t>18231410-502</t>
  </si>
  <si>
    <t>կիտել-տաբատ</t>
  </si>
  <si>
    <t>18231910-502</t>
  </si>
  <si>
    <t>բաճկոն-տաբատ</t>
  </si>
  <si>
    <t>18421120-501</t>
  </si>
  <si>
    <t>փոխկապներ</t>
  </si>
  <si>
    <t>18421170-501</t>
  </si>
  <si>
    <t>գոտիներ</t>
  </si>
  <si>
    <t>18441100-501</t>
  </si>
  <si>
    <t>գլխարկներ</t>
  </si>
  <si>
    <t>18441100-506</t>
  </si>
  <si>
    <t>18811220-1</t>
  </si>
  <si>
    <t>մինչև կոճերը հասնող կոշիկներ</t>
  </si>
  <si>
    <t>18811230-505</t>
  </si>
  <si>
    <t>կիսաճտքավոր կոշիկներ</t>
  </si>
  <si>
    <t>22451180-3</t>
  </si>
  <si>
    <t>պատվերով տպագրվող նյութեր</t>
  </si>
  <si>
    <t>30192160-502</t>
  </si>
  <si>
    <t>30192720-503</t>
  </si>
  <si>
    <t>30197112-502</t>
  </si>
  <si>
    <t>30197323-502</t>
  </si>
  <si>
    <t>կարիչ, 50-ից ավելի թերթի համար</t>
  </si>
  <si>
    <t>30197331-2</t>
  </si>
  <si>
    <t>դակիչ մեծ</t>
  </si>
  <si>
    <t>30199420-502</t>
  </si>
  <si>
    <t>31441000-501</t>
  </si>
  <si>
    <t>31442000-502</t>
  </si>
  <si>
    <t>31531300-2</t>
  </si>
  <si>
    <t>31531300-3</t>
  </si>
  <si>
    <t>32551160-3</t>
  </si>
  <si>
    <t>33761000-1</t>
  </si>
  <si>
    <t>35811190-5</t>
  </si>
  <si>
    <t>ուսադիր</t>
  </si>
  <si>
    <t>35811240-1</t>
  </si>
  <si>
    <t>թևքանշան և այլ պարագաներ</t>
  </si>
  <si>
    <t>35811240-502</t>
  </si>
  <si>
    <t>39221410-1</t>
  </si>
  <si>
    <t>ավելներ</t>
  </si>
  <si>
    <t>39241210-501</t>
  </si>
  <si>
    <t>մկրատ, գրասենյակային</t>
  </si>
  <si>
    <t>39263310-502</t>
  </si>
  <si>
    <t>օրացույց, սեղանի</t>
  </si>
  <si>
    <t>39513200-3</t>
  </si>
  <si>
    <t>թղթե անձեռոցիկ, երկշերտ</t>
  </si>
  <si>
    <t>39513200-502</t>
  </si>
  <si>
    <t>39522330-501</t>
  </si>
  <si>
    <t>մաքրող կտորներ</t>
  </si>
  <si>
    <t>39522330-502</t>
  </si>
  <si>
    <t>39812410-501</t>
  </si>
  <si>
    <t>39831100-501</t>
  </si>
  <si>
    <t>լվացող նյութեր</t>
  </si>
  <si>
    <t>39831100-502</t>
  </si>
  <si>
    <t>39831245-501</t>
  </si>
  <si>
    <t>39831275-3</t>
  </si>
  <si>
    <t>ավտոմեքենաների մաքրող միջոցներ</t>
  </si>
  <si>
    <t>39831275-4</t>
  </si>
  <si>
    <t>39835000-502</t>
  </si>
  <si>
    <t>հատակ մաքրելու ձող, պլաստմասե, փայտյա</t>
  </si>
  <si>
    <t>44163280-1</t>
  </si>
  <si>
    <t>խողովակային ապրանքներ</t>
  </si>
  <si>
    <t>44521170-1</t>
  </si>
  <si>
    <t>կողպեքներ</t>
  </si>
  <si>
    <t>64211110-1</t>
  </si>
  <si>
    <t>տեղային հեռախոսային ծառայություններ</t>
  </si>
  <si>
    <t>72411100-502</t>
  </si>
  <si>
    <t>համացանցային ծառայություններ մատուցողներ (isp)</t>
  </si>
  <si>
    <t>92221120-501</t>
  </si>
  <si>
    <t>թվային հեռուստատեսություն</t>
  </si>
  <si>
    <t>92411100-1</t>
  </si>
  <si>
    <t>թերթերին բաժանորդագրման ծառայություններ</t>
  </si>
  <si>
    <t>1036  31001</t>
  </si>
  <si>
    <t>34141150-4</t>
  </si>
  <si>
    <t>հատուկ նշանակության մեքենաներ</t>
  </si>
  <si>
    <t>34141150-5</t>
  </si>
  <si>
    <t>ՀՀ Ոստիկանություն</t>
  </si>
  <si>
    <t xml:space="preserve"> Բաժին N 03</t>
  </si>
  <si>
    <t xml:space="preserve"> Խումբ N 01</t>
  </si>
  <si>
    <t xml:space="preserve"> Դաս N 01</t>
  </si>
  <si>
    <t xml:space="preserve"> Ոստիկանություն</t>
  </si>
  <si>
    <t>1158 11001</t>
  </si>
  <si>
    <t>24951311-502</t>
  </si>
  <si>
    <t>հակասառեցուցիչ նյութեր</t>
  </si>
  <si>
    <t>34351200-40</t>
  </si>
  <si>
    <t>24951310-7</t>
  </si>
  <si>
    <t>հակասառիչ հեղուկ` A դասի կոնցենտրանտ,  A-40 դասի` 40 C աստիճան սառման ջերմաստիճանով,A-65 դասի` 65 C սառման ջերմաստիճանով</t>
  </si>
  <si>
    <t>09211100-1</t>
  </si>
  <si>
    <t>09211100-519</t>
  </si>
  <si>
    <t>09132200-535</t>
  </si>
  <si>
    <t>09134200-3</t>
  </si>
  <si>
    <t>31421100-1</t>
  </si>
  <si>
    <t>կապարային մարտկոցներ</t>
  </si>
  <si>
    <t>34351200-5</t>
  </si>
  <si>
    <t>09211400-6</t>
  </si>
  <si>
    <t>34351200-63</t>
  </si>
  <si>
    <t>34351200-6</t>
  </si>
  <si>
    <t>24951310-6</t>
  </si>
  <si>
    <t>31421100-2</t>
  </si>
  <si>
    <t>19511500-501</t>
  </si>
  <si>
    <t>ռետինապատված գործվածքներ</t>
  </si>
  <si>
    <t>24911200-512</t>
  </si>
  <si>
    <t>սոսինձ, էմուլսիա</t>
  </si>
  <si>
    <t>30192100-6</t>
  </si>
  <si>
    <t>42991140-513</t>
  </si>
  <si>
    <t>տպագրական սարքերի մաքրման նյութեր</t>
  </si>
  <si>
    <t>09211130-510</t>
  </si>
  <si>
    <t>միներալյուղ</t>
  </si>
  <si>
    <t>18811230-507</t>
  </si>
  <si>
    <t>24931700-501</t>
  </si>
  <si>
    <t>եր―ակիչ պոլիգրաֆիական</t>
  </si>
  <si>
    <t>22451190-508</t>
  </si>
  <si>
    <t>գովասանագրեր ― պատվոգրեր</t>
  </si>
  <si>
    <t>24911200-511</t>
  </si>
  <si>
    <t>39263530-3</t>
  </si>
  <si>
    <t>30192128-6</t>
  </si>
  <si>
    <t>22991190-504</t>
  </si>
  <si>
    <t>կավճապատ թուղթ</t>
  </si>
  <si>
    <t>30197622-15</t>
  </si>
  <si>
    <t>22511100-502</t>
  </si>
  <si>
    <t>օֆսեթ տպագրության կաղապարներ</t>
  </si>
  <si>
    <t>22451190-3</t>
  </si>
  <si>
    <t>44111411-504</t>
  </si>
  <si>
    <t>ներկ, ջրաէմուլսիոն, ակրիլ</t>
  </si>
  <si>
    <t>39263520-507</t>
  </si>
  <si>
    <t>44831500-507</t>
  </si>
  <si>
    <t>լուծիչներ</t>
  </si>
  <si>
    <t>30197649-503</t>
  </si>
  <si>
    <t>թուղթ` օֆսեթային, 160գ</t>
  </si>
  <si>
    <t>39263410-4</t>
  </si>
  <si>
    <t>42991160-517</t>
  </si>
  <si>
    <t>42991140-514</t>
  </si>
  <si>
    <t>18811230-508</t>
  </si>
  <si>
    <t>19511500-502</t>
  </si>
  <si>
    <t>39241130-504</t>
  </si>
  <si>
    <t>ունիվերսալ դանակներ</t>
  </si>
  <si>
    <t>30199420-6</t>
  </si>
  <si>
    <t>30197647-503</t>
  </si>
  <si>
    <t>թուղթ` օֆսեթային, 60գ</t>
  </si>
  <si>
    <t>30197234-7</t>
  </si>
  <si>
    <t>42991140-511</t>
  </si>
  <si>
    <t>09211130-509</t>
  </si>
  <si>
    <t>30192160-7</t>
  </si>
  <si>
    <t>30199232-6</t>
  </si>
  <si>
    <t>նամակի ծրար, A4 ձ―աչափի</t>
  </si>
  <si>
    <t>42991140-512</t>
  </si>
  <si>
    <t>33741200-503</t>
  </si>
  <si>
    <t>ձեռքերի մաքրման միջոցներ</t>
  </si>
  <si>
    <t>30192231-502</t>
  </si>
  <si>
    <t>39221490-504</t>
  </si>
  <si>
    <t>սպունգներ</t>
  </si>
  <si>
    <t>30199230-5</t>
  </si>
  <si>
    <t>նամակի ծրար, A5 ձ―աչափի</t>
  </si>
  <si>
    <t>30197231-509</t>
  </si>
  <si>
    <t>42991160-516</t>
  </si>
  <si>
    <t>39241141-502</t>
  </si>
  <si>
    <t>դանակ` գրասենյակային</t>
  </si>
  <si>
    <t>22991100-504</t>
  </si>
  <si>
    <t>տպագրական թղթերի մշակման հետ կապված նյութեր</t>
  </si>
  <si>
    <t>30192121-7</t>
  </si>
  <si>
    <t>31531610-525</t>
  </si>
  <si>
    <t>խողովակաձ― լամպեր</t>
  </si>
  <si>
    <t>31531610-526</t>
  </si>
  <si>
    <t>39831280-508</t>
  </si>
  <si>
    <t>ապակի մաքրելու միջոց</t>
  </si>
  <si>
    <t>39831282-506</t>
  </si>
  <si>
    <t>կահույք մաքրելու լաթ</t>
  </si>
  <si>
    <t>39831262-503</t>
  </si>
  <si>
    <t>հեղուկ օճառի բաշխիչ սարք</t>
  </si>
  <si>
    <t>39831245-505</t>
  </si>
  <si>
    <t>31531300-525</t>
  </si>
  <si>
    <t>42131490-505</t>
  </si>
  <si>
    <t>սիֆոն</t>
  </si>
  <si>
    <t>39839100-504</t>
  </si>
  <si>
    <t>գոգաթիակ, աղբը հավաքելու համար, ձողով</t>
  </si>
  <si>
    <t>39831100-509</t>
  </si>
  <si>
    <t>39831243-503</t>
  </si>
  <si>
    <t>լվացքի փոշի ավտոմատ</t>
  </si>
  <si>
    <t>18141100-505</t>
  </si>
  <si>
    <t>աշխատանքային ձեռնոցներ</t>
  </si>
  <si>
    <t>31531300-524</t>
  </si>
  <si>
    <t>41111100-501</t>
  </si>
  <si>
    <t>ըմպելու ջուր</t>
  </si>
  <si>
    <t>39836000-515</t>
  </si>
  <si>
    <t>39831283-509</t>
  </si>
  <si>
    <t>39831245-3</t>
  </si>
  <si>
    <t>39831245-504</t>
  </si>
  <si>
    <t>24911200-517</t>
  </si>
  <si>
    <t>33761000-509</t>
  </si>
  <si>
    <t>39831240-509</t>
  </si>
  <si>
    <t>մաքրող նյութեր</t>
  </si>
  <si>
    <t>31521110-507</t>
  </si>
  <si>
    <t>լուսացիր 59,5x59,5</t>
  </si>
  <si>
    <t>39831242-505</t>
  </si>
  <si>
    <t>18511180-557</t>
  </si>
  <si>
    <t>մեդալներ, կրծքանշաններ</t>
  </si>
  <si>
    <t>30232430-2</t>
  </si>
  <si>
    <t>մատնադրոշմային թաղանթ</t>
  </si>
  <si>
    <t>18511180-555</t>
  </si>
  <si>
    <t>18511180-545</t>
  </si>
  <si>
    <t>18511180-554</t>
  </si>
  <si>
    <t>18511180-553</t>
  </si>
  <si>
    <t>18511180-543</t>
  </si>
  <si>
    <t>30232430-1</t>
  </si>
  <si>
    <t>30232430-3</t>
  </si>
  <si>
    <t>18511180-542</t>
  </si>
  <si>
    <t>18511180-551</t>
  </si>
  <si>
    <t>39515440-50</t>
  </si>
  <si>
    <t>ուղղահայաց շերտավարագույր</t>
  </si>
  <si>
    <t>քմ</t>
  </si>
  <si>
    <t>72311240-508</t>
  </si>
  <si>
    <t>32411130-507</t>
  </si>
  <si>
    <t>1158 11003</t>
  </si>
  <si>
    <t>18331200-526</t>
  </si>
  <si>
    <t>վերնաշապիկներ</t>
  </si>
  <si>
    <t>30192121-14</t>
  </si>
  <si>
    <t>18221600-547</t>
  </si>
  <si>
    <t>կոստյումներ</t>
  </si>
  <si>
    <t>39241210-2</t>
  </si>
  <si>
    <t>18331200-530</t>
  </si>
  <si>
    <t>30197234-11</t>
  </si>
  <si>
    <t>30192231-503</t>
  </si>
  <si>
    <t>18221600-537</t>
  </si>
  <si>
    <t>18811230-512</t>
  </si>
  <si>
    <t>39263520-508</t>
  </si>
  <si>
    <t>18421120-513</t>
  </si>
  <si>
    <t>փողկապներ</t>
  </si>
  <si>
    <t>39263400-1</t>
  </si>
  <si>
    <t>ամրակ, միջին</t>
  </si>
  <si>
    <t>18211100-524</t>
  </si>
  <si>
    <t>կիսավերարկու</t>
  </si>
  <si>
    <t>39292530-503</t>
  </si>
  <si>
    <t>քանոն` մետաղյա</t>
  </si>
  <si>
    <t>18231600-511</t>
  </si>
  <si>
    <t>սվիտերներ</t>
  </si>
  <si>
    <t>30192130-3</t>
  </si>
  <si>
    <t>մատիտներ</t>
  </si>
  <si>
    <t>18221600-539</t>
  </si>
  <si>
    <t>30197231-510</t>
  </si>
  <si>
    <t>30192160-4</t>
  </si>
  <si>
    <t>39241141-503</t>
  </si>
  <si>
    <t>18311210-512</t>
  </si>
  <si>
    <t>ներքնաշապիկներ</t>
  </si>
  <si>
    <t>30192720-8</t>
  </si>
  <si>
    <t>30197322-7</t>
  </si>
  <si>
    <t>30197331-3</t>
  </si>
  <si>
    <t>30192780-2</t>
  </si>
  <si>
    <t>18441100-521</t>
  </si>
  <si>
    <t>18331200-527</t>
  </si>
  <si>
    <t>18211100-523</t>
  </si>
  <si>
    <t>30197622-20</t>
  </si>
  <si>
    <t>18441100-522</t>
  </si>
  <si>
    <t>72411100-506</t>
  </si>
  <si>
    <t>51241100-502</t>
  </si>
  <si>
    <t>նավիգացիոն սարքերի տեղադրման ծառայություններ</t>
  </si>
  <si>
    <t>79811100-509</t>
  </si>
  <si>
    <t>թվային տպագրության ծառայություններ</t>
  </si>
  <si>
    <t>1158 11005</t>
  </si>
  <si>
    <t>30234400-2</t>
  </si>
  <si>
    <t>դատարկ սկավառակ, առանց տուփի, DVD</t>
  </si>
  <si>
    <t>30197622-12</t>
  </si>
  <si>
    <t>30121460-541</t>
  </si>
  <si>
    <t>30121460-540</t>
  </si>
  <si>
    <t>30121460-564</t>
  </si>
  <si>
    <t>22981210-501</t>
  </si>
  <si>
    <t>վարորդական վկայականների ― տրանսպորտային միջոցների հաշվառման վկայագրերի տպագրման համար ներկող ժապավեն</t>
  </si>
  <si>
    <t>30234300-2</t>
  </si>
  <si>
    <t>30164000-503</t>
  </si>
  <si>
    <t>պլաստիկ քարտ</t>
  </si>
  <si>
    <t>30234640-1</t>
  </si>
  <si>
    <t>ֆլեշ հիշողություն, 16GB</t>
  </si>
  <si>
    <t>1158 11007</t>
  </si>
  <si>
    <t>30121500-513</t>
  </si>
  <si>
    <t>քարտրիջներ</t>
  </si>
  <si>
    <t>30193200-11</t>
  </si>
  <si>
    <t>փաստաթղթերի համար նախատեսված, սեղանի վրա դրվող դարակաշարեր</t>
  </si>
  <si>
    <t>30192710-9</t>
  </si>
  <si>
    <t>30121500-512</t>
  </si>
  <si>
    <t>30197622-14</t>
  </si>
  <si>
    <t>30192136-3</t>
  </si>
  <si>
    <t>մատիտ, գրաֆիտե, տեղադրվող միջուկով</t>
  </si>
  <si>
    <t>30192154-4</t>
  </si>
  <si>
    <t>կնիքի լրացուցիչ բարձիկներ</t>
  </si>
  <si>
    <t>39241141-504</t>
  </si>
  <si>
    <t>30121500-514</t>
  </si>
  <si>
    <t>39263410-5</t>
  </si>
  <si>
    <t>30197232-9</t>
  </si>
  <si>
    <t>թղթապանակ, արագակար, թղթյա</t>
  </si>
  <si>
    <t>22991160-6</t>
  </si>
  <si>
    <t>ջերմազգայուն թուղթ</t>
  </si>
  <si>
    <t>30197321-5</t>
  </si>
  <si>
    <t>30197622-19</t>
  </si>
  <si>
    <t>30197322-6</t>
  </si>
  <si>
    <t>1158 11010</t>
  </si>
  <si>
    <t>09211400-2</t>
  </si>
  <si>
    <t>34331300-13</t>
  </si>
  <si>
    <t>34331300-11</t>
  </si>
  <si>
    <t>34331300-10</t>
  </si>
  <si>
    <t>34331300-9</t>
  </si>
  <si>
    <t>09134210-3</t>
  </si>
  <si>
    <t>դիզելային վառելիք` ձմեռային</t>
  </si>
  <si>
    <t>09132200-6</t>
  </si>
  <si>
    <t>09211650-4</t>
  </si>
  <si>
    <t>09211100-7</t>
  </si>
  <si>
    <t>24951310-5</t>
  </si>
  <si>
    <t>09211100-6</t>
  </si>
  <si>
    <t>44141200-4</t>
  </si>
  <si>
    <t>շրջանակներ</t>
  </si>
  <si>
    <t>18331300-1</t>
  </si>
  <si>
    <t>պոլո շապիկներ</t>
  </si>
  <si>
    <t>18331300-2</t>
  </si>
  <si>
    <t>18221600-2</t>
  </si>
  <si>
    <t>35811160-1</t>
  </si>
  <si>
    <t>մարտական հանդերձանք</t>
  </si>
  <si>
    <t>18211100-8</t>
  </si>
  <si>
    <t>18231400-5</t>
  </si>
  <si>
    <t>տաբատներ</t>
  </si>
  <si>
    <t>18231400-4</t>
  </si>
  <si>
    <t>18811190-3</t>
  </si>
  <si>
    <t>ամենօրյա կոշկեղեն</t>
  </si>
  <si>
    <t>18311210-5</t>
  </si>
  <si>
    <t>18421170-3</t>
  </si>
  <si>
    <t>18311210-6</t>
  </si>
  <si>
    <t>30197622-10</t>
  </si>
  <si>
    <t>35821400-2</t>
  </si>
  <si>
    <t>դրոշներ</t>
  </si>
  <si>
    <t>18441100-9</t>
  </si>
  <si>
    <t>18441100-10</t>
  </si>
  <si>
    <t>18231910-3</t>
  </si>
  <si>
    <t>բաճկոն ― տաբատ</t>
  </si>
  <si>
    <t>37451580-2</t>
  </si>
  <si>
    <t>վոլեյբոլի գնդակներ</t>
  </si>
  <si>
    <t>37451830-1</t>
  </si>
  <si>
    <t>վոլեյբոլի ցանց</t>
  </si>
  <si>
    <t>37451860-1</t>
  </si>
  <si>
    <t>դարպասի ցանց</t>
  </si>
  <si>
    <t>32351150-1</t>
  </si>
  <si>
    <t>ալեհավաքներ ― արտացոլիչներ</t>
  </si>
  <si>
    <t>30237111-1</t>
  </si>
  <si>
    <t>32251200-1</t>
  </si>
  <si>
    <t>ականջակալներ խոսափողով</t>
  </si>
  <si>
    <t>37451290-1</t>
  </si>
  <si>
    <t>ֆուտբոլի գնդակներ</t>
  </si>
  <si>
    <t>37461170-1</t>
  </si>
  <si>
    <t>սեղանի թենիսի գնդակներ</t>
  </si>
  <si>
    <t>37451700-1</t>
  </si>
  <si>
    <t>սեղանի թենիսի ցանց</t>
  </si>
  <si>
    <t>37461180-1</t>
  </si>
  <si>
    <t>սեղանի թենիսի ձեռնաթիակներ</t>
  </si>
  <si>
    <t>39221410-3</t>
  </si>
  <si>
    <t>39522330-2</t>
  </si>
  <si>
    <t>39811300-2</t>
  </si>
  <si>
    <t>44411110-2</t>
  </si>
  <si>
    <t>ջրի ծորակ, 1 փականով</t>
  </si>
  <si>
    <t>24451141-5</t>
  </si>
  <si>
    <t>39831280-3</t>
  </si>
  <si>
    <t>24911500-2</t>
  </si>
  <si>
    <t>սոսինձ (աէրոզոլ)</t>
  </si>
  <si>
    <t>30192233-2</t>
  </si>
  <si>
    <t>սիլիկոն</t>
  </si>
  <si>
    <t>44511120-3</t>
  </si>
  <si>
    <t>44511200-1</t>
  </si>
  <si>
    <t>ձեռքի սղոցներ</t>
  </si>
  <si>
    <t>39221190-1</t>
  </si>
  <si>
    <t>խմելու ջրի տարաներ</t>
  </si>
  <si>
    <t>31531300-7</t>
  </si>
  <si>
    <t>31684400-4</t>
  </si>
  <si>
    <t>վարդակ</t>
  </si>
  <si>
    <t>44411120-2</t>
  </si>
  <si>
    <t>ջրի ծորակ, 2 փականով</t>
  </si>
  <si>
    <t>44192400-2</t>
  </si>
  <si>
    <t>գաջ, գիպսային</t>
  </si>
  <si>
    <t>տոննա</t>
  </si>
  <si>
    <t>39221480-1</t>
  </si>
  <si>
    <t>զուգարանի խոզանակներ</t>
  </si>
  <si>
    <t>31512360-1</t>
  </si>
  <si>
    <t>լուսարձակներ</t>
  </si>
  <si>
    <t>44521120-4</t>
  </si>
  <si>
    <t>դռան փականներ</t>
  </si>
  <si>
    <t>44521121-3</t>
  </si>
  <si>
    <t>դռան փականի միջուկ</t>
  </si>
  <si>
    <t>31686000-2</t>
  </si>
  <si>
    <t>խրոց սովորական</t>
  </si>
  <si>
    <t>39224333-2</t>
  </si>
  <si>
    <t>դույլ մետաղական</t>
  </si>
  <si>
    <t>33191350-2</t>
  </si>
  <si>
    <t>անվասայլակներ</t>
  </si>
  <si>
    <t>44511170-2</t>
  </si>
  <si>
    <t>փոցխեր</t>
  </si>
  <si>
    <t>44521121-2</t>
  </si>
  <si>
    <t>44511110-3</t>
  </si>
  <si>
    <t>բահեր</t>
  </si>
  <si>
    <t>44511700-2</t>
  </si>
  <si>
    <t>հարթաշուրթ</t>
  </si>
  <si>
    <t>44163170-1</t>
  </si>
  <si>
    <t>ռետինե խողովակ</t>
  </si>
  <si>
    <t>39835000-2</t>
  </si>
  <si>
    <t>44163280-9</t>
  </si>
  <si>
    <t>44163280-6</t>
  </si>
  <si>
    <t>44921500-2</t>
  </si>
  <si>
    <t>ծեփամածիկ` գիպսային</t>
  </si>
  <si>
    <t>44511190-1</t>
  </si>
  <si>
    <t>կացիններ</t>
  </si>
  <si>
    <t>31211221-2</t>
  </si>
  <si>
    <t>անջատիչներ</t>
  </si>
  <si>
    <t>44521120-3</t>
  </si>
  <si>
    <t>44163280-5</t>
  </si>
  <si>
    <t>24451141-4</t>
  </si>
  <si>
    <t>31512360-2</t>
  </si>
  <si>
    <t>31531500-3</t>
  </si>
  <si>
    <t>ցերեկային լամպ 60սմ</t>
  </si>
  <si>
    <t>39831246-3</t>
  </si>
  <si>
    <t>օճառ հեղուկ</t>
  </si>
  <si>
    <t>39835000-4</t>
  </si>
  <si>
    <t>1158 31001</t>
  </si>
  <si>
    <t>32341110-1</t>
  </si>
  <si>
    <t>բարձրախոսներ</t>
  </si>
  <si>
    <t>39714240-501</t>
  </si>
  <si>
    <t>օդորակիչ, 24000 BTU</t>
  </si>
  <si>
    <t>38431160-4</t>
  </si>
  <si>
    <t>քրոմատոգրաֆներ</t>
  </si>
  <si>
    <t>32231400-504</t>
  </si>
  <si>
    <t>հեռուստատեսության փակ համակարգի տեսախցիկներ</t>
  </si>
  <si>
    <t>39121200-503</t>
  </si>
  <si>
    <t>սեղաններ</t>
  </si>
  <si>
    <t>38431200-2</t>
  </si>
  <si>
    <t>մասս-սպեկտրոմետրեր</t>
  </si>
  <si>
    <t>ՀԲՄ</t>
  </si>
  <si>
    <t>30211200-502</t>
  </si>
  <si>
    <t>դյուրակիր համակարգիչներ</t>
  </si>
  <si>
    <t>30216400-501</t>
  </si>
  <si>
    <t>Հատուկ փաստաթղթեր կարդացող սարքեր</t>
  </si>
  <si>
    <t>38431160-3</t>
  </si>
  <si>
    <t>30211220-516</t>
  </si>
  <si>
    <t>31151120-512</t>
  </si>
  <si>
    <t>45221142-1</t>
  </si>
  <si>
    <t>ընդհանուր շինարարական աշխատանքներ</t>
  </si>
  <si>
    <t>39111230-505</t>
  </si>
  <si>
    <t>փոքր բազմոցներ</t>
  </si>
  <si>
    <t>30232130-504</t>
  </si>
  <si>
    <t>գունավոր տպիչներ</t>
  </si>
  <si>
    <t>39714220-501</t>
  </si>
  <si>
    <t>օդորակիչ,12000 BTU</t>
  </si>
  <si>
    <t>30232110-507</t>
  </si>
  <si>
    <t>լազերային տպիչներ</t>
  </si>
  <si>
    <t>30232480-501</t>
  </si>
  <si>
    <t>տեղեկությունների պահպանման կրիչներ</t>
  </si>
  <si>
    <t>30237200-502</t>
  </si>
  <si>
    <t>30237460-4</t>
  </si>
  <si>
    <t>30237490-505</t>
  </si>
  <si>
    <t>38651160-4</t>
  </si>
  <si>
    <t>թվային լուսանկարչական ապարատներ</t>
  </si>
  <si>
    <t>32551190-507</t>
  </si>
  <si>
    <t>հանրային հեռախոսներ</t>
  </si>
  <si>
    <t>30211220-509</t>
  </si>
  <si>
    <t>39138120-504</t>
  </si>
  <si>
    <t>աթոռ փայտյա</t>
  </si>
  <si>
    <t>45221142-3</t>
  </si>
  <si>
    <t>Հանրային հեռարձակողի խորհուրդ</t>
  </si>
  <si>
    <t>1042  11007</t>
  </si>
  <si>
    <t>79211150-504</t>
  </si>
  <si>
    <t>աուդիտորական ծառայություններ</t>
  </si>
  <si>
    <t>79211150-508</t>
  </si>
  <si>
    <t>79211150-509</t>
  </si>
  <si>
    <t>ՀՀ հաշվեքննիչ պալատ</t>
  </si>
  <si>
    <t>Խումբ N01 Դաս N01</t>
  </si>
  <si>
    <t>Օրենսդիր և գործադիր մարմիններ, պետական կառավարում</t>
  </si>
  <si>
    <t>1161  11001</t>
  </si>
  <si>
    <t xml:space="preserve"> 09132200-1</t>
  </si>
  <si>
    <t xml:space="preserve"> 09132200-2</t>
  </si>
  <si>
    <t xml:space="preserve"> 64211100-1</t>
  </si>
  <si>
    <t xml:space="preserve"> 72411100-1</t>
  </si>
  <si>
    <t xml:space="preserve">Մարդու իրավունքների պաշտպանի աշխատակազմ </t>
  </si>
  <si>
    <t xml:space="preserve">Բաժին N03 </t>
  </si>
  <si>
    <t xml:space="preserve"> Իրավական պաշտպանություն</t>
  </si>
  <si>
    <t>1060  11001</t>
  </si>
  <si>
    <t xml:space="preserve"> Մարդու իրավունքների և հիմնարար ազատությունների պաշտպանության ծառայությունների տրամադրում Մարդու իրավունքների և հիմնարար ազատությունների պաշտպանության ծառայությունների տրամադրում</t>
  </si>
  <si>
    <t>09132200-503</t>
  </si>
  <si>
    <t>64211130-504</t>
  </si>
  <si>
    <t>64211130-3</t>
  </si>
  <si>
    <t>64211120-1</t>
  </si>
  <si>
    <t>միջքաղաքային հեռախոսային ծառայություններ</t>
  </si>
  <si>
    <t>79111200-1</t>
  </si>
  <si>
    <t>ներկայացուցչական ծառայություններ</t>
  </si>
  <si>
    <t>79821180-526</t>
  </si>
  <si>
    <t>տպագրական ― բաշխման ծառայություններ</t>
  </si>
  <si>
    <t>79821180-530</t>
  </si>
  <si>
    <t>79821180-527</t>
  </si>
  <si>
    <t>79821180-520</t>
  </si>
  <si>
    <t>79821180-521</t>
  </si>
  <si>
    <t>79821180-523</t>
  </si>
  <si>
    <t>79821180-529</t>
  </si>
  <si>
    <t>79821180-519</t>
  </si>
  <si>
    <t>79821180-522</t>
  </si>
  <si>
    <t>79821180-1</t>
  </si>
  <si>
    <t>ձեռնարկների ― բրոշյուրների տպագրման ծառայություններ</t>
  </si>
  <si>
    <t>79531100-3</t>
  </si>
  <si>
    <t>79541100-507</t>
  </si>
  <si>
    <t>բանավոր թարգմանության ծառայություններ</t>
  </si>
  <si>
    <t>79541100-508</t>
  </si>
  <si>
    <t>1060  11002</t>
  </si>
  <si>
    <t>Խումբ N07 Դաս N01</t>
  </si>
  <si>
    <t>1180  11001</t>
  </si>
  <si>
    <t xml:space="preserve">Քրեական գործերով վարույթի իրականացում </t>
  </si>
  <si>
    <t>64211100-2</t>
  </si>
  <si>
    <t>65211100-1</t>
  </si>
  <si>
    <t>1180  31001</t>
  </si>
  <si>
    <t>30239170-1</t>
  </si>
  <si>
    <t>Բազմաֆունկցիոնալ սարք՝ լազերային</t>
  </si>
  <si>
    <t>hատ</t>
  </si>
  <si>
    <t>1180  31004</t>
  </si>
  <si>
    <t>45611300-4</t>
  </si>
  <si>
    <t>այլ շենքերի, շինությունների հիմնանորոգում</t>
  </si>
  <si>
    <t>71351540-3</t>
  </si>
  <si>
    <t>տեխնիկական հսկողության
ծառայություններ</t>
  </si>
  <si>
    <t xml:space="preserve">Բաժին N09 </t>
  </si>
  <si>
    <t>Խումբ N05 Դաս N02</t>
  </si>
  <si>
    <t>1180  11002</t>
  </si>
  <si>
    <t>80521100-1</t>
  </si>
  <si>
    <t>ուսուցման ծրագրերի հետ կապված ծառայություններ</t>
  </si>
  <si>
    <t>Բաժին N 04  Խումբ N 04  Դաս N 03  Շինարարություն</t>
  </si>
  <si>
    <t>1103     11002</t>
  </si>
  <si>
    <t xml:space="preserve"> Նորմատիվատեխնիկական փաստաթղթերի մշակում և տեղայնացում</t>
  </si>
  <si>
    <t>71241200-19</t>
  </si>
  <si>
    <t>Նախագծերի պատրաստում, ծախսերի գնահատում</t>
  </si>
  <si>
    <t>Բաժին N 06  Խումբ N 01  Դաս N 01  Բնակարանային շինարարություն</t>
  </si>
  <si>
    <t>1103     21001</t>
  </si>
  <si>
    <t>71241200-36</t>
  </si>
  <si>
    <t>Բաժին N 06  Խումբ N 02  Դաս N 01  Համայնքային զարգացում</t>
  </si>
  <si>
    <t>1103     11003</t>
  </si>
  <si>
    <t>71241200-591</t>
  </si>
  <si>
    <t>ՀՀ հակակոռուպցիոն կոմիտե</t>
  </si>
  <si>
    <t>1231  11001</t>
  </si>
  <si>
    <t>24911200-504</t>
  </si>
  <si>
    <t>30237460-501</t>
  </si>
  <si>
    <t>30121460-518</t>
  </si>
  <si>
    <t>30192130-501</t>
  </si>
  <si>
    <t>30197321-501</t>
  </si>
  <si>
    <t>30121460-517</t>
  </si>
  <si>
    <t>39263400-503</t>
  </si>
  <si>
    <t>30197322-501</t>
  </si>
  <si>
    <t>30197234-2</t>
  </si>
  <si>
    <t>30237100-1</t>
  </si>
  <si>
    <t>համակարգիչների մասեր</t>
  </si>
  <si>
    <t>30192720-501</t>
  </si>
  <si>
    <t>30192128-501</t>
  </si>
  <si>
    <t>30197112-501</t>
  </si>
  <si>
    <t>30197230-501</t>
  </si>
  <si>
    <t>39241141-1</t>
  </si>
  <si>
    <t>30121460-514</t>
  </si>
  <si>
    <t>30197234-501</t>
  </si>
  <si>
    <t>39263530-503</t>
  </si>
  <si>
    <t>39263510-501</t>
  </si>
  <si>
    <t>30192127-501</t>
  </si>
  <si>
    <t>գրչատուփեր</t>
  </si>
  <si>
    <t>30199420-501</t>
  </si>
  <si>
    <t>30192114-1</t>
  </si>
  <si>
    <t>թանաք, կնիքի բարձիկի համար</t>
  </si>
  <si>
    <t>39263320-1</t>
  </si>
  <si>
    <t>օրացույց, պատի</t>
  </si>
  <si>
    <t>30192710-501</t>
  </si>
  <si>
    <t>30192133-501</t>
  </si>
  <si>
    <t>39224342-501</t>
  </si>
  <si>
    <t>աղբարկղ, մետաղյա</t>
  </si>
  <si>
    <t>30192100-501</t>
  </si>
  <si>
    <t>30197231-501</t>
  </si>
  <si>
    <t>39263520-503</t>
  </si>
  <si>
    <t>30192780-501</t>
  </si>
  <si>
    <t>30192121-501</t>
  </si>
  <si>
    <t>30199290-501</t>
  </si>
  <si>
    <t>ծրար (Eurostandard)</t>
  </si>
  <si>
    <t>22811180-501</t>
  </si>
  <si>
    <t>30121460-516</t>
  </si>
  <si>
    <t>30234300-501</t>
  </si>
  <si>
    <t>30234400-501</t>
  </si>
  <si>
    <t>45311135-501</t>
  </si>
  <si>
    <t>ցածր լարման սարքերի տեղադրման աշխատանքներ</t>
  </si>
  <si>
    <t>1231 11003</t>
  </si>
  <si>
    <t xml:space="preserve">  Վերապատրաստման և  հատուկ ուսուցման կազմակերպում</t>
  </si>
  <si>
    <t>72261110-19</t>
  </si>
  <si>
    <t>ծրագրային ապահովման մշակման ծառայություններ</t>
  </si>
  <si>
    <t>ՀՀ Վայոց ձորի մարզպետարան</t>
  </si>
  <si>
    <t>1051  11001</t>
  </si>
  <si>
    <t>48761100-1</t>
  </si>
  <si>
    <t>հակավիրուսային համակարգչային ծրագրային փաթեթներ</t>
  </si>
  <si>
    <t>48441300-1</t>
  </si>
  <si>
    <t>հաշվապահական համակարգչային ծրագրային փաթեթներ</t>
  </si>
  <si>
    <t>Հավելված N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</si>
</sst>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  <numFmt numFmtId="171" formatCode="_(* #,##0.0_);_(* \(#,##0.0\);_(* &quot;-&quot;?_);_(@_)"/>
    <numFmt numFmtId="172" formatCode="_([$€-2]* #,##0.00_);_([$€-2]* \(#,##0.00\);_([$€-2]* &quot;-&quot;??_)"/>
    <numFmt numFmtId="173" formatCode="_-* #,##0.0_р_._-;\-* #,##0.0_р_._-;_-* &quot;-&quot;?_р_._-;_-@_-"/>
    <numFmt numFmtId="174" formatCode="_-* #,##0.00\ _р_._-;\-* #,##0.00\ _р_._-;_-* &quot;-&quot;??\ _р_._-;_-@_-"/>
    <numFmt numFmtId="175" formatCode="_-* #,##0.00_-;\-* #,##0.00_-;_-* &quot;-&quot;??_-;_-@_-"/>
    <numFmt numFmtId="176" formatCode="General_)"/>
    <numFmt numFmtId="177" formatCode="_-* #,##0.0\ _₽_-;\-* #,##0.0\ _₽_-;_-* &quot;-&quot;?\ _₽_-;_-@_-"/>
    <numFmt numFmtId="178" formatCode="##,##0;\(##,##0\);\-"/>
    <numFmt numFmtId="179" formatCode="0.0"/>
    <numFmt numFmtId="180" formatCode="0.0_);\(0.0\)"/>
    <numFmt numFmtId="181" formatCode="0.00_);\(0.00\)"/>
    <numFmt numFmtId="182" formatCode="_(* #,##0_);_(* \(#,##0\);_(* &quot;-&quot;??_);_(@_)"/>
    <numFmt numFmtId="183" formatCode="0_);\(0\)"/>
    <numFmt numFmtId="184" formatCode="##,##0.00"/>
    <numFmt numFmtId="185" formatCode="##,##0"/>
    <numFmt numFmtId="186" formatCode="_-* #,##0\ _ _-;\-* #,##0\ _ _-;_-* &quot;-&quot;??\ _ _-;_-@_-"/>
  </numFmts>
  <fonts count="18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2"/>
      <name val="GHEA Grapalat"/>
      <family val="2"/>
    </font>
    <font>
      <i/>
      <sz val="8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1"/>
      <color theme="1"/>
      <name val="GHEA Grapalat"/>
      <family val="3"/>
    </font>
    <font>
      <sz val="11"/>
      <name val="Times Armenian"/>
      <family val="1"/>
    </font>
    <font>
      <b/>
      <i/>
      <sz val="11"/>
      <color theme="1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i/>
      <sz val="11"/>
      <color theme="1"/>
      <name val="GHEA Grapalat"/>
      <family val="3"/>
    </font>
    <font>
      <sz val="10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b/>
      <sz val="14"/>
      <name val="GHEA Grapalat"/>
      <family val="3"/>
    </font>
    <font>
      <b/>
      <sz val="10"/>
      <color theme="1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b/>
      <sz val="14"/>
      <name val="GHEA Grapalat"/>
      <family val="2"/>
    </font>
    <font>
      <u/>
      <sz val="11"/>
      <name val="GHEA Grapalat"/>
      <family val="3"/>
    </font>
    <font>
      <sz val="12"/>
      <name val="Times Armenian"/>
      <family val="1"/>
    </font>
    <font>
      <sz val="12"/>
      <color indexed="8"/>
      <name val="GHEA Grapalat"/>
      <family val="3"/>
    </font>
    <font>
      <sz val="12"/>
      <color theme="0"/>
      <name val="GHEA Grapalat"/>
      <family val="3"/>
    </font>
    <font>
      <sz val="11"/>
      <name val="Arial"/>
      <family val="2"/>
    </font>
    <font>
      <sz val="12"/>
      <color rgb="FF333333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92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0" fontId="16" fillId="0" borderId="0"/>
    <xf numFmtId="165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8" fillId="0" borderId="0"/>
    <xf numFmtId="0" fontId="13" fillId="0" borderId="0"/>
    <xf numFmtId="0" fontId="7" fillId="0" borderId="0"/>
    <xf numFmtId="0" fontId="20" fillId="0" borderId="0">
      <alignment horizontal="left" vertical="top" wrapText="1"/>
    </xf>
    <xf numFmtId="166" fontId="20" fillId="0" borderId="0" applyFill="0" applyBorder="0" applyProtection="0">
      <alignment horizontal="right" vertical="top"/>
    </xf>
    <xf numFmtId="0" fontId="6" fillId="0" borderId="0"/>
    <xf numFmtId="169" fontId="6" fillId="0" borderId="0" applyFont="0" applyFill="0" applyBorder="0" applyAlignment="0" applyProtection="0"/>
    <xf numFmtId="0" fontId="21" fillId="0" borderId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0" fontId="22" fillId="0" borderId="0"/>
    <xf numFmtId="0" fontId="11" fillId="0" borderId="0"/>
    <xf numFmtId="0" fontId="16" fillId="0" borderId="0"/>
    <xf numFmtId="164" fontId="16" fillId="0" borderId="0" applyFont="0" applyFill="0" applyBorder="0" applyAlignment="0" applyProtection="0"/>
    <xf numFmtId="0" fontId="24" fillId="0" borderId="0"/>
    <xf numFmtId="0" fontId="17" fillId="0" borderId="0"/>
    <xf numFmtId="165" fontId="16" fillId="0" borderId="0" applyFont="0" applyFill="0" applyBorder="0" applyAlignment="0" applyProtection="0"/>
    <xf numFmtId="0" fontId="11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6" fillId="33" borderId="0" applyNumberFormat="0" applyBorder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7" fillId="4" borderId="0" applyNumberFormat="0" applyBorder="0" applyAlignment="0" applyProtection="0"/>
    <xf numFmtId="0" fontId="28" fillId="7" borderId="12" applyNumberFormat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0" borderId="9" applyNumberFormat="0" applyFill="0" applyAlignment="0" applyProtection="0"/>
    <xf numFmtId="0" fontId="33" fillId="0" borderId="10" applyNumberFormat="0" applyFill="0" applyAlignment="0" applyProtection="0"/>
    <xf numFmtId="0" fontId="34" fillId="0" borderId="11" applyNumberFormat="0" applyFill="0" applyAlignment="0" applyProtection="0"/>
    <xf numFmtId="0" fontId="34" fillId="0" borderId="0" applyNumberFormat="0" applyFill="0" applyBorder="0" applyAlignment="0" applyProtection="0"/>
    <xf numFmtId="0" fontId="35" fillId="6" borderId="12" applyNumberFormat="0" applyAlignment="0" applyProtection="0"/>
    <xf numFmtId="0" fontId="36" fillId="0" borderId="14" applyNumberFormat="0" applyFill="0" applyAlignment="0" applyProtection="0"/>
    <xf numFmtId="0" fontId="37" fillId="5" borderId="0" applyNumberFormat="0" applyBorder="0" applyAlignment="0" applyProtection="0"/>
    <xf numFmtId="0" fontId="38" fillId="7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17" applyNumberFormat="0" applyFill="0" applyAlignment="0" applyProtection="0"/>
    <xf numFmtId="0" fontId="41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166" fontId="45" fillId="0" borderId="0" applyFill="0" applyBorder="0" applyProtection="0">
      <alignment horizontal="right" vertical="top"/>
    </xf>
    <xf numFmtId="0" fontId="11" fillId="0" borderId="0"/>
    <xf numFmtId="0" fontId="46" fillId="0" borderId="0"/>
    <xf numFmtId="43" fontId="16" fillId="0" borderId="0" applyFont="0" applyFill="0" applyBorder="0" applyAlignment="0" applyProtection="0"/>
    <xf numFmtId="0" fontId="16" fillId="0" borderId="0"/>
    <xf numFmtId="0" fontId="11" fillId="0" borderId="0"/>
    <xf numFmtId="0" fontId="19" fillId="0" borderId="0"/>
    <xf numFmtId="0" fontId="5" fillId="0" borderId="0"/>
    <xf numFmtId="43" fontId="19" fillId="0" borderId="0" applyFont="0" applyFill="0" applyBorder="0" applyAlignment="0" applyProtection="0"/>
    <xf numFmtId="0" fontId="19" fillId="0" borderId="0"/>
    <xf numFmtId="9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87" fillId="34" borderId="0" applyNumberFormat="0" applyBorder="0" applyAlignment="0" applyProtection="0"/>
    <xf numFmtId="0" fontId="4" fillId="11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0" applyNumberFormat="0" applyBorder="0" applyAlignment="0" applyProtection="0"/>
    <xf numFmtId="0" fontId="88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87" fillId="34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7" fillId="34" borderId="0" applyNumberFormat="0" applyBorder="0" applyAlignment="0" applyProtection="0"/>
    <xf numFmtId="0" fontId="87" fillId="36" borderId="0" applyNumberFormat="0" applyBorder="0" applyAlignment="0" applyProtection="0"/>
    <xf numFmtId="0" fontId="4" fillId="15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15" borderId="0" applyNumberFormat="0" applyBorder="0" applyAlignment="0" applyProtection="0"/>
    <xf numFmtId="0" fontId="88" fillId="37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87" fillId="36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67" fillId="36" borderId="0" applyNumberFormat="0" applyBorder="0" applyAlignment="0" applyProtection="0"/>
    <xf numFmtId="0" fontId="87" fillId="38" borderId="0" applyNumberFormat="0" applyBorder="0" applyAlignment="0" applyProtection="0"/>
    <xf numFmtId="0" fontId="4" fillId="19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19" borderId="0" applyNumberFormat="0" applyBorder="0" applyAlignment="0" applyProtection="0"/>
    <xf numFmtId="0" fontId="88" fillId="3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87" fillId="3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67" fillId="38" borderId="0" applyNumberFormat="0" applyBorder="0" applyAlignment="0" applyProtection="0"/>
    <xf numFmtId="0" fontId="87" fillId="40" borderId="0" applyNumberFormat="0" applyBorder="0" applyAlignment="0" applyProtection="0"/>
    <xf numFmtId="0" fontId="4" fillId="23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23" borderId="0" applyNumberFormat="0" applyBorder="0" applyAlignment="0" applyProtection="0"/>
    <xf numFmtId="0" fontId="88" fillId="35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87" fillId="40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67" fillId="40" borderId="0" applyNumberFormat="0" applyBorder="0" applyAlignment="0" applyProtection="0"/>
    <xf numFmtId="0" fontId="87" fillId="41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88" fillId="41" borderId="0" applyNumberFormat="0" applyBorder="0" applyAlignment="0" applyProtection="0"/>
    <xf numFmtId="0" fontId="4" fillId="27" borderId="0" applyNumberFormat="0" applyBorder="0" applyAlignment="0" applyProtection="0"/>
    <xf numFmtId="0" fontId="87" fillId="41" borderId="0" applyNumberFormat="0" applyBorder="0" applyAlignment="0" applyProtection="0"/>
    <xf numFmtId="0" fontId="67" fillId="41" borderId="0" applyNumberFormat="0" applyBorder="0" applyAlignment="0" applyProtection="0"/>
    <xf numFmtId="0" fontId="87" fillId="35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8" fillId="39" borderId="0" applyNumberFormat="0" applyBorder="0" applyAlignment="0" applyProtection="0"/>
    <xf numFmtId="0" fontId="4" fillId="31" borderId="0" applyNumberFormat="0" applyBorder="0" applyAlignment="0" applyProtection="0"/>
    <xf numFmtId="0" fontId="87" fillId="35" borderId="0" applyNumberFormat="0" applyBorder="0" applyAlignment="0" applyProtection="0"/>
    <xf numFmtId="0" fontId="67" fillId="35" borderId="0" applyNumberFormat="0" applyBorder="0" applyAlignment="0" applyProtection="0"/>
    <xf numFmtId="0" fontId="67" fillId="34" borderId="0" applyNumberFormat="0" applyBorder="0" applyAlignment="0" applyProtection="0"/>
    <xf numFmtId="0" fontId="123" fillId="34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7" fillId="36" borderId="0" applyNumberFormat="0" applyBorder="0" applyAlignment="0" applyProtection="0"/>
    <xf numFmtId="0" fontId="123" fillId="36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67" fillId="38" borderId="0" applyNumberFormat="0" applyBorder="0" applyAlignment="0" applyProtection="0"/>
    <xf numFmtId="0" fontId="123" fillId="3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67" fillId="40" borderId="0" applyNumberFormat="0" applyBorder="0" applyAlignment="0" applyProtection="0"/>
    <xf numFmtId="0" fontId="123" fillId="40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67" fillId="41" borderId="0" applyNumberFormat="0" applyBorder="0" applyAlignment="0" applyProtection="0"/>
    <xf numFmtId="0" fontId="123" fillId="41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67" fillId="35" borderId="0" applyNumberFormat="0" applyBorder="0" applyAlignment="0" applyProtection="0"/>
    <xf numFmtId="0" fontId="123" fillId="35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7" fillId="4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88" fillId="43" borderId="0" applyNumberFormat="0" applyBorder="0" applyAlignment="0" applyProtection="0"/>
    <xf numFmtId="0" fontId="4" fillId="12" borderId="0" applyNumberFormat="0" applyBorder="0" applyAlignment="0" applyProtection="0"/>
    <xf numFmtId="0" fontId="87" fillId="42" borderId="0" applyNumberFormat="0" applyBorder="0" applyAlignment="0" applyProtection="0"/>
    <xf numFmtId="0" fontId="67" fillId="42" borderId="0" applyNumberFormat="0" applyBorder="0" applyAlignment="0" applyProtection="0"/>
    <xf numFmtId="0" fontId="87" fillId="3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88" fillId="37" borderId="0" applyNumberFormat="0" applyBorder="0" applyAlignment="0" applyProtection="0"/>
    <xf numFmtId="0" fontId="4" fillId="16" borderId="0" applyNumberFormat="0" applyBorder="0" applyAlignment="0" applyProtection="0"/>
    <xf numFmtId="0" fontId="87" fillId="37" borderId="0" applyNumberFormat="0" applyBorder="0" applyAlignment="0" applyProtection="0"/>
    <xf numFmtId="0" fontId="67" fillId="37" borderId="0" applyNumberFormat="0" applyBorder="0" applyAlignment="0" applyProtection="0"/>
    <xf numFmtId="0" fontId="87" fillId="44" borderId="0" applyNumberFormat="0" applyBorder="0" applyAlignment="0" applyProtection="0"/>
    <xf numFmtId="0" fontId="4" fillId="2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20" borderId="0" applyNumberFormat="0" applyBorder="0" applyAlignment="0" applyProtection="0"/>
    <xf numFmtId="0" fontId="88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87" fillId="44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67" fillId="44" borderId="0" applyNumberFormat="0" applyBorder="0" applyAlignment="0" applyProtection="0"/>
    <xf numFmtId="0" fontId="87" fillId="4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88" fillId="43" borderId="0" applyNumberFormat="0" applyBorder="0" applyAlignment="0" applyProtection="0"/>
    <xf numFmtId="0" fontId="4" fillId="24" borderId="0" applyNumberFormat="0" applyBorder="0" applyAlignment="0" applyProtection="0"/>
    <xf numFmtId="0" fontId="87" fillId="40" borderId="0" applyNumberFormat="0" applyBorder="0" applyAlignment="0" applyProtection="0"/>
    <xf numFmtId="0" fontId="67" fillId="40" borderId="0" applyNumberFormat="0" applyBorder="0" applyAlignment="0" applyProtection="0"/>
    <xf numFmtId="0" fontId="87" fillId="42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88" fillId="42" borderId="0" applyNumberFormat="0" applyBorder="0" applyAlignment="0" applyProtection="0"/>
    <xf numFmtId="0" fontId="4" fillId="28" borderId="0" applyNumberFormat="0" applyBorder="0" applyAlignment="0" applyProtection="0"/>
    <xf numFmtId="0" fontId="87" fillId="42" borderId="0" applyNumberFormat="0" applyBorder="0" applyAlignment="0" applyProtection="0"/>
    <xf numFmtId="0" fontId="67" fillId="42" borderId="0" applyNumberFormat="0" applyBorder="0" applyAlignment="0" applyProtection="0"/>
    <xf numFmtId="0" fontId="87" fillId="46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88" fillId="45" borderId="0" applyNumberFormat="0" applyBorder="0" applyAlignment="0" applyProtection="0"/>
    <xf numFmtId="0" fontId="4" fillId="32" borderId="0" applyNumberFormat="0" applyBorder="0" applyAlignment="0" applyProtection="0"/>
    <xf numFmtId="0" fontId="8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2" borderId="0" applyNumberFormat="0" applyBorder="0" applyAlignment="0" applyProtection="0"/>
    <xf numFmtId="0" fontId="123" fillId="4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67" fillId="37" borderId="0" applyNumberFormat="0" applyBorder="0" applyAlignment="0" applyProtection="0"/>
    <xf numFmtId="0" fontId="123" fillId="3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67" fillId="44" borderId="0" applyNumberFormat="0" applyBorder="0" applyAlignment="0" applyProtection="0"/>
    <xf numFmtId="0" fontId="123" fillId="44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67" fillId="40" borderId="0" applyNumberFormat="0" applyBorder="0" applyAlignment="0" applyProtection="0"/>
    <xf numFmtId="0" fontId="123" fillId="4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67" fillId="42" borderId="0" applyNumberFormat="0" applyBorder="0" applyAlignment="0" applyProtection="0"/>
    <xf numFmtId="0" fontId="123" fillId="42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67" fillId="46" borderId="0" applyNumberFormat="0" applyBorder="0" applyAlignment="0" applyProtection="0"/>
    <xf numFmtId="0" fontId="123" fillId="46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89" fillId="47" borderId="0" applyNumberFormat="0" applyBorder="0" applyAlignment="0" applyProtection="0"/>
    <xf numFmtId="0" fontId="65" fillId="13" borderId="0" applyNumberFormat="0" applyBorder="0" applyAlignment="0" applyProtection="0"/>
    <xf numFmtId="0" fontId="90" fillId="48" borderId="0" applyNumberFormat="0" applyBorder="0" applyAlignment="0" applyProtection="0"/>
    <xf numFmtId="0" fontId="65" fillId="13" borderId="0" applyNumberFormat="0" applyBorder="0" applyAlignment="0" applyProtection="0"/>
    <xf numFmtId="0" fontId="71" fillId="47" borderId="0" applyNumberFormat="0" applyBorder="0" applyAlignment="0" applyProtection="0"/>
    <xf numFmtId="0" fontId="89" fillId="37" borderId="0" applyNumberFormat="0" applyBorder="0" applyAlignment="0" applyProtection="0"/>
    <xf numFmtId="0" fontId="65" fillId="17" borderId="0" applyNumberFormat="0" applyBorder="0" applyAlignment="0" applyProtection="0"/>
    <xf numFmtId="0" fontId="90" fillId="37" borderId="0" applyNumberFormat="0" applyBorder="0" applyAlignment="0" applyProtection="0"/>
    <xf numFmtId="0" fontId="65" fillId="17" borderId="0" applyNumberFormat="0" applyBorder="0" applyAlignment="0" applyProtection="0"/>
    <xf numFmtId="0" fontId="71" fillId="37" borderId="0" applyNumberFormat="0" applyBorder="0" applyAlignment="0" applyProtection="0"/>
    <xf numFmtId="0" fontId="89" fillId="44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65" fillId="21" borderId="0" applyNumberFormat="0" applyBorder="0" applyAlignment="0" applyProtection="0"/>
    <xf numFmtId="0" fontId="90" fillId="45" borderId="0" applyNumberFormat="0" applyBorder="0" applyAlignment="0" applyProtection="0"/>
    <xf numFmtId="0" fontId="65" fillId="21" borderId="0" applyNumberFormat="0" applyBorder="0" applyAlignment="0" applyProtection="0"/>
    <xf numFmtId="0" fontId="65" fillId="21" borderId="0" applyNumberFormat="0" applyBorder="0" applyAlignment="0" applyProtection="0"/>
    <xf numFmtId="0" fontId="65" fillId="21" borderId="0" applyNumberFormat="0" applyBorder="0" applyAlignment="0" applyProtection="0"/>
    <xf numFmtId="0" fontId="65" fillId="21" borderId="0" applyNumberFormat="0" applyBorder="0" applyAlignment="0" applyProtection="0"/>
    <xf numFmtId="0" fontId="65" fillId="21" borderId="0" applyNumberFormat="0" applyBorder="0" applyAlignment="0" applyProtection="0"/>
    <xf numFmtId="0" fontId="65" fillId="21" borderId="0" applyNumberFormat="0" applyBorder="0" applyAlignment="0" applyProtection="0"/>
    <xf numFmtId="0" fontId="71" fillId="44" borderId="0" applyNumberFormat="0" applyBorder="0" applyAlignment="0" applyProtection="0"/>
    <xf numFmtId="0" fontId="89" fillId="49" borderId="0" applyNumberFormat="0" applyBorder="0" applyAlignment="0" applyProtection="0"/>
    <xf numFmtId="0" fontId="65" fillId="49" borderId="0" applyNumberFormat="0" applyBorder="0" applyAlignment="0" applyProtection="0"/>
    <xf numFmtId="0" fontId="65" fillId="49" borderId="0" applyNumberFormat="0" applyBorder="0" applyAlignment="0" applyProtection="0"/>
    <xf numFmtId="0" fontId="65" fillId="25" borderId="0" applyNumberFormat="0" applyBorder="0" applyAlignment="0" applyProtection="0"/>
    <xf numFmtId="0" fontId="90" fillId="43" borderId="0" applyNumberFormat="0" applyBorder="0" applyAlignment="0" applyProtection="0"/>
    <xf numFmtId="0" fontId="65" fillId="25" borderId="0" applyNumberFormat="0" applyBorder="0" applyAlignment="0" applyProtection="0"/>
    <xf numFmtId="0" fontId="65" fillId="25" borderId="0" applyNumberFormat="0" applyBorder="0" applyAlignment="0" applyProtection="0"/>
    <xf numFmtId="0" fontId="65" fillId="25" borderId="0" applyNumberFormat="0" applyBorder="0" applyAlignment="0" applyProtection="0"/>
    <xf numFmtId="0" fontId="65" fillId="25" borderId="0" applyNumberFormat="0" applyBorder="0" applyAlignment="0" applyProtection="0"/>
    <xf numFmtId="0" fontId="65" fillId="25" borderId="0" applyNumberFormat="0" applyBorder="0" applyAlignment="0" applyProtection="0"/>
    <xf numFmtId="0" fontId="65" fillId="25" borderId="0" applyNumberFormat="0" applyBorder="0" applyAlignment="0" applyProtection="0"/>
    <xf numFmtId="0" fontId="71" fillId="49" borderId="0" applyNumberFormat="0" applyBorder="0" applyAlignment="0" applyProtection="0"/>
    <xf numFmtId="0" fontId="89" fillId="48" borderId="0" applyNumberFormat="0" applyBorder="0" applyAlignment="0" applyProtection="0"/>
    <xf numFmtId="0" fontId="65" fillId="29" borderId="0" applyNumberFormat="0" applyBorder="0" applyAlignment="0" applyProtection="0"/>
    <xf numFmtId="0" fontId="90" fillId="48" borderId="0" applyNumberFormat="0" applyBorder="0" applyAlignment="0" applyProtection="0"/>
    <xf numFmtId="0" fontId="65" fillId="29" borderId="0" applyNumberFormat="0" applyBorder="0" applyAlignment="0" applyProtection="0"/>
    <xf numFmtId="0" fontId="71" fillId="48" borderId="0" applyNumberFormat="0" applyBorder="0" applyAlignment="0" applyProtection="0"/>
    <xf numFmtId="0" fontId="89" fillId="50" borderId="0" applyNumberFormat="0" applyBorder="0" applyAlignment="0" applyProtection="0"/>
    <xf numFmtId="0" fontId="65" fillId="50" borderId="0" applyNumberFormat="0" applyBorder="0" applyAlignment="0" applyProtection="0"/>
    <xf numFmtId="0" fontId="65" fillId="50" borderId="0" applyNumberFormat="0" applyBorder="0" applyAlignment="0" applyProtection="0"/>
    <xf numFmtId="0" fontId="65" fillId="33" borderId="0" applyNumberFormat="0" applyBorder="0" applyAlignment="0" applyProtection="0"/>
    <xf numFmtId="0" fontId="90" fillId="37" borderId="0" applyNumberFormat="0" applyBorder="0" applyAlignment="0" applyProtection="0"/>
    <xf numFmtId="0" fontId="65" fillId="33" borderId="0" applyNumberFormat="0" applyBorder="0" applyAlignment="0" applyProtection="0"/>
    <xf numFmtId="0" fontId="65" fillId="33" borderId="0" applyNumberFormat="0" applyBorder="0" applyAlignment="0" applyProtection="0"/>
    <xf numFmtId="0" fontId="65" fillId="33" borderId="0" applyNumberFormat="0" applyBorder="0" applyAlignment="0" applyProtection="0"/>
    <xf numFmtId="0" fontId="65" fillId="33" borderId="0" applyNumberFormat="0" applyBorder="0" applyAlignment="0" applyProtection="0"/>
    <xf numFmtId="0" fontId="65" fillId="33" borderId="0" applyNumberFormat="0" applyBorder="0" applyAlignment="0" applyProtection="0"/>
    <xf numFmtId="0" fontId="65" fillId="33" borderId="0" applyNumberFormat="0" applyBorder="0" applyAlignment="0" applyProtection="0"/>
    <xf numFmtId="0" fontId="71" fillId="50" borderId="0" applyNumberFormat="0" applyBorder="0" applyAlignment="0" applyProtection="0"/>
    <xf numFmtId="0" fontId="71" fillId="47" borderId="0" applyNumberFormat="0" applyBorder="0" applyAlignment="0" applyProtection="0"/>
    <xf numFmtId="0" fontId="124" fillId="47" borderId="0" applyNumberFormat="0" applyBorder="0" applyAlignment="0" applyProtection="0"/>
    <xf numFmtId="0" fontId="71" fillId="37" borderId="0" applyNumberFormat="0" applyBorder="0" applyAlignment="0" applyProtection="0"/>
    <xf numFmtId="0" fontId="124" fillId="37" borderId="0" applyNumberFormat="0" applyBorder="0" applyAlignment="0" applyProtection="0"/>
    <xf numFmtId="0" fontId="71" fillId="44" borderId="0" applyNumberFormat="0" applyBorder="0" applyAlignment="0" applyProtection="0"/>
    <xf numFmtId="0" fontId="124" fillId="44" borderId="0" applyNumberFormat="0" applyBorder="0" applyAlignment="0" applyProtection="0"/>
    <xf numFmtId="0" fontId="71" fillId="49" borderId="0" applyNumberFormat="0" applyBorder="0" applyAlignment="0" applyProtection="0"/>
    <xf numFmtId="0" fontId="124" fillId="49" borderId="0" applyNumberFormat="0" applyBorder="0" applyAlignment="0" applyProtection="0"/>
    <xf numFmtId="0" fontId="71" fillId="48" borderId="0" applyNumberFormat="0" applyBorder="0" applyAlignment="0" applyProtection="0"/>
    <xf numFmtId="0" fontId="124" fillId="48" borderId="0" applyNumberFormat="0" applyBorder="0" applyAlignment="0" applyProtection="0"/>
    <xf numFmtId="0" fontId="71" fillId="50" borderId="0" applyNumberFormat="0" applyBorder="0" applyAlignment="0" applyProtection="0"/>
    <xf numFmtId="0" fontId="124" fillId="50" borderId="0" applyNumberFormat="0" applyBorder="0" applyAlignment="0" applyProtection="0"/>
    <xf numFmtId="0" fontId="89" fillId="51" borderId="0" applyNumberFormat="0" applyBorder="0" applyAlignment="0" applyProtection="0"/>
    <xf numFmtId="0" fontId="65" fillId="10" borderId="0" applyNumberFormat="0" applyBorder="0" applyAlignment="0" applyProtection="0"/>
    <xf numFmtId="0" fontId="90" fillId="48" borderId="0" applyNumberFormat="0" applyBorder="0" applyAlignment="0" applyProtection="0"/>
    <xf numFmtId="0" fontId="65" fillId="10" borderId="0" applyNumberFormat="0" applyBorder="0" applyAlignment="0" applyProtection="0"/>
    <xf numFmtId="0" fontId="71" fillId="51" borderId="0" applyNumberFormat="0" applyBorder="0" applyAlignment="0" applyProtection="0"/>
    <xf numFmtId="0" fontId="89" fillId="52" borderId="0" applyNumberFormat="0" applyBorder="0" applyAlignment="0" applyProtection="0"/>
    <xf numFmtId="0" fontId="65" fillId="14" borderId="0" applyNumberFormat="0" applyBorder="0" applyAlignment="0" applyProtection="0"/>
    <xf numFmtId="0" fontId="90" fillId="52" borderId="0" applyNumberFormat="0" applyBorder="0" applyAlignment="0" applyProtection="0"/>
    <xf numFmtId="0" fontId="65" fillId="14" borderId="0" applyNumberFormat="0" applyBorder="0" applyAlignment="0" applyProtection="0"/>
    <xf numFmtId="0" fontId="71" fillId="52" borderId="0" applyNumberFormat="0" applyBorder="0" applyAlignment="0" applyProtection="0"/>
    <xf numFmtId="0" fontId="89" fillId="53" borderId="0" applyNumberFormat="0" applyBorder="0" applyAlignment="0" applyProtection="0"/>
    <xf numFmtId="0" fontId="65" fillId="18" borderId="0" applyNumberFormat="0" applyBorder="0" applyAlignment="0" applyProtection="0"/>
    <xf numFmtId="0" fontId="90" fillId="53" borderId="0" applyNumberFormat="0" applyBorder="0" applyAlignment="0" applyProtection="0"/>
    <xf numFmtId="0" fontId="65" fillId="18" borderId="0" applyNumberFormat="0" applyBorder="0" applyAlignment="0" applyProtection="0"/>
    <xf numFmtId="0" fontId="71" fillId="53" borderId="0" applyNumberFormat="0" applyBorder="0" applyAlignment="0" applyProtection="0"/>
    <xf numFmtId="0" fontId="89" fillId="49" borderId="0" applyNumberFormat="0" applyBorder="0" applyAlignment="0" applyProtection="0"/>
    <xf numFmtId="0" fontId="65" fillId="22" borderId="0" applyNumberFormat="0" applyBorder="0" applyAlignment="0" applyProtection="0"/>
    <xf numFmtId="0" fontId="90" fillId="54" borderId="0" applyNumberFormat="0" applyBorder="0" applyAlignment="0" applyProtection="0"/>
    <xf numFmtId="0" fontId="65" fillId="22" borderId="0" applyNumberFormat="0" applyBorder="0" applyAlignment="0" applyProtection="0"/>
    <xf numFmtId="0" fontId="71" fillId="49" borderId="0" applyNumberFormat="0" applyBorder="0" applyAlignment="0" applyProtection="0"/>
    <xf numFmtId="0" fontId="89" fillId="48" borderId="0" applyNumberFormat="0" applyBorder="0" applyAlignment="0" applyProtection="0"/>
    <xf numFmtId="0" fontId="65" fillId="26" borderId="0" applyNumberFormat="0" applyBorder="0" applyAlignment="0" applyProtection="0"/>
    <xf numFmtId="0" fontId="90" fillId="48" borderId="0" applyNumberFormat="0" applyBorder="0" applyAlignment="0" applyProtection="0"/>
    <xf numFmtId="0" fontId="65" fillId="26" borderId="0" applyNumberFormat="0" applyBorder="0" applyAlignment="0" applyProtection="0"/>
    <xf numFmtId="0" fontId="71" fillId="48" borderId="0" applyNumberFormat="0" applyBorder="0" applyAlignment="0" applyProtection="0"/>
    <xf numFmtId="0" fontId="89" fillId="55" borderId="0" applyNumberFormat="0" applyBorder="0" applyAlignment="0" applyProtection="0"/>
    <xf numFmtId="0" fontId="65" fillId="30" borderId="0" applyNumberFormat="0" applyBorder="0" applyAlignment="0" applyProtection="0"/>
    <xf numFmtId="0" fontId="90" fillId="55" borderId="0" applyNumberFormat="0" applyBorder="0" applyAlignment="0" applyProtection="0"/>
    <xf numFmtId="0" fontId="65" fillId="30" borderId="0" applyNumberFormat="0" applyBorder="0" applyAlignment="0" applyProtection="0"/>
    <xf numFmtId="0" fontId="71" fillId="55" borderId="0" applyNumberFormat="0" applyBorder="0" applyAlignment="0" applyProtection="0"/>
    <xf numFmtId="0" fontId="91" fillId="36" borderId="0" applyNumberFormat="0" applyBorder="0" applyAlignment="0" applyProtection="0"/>
    <xf numFmtId="0" fontId="55" fillId="4" borderId="0" applyNumberFormat="0" applyBorder="0" applyAlignment="0" applyProtection="0"/>
    <xf numFmtId="0" fontId="92" fillId="36" borderId="0" applyNumberFormat="0" applyBorder="0" applyAlignment="0" applyProtection="0"/>
    <xf numFmtId="0" fontId="55" fillId="4" borderId="0" applyNumberFormat="0" applyBorder="0" applyAlignment="0" applyProtection="0"/>
    <xf numFmtId="0" fontId="72" fillId="36" borderId="0" applyNumberFormat="0" applyBorder="0" applyAlignment="0" applyProtection="0"/>
    <xf numFmtId="0" fontId="93" fillId="43" borderId="20" applyNumberFormat="0" applyAlignment="0" applyProtection="0"/>
    <xf numFmtId="0" fontId="59" fillId="7" borderId="12" applyNumberFormat="0" applyAlignment="0" applyProtection="0"/>
    <xf numFmtId="0" fontId="94" fillId="56" borderId="20" applyNumberFormat="0" applyAlignment="0" applyProtection="0"/>
    <xf numFmtId="0" fontId="59" fillId="7" borderId="12" applyNumberFormat="0" applyAlignment="0" applyProtection="0"/>
    <xf numFmtId="0" fontId="73" fillId="43" borderId="20" applyNumberFormat="0" applyAlignment="0" applyProtection="0"/>
    <xf numFmtId="0" fontId="95" fillId="57" borderId="21" applyNumberFormat="0" applyAlignment="0" applyProtection="0"/>
    <xf numFmtId="0" fontId="61" fillId="8" borderId="15" applyNumberFormat="0" applyAlignment="0" applyProtection="0"/>
    <xf numFmtId="0" fontId="96" fillId="57" borderId="21" applyNumberFormat="0" applyAlignment="0" applyProtection="0"/>
    <xf numFmtId="0" fontId="61" fillId="8" borderId="15" applyNumberFormat="0" applyAlignment="0" applyProtection="0"/>
    <xf numFmtId="0" fontId="74" fillId="57" borderId="21" applyNumberFormat="0" applyAlignment="0" applyProtection="0"/>
    <xf numFmtId="165" fontId="17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46" fillId="0" borderId="0" applyFont="0" applyFill="0" applyBorder="0" applyAlignment="0" applyProtection="0"/>
    <xf numFmtId="175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17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50" fillId="3" borderId="0" applyNumberFormat="0" applyBorder="0" applyAlignment="0" applyProtection="0"/>
    <xf numFmtId="0" fontId="99" fillId="38" borderId="0" applyNumberFormat="0" applyBorder="0" applyAlignment="0" applyProtection="0"/>
    <xf numFmtId="0" fontId="54" fillId="3" borderId="0" applyNumberFormat="0" applyBorder="0" applyAlignment="0" applyProtection="0"/>
    <xf numFmtId="0" fontId="100" fillId="38" borderId="0" applyNumberFormat="0" applyBorder="0" applyAlignment="0" applyProtection="0"/>
    <xf numFmtId="0" fontId="54" fillId="3" borderId="0" applyNumberFormat="0" applyBorder="0" applyAlignment="0" applyProtection="0"/>
    <xf numFmtId="0" fontId="76" fillId="38" borderId="0" applyNumberFormat="0" applyBorder="0" applyAlignment="0" applyProtection="0"/>
    <xf numFmtId="0" fontId="101" fillId="0" borderId="22" applyNumberFormat="0" applyFill="0" applyAlignment="0" applyProtection="0"/>
    <xf numFmtId="0" fontId="51" fillId="0" borderId="9" applyNumberFormat="0" applyFill="0" applyAlignment="0" applyProtection="0"/>
    <xf numFmtId="0" fontId="102" fillId="0" borderId="23" applyNumberFormat="0" applyFill="0" applyAlignment="0" applyProtection="0"/>
    <xf numFmtId="0" fontId="51" fillId="0" borderId="9" applyNumberFormat="0" applyFill="0" applyAlignment="0" applyProtection="0"/>
    <xf numFmtId="0" fontId="77" fillId="0" borderId="22" applyNumberFormat="0" applyFill="0" applyAlignment="0" applyProtection="0"/>
    <xf numFmtId="0" fontId="103" fillId="0" borderId="24" applyNumberFormat="0" applyFill="0" applyAlignment="0" applyProtection="0"/>
    <xf numFmtId="0" fontId="52" fillId="0" borderId="10" applyNumberFormat="0" applyFill="0" applyAlignment="0" applyProtection="0"/>
    <xf numFmtId="0" fontId="104" fillId="0" borderId="24" applyNumberFormat="0" applyFill="0" applyAlignment="0" applyProtection="0"/>
    <xf numFmtId="0" fontId="52" fillId="0" borderId="10" applyNumberFormat="0" applyFill="0" applyAlignment="0" applyProtection="0"/>
    <xf numFmtId="0" fontId="78" fillId="0" borderId="24" applyNumberFormat="0" applyFill="0" applyAlignment="0" applyProtection="0"/>
    <xf numFmtId="0" fontId="105" fillId="0" borderId="25" applyNumberFormat="0" applyFill="0" applyAlignment="0" applyProtection="0"/>
    <xf numFmtId="0" fontId="53" fillId="0" borderId="11" applyNumberFormat="0" applyFill="0" applyAlignment="0" applyProtection="0"/>
    <xf numFmtId="0" fontId="106" fillId="0" borderId="26" applyNumberFormat="0" applyFill="0" applyAlignment="0" applyProtection="0"/>
    <xf numFmtId="0" fontId="53" fillId="0" borderId="11" applyNumberFormat="0" applyFill="0" applyAlignment="0" applyProtection="0"/>
    <xf numFmtId="0" fontId="79" fillId="0" borderId="25" applyNumberFormat="0" applyFill="0" applyAlignment="0" applyProtection="0"/>
    <xf numFmtId="0" fontId="10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07" fillId="35" borderId="20" applyNumberFormat="0" applyAlignment="0" applyProtection="0"/>
    <xf numFmtId="0" fontId="57" fillId="6" borderId="12" applyNumberFormat="0" applyAlignment="0" applyProtection="0"/>
    <xf numFmtId="0" fontId="108" fillId="45" borderId="20" applyNumberFormat="0" applyAlignment="0" applyProtection="0"/>
    <xf numFmtId="0" fontId="57" fillId="6" borderId="12" applyNumberFormat="0" applyAlignment="0" applyProtection="0"/>
    <xf numFmtId="0" fontId="80" fillId="35" borderId="2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09" fillId="0" borderId="27" applyNumberFormat="0" applyFill="0" applyAlignment="0" applyProtection="0"/>
    <xf numFmtId="0" fontId="60" fillId="0" borderId="14" applyNumberFormat="0" applyFill="0" applyAlignment="0" applyProtection="0"/>
    <xf numFmtId="0" fontId="110" fillId="0" borderId="27" applyNumberFormat="0" applyFill="0" applyAlignment="0" applyProtection="0"/>
    <xf numFmtId="0" fontId="60" fillId="0" borderId="14" applyNumberFormat="0" applyFill="0" applyAlignment="0" applyProtection="0"/>
    <xf numFmtId="0" fontId="81" fillId="0" borderId="27" applyNumberFormat="0" applyFill="0" applyAlignment="0" applyProtection="0"/>
    <xf numFmtId="0" fontId="154" fillId="5" borderId="0" applyNumberFormat="0" applyBorder="0" applyAlignment="0" applyProtection="0"/>
    <xf numFmtId="0" fontId="111" fillId="45" borderId="0" applyNumberFormat="0" applyBorder="0" applyAlignment="0" applyProtection="0"/>
    <xf numFmtId="0" fontId="56" fillId="5" borderId="0" applyNumberFormat="0" applyBorder="0" applyAlignment="0" applyProtection="0"/>
    <xf numFmtId="0" fontId="112" fillId="45" borderId="0" applyNumberFormat="0" applyBorder="0" applyAlignment="0" applyProtection="0"/>
    <xf numFmtId="0" fontId="56" fillId="5" borderId="0" applyNumberFormat="0" applyBorder="0" applyAlignment="0" applyProtection="0"/>
    <xf numFmtId="0" fontId="82" fillId="45" borderId="0" applyNumberFormat="0" applyBorder="0" applyAlignment="0" applyProtection="0"/>
    <xf numFmtId="0" fontId="13" fillId="0" borderId="0"/>
    <xf numFmtId="0" fontId="19" fillId="0" borderId="0"/>
    <xf numFmtId="0" fontId="149" fillId="0" borderId="0"/>
    <xf numFmtId="0" fontId="155" fillId="0" borderId="0"/>
    <xf numFmtId="0" fontId="11" fillId="0" borderId="0"/>
    <xf numFmtId="0" fontId="17" fillId="0" borderId="0"/>
    <xf numFmtId="0" fontId="11" fillId="0" borderId="0"/>
    <xf numFmtId="0" fontId="16" fillId="0" borderId="0"/>
    <xf numFmtId="0" fontId="19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49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9" fillId="0" borderId="0"/>
    <xf numFmtId="0" fontId="70" fillId="0" borderId="0"/>
    <xf numFmtId="0" fontId="17" fillId="0" borderId="0"/>
    <xf numFmtId="0" fontId="68" fillId="0" borderId="0"/>
    <xf numFmtId="0" fontId="156" fillId="0" borderId="0"/>
    <xf numFmtId="0" fontId="11" fillId="0" borderId="0"/>
    <xf numFmtId="0" fontId="68" fillId="0" borderId="0"/>
    <xf numFmtId="0" fontId="9" fillId="0" borderId="0"/>
    <xf numFmtId="0" fontId="16" fillId="0" borderId="0"/>
    <xf numFmtId="0" fontId="11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46" fillId="0" borderId="0"/>
    <xf numFmtId="0" fontId="11" fillId="0" borderId="0"/>
    <xf numFmtId="0" fontId="4" fillId="0" borderId="0"/>
    <xf numFmtId="0" fontId="4" fillId="0" borderId="0"/>
    <xf numFmtId="0" fontId="11" fillId="0" borderId="0">
      <alignment shrinkToFit="1"/>
    </xf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19" fillId="0" borderId="0"/>
    <xf numFmtId="0" fontId="19" fillId="0" borderId="0"/>
    <xf numFmtId="0" fontId="4" fillId="0" borderId="0"/>
    <xf numFmtId="0" fontId="19" fillId="0" borderId="0"/>
    <xf numFmtId="0" fontId="11" fillId="0" borderId="0"/>
    <xf numFmtId="0" fontId="11" fillId="0" borderId="0"/>
    <xf numFmtId="0" fontId="16" fillId="0" borderId="0"/>
    <xf numFmtId="0" fontId="19" fillId="0" borderId="0"/>
    <xf numFmtId="0" fontId="19" fillId="0" borderId="0"/>
    <xf numFmtId="0" fontId="113" fillId="0" borderId="0"/>
    <xf numFmtId="0" fontId="13" fillId="0" borderId="0"/>
    <xf numFmtId="0" fontId="11" fillId="0" borderId="0"/>
    <xf numFmtId="0" fontId="16" fillId="0" borderId="0"/>
    <xf numFmtId="0" fontId="4" fillId="0" borderId="0"/>
    <xf numFmtId="0" fontId="157" fillId="0" borderId="0"/>
    <xf numFmtId="0" fontId="11" fillId="0" borderId="0"/>
    <xf numFmtId="0" fontId="17" fillId="0" borderId="0"/>
    <xf numFmtId="0" fontId="158" fillId="0" borderId="0"/>
    <xf numFmtId="0" fontId="13" fillId="0" borderId="0"/>
    <xf numFmtId="0" fontId="157" fillId="0" borderId="0"/>
    <xf numFmtId="0" fontId="20" fillId="0" borderId="0">
      <alignment horizontal="left" vertical="top" wrapText="1"/>
    </xf>
    <xf numFmtId="0" fontId="11" fillId="0" borderId="0"/>
    <xf numFmtId="0" fontId="19" fillId="0" borderId="0"/>
    <xf numFmtId="0" fontId="16" fillId="0" borderId="0"/>
    <xf numFmtId="0" fontId="87" fillId="0" borderId="0"/>
    <xf numFmtId="0" fontId="87" fillId="0" borderId="0"/>
    <xf numFmtId="0" fontId="66" fillId="0" borderId="0">
      <alignment horizontal="left"/>
    </xf>
    <xf numFmtId="0" fontId="46" fillId="0" borderId="0"/>
    <xf numFmtId="0" fontId="16" fillId="0" borderId="0"/>
    <xf numFmtId="0" fontId="4" fillId="0" borderId="0"/>
    <xf numFmtId="0" fontId="11" fillId="0" borderId="0"/>
    <xf numFmtId="0" fontId="4" fillId="0" borderId="0"/>
    <xf numFmtId="0" fontId="17" fillId="0" borderId="0"/>
    <xf numFmtId="0" fontId="4" fillId="0" borderId="0"/>
    <xf numFmtId="0" fontId="13" fillId="0" borderId="0"/>
    <xf numFmtId="0" fontId="17" fillId="0" borderId="0"/>
    <xf numFmtId="0" fontId="4" fillId="0" borderId="0"/>
    <xf numFmtId="0" fontId="13" fillId="0" borderId="0"/>
    <xf numFmtId="0" fontId="11" fillId="0" borderId="0"/>
    <xf numFmtId="0" fontId="16" fillId="0" borderId="0"/>
    <xf numFmtId="0" fontId="131" fillId="0" borderId="0"/>
    <xf numFmtId="0" fontId="159" fillId="0" borderId="0"/>
    <xf numFmtId="0" fontId="70" fillId="0" borderId="0"/>
    <xf numFmtId="0" fontId="11" fillId="0" borderId="0"/>
    <xf numFmtId="0" fontId="17" fillId="0" borderId="0"/>
    <xf numFmtId="0" fontId="17" fillId="0" borderId="0"/>
    <xf numFmtId="0" fontId="4" fillId="0" borderId="0"/>
    <xf numFmtId="0" fontId="11" fillId="0" borderId="0"/>
    <xf numFmtId="0" fontId="131" fillId="0" borderId="0"/>
    <xf numFmtId="0" fontId="4" fillId="0" borderId="0"/>
    <xf numFmtId="0" fontId="46" fillId="0" borderId="0"/>
    <xf numFmtId="0" fontId="17" fillId="0" borderId="0"/>
    <xf numFmtId="0" fontId="131" fillId="0" borderId="0"/>
    <xf numFmtId="0" fontId="87" fillId="0" borderId="0"/>
    <xf numFmtId="0" fontId="87" fillId="0" borderId="0"/>
    <xf numFmtId="0" fontId="17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9" fillId="0" borderId="0"/>
    <xf numFmtId="0" fontId="17" fillId="0" borderId="0"/>
    <xf numFmtId="0" fontId="11" fillId="0" borderId="0"/>
    <xf numFmtId="0" fontId="11" fillId="39" borderId="28" applyNumberFormat="0" applyFont="0" applyAlignment="0" applyProtection="0"/>
    <xf numFmtId="0" fontId="4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4" fillId="9" borderId="16" applyNumberFormat="0" applyFont="0" applyAlignment="0" applyProtection="0"/>
    <xf numFmtId="0" fontId="11" fillId="39" borderId="28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4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87" fillId="9" borderId="16" applyNumberFormat="0" applyFont="0" applyAlignment="0" applyProtection="0"/>
    <xf numFmtId="0" fontId="4" fillId="9" borderId="16" applyNumberFormat="0" applyFont="0" applyAlignment="0" applyProtection="0"/>
    <xf numFmtId="0" fontId="114" fillId="43" borderId="29" applyNumberFormat="0" applyAlignment="0" applyProtection="0"/>
    <xf numFmtId="0" fontId="58" fillId="7" borderId="13" applyNumberFormat="0" applyAlignment="0" applyProtection="0"/>
    <xf numFmtId="0" fontId="115" fillId="56" borderId="29" applyNumberFormat="0" applyAlignment="0" applyProtection="0"/>
    <xf numFmtId="0" fontId="58" fillId="7" borderId="13" applyNumberFormat="0" applyAlignment="0" applyProtection="0"/>
    <xf numFmtId="0" fontId="83" fillId="43" borderId="29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69" fillId="0" borderId="0"/>
    <xf numFmtId="0" fontId="24" fillId="0" borderId="0"/>
    <xf numFmtId="0" fontId="69" fillId="0" borderId="0"/>
    <xf numFmtId="0" fontId="24" fillId="0" borderId="0"/>
    <xf numFmtId="0" fontId="11" fillId="0" borderId="0"/>
    <xf numFmtId="0" fontId="116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8" fillId="0" borderId="30" applyNumberFormat="0" applyFill="0" applyAlignment="0" applyProtection="0"/>
    <xf numFmtId="0" fontId="64" fillId="0" borderId="17" applyNumberFormat="0" applyFill="0" applyAlignment="0" applyProtection="0"/>
    <xf numFmtId="0" fontId="119" fillId="0" borderId="31" applyNumberFormat="0" applyFill="0" applyAlignment="0" applyProtection="0"/>
    <xf numFmtId="0" fontId="64" fillId="0" borderId="17" applyNumberFormat="0" applyFill="0" applyAlignment="0" applyProtection="0"/>
    <xf numFmtId="0" fontId="85" fillId="0" borderId="30" applyNumberFormat="0" applyFill="0" applyAlignment="0" applyProtection="0"/>
    <xf numFmtId="0" fontId="12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71" fillId="51" borderId="0" applyNumberFormat="0" applyBorder="0" applyAlignment="0" applyProtection="0"/>
    <xf numFmtId="0" fontId="124" fillId="51" borderId="0" applyNumberFormat="0" applyBorder="0" applyAlignment="0" applyProtection="0"/>
    <xf numFmtId="0" fontId="71" fillId="52" borderId="0" applyNumberFormat="0" applyBorder="0" applyAlignment="0" applyProtection="0"/>
    <xf numFmtId="0" fontId="124" fillId="52" borderId="0" applyNumberFormat="0" applyBorder="0" applyAlignment="0" applyProtection="0"/>
    <xf numFmtId="0" fontId="71" fillId="53" borderId="0" applyNumberFormat="0" applyBorder="0" applyAlignment="0" applyProtection="0"/>
    <xf numFmtId="0" fontId="124" fillId="53" borderId="0" applyNumberFormat="0" applyBorder="0" applyAlignment="0" applyProtection="0"/>
    <xf numFmtId="0" fontId="71" fillId="49" borderId="0" applyNumberFormat="0" applyBorder="0" applyAlignment="0" applyProtection="0"/>
    <xf numFmtId="0" fontId="124" fillId="49" borderId="0" applyNumberFormat="0" applyBorder="0" applyAlignment="0" applyProtection="0"/>
    <xf numFmtId="0" fontId="71" fillId="48" borderId="0" applyNumberFormat="0" applyBorder="0" applyAlignment="0" applyProtection="0"/>
    <xf numFmtId="0" fontId="124" fillId="48" borderId="0" applyNumberFormat="0" applyBorder="0" applyAlignment="0" applyProtection="0"/>
    <xf numFmtId="0" fontId="71" fillId="55" borderId="0" applyNumberFormat="0" applyBorder="0" applyAlignment="0" applyProtection="0"/>
    <xf numFmtId="0" fontId="124" fillId="55" borderId="0" applyNumberFormat="0" applyBorder="0" applyAlignment="0" applyProtection="0"/>
    <xf numFmtId="176" fontId="132" fillId="0" borderId="32">
      <protection locked="0"/>
    </xf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80" fillId="35" borderId="20" applyNumberFormat="0" applyAlignment="0" applyProtection="0"/>
    <xf numFmtId="0" fontId="133" fillId="35" borderId="20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83" fillId="43" borderId="29" applyNumberFormat="0" applyAlignment="0" applyProtection="0"/>
    <xf numFmtId="0" fontId="134" fillId="43" borderId="29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135" fillId="43" borderId="20" applyNumberFormat="0" applyAlignment="0" applyProtection="0"/>
    <xf numFmtId="0" fontId="77" fillId="0" borderId="22" applyNumberFormat="0" applyFill="0" applyAlignment="0" applyProtection="0"/>
    <xf numFmtId="0" fontId="136" fillId="0" borderId="22" applyNumberFormat="0" applyFill="0" applyAlignment="0" applyProtection="0"/>
    <xf numFmtId="0" fontId="78" fillId="0" borderId="24" applyNumberFormat="0" applyFill="0" applyAlignment="0" applyProtection="0"/>
    <xf numFmtId="0" fontId="137" fillId="0" borderId="24" applyNumberFormat="0" applyFill="0" applyAlignment="0" applyProtection="0"/>
    <xf numFmtId="0" fontId="79" fillId="0" borderId="25" applyNumberFormat="0" applyFill="0" applyAlignment="0" applyProtection="0"/>
    <xf numFmtId="0" fontId="138" fillId="0" borderId="25" applyNumberFormat="0" applyFill="0" applyAlignment="0" applyProtection="0"/>
    <xf numFmtId="0" fontId="79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176" fontId="139" fillId="58" borderId="32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85" fillId="0" borderId="30" applyNumberFormat="0" applyFill="0" applyAlignment="0" applyProtection="0"/>
    <xf numFmtId="0" fontId="140" fillId="0" borderId="30" applyNumberFormat="0" applyFill="0" applyAlignment="0" applyProtection="0"/>
    <xf numFmtId="0" fontId="74" fillId="57" borderId="21" applyNumberFormat="0" applyAlignment="0" applyProtection="0"/>
    <xf numFmtId="0" fontId="141" fillId="57" borderId="21" applyNumberFormat="0" applyAlignment="0" applyProtection="0"/>
    <xf numFmtId="0" fontId="84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82" fillId="45" borderId="0" applyNumberFormat="0" applyBorder="0" applyAlignment="0" applyProtection="0"/>
    <xf numFmtId="0" fontId="143" fillId="45" borderId="0" applyNumberFormat="0" applyBorder="0" applyAlignment="0" applyProtection="0"/>
    <xf numFmtId="0" fontId="12" fillId="0" borderId="0"/>
    <xf numFmtId="0" fontId="11" fillId="0" borderId="0"/>
    <xf numFmtId="0" fontId="17" fillId="0" borderId="0"/>
    <xf numFmtId="0" fontId="17" fillId="0" borderId="0"/>
    <xf numFmtId="0" fontId="87" fillId="0" borderId="0"/>
    <xf numFmtId="0" fontId="87" fillId="0" borderId="0"/>
    <xf numFmtId="0" fontId="72" fillId="36" borderId="0" applyNumberFormat="0" applyBorder="0" applyAlignment="0" applyProtection="0"/>
    <xf numFmtId="0" fontId="144" fillId="36" borderId="0" applyNumberFormat="0" applyBorder="0" applyAlignment="0" applyProtection="0"/>
    <xf numFmtId="0" fontId="7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6" fillId="39" borderId="28" applyNumberFormat="0" applyFont="0" applyAlignment="0" applyProtection="0"/>
    <xf numFmtId="0" fontId="4" fillId="9" borderId="16" applyNumberFormat="0" applyFont="0" applyAlignment="0" applyProtection="0"/>
    <xf numFmtId="0" fontId="4" fillId="9" borderId="16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1" fillId="39" borderId="28" applyNumberFormat="0" applyFont="0" applyAlignment="0" applyProtection="0"/>
    <xf numFmtId="0" fontId="17" fillId="39" borderId="28" applyNumberFormat="0" applyFont="0" applyAlignment="0" applyProtection="0"/>
    <xf numFmtId="0" fontId="81" fillId="0" borderId="27" applyNumberFormat="0" applyFill="0" applyAlignment="0" applyProtection="0"/>
    <xf numFmtId="0" fontId="146" fillId="0" borderId="27" applyNumberFormat="0" applyFill="0" applyAlignment="0" applyProtection="0"/>
    <xf numFmtId="0" fontId="24" fillId="0" borderId="0"/>
    <xf numFmtId="0" fontId="69" fillId="0" borderId="0"/>
    <xf numFmtId="0" fontId="24" fillId="0" borderId="0"/>
    <xf numFmtId="0" fontId="8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0" fontId="76" fillId="38" borderId="0" applyNumberFormat="0" applyBorder="0" applyAlignment="0" applyProtection="0"/>
    <xf numFmtId="0" fontId="148" fillId="38" borderId="0" applyNumberFormat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43" fontId="16" fillId="0" borderId="0" applyFont="0" applyFill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" fillId="0" borderId="0"/>
    <xf numFmtId="169" fontId="4" fillId="0" borderId="0" applyFont="0" applyFill="0" applyBorder="0" applyAlignment="0" applyProtection="0"/>
    <xf numFmtId="0" fontId="11" fillId="0" borderId="0"/>
    <xf numFmtId="0" fontId="51" fillId="0" borderId="9" applyNumberFormat="0" applyFill="0" applyAlignment="0" applyProtection="0"/>
    <xf numFmtId="0" fontId="52" fillId="0" borderId="10" applyNumberFormat="0" applyFill="0" applyAlignment="0" applyProtection="0"/>
    <xf numFmtId="0" fontId="53" fillId="0" borderId="11" applyNumberFormat="0" applyFill="0" applyAlignment="0" applyProtection="0"/>
    <xf numFmtId="0" fontId="53" fillId="0" borderId="0" applyNumberFormat="0" applyFill="0" applyBorder="0" applyAlignment="0" applyProtection="0"/>
    <xf numFmtId="0" fontId="54" fillId="3" borderId="0" applyNumberFormat="0" applyBorder="0" applyAlignment="0" applyProtection="0"/>
    <xf numFmtId="0" fontId="55" fillId="4" borderId="0" applyNumberFormat="0" applyBorder="0" applyAlignment="0" applyProtection="0"/>
    <xf numFmtId="0" fontId="56" fillId="5" borderId="0" applyNumberFormat="0" applyBorder="0" applyAlignment="0" applyProtection="0"/>
    <xf numFmtId="0" fontId="57" fillId="6" borderId="12" applyNumberFormat="0" applyAlignment="0" applyProtection="0"/>
    <xf numFmtId="0" fontId="58" fillId="7" borderId="13" applyNumberFormat="0" applyAlignment="0" applyProtection="0"/>
    <xf numFmtId="0" fontId="59" fillId="7" borderId="12" applyNumberFormat="0" applyAlignment="0" applyProtection="0"/>
    <xf numFmtId="0" fontId="60" fillId="0" borderId="14" applyNumberFormat="0" applyFill="0" applyAlignment="0" applyProtection="0"/>
    <xf numFmtId="0" fontId="61" fillId="8" borderId="15" applyNumberFormat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17" applyNumberFormat="0" applyFill="0" applyAlignment="0" applyProtection="0"/>
    <xf numFmtId="0" fontId="65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65" fillId="13" borderId="0" applyNumberFormat="0" applyBorder="0" applyAlignment="0" applyProtection="0"/>
    <xf numFmtId="0" fontId="65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65" fillId="17" borderId="0" applyNumberFormat="0" applyBorder="0" applyAlignment="0" applyProtection="0"/>
    <xf numFmtId="0" fontId="65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65" fillId="33" borderId="0" applyNumberFormat="0" applyBorder="0" applyAlignment="0" applyProtection="0"/>
    <xf numFmtId="0" fontId="20" fillId="0" borderId="0">
      <alignment horizontal="left" vertical="top" wrapText="1"/>
    </xf>
    <xf numFmtId="0" fontId="3" fillId="9" borderId="16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166" fontId="162" fillId="0" borderId="0" applyFill="0" applyBorder="0" applyProtection="0">
      <alignment horizontal="right" vertical="top"/>
    </xf>
    <xf numFmtId="0" fontId="166" fillId="0" borderId="0"/>
    <xf numFmtId="0" fontId="160" fillId="0" borderId="0" applyNumberFormat="0" applyFill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0" fillId="0" borderId="0">
      <alignment horizontal="left" vertical="top" wrapText="1"/>
    </xf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87" fillId="0" borderId="0"/>
    <xf numFmtId="0" fontId="69" fillId="0" borderId="0"/>
    <xf numFmtId="0" fontId="180" fillId="0" borderId="0"/>
    <xf numFmtId="0" fontId="11" fillId="0" borderId="0"/>
  </cellStyleXfs>
  <cellXfs count="628">
    <xf numFmtId="0" fontId="0" fillId="0" borderId="0" xfId="0"/>
    <xf numFmtId="0" fontId="14" fillId="0" borderId="0" xfId="0" applyFont="1"/>
    <xf numFmtId="0" fontId="14" fillId="0" borderId="0" xfId="0" applyFont="1" applyFill="1"/>
    <xf numFmtId="0" fontId="14" fillId="0" borderId="0" xfId="0" applyFont="1" applyBorder="1"/>
    <xf numFmtId="0" fontId="42" fillId="0" borderId="0" xfId="0" applyFont="1" applyFill="1"/>
    <xf numFmtId="0" fontId="42" fillId="0" borderId="0" xfId="0" applyFont="1" applyFill="1" applyAlignment="1">
      <alignment horizontal="left" vertical="top" wrapText="1"/>
    </xf>
    <xf numFmtId="0" fontId="25" fillId="2" borderId="4" xfId="0" applyFont="1" applyFill="1" applyBorder="1" applyAlignment="1">
      <alignment horizontal="left" vertical="center" wrapText="1"/>
    </xf>
    <xf numFmtId="0" fontId="44" fillId="0" borderId="0" xfId="0" applyFont="1"/>
    <xf numFmtId="0" fontId="44" fillId="0" borderId="0" xfId="0" applyFont="1" applyAlignment="1">
      <alignment horizontal="center" vertical="center"/>
    </xf>
    <xf numFmtId="0" fontId="25" fillId="0" borderId="4" xfId="0" applyFont="1" applyFill="1" applyBorder="1" applyAlignment="1">
      <alignment horizontal="left" vertical="center" wrapText="1"/>
    </xf>
    <xf numFmtId="0" fontId="43" fillId="0" borderId="4" xfId="0" applyFont="1" applyFill="1" applyBorder="1" applyAlignment="1">
      <alignment horizontal="left" vertical="center" wrapText="1"/>
    </xf>
    <xf numFmtId="167" fontId="43" fillId="0" borderId="4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right"/>
    </xf>
    <xf numFmtId="0" fontId="44" fillId="0" borderId="0" xfId="0" applyFont="1" applyFill="1" applyAlignment="1">
      <alignment horizontal="right" vertical="center"/>
    </xf>
    <xf numFmtId="0" fontId="18" fillId="0" borderId="0" xfId="14" applyFont="1">
      <alignment horizontal="left" vertical="top" wrapText="1"/>
    </xf>
    <xf numFmtId="0" fontId="18" fillId="0" borderId="0" xfId="14" applyFont="1" applyAlignment="1">
      <alignment horizontal="left" vertical="top" wrapText="1"/>
    </xf>
    <xf numFmtId="0" fontId="25" fillId="0" borderId="4" xfId="0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right"/>
    </xf>
    <xf numFmtId="0" fontId="49" fillId="0" borderId="0" xfId="79" applyNumberFormat="1" applyFont="1" applyFill="1" applyBorder="1" applyAlignment="1">
      <alignment vertical="center" wrapText="1"/>
    </xf>
    <xf numFmtId="0" fontId="49" fillId="0" borderId="0" xfId="79" applyNumberFormat="1" applyFont="1" applyFill="1" applyBorder="1" applyAlignment="1">
      <alignment horizontal="center" vertical="center" wrapText="1"/>
    </xf>
    <xf numFmtId="49" fontId="49" fillId="0" borderId="0" xfId="79" applyNumberFormat="1" applyFont="1" applyFill="1" applyBorder="1" applyAlignment="1">
      <alignment vertical="center" wrapText="1"/>
    </xf>
    <xf numFmtId="171" fontId="49" fillId="0" borderId="0" xfId="79" applyNumberFormat="1" applyFont="1" applyFill="1" applyBorder="1" applyAlignment="1">
      <alignment horizontal="left" vertical="center"/>
    </xf>
    <xf numFmtId="168" fontId="43" fillId="0" borderId="4" xfId="80" applyNumberFormat="1" applyFont="1" applyFill="1" applyBorder="1" applyAlignment="1">
      <alignment horizontal="center" vertical="center" wrapText="1"/>
    </xf>
    <xf numFmtId="49" fontId="49" fillId="0" borderId="18" xfId="0" applyNumberFormat="1" applyFont="1" applyFill="1" applyBorder="1" applyAlignment="1">
      <alignment horizontal="left" vertical="center" wrapText="1"/>
    </xf>
    <xf numFmtId="49" fontId="43" fillId="0" borderId="1" xfId="0" applyNumberFormat="1" applyFont="1" applyFill="1" applyBorder="1" applyAlignment="1">
      <alignment horizontal="center" vertical="center" wrapText="1"/>
    </xf>
    <xf numFmtId="43" fontId="49" fillId="0" borderId="1" xfId="0" applyNumberFormat="1" applyFont="1" applyFill="1" applyBorder="1" applyAlignment="1">
      <alignment horizontal="center" vertical="center" wrapText="1"/>
    </xf>
    <xf numFmtId="168" fontId="50" fillId="0" borderId="1" xfId="0" applyNumberFormat="1" applyFont="1" applyFill="1" applyBorder="1" applyAlignment="1">
      <alignment horizontal="right" vertical="center" shrinkToFit="1"/>
    </xf>
    <xf numFmtId="49" fontId="49" fillId="0" borderId="19" xfId="0" applyNumberFormat="1" applyFont="1" applyFill="1" applyBorder="1" applyAlignment="1">
      <alignment horizontal="left" vertical="center" wrapText="1"/>
    </xf>
    <xf numFmtId="49" fontId="43" fillId="0" borderId="4" xfId="0" applyNumberFormat="1" applyFont="1" applyFill="1" applyBorder="1" applyAlignment="1">
      <alignment horizontal="center" vertical="center" wrapText="1"/>
    </xf>
    <xf numFmtId="43" fontId="49" fillId="0" borderId="4" xfId="0" applyNumberFormat="1" applyFont="1" applyFill="1" applyBorder="1" applyAlignment="1">
      <alignment vertical="center" wrapText="1"/>
    </xf>
    <xf numFmtId="168" fontId="49" fillId="0" borderId="4" xfId="0" applyNumberFormat="1" applyFont="1" applyFill="1" applyBorder="1" applyAlignment="1">
      <alignment horizontal="right" vertical="center" shrinkToFit="1"/>
    </xf>
    <xf numFmtId="43" fontId="50" fillId="0" borderId="4" xfId="0" applyNumberFormat="1" applyFont="1" applyFill="1" applyBorder="1" applyAlignment="1">
      <alignment horizontal="left" vertical="center" wrapText="1"/>
    </xf>
    <xf numFmtId="168" fontId="25" fillId="0" borderId="4" xfId="81" applyNumberFormat="1" applyFont="1" applyFill="1" applyBorder="1" applyAlignment="1">
      <alignment horizontal="right" vertical="center" shrinkToFit="1"/>
    </xf>
    <xf numFmtId="1" fontId="50" fillId="0" borderId="4" xfId="0" applyNumberFormat="1" applyFont="1" applyFill="1" applyBorder="1" applyAlignment="1">
      <alignment horizontal="center" vertical="center" shrinkToFit="1"/>
    </xf>
    <xf numFmtId="43" fontId="25" fillId="0" borderId="4" xfId="0" applyNumberFormat="1" applyFont="1" applyFill="1" applyBorder="1" applyAlignment="1">
      <alignment horizontal="left" vertical="center" wrapText="1"/>
    </xf>
    <xf numFmtId="0" fontId="50" fillId="0" borderId="4" xfId="0" applyFont="1" applyFill="1" applyBorder="1" applyAlignment="1">
      <alignment horizontal="left" vertical="center" wrapText="1"/>
    </xf>
    <xf numFmtId="43" fontId="43" fillId="0" borderId="4" xfId="0" applyNumberFormat="1" applyFont="1" applyFill="1" applyBorder="1" applyAlignment="1">
      <alignment horizontal="left" vertical="center" wrapText="1"/>
    </xf>
    <xf numFmtId="168" fontId="47" fillId="0" borderId="0" xfId="0" applyNumberFormat="1" applyFont="1" applyFill="1" applyBorder="1" applyAlignment="1">
      <alignment horizontal="left" vertical="center"/>
    </xf>
    <xf numFmtId="168" fontId="43" fillId="0" borderId="4" xfId="81" applyNumberFormat="1" applyFont="1" applyFill="1" applyBorder="1" applyAlignment="1">
      <alignment horizontal="right" vertical="center" shrinkToFit="1"/>
    </xf>
    <xf numFmtId="49" fontId="49" fillId="0" borderId="4" xfId="0" applyNumberFormat="1" applyFont="1" applyFill="1" applyBorder="1" applyAlignment="1">
      <alignment horizontal="left" vertical="center" wrapText="1"/>
    </xf>
    <xf numFmtId="49" fontId="43" fillId="0" borderId="4" xfId="0" applyNumberFormat="1" applyFont="1" applyFill="1" applyBorder="1" applyAlignment="1">
      <alignment horizontal="center" vertical="center" shrinkToFit="1"/>
    </xf>
    <xf numFmtId="168" fontId="25" fillId="0" borderId="4" xfId="0" applyNumberFormat="1" applyFont="1" applyFill="1" applyBorder="1" applyAlignment="1">
      <alignment horizontal="right" vertical="center" shrinkToFit="1"/>
    </xf>
    <xf numFmtId="168" fontId="43" fillId="0" borderId="4" xfId="0" applyNumberFormat="1" applyFont="1" applyFill="1" applyBorder="1" applyAlignment="1">
      <alignment horizontal="left" vertical="center" wrapText="1"/>
    </xf>
    <xf numFmtId="43" fontId="48" fillId="0" borderId="4" xfId="0" applyNumberFormat="1" applyFont="1" applyFill="1" applyBorder="1" applyAlignment="1">
      <alignment horizontal="left" vertical="center" wrapText="1"/>
    </xf>
    <xf numFmtId="168" fontId="48" fillId="0" borderId="4" xfId="0" applyNumberFormat="1" applyFont="1" applyFill="1" applyBorder="1" applyAlignment="1">
      <alignment horizontal="right" vertical="center" shrinkToFit="1"/>
    </xf>
    <xf numFmtId="43" fontId="43" fillId="0" borderId="4" xfId="0" quotePrefix="1" applyNumberFormat="1" applyFont="1" applyFill="1" applyBorder="1" applyAlignment="1">
      <alignment horizontal="left" vertical="center" wrapText="1"/>
    </xf>
    <xf numFmtId="0" fontId="44" fillId="0" borderId="0" xfId="0" applyFont="1" applyFill="1" applyAlignment="1">
      <alignment horizontal="right"/>
    </xf>
    <xf numFmtId="0" fontId="44" fillId="0" borderId="0" xfId="0" applyFont="1"/>
    <xf numFmtId="0" fontId="44" fillId="0" borderId="4" xfId="0" applyFont="1" applyFill="1" applyBorder="1" applyAlignment="1">
      <alignment horizontal="center" vertical="center" wrapText="1"/>
    </xf>
    <xf numFmtId="49" fontId="43" fillId="0" borderId="4" xfId="0" applyNumberFormat="1" applyFont="1" applyFill="1" applyBorder="1" applyAlignment="1">
      <alignment horizontal="center" vertical="center" wrapText="1"/>
    </xf>
    <xf numFmtId="166" fontId="43" fillId="0" borderId="4" xfId="72" applyNumberFormat="1" applyFont="1" applyFill="1" applyBorder="1" applyAlignment="1">
      <alignment horizontal="right" vertical="center"/>
    </xf>
    <xf numFmtId="170" fontId="43" fillId="0" borderId="4" xfId="0" applyNumberFormat="1" applyFont="1" applyFill="1" applyBorder="1" applyAlignment="1">
      <alignment horizontal="right" vertical="center"/>
    </xf>
    <xf numFmtId="0" fontId="18" fillId="0" borderId="4" xfId="14" applyFont="1" applyBorder="1">
      <alignment horizontal="left" vertical="top" wrapText="1"/>
    </xf>
    <xf numFmtId="0" fontId="18" fillId="0" borderId="4" xfId="14" applyFont="1" applyBorder="1" applyAlignment="1">
      <alignment horizontal="left" vertical="top" wrapText="1"/>
    </xf>
    <xf numFmtId="168" fontId="50" fillId="0" borderId="4" xfId="0" applyNumberFormat="1" applyFont="1" applyFill="1" applyBorder="1" applyAlignment="1">
      <alignment horizontal="right" vertical="center" shrinkToFit="1"/>
    </xf>
    <xf numFmtId="0" fontId="44" fillId="0" borderId="0" xfId="0" applyFont="1" applyFill="1" applyAlignment="1"/>
    <xf numFmtId="168" fontId="44" fillId="0" borderId="0" xfId="75" applyNumberFormat="1" applyFont="1" applyFill="1" applyAlignment="1">
      <alignment horizontal="right"/>
    </xf>
    <xf numFmtId="0" fontId="44" fillId="0" borderId="4" xfId="0" applyFont="1" applyFill="1" applyBorder="1" applyAlignment="1"/>
    <xf numFmtId="0" fontId="44" fillId="0" borderId="4" xfId="0" applyFont="1" applyFill="1" applyBorder="1" applyAlignment="1">
      <alignment vertical="center"/>
    </xf>
    <xf numFmtId="168" fontId="44" fillId="0" borderId="4" xfId="8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 wrapText="1"/>
    </xf>
    <xf numFmtId="168" fontId="44" fillId="0" borderId="0" xfId="0" applyNumberFormat="1" applyFont="1" applyAlignment="1">
      <alignment horizontal="center" vertical="center"/>
    </xf>
    <xf numFmtId="39" fontId="44" fillId="0" borderId="0" xfId="0" applyNumberFormat="1" applyFont="1" applyAlignment="1">
      <alignment horizontal="center" vertical="center"/>
    </xf>
    <xf numFmtId="168" fontId="44" fillId="0" borderId="0" xfId="0" applyNumberFormat="1" applyFont="1" applyAlignment="1"/>
    <xf numFmtId="0" fontId="43" fillId="0" borderId="0" xfId="14" applyFont="1" applyAlignment="1">
      <alignment horizontal="right" vertical="center"/>
    </xf>
    <xf numFmtId="43" fontId="43" fillId="0" borderId="0" xfId="75" applyFont="1" applyFill="1" applyAlignment="1">
      <alignment horizontal="center" wrapText="1"/>
    </xf>
    <xf numFmtId="168" fontId="18" fillId="0" borderId="4" xfId="75" applyNumberFormat="1" applyFont="1" applyFill="1" applyBorder="1" applyAlignment="1">
      <alignment vertical="center" wrapText="1"/>
    </xf>
    <xf numFmtId="168" fontId="43" fillId="0" borderId="4" xfId="75" applyNumberFormat="1" applyFont="1" applyFill="1" applyBorder="1" applyAlignment="1">
      <alignment horizontal="center" vertical="center"/>
    </xf>
    <xf numFmtId="43" fontId="43" fillId="0" borderId="4" xfId="75" applyFont="1" applyFill="1" applyBorder="1" applyAlignment="1">
      <alignment wrapText="1"/>
    </xf>
    <xf numFmtId="43" fontId="43" fillId="0" borderId="4" xfId="75" applyFont="1" applyFill="1" applyBorder="1" applyAlignment="1">
      <alignment vertical="center" wrapText="1"/>
    </xf>
    <xf numFmtId="168" fontId="43" fillId="0" borderId="4" xfId="75" applyNumberFormat="1" applyFont="1" applyFill="1" applyBorder="1" applyAlignment="1">
      <alignment horizontal="left" vertical="center"/>
    </xf>
    <xf numFmtId="168" fontId="43" fillId="2" borderId="4" xfId="75" applyNumberFormat="1" applyFont="1" applyFill="1" applyBorder="1" applyAlignment="1">
      <alignment horizontal="left" vertical="center"/>
    </xf>
    <xf numFmtId="168" fontId="43" fillId="0" borderId="4" xfId="75" applyNumberFormat="1" applyFont="1" applyFill="1" applyBorder="1" applyAlignment="1">
      <alignment horizontal="left" vertical="center" wrapText="1"/>
    </xf>
    <xf numFmtId="0" fontId="161" fillId="0" borderId="4" xfId="887" applyFont="1" applyBorder="1" applyAlignment="1">
      <alignment horizontal="left" vertical="top" wrapText="1"/>
    </xf>
    <xf numFmtId="0" fontId="15" fillId="0" borderId="0" xfId="0" applyFont="1" applyFill="1" applyAlignment="1">
      <alignment horizontal="right"/>
    </xf>
    <xf numFmtId="168" fontId="43" fillId="0" borderId="4" xfId="80" applyNumberFormat="1" applyFont="1" applyFill="1" applyBorder="1" applyAlignment="1">
      <alignment horizontal="center" vertical="center" wrapText="1"/>
    </xf>
    <xf numFmtId="49" fontId="43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42" fillId="0" borderId="0" xfId="0" applyFont="1" applyAlignment="1">
      <alignment horizontal="left" vertical="top" wrapText="1"/>
    </xf>
    <xf numFmtId="0" fontId="42" fillId="0" borderId="4" xfId="0" applyFont="1" applyBorder="1" applyAlignment="1">
      <alignment horizontal="left" vertical="top" wrapText="1"/>
    </xf>
    <xf numFmtId="166" fontId="23" fillId="0" borderId="4" xfId="15" applyNumberFormat="1" applyFont="1" applyBorder="1" applyAlignment="1">
      <alignment horizontal="right" vertical="top"/>
    </xf>
    <xf numFmtId="0" fontId="163" fillId="0" borderId="4" xfId="0" applyFont="1" applyBorder="1" applyAlignment="1">
      <alignment horizontal="left" vertical="top" wrapText="1"/>
    </xf>
    <xf numFmtId="166" fontId="163" fillId="0" borderId="4" xfId="72" applyNumberFormat="1" applyFont="1" applyBorder="1" applyAlignment="1">
      <alignment horizontal="right" vertical="top"/>
    </xf>
    <xf numFmtId="0" fontId="164" fillId="0" borderId="4" xfId="0" applyFont="1" applyBorder="1" applyAlignment="1">
      <alignment horizontal="left" vertical="top" wrapText="1"/>
    </xf>
    <xf numFmtId="166" fontId="164" fillId="0" borderId="4" xfId="888" applyNumberFormat="1" applyFont="1" applyBorder="1" applyAlignment="1">
      <alignment horizontal="right" vertical="top"/>
    </xf>
    <xf numFmtId="0" fontId="42" fillId="0" borderId="0" xfId="0" applyFont="1" applyAlignment="1">
      <alignment vertical="center"/>
    </xf>
    <xf numFmtId="43" fontId="42" fillId="0" borderId="0" xfId="0" applyNumberFormat="1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167" fontId="42" fillId="0" borderId="0" xfId="0" applyNumberFormat="1" applyFont="1" applyAlignment="1">
      <alignment vertical="center"/>
    </xf>
    <xf numFmtId="0" fontId="165" fillId="0" borderId="0" xfId="0" applyFont="1" applyAlignment="1">
      <alignment horizontal="right" vertical="center"/>
    </xf>
    <xf numFmtId="0" fontId="42" fillId="0" borderId="0" xfId="618" applyFont="1" applyAlignment="1">
      <alignment horizontal="center" vertical="center" wrapText="1"/>
    </xf>
    <xf numFmtId="0" fontId="167" fillId="0" borderId="0" xfId="0" applyFont="1" applyAlignment="1">
      <alignment horizontal="left" vertical="center"/>
    </xf>
    <xf numFmtId="0" fontId="42" fillId="0" borderId="0" xfId="0" applyFont="1" applyAlignment="1">
      <alignment horizontal="right" vertical="center"/>
    </xf>
    <xf numFmtId="171" fontId="165" fillId="0" borderId="4" xfId="889" applyNumberFormat="1" applyFont="1" applyFill="1" applyBorder="1" applyAlignment="1">
      <alignment horizontal="center" vertical="center" wrapText="1"/>
    </xf>
    <xf numFmtId="167" fontId="165" fillId="59" borderId="4" xfId="0" applyNumberFormat="1" applyFont="1" applyFill="1" applyBorder="1" applyAlignment="1">
      <alignment horizontal="center" vertical="center" wrapText="1"/>
    </xf>
    <xf numFmtId="0" fontId="165" fillId="0" borderId="4" xfId="0" applyFont="1" applyBorder="1" applyAlignment="1">
      <alignment horizontal="center" vertical="center" wrapText="1"/>
    </xf>
    <xf numFmtId="167" fontId="42" fillId="0" borderId="4" xfId="0" applyNumberFormat="1" applyFont="1" applyBorder="1" applyAlignment="1">
      <alignment horizontal="center" vertical="center"/>
    </xf>
    <xf numFmtId="0" fontId="165" fillId="59" borderId="4" xfId="0" applyFont="1" applyFill="1" applyBorder="1" applyAlignment="1">
      <alignment horizontal="center" vertical="center" wrapText="1"/>
    </xf>
    <xf numFmtId="168" fontId="165" fillId="0" borderId="4" xfId="411" applyNumberFormat="1" applyFont="1" applyFill="1" applyBorder="1" applyAlignment="1">
      <alignment horizontal="right" vertical="center" wrapText="1"/>
    </xf>
    <xf numFmtId="0" fontId="42" fillId="0" borderId="4" xfId="0" applyFont="1" applyBorder="1" applyAlignment="1">
      <alignment horizontal="center" vertical="center" wrapText="1"/>
    </xf>
    <xf numFmtId="3" fontId="165" fillId="0" borderId="4" xfId="0" applyNumberFormat="1" applyFont="1" applyBorder="1" applyAlignment="1">
      <alignment horizontal="center" vertical="center"/>
    </xf>
    <xf numFmtId="0" fontId="165" fillId="0" borderId="4" xfId="0" applyFont="1" applyFill="1" applyBorder="1" applyAlignment="1">
      <alignment horizontal="left" vertical="center" wrapText="1"/>
    </xf>
    <xf numFmtId="167" fontId="42" fillId="0" borderId="4" xfId="0" applyNumberFormat="1" applyFont="1" applyBorder="1" applyAlignment="1">
      <alignment horizontal="center" vertical="center" wrapText="1"/>
    </xf>
    <xf numFmtId="168" fontId="42" fillId="0" borderId="4" xfId="411" applyNumberFormat="1" applyFont="1" applyFill="1" applyBorder="1" applyAlignment="1">
      <alignment horizontal="right" vertical="center" wrapText="1"/>
    </xf>
    <xf numFmtId="167" fontId="165" fillId="0" borderId="4" xfId="0" quotePrefix="1" applyNumberFormat="1" applyFont="1" applyBorder="1" applyAlignment="1">
      <alignment horizontal="center" vertical="center" wrapText="1"/>
    </xf>
    <xf numFmtId="0" fontId="165" fillId="0" borderId="0" xfId="0" applyFont="1" applyAlignment="1">
      <alignment vertical="center"/>
    </xf>
    <xf numFmtId="0" fontId="42" fillId="0" borderId="4" xfId="0" applyFont="1" applyFill="1" applyBorder="1" applyAlignment="1">
      <alignment horizontal="left" vertical="center" wrapText="1"/>
    </xf>
    <xf numFmtId="168" fontId="42" fillId="0" borderId="4" xfId="411" applyNumberFormat="1" applyFont="1" applyFill="1" applyBorder="1" applyAlignment="1">
      <alignment horizontal="right" vertical="center"/>
    </xf>
    <xf numFmtId="0" fontId="42" fillId="0" borderId="0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center" wrapText="1"/>
    </xf>
    <xf numFmtId="166" fontId="9" fillId="0" borderId="0" xfId="15" applyNumberFormat="1" applyFont="1" applyAlignment="1">
      <alignment horizontal="right" vertical="top"/>
    </xf>
    <xf numFmtId="0" fontId="168" fillId="0" borderId="0" xfId="0" applyFont="1" applyAlignment="1">
      <alignment horizontal="left" vertical="top" wrapText="1"/>
    </xf>
    <xf numFmtId="0" fontId="169" fillId="0" borderId="0" xfId="0" applyFont="1" applyAlignment="1">
      <alignment horizontal="left" vertical="top" wrapText="1"/>
    </xf>
    <xf numFmtId="0" fontId="42" fillId="2" borderId="0" xfId="0" applyFont="1" applyFill="1"/>
    <xf numFmtId="0" fontId="13" fillId="0" borderId="0" xfId="0" applyFont="1"/>
    <xf numFmtId="0" fontId="165" fillId="0" borderId="0" xfId="626" applyFont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165" fillId="0" borderId="4" xfId="0" applyFont="1" applyFill="1" applyBorder="1" applyAlignment="1">
      <alignment horizontal="center" vertical="center" wrapText="1"/>
    </xf>
    <xf numFmtId="0" fontId="163" fillId="0" borderId="4" xfId="0" applyFont="1" applyBorder="1" applyAlignment="1">
      <alignment vertical="center" wrapText="1"/>
    </xf>
    <xf numFmtId="166" fontId="165" fillId="0" borderId="4" xfId="0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left" vertical="center" wrapText="1"/>
    </xf>
    <xf numFmtId="166" fontId="42" fillId="0" borderId="4" xfId="15" applyNumberFormat="1" applyFont="1" applyBorder="1" applyAlignment="1">
      <alignment horizontal="right" vertical="center"/>
    </xf>
    <xf numFmtId="0" fontId="170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166" fontId="42" fillId="0" borderId="4" xfId="888" applyNumberFormat="1" applyFont="1" applyBorder="1" applyAlignment="1">
      <alignment horizontal="right" vertical="center"/>
    </xf>
    <xf numFmtId="0" fontId="23" fillId="0" borderId="0" xfId="0" applyFont="1"/>
    <xf numFmtId="0" fontId="171" fillId="0" borderId="0" xfId="0" applyFont="1" applyAlignment="1">
      <alignment horizontal="left" vertical="top" wrapText="1"/>
    </xf>
    <xf numFmtId="0" fontId="172" fillId="0" borderId="0" xfId="0" applyFont="1" applyAlignment="1">
      <alignment horizontal="left" vertical="top" wrapText="1"/>
    </xf>
    <xf numFmtId="0" fontId="173" fillId="0" borderId="0" xfId="0" applyFont="1" applyAlignment="1">
      <alignment horizontal="left" vertical="top" wrapText="1"/>
    </xf>
    <xf numFmtId="0" fontId="173" fillId="0" borderId="0" xfId="0" applyFont="1" applyAlignment="1">
      <alignment horizontal="left" vertical="top" wrapText="1"/>
    </xf>
    <xf numFmtId="0" fontId="171" fillId="0" borderId="0" xfId="0" applyFont="1" applyAlignment="1">
      <alignment horizontal="center" vertical="top" wrapText="1"/>
    </xf>
    <xf numFmtId="0" fontId="173" fillId="0" borderId="0" xfId="0" applyFont="1" applyAlignment="1">
      <alignment horizontal="right" vertical="top" wrapText="1"/>
    </xf>
    <xf numFmtId="166" fontId="171" fillId="0" borderId="0" xfId="15" applyNumberFormat="1" applyFont="1" applyAlignment="1">
      <alignment horizontal="right" vertical="top"/>
    </xf>
    <xf numFmtId="0" fontId="43" fillId="0" borderId="0" xfId="627" applyFont="1" applyFill="1" applyAlignment="1">
      <alignment horizontal="left" vertical="top" wrapText="1"/>
    </xf>
    <xf numFmtId="0" fontId="43" fillId="0" borderId="0" xfId="627" applyFont="1" applyFill="1" applyAlignment="1">
      <alignment horizontal="right" vertical="top" wrapText="1"/>
    </xf>
    <xf numFmtId="0" fontId="43" fillId="0" borderId="0" xfId="627" applyFont="1" applyFill="1" applyAlignment="1">
      <alignment vertical="center" wrapText="1"/>
    </xf>
    <xf numFmtId="0" fontId="42" fillId="0" borderId="0" xfId="0" applyFont="1" applyAlignment="1">
      <alignment horizontal="center" vertical="top" wrapText="1"/>
    </xf>
    <xf numFmtId="0" fontId="169" fillId="0" borderId="0" xfId="0" applyFont="1" applyAlignment="1">
      <alignment horizontal="right" vertical="top" wrapText="1"/>
    </xf>
    <xf numFmtId="178" fontId="9" fillId="0" borderId="0" xfId="15" applyNumberFormat="1" applyFont="1" applyAlignment="1">
      <alignment horizontal="right" vertical="top"/>
    </xf>
    <xf numFmtId="178" fontId="169" fillId="0" borderId="0" xfId="0" applyNumberFormat="1" applyFont="1" applyAlignment="1">
      <alignment horizontal="right" vertical="top" wrapText="1"/>
    </xf>
    <xf numFmtId="0" fontId="42" fillId="0" borderId="0" xfId="0" applyFont="1"/>
    <xf numFmtId="0" fontId="42" fillId="0" borderId="0" xfId="0" applyFont="1" applyBorder="1"/>
    <xf numFmtId="0" fontId="44" fillId="0" borderId="4" xfId="0" applyFont="1" applyBorder="1" applyAlignment="1">
      <alignment vertical="center"/>
    </xf>
    <xf numFmtId="0" fontId="44" fillId="0" borderId="4" xfId="0" applyFont="1" applyBorder="1" applyAlignment="1">
      <alignment vertical="center" wrapText="1"/>
    </xf>
    <xf numFmtId="0" fontId="4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25" fillId="0" borderId="4" xfId="0" applyFont="1" applyBorder="1" applyAlignment="1">
      <alignment horizontal="center" vertical="top" wrapText="1"/>
    </xf>
    <xf numFmtId="170" fontId="15" fillId="0" borderId="4" xfId="0" applyNumberFormat="1" applyFont="1" applyBorder="1" applyAlignment="1">
      <alignment horizontal="center" vertical="center" wrapText="1"/>
    </xf>
    <xf numFmtId="0" fontId="175" fillId="0" borderId="0" xfId="0" applyFont="1"/>
    <xf numFmtId="0" fontId="44" fillId="2" borderId="4" xfId="0" applyFont="1" applyFill="1" applyBorder="1" applyAlignment="1">
      <alignment horizontal="center" vertical="center" wrapText="1"/>
    </xf>
    <xf numFmtId="170" fontId="44" fillId="0" borderId="4" xfId="0" applyNumberFormat="1" applyFont="1" applyBorder="1" applyAlignment="1">
      <alignment horizontal="center" vertical="center" wrapText="1"/>
    </xf>
    <xf numFmtId="170" fontId="44" fillId="0" borderId="4" xfId="0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horizontal="center" vertical="center" wrapText="1"/>
    </xf>
    <xf numFmtId="170" fontId="15" fillId="0" borderId="4" xfId="0" applyNumberFormat="1" applyFont="1" applyBorder="1" applyAlignment="1">
      <alignment horizontal="center" vertical="center"/>
    </xf>
    <xf numFmtId="170" fontId="15" fillId="0" borderId="4" xfId="0" applyNumberFormat="1" applyFont="1" applyBorder="1" applyAlignment="1">
      <alignment horizontal="right" vertical="center" wrapText="1"/>
    </xf>
    <xf numFmtId="170" fontId="15" fillId="0" borderId="4" xfId="0" applyNumberFormat="1" applyFont="1" applyBorder="1" applyAlignment="1">
      <alignment horizontal="right" vertical="center"/>
    </xf>
    <xf numFmtId="0" fontId="44" fillId="0" borderId="4" xfId="0" applyFont="1" applyBorder="1" applyAlignment="1"/>
    <xf numFmtId="170" fontId="44" fillId="0" borderId="4" xfId="0" applyNumberFormat="1" applyFont="1" applyBorder="1" applyAlignment="1">
      <alignment horizontal="center" vertical="center"/>
    </xf>
    <xf numFmtId="170" fontId="44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0" fontId="15" fillId="2" borderId="4" xfId="0" applyFont="1" applyFill="1" applyBorder="1" applyAlignment="1">
      <alignment wrapText="1"/>
    </xf>
    <xf numFmtId="170" fontId="15" fillId="2" borderId="4" xfId="0" applyNumberFormat="1" applyFont="1" applyFill="1" applyBorder="1" applyAlignment="1">
      <alignment horizontal="right" vertical="center" wrapText="1"/>
    </xf>
    <xf numFmtId="0" fontId="15" fillId="0" borderId="4" xfId="0" applyFont="1" applyBorder="1" applyAlignment="1">
      <alignment horizontal="center" vertical="top"/>
    </xf>
    <xf numFmtId="49" fontId="15" fillId="2" borderId="4" xfId="0" applyNumberFormat="1" applyFont="1" applyFill="1" applyBorder="1" applyAlignment="1">
      <alignment vertical="center" wrapText="1"/>
    </xf>
    <xf numFmtId="0" fontId="44" fillId="0" borderId="4" xfId="0" applyFont="1" applyBorder="1" applyAlignment="1">
      <alignment horizontal="center" vertical="top"/>
    </xf>
    <xf numFmtId="0" fontId="43" fillId="0" borderId="4" xfId="0" applyFont="1" applyBorder="1" applyAlignment="1">
      <alignment horizontal="center" wrapText="1"/>
    </xf>
    <xf numFmtId="0" fontId="25" fillId="0" borderId="4" xfId="0" applyFont="1" applyBorder="1" applyAlignment="1">
      <alignment horizontal="center" wrapText="1"/>
    </xf>
    <xf numFmtId="170" fontId="25" fillId="2" borderId="4" xfId="8" applyNumberFormat="1" applyFont="1" applyFill="1" applyBorder="1" applyAlignment="1">
      <alignment horizontal="center" vertical="center" wrapText="1"/>
    </xf>
    <xf numFmtId="170" fontId="43" fillId="0" borderId="4" xfId="0" applyNumberFormat="1" applyFont="1" applyBorder="1" applyAlignment="1">
      <alignment wrapText="1"/>
    </xf>
    <xf numFmtId="0" fontId="25" fillId="2" borderId="4" xfId="0" applyFont="1" applyFill="1" applyBorder="1" applyAlignment="1">
      <alignment horizontal="center" vertical="center" wrapText="1"/>
    </xf>
    <xf numFmtId="0" fontId="43" fillId="0" borderId="4" xfId="0" applyFont="1" applyBorder="1" applyAlignment="1">
      <alignment wrapText="1"/>
    </xf>
    <xf numFmtId="0" fontId="43" fillId="2" borderId="4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wrapText="1"/>
    </xf>
    <xf numFmtId="170" fontId="48" fillId="0" borderId="4" xfId="0" applyNumberFormat="1" applyFont="1" applyBorder="1" applyAlignment="1">
      <alignment horizontal="center" wrapText="1"/>
    </xf>
    <xf numFmtId="170" fontId="43" fillId="2" borderId="4" xfId="8" applyNumberFormat="1" applyFont="1" applyFill="1" applyBorder="1" applyAlignment="1">
      <alignment horizontal="center" vertical="center" wrapText="1"/>
    </xf>
    <xf numFmtId="170" fontId="176" fillId="0" borderId="4" xfId="0" applyNumberFormat="1" applyFont="1" applyBorder="1" applyAlignment="1">
      <alignment horizontal="center" wrapText="1"/>
    </xf>
    <xf numFmtId="0" fontId="15" fillId="0" borderId="4" xfId="0" applyFont="1" applyBorder="1" applyAlignment="1">
      <alignment horizontal="center"/>
    </xf>
    <xf numFmtId="0" fontId="43" fillId="0" borderId="0" xfId="0" applyFont="1" applyBorder="1" applyAlignment="1">
      <alignment wrapText="1"/>
    </xf>
    <xf numFmtId="170" fontId="25" fillId="2" borderId="4" xfId="0" applyNumberFormat="1" applyFont="1" applyFill="1" applyBorder="1" applyAlignment="1">
      <alignment horizontal="center" vertical="center" wrapText="1"/>
    </xf>
    <xf numFmtId="0" fontId="25" fillId="2" borderId="0" xfId="0" applyFont="1" applyFill="1" applyAlignment="1">
      <alignment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177" fillId="2" borderId="4" xfId="0" applyFont="1" applyFill="1" applyBorder="1" applyAlignment="1">
      <alignment horizontal="center" vertical="center" wrapText="1"/>
    </xf>
    <xf numFmtId="0" fontId="43" fillId="2" borderId="0" xfId="0" applyFont="1" applyFill="1" applyAlignment="1">
      <alignment horizontal="center" vertical="center" wrapText="1"/>
    </xf>
    <xf numFmtId="170" fontId="43" fillId="2" borderId="4" xfId="0" applyNumberFormat="1" applyFont="1" applyFill="1" applyBorder="1" applyAlignment="1">
      <alignment horizontal="center" vertical="center" wrapText="1"/>
    </xf>
    <xf numFmtId="0" fontId="43" fillId="2" borderId="0" xfId="0" applyFont="1" applyFill="1" applyAlignment="1">
      <alignment vertical="center" wrapText="1"/>
    </xf>
    <xf numFmtId="170" fontId="44" fillId="0" borderId="0" xfId="0" applyNumberFormat="1" applyFont="1"/>
    <xf numFmtId="0" fontId="14" fillId="0" borderId="0" xfId="0" applyFont="1" applyFill="1" applyAlignment="1">
      <alignment horizontal="right"/>
    </xf>
    <xf numFmtId="0" fontId="177" fillId="2" borderId="4" xfId="539" applyFont="1" applyFill="1" applyBorder="1" applyAlignment="1">
      <alignment horizontal="center" vertical="center" wrapText="1"/>
    </xf>
    <xf numFmtId="39" fontId="14" fillId="0" borderId="0" xfId="0" applyNumberFormat="1" applyFont="1"/>
    <xf numFmtId="0" fontId="15" fillId="0" borderId="4" xfId="0" applyFont="1" applyBorder="1" applyAlignment="1"/>
    <xf numFmtId="0" fontId="15" fillId="2" borderId="4" xfId="0" applyFont="1" applyFill="1" applyBorder="1" applyAlignment="1">
      <alignment horizontal="center" vertical="center" wrapText="1"/>
    </xf>
    <xf numFmtId="2" fontId="14" fillId="0" borderId="0" xfId="0" applyNumberFormat="1" applyFont="1"/>
    <xf numFmtId="0" fontId="44" fillId="0" borderId="4" xfId="0" applyFont="1" applyBorder="1"/>
    <xf numFmtId="0" fontId="44" fillId="2" borderId="4" xfId="0" applyFont="1" applyFill="1" applyBorder="1" applyAlignment="1">
      <alignment vertical="center" wrapText="1"/>
    </xf>
    <xf numFmtId="170" fontId="44" fillId="2" borderId="4" xfId="0" applyNumberFormat="1" applyFont="1" applyFill="1" applyBorder="1" applyAlignment="1">
      <alignment horizontal="right" vertical="center" wrapText="1"/>
    </xf>
    <xf numFmtId="2" fontId="44" fillId="0" borderId="0" xfId="0" applyNumberFormat="1" applyFont="1"/>
    <xf numFmtId="170" fontId="44" fillId="2" borderId="4" xfId="0" applyNumberFormat="1" applyFont="1" applyFill="1" applyBorder="1" applyAlignment="1">
      <alignment horizontal="center" vertical="center" wrapText="1"/>
    </xf>
    <xf numFmtId="0" fontId="15" fillId="0" borderId="4" xfId="0" applyFont="1" applyBorder="1"/>
    <xf numFmtId="170" fontId="25" fillId="2" borderId="4" xfId="8" applyNumberFormat="1" applyFont="1" applyFill="1" applyBorder="1" applyAlignment="1">
      <alignment vertical="center" wrapText="1"/>
    </xf>
    <xf numFmtId="39" fontId="15" fillId="0" borderId="0" xfId="0" applyNumberFormat="1" applyFont="1"/>
    <xf numFmtId="0" fontId="15" fillId="0" borderId="0" xfId="0" applyFont="1"/>
    <xf numFmtId="2" fontId="15" fillId="0" borderId="0" xfId="0" applyNumberFormat="1" applyFont="1"/>
    <xf numFmtId="179" fontId="15" fillId="0" borderId="0" xfId="0" applyNumberFormat="1" applyFont="1"/>
    <xf numFmtId="179" fontId="44" fillId="0" borderId="0" xfId="0" applyNumberFormat="1" applyFont="1"/>
    <xf numFmtId="0" fontId="43" fillId="2" borderId="4" xfId="574" applyFont="1" applyFill="1" applyBorder="1" applyAlignment="1">
      <alignment horizontal="center" vertical="center" wrapText="1"/>
    </xf>
    <xf numFmtId="39" fontId="44" fillId="0" borderId="0" xfId="0" applyNumberFormat="1" applyFont="1"/>
    <xf numFmtId="0" fontId="43" fillId="2" borderId="4" xfId="539" applyFont="1" applyFill="1" applyBorder="1" applyAlignment="1">
      <alignment horizontal="center" vertical="center" wrapText="1"/>
    </xf>
    <xf numFmtId="170" fontId="25" fillId="2" borderId="4" xfId="71" applyNumberFormat="1" applyFont="1" applyFill="1" applyBorder="1" applyAlignment="1">
      <alignment vertical="center" wrapText="1"/>
    </xf>
    <xf numFmtId="0" fontId="48" fillId="2" borderId="4" xfId="0" applyFont="1" applyFill="1" applyBorder="1" applyAlignment="1">
      <alignment horizontal="left" vertical="center" wrapText="1"/>
    </xf>
    <xf numFmtId="170" fontId="43" fillId="2" borderId="4" xfId="71" applyNumberFormat="1" applyFont="1" applyFill="1" applyBorder="1" applyAlignment="1">
      <alignment vertical="center" wrapText="1"/>
    </xf>
    <xf numFmtId="168" fontId="44" fillId="0" borderId="0" xfId="0" applyNumberFormat="1" applyFont="1"/>
    <xf numFmtId="178" fontId="171" fillId="0" borderId="0" xfId="15" applyNumberFormat="1" applyFont="1" applyAlignment="1">
      <alignment horizontal="right" vertical="top"/>
    </xf>
    <xf numFmtId="0" fontId="165" fillId="0" borderId="0" xfId="0" applyFont="1" applyAlignment="1">
      <alignment horizontal="right" vertical="center" wrapText="1"/>
    </xf>
    <xf numFmtId="0" fontId="42" fillId="0" borderId="0" xfId="0" applyFont="1" applyAlignment="1">
      <alignment horizontal="center" vertical="center"/>
    </xf>
    <xf numFmtId="0" fontId="42" fillId="0" borderId="0" xfId="0" applyFont="1" applyFill="1" applyBorder="1" applyAlignment="1">
      <alignment horizontal="right" vertical="center"/>
    </xf>
    <xf numFmtId="166" fontId="42" fillId="0" borderId="0" xfId="0" applyNumberFormat="1" applyFont="1" applyAlignment="1">
      <alignment horizontal="left" vertical="top" wrapText="1"/>
    </xf>
    <xf numFmtId="177" fontId="42" fillId="0" borderId="0" xfId="0" applyNumberFormat="1" applyFont="1" applyAlignment="1">
      <alignment horizontal="left" vertical="top" wrapText="1"/>
    </xf>
    <xf numFmtId="0" fontId="171" fillId="0" borderId="0" xfId="0" applyFont="1" applyAlignment="1">
      <alignment horizontal="center" vertical="top" wrapText="1"/>
    </xf>
    <xf numFmtId="0" fontId="42" fillId="0" borderId="0" xfId="0" applyFont="1" applyAlignment="1">
      <alignment horizontal="center" vertical="top" wrapText="1"/>
    </xf>
    <xf numFmtId="0" fontId="42" fillId="0" borderId="4" xfId="0" applyFont="1" applyBorder="1" applyAlignment="1">
      <alignment horizontal="center" vertical="top" wrapText="1"/>
    </xf>
    <xf numFmtId="0" fontId="42" fillId="2" borderId="4" xfId="0" applyFont="1" applyFill="1" applyBorder="1" applyAlignment="1">
      <alignment horizontal="center" vertical="top" wrapText="1"/>
    </xf>
    <xf numFmtId="0" fontId="171" fillId="0" borderId="0" xfId="0" applyFont="1" applyAlignment="1">
      <alignment horizontal="left" vertical="top" wrapText="1"/>
    </xf>
    <xf numFmtId="0" fontId="173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 wrapText="1"/>
    </xf>
    <xf numFmtId="0" fontId="162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162" fillId="0" borderId="0" xfId="0" applyFont="1" applyAlignment="1">
      <alignment horizontal="right" vertical="top" wrapText="1"/>
    </xf>
    <xf numFmtId="166" fontId="20" fillId="0" borderId="0" xfId="15" applyNumberFormat="1" applyFont="1" applyAlignment="1">
      <alignment horizontal="right" vertical="top"/>
    </xf>
    <xf numFmtId="43" fontId="171" fillId="0" borderId="0" xfId="8" applyFont="1" applyAlignment="1">
      <alignment horizontal="right" vertical="top"/>
    </xf>
    <xf numFmtId="0" fontId="173" fillId="0" borderId="0" xfId="0" applyFont="1" applyAlignment="1">
      <alignment horizontal="left" vertical="top"/>
    </xf>
    <xf numFmtId="0" fontId="42" fillId="0" borderId="0" xfId="0" applyFont="1" applyFill="1" applyAlignment="1">
      <alignment horizontal="right" vertical="center"/>
    </xf>
    <xf numFmtId="0" fontId="42" fillId="0" borderId="4" xfId="0" applyFont="1" applyFill="1" applyBorder="1"/>
    <xf numFmtId="0" fontId="165" fillId="0" borderId="0" xfId="0" applyFont="1" applyFill="1" applyAlignment="1">
      <alignment horizontal="right"/>
    </xf>
    <xf numFmtId="0" fontId="42" fillId="0" borderId="8" xfId="0" applyFont="1" applyFill="1" applyBorder="1" applyAlignment="1">
      <alignment horizontal="center" wrapText="1"/>
    </xf>
    <xf numFmtId="0" fontId="163" fillId="0" borderId="4" xfId="906" applyFont="1" applyBorder="1" applyAlignment="1">
      <alignment horizontal="center" vertical="top" wrapText="1"/>
    </xf>
    <xf numFmtId="0" fontId="42" fillId="0" borderId="5" xfId="0" applyFont="1" applyFill="1" applyBorder="1" applyAlignment="1">
      <alignment horizontal="center" vertical="center" wrapText="1"/>
    </xf>
    <xf numFmtId="0" fontId="23" fillId="0" borderId="4" xfId="906" applyFont="1" applyBorder="1" applyAlignment="1">
      <alignment horizontal="left" vertical="top" wrapText="1"/>
    </xf>
    <xf numFmtId="0" fontId="163" fillId="0" borderId="4" xfId="906" applyFont="1" applyBorder="1" applyAlignment="1">
      <alignment horizontal="left" vertical="top" wrapText="1"/>
    </xf>
    <xf numFmtId="0" fontId="23" fillId="0" borderId="4" xfId="906" applyFont="1" applyBorder="1">
      <alignment horizontal="left" vertical="top" wrapText="1"/>
    </xf>
    <xf numFmtId="0" fontId="23" fillId="0" borderId="8" xfId="24" applyFont="1" applyBorder="1" applyAlignment="1">
      <alignment horizontal="center" vertical="top" wrapText="1"/>
    </xf>
    <xf numFmtId="0" fontId="23" fillId="0" borderId="4" xfId="906" applyFont="1" applyBorder="1" applyAlignment="1">
      <alignment horizontal="center" vertical="top" wrapText="1"/>
    </xf>
    <xf numFmtId="0" fontId="179" fillId="0" borderId="4" xfId="906" applyFont="1" applyBorder="1" applyAlignment="1">
      <alignment horizontal="left" vertical="top" wrapText="1"/>
    </xf>
    <xf numFmtId="0" fontId="23" fillId="0" borderId="4" xfId="891" applyFont="1" applyBorder="1">
      <alignment horizontal="left" vertical="top" wrapText="1"/>
    </xf>
    <xf numFmtId="0" fontId="163" fillId="0" borderId="4" xfId="891" applyFont="1" applyBorder="1" applyAlignment="1">
      <alignment horizontal="center" vertical="top" wrapText="1"/>
    </xf>
    <xf numFmtId="0" fontId="42" fillId="2" borderId="4" xfId="0" applyFont="1" applyFill="1" applyBorder="1"/>
    <xf numFmtId="0" fontId="165" fillId="0" borderId="0" xfId="0" applyFont="1" applyFill="1" applyAlignment="1">
      <alignment horizontal="center" vertical="center" wrapText="1"/>
    </xf>
    <xf numFmtId="0" fontId="165" fillId="0" borderId="0" xfId="0" applyFont="1" applyAlignment="1">
      <alignment horizontal="center" wrapText="1"/>
    </xf>
    <xf numFmtId="43" fontId="43" fillId="0" borderId="8" xfId="75" applyFont="1" applyFill="1" applyBorder="1" applyAlignment="1">
      <alignment horizontal="center" vertical="center" wrapText="1"/>
    </xf>
    <xf numFmtId="43" fontId="43" fillId="0" borderId="1" xfId="75" applyFont="1" applyFill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top" wrapText="1"/>
    </xf>
    <xf numFmtId="0" fontId="165" fillId="0" borderId="0" xfId="0" applyFont="1" applyAlignment="1">
      <alignment horizontal="center" vertical="center" wrapText="1"/>
    </xf>
    <xf numFmtId="0" fontId="165" fillId="0" borderId="0" xfId="0" applyFont="1" applyFill="1" applyAlignment="1">
      <alignment horizontal="right" vertical="center" wrapText="1"/>
    </xf>
    <xf numFmtId="0" fontId="165" fillId="0" borderId="0" xfId="0" applyFont="1" applyFill="1" applyAlignment="1">
      <alignment horizontal="center" wrapText="1"/>
    </xf>
    <xf numFmtId="0" fontId="42" fillId="0" borderId="5" xfId="0" applyFont="1" applyFill="1" applyBorder="1" applyAlignment="1">
      <alignment horizontal="center" vertical="center" wrapText="1"/>
    </xf>
    <xf numFmtId="0" fontId="42" fillId="0" borderId="7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8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top" wrapText="1"/>
    </xf>
    <xf numFmtId="0" fontId="165" fillId="2" borderId="0" xfId="0" applyFont="1" applyFill="1" applyAlignment="1">
      <alignment horizontal="center" wrapText="1"/>
    </xf>
    <xf numFmtId="0" fontId="15" fillId="0" borderId="0" xfId="0" applyFont="1" applyFill="1" applyAlignment="1">
      <alignment horizontal="right"/>
    </xf>
    <xf numFmtId="0" fontId="25" fillId="0" borderId="0" xfId="78" applyFont="1" applyFill="1" applyAlignment="1">
      <alignment horizontal="center" vertical="center" wrapText="1"/>
    </xf>
    <xf numFmtId="168" fontId="43" fillId="0" borderId="4" xfId="80" applyNumberFormat="1" applyFont="1" applyFill="1" applyBorder="1" applyAlignment="1">
      <alignment horizontal="center" vertical="center" wrapText="1"/>
    </xf>
    <xf numFmtId="168" fontId="43" fillId="0" borderId="5" xfId="80" applyNumberFormat="1" applyFont="1" applyFill="1" applyBorder="1" applyAlignment="1">
      <alignment horizontal="center" vertical="center" wrapText="1"/>
    </xf>
    <xf numFmtId="168" fontId="43" fillId="0" borderId="6" xfId="80" applyNumberFormat="1" applyFont="1" applyFill="1" applyBorder="1" applyAlignment="1">
      <alignment horizontal="center" vertical="center" wrapText="1"/>
    </xf>
    <xf numFmtId="171" fontId="49" fillId="0" borderId="3" xfId="79" applyNumberFormat="1" applyFont="1" applyFill="1" applyBorder="1" applyAlignment="1">
      <alignment horizontal="right"/>
    </xf>
    <xf numFmtId="49" fontId="43" fillId="0" borderId="4" xfId="0" applyNumberFormat="1" applyFont="1" applyFill="1" applyBorder="1" applyAlignment="1">
      <alignment horizontal="center" vertical="center" wrapText="1"/>
    </xf>
    <xf numFmtId="168" fontId="43" fillId="0" borderId="5" xfId="79" applyNumberFormat="1" applyFont="1" applyFill="1" applyBorder="1" applyAlignment="1">
      <alignment horizontal="center" vertical="center" wrapText="1"/>
    </xf>
    <xf numFmtId="168" fontId="43" fillId="0" borderId="7" xfId="79" applyNumberFormat="1" applyFont="1" applyFill="1" applyBorder="1" applyAlignment="1">
      <alignment horizontal="center" vertical="center" wrapText="1"/>
    </xf>
    <xf numFmtId="168" fontId="43" fillId="0" borderId="6" xfId="79" applyNumberFormat="1" applyFont="1" applyFill="1" applyBorder="1" applyAlignment="1">
      <alignment horizontal="center" vertical="center" wrapText="1"/>
    </xf>
    <xf numFmtId="43" fontId="43" fillId="0" borderId="4" xfId="0" applyNumberFormat="1" applyFont="1" applyFill="1" applyBorder="1" applyAlignment="1">
      <alignment horizontal="center" vertical="center" wrapText="1"/>
    </xf>
    <xf numFmtId="168" fontId="43" fillId="0" borderId="4" xfId="0" applyNumberFormat="1" applyFont="1" applyFill="1" applyBorder="1" applyAlignment="1">
      <alignment horizontal="center" vertical="center" wrapText="1"/>
    </xf>
    <xf numFmtId="0" fontId="164" fillId="0" borderId="4" xfId="0" applyFont="1" applyBorder="1" applyAlignment="1">
      <alignment horizontal="left" vertical="center" wrapText="1"/>
    </xf>
    <xf numFmtId="0" fontId="163" fillId="0" borderId="4" xfId="0" applyFont="1" applyBorder="1" applyAlignment="1">
      <alignment horizontal="left" vertical="center" wrapText="1"/>
    </xf>
    <xf numFmtId="0" fontId="163" fillId="0" borderId="0" xfId="626" applyFont="1" applyAlignment="1">
      <alignment horizontal="center" vertical="center" wrapText="1"/>
    </xf>
    <xf numFmtId="0" fontId="165" fillId="0" borderId="4" xfId="0" applyFont="1" applyFill="1" applyBorder="1" applyAlignment="1">
      <alignment horizontal="center" vertical="center"/>
    </xf>
    <xf numFmtId="0" fontId="163" fillId="0" borderId="4" xfId="0" applyFont="1" applyFill="1" applyBorder="1" applyAlignment="1">
      <alignment horizontal="center" vertical="center" wrapText="1"/>
    </xf>
    <xf numFmtId="0" fontId="170" fillId="0" borderId="4" xfId="0" applyFont="1" applyBorder="1" applyAlignment="1">
      <alignment horizontal="left" vertical="center" wrapText="1"/>
    </xf>
    <xf numFmtId="167" fontId="165" fillId="59" borderId="4" xfId="0" applyNumberFormat="1" applyFont="1" applyFill="1" applyBorder="1" applyAlignment="1">
      <alignment horizontal="center" vertical="center" wrapText="1"/>
    </xf>
    <xf numFmtId="0" fontId="165" fillId="0" borderId="4" xfId="0" applyFont="1" applyBorder="1" applyAlignment="1">
      <alignment horizontal="center" vertical="center" wrapText="1"/>
    </xf>
    <xf numFmtId="171" fontId="165" fillId="0" borderId="4" xfId="889" applyNumberFormat="1" applyFont="1" applyFill="1" applyBorder="1" applyAlignment="1">
      <alignment horizontal="center" vertical="center" wrapText="1"/>
    </xf>
    <xf numFmtId="171" fontId="165" fillId="59" borderId="4" xfId="889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right" wrapText="1"/>
    </xf>
    <xf numFmtId="0" fontId="44" fillId="0" borderId="4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wrapText="1"/>
    </xf>
    <xf numFmtId="0" fontId="175" fillId="0" borderId="0" xfId="0" applyFont="1" applyFill="1" applyAlignment="1">
      <alignment horizontal="right"/>
    </xf>
    <xf numFmtId="0" fontId="14" fillId="0" borderId="0" xfId="0" applyFont="1" applyFill="1" applyAlignment="1">
      <alignment horizontal="right"/>
    </xf>
    <xf numFmtId="0" fontId="44" fillId="0" borderId="0" xfId="0" applyFont="1" applyFill="1" applyAlignment="1">
      <alignment horizontal="right"/>
    </xf>
    <xf numFmtId="0" fontId="14" fillId="0" borderId="0" xfId="0" applyFont="1" applyFill="1" applyAlignment="1">
      <alignment horizontal="left" vertical="top"/>
    </xf>
    <xf numFmtId="0" fontId="175" fillId="0" borderId="0" xfId="0" applyFont="1" applyFill="1" applyAlignment="1">
      <alignment horizontal="left" vertical="top"/>
    </xf>
    <xf numFmtId="0" fontId="44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71" fillId="0" borderId="0" xfId="0" applyFont="1" applyAlignment="1">
      <alignment horizontal="center" vertical="top" wrapText="1"/>
    </xf>
    <xf numFmtId="0" fontId="171" fillId="0" borderId="0" xfId="0" applyFont="1" applyAlignment="1">
      <alignment horizontal="left" vertical="top" wrapText="1"/>
    </xf>
    <xf numFmtId="0" fontId="172" fillId="0" borderId="0" xfId="0" applyFont="1" applyAlignment="1">
      <alignment horizontal="center" vertical="top"/>
    </xf>
    <xf numFmtId="0" fontId="172" fillId="0" borderId="0" xfId="0" applyFont="1" applyAlignment="1">
      <alignment horizontal="left" vertical="top" wrapText="1"/>
    </xf>
    <xf numFmtId="0" fontId="173" fillId="0" borderId="0" xfId="0" applyFont="1" applyAlignment="1">
      <alignment horizontal="left" vertical="top" wrapText="1"/>
    </xf>
    <xf numFmtId="0" fontId="43" fillId="0" borderId="0" xfId="14" applyFont="1" applyFill="1" applyAlignment="1">
      <alignment horizontal="right" vertical="center" wrapText="1"/>
    </xf>
    <xf numFmtId="0" fontId="43" fillId="0" borderId="0" xfId="627" applyFont="1" applyFill="1" applyAlignment="1">
      <alignment horizontal="center" vertical="top" wrapText="1"/>
    </xf>
    <xf numFmtId="0" fontId="178" fillId="0" borderId="0" xfId="0" applyFont="1" applyAlignment="1">
      <alignment horizontal="center" vertical="top"/>
    </xf>
    <xf numFmtId="0" fontId="45" fillId="0" borderId="0" xfId="0" applyFont="1" applyAlignment="1">
      <alignment horizontal="left" vertical="top" wrapText="1"/>
    </xf>
    <xf numFmtId="0" fontId="162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42" fillId="0" borderId="0" xfId="0" applyFont="1" applyAlignment="1">
      <alignment horizontal="center" vertical="top" wrapText="1"/>
    </xf>
    <xf numFmtId="0" fontId="42" fillId="0" borderId="0" xfId="0" applyFont="1" applyAlignment="1">
      <alignment horizontal="left" vertical="top" wrapText="1"/>
    </xf>
    <xf numFmtId="0" fontId="174" fillId="0" borderId="0" xfId="0" applyFont="1" applyAlignment="1">
      <alignment horizontal="center" vertical="top"/>
    </xf>
    <xf numFmtId="0" fontId="168" fillId="0" borderId="0" xfId="0" applyFont="1" applyAlignment="1">
      <alignment horizontal="left" vertical="top" wrapText="1"/>
    </xf>
    <xf numFmtId="0" fontId="169" fillId="0" borderId="0" xfId="0" applyFont="1" applyAlignment="1">
      <alignment horizontal="left" vertical="top" wrapText="1"/>
    </xf>
    <xf numFmtId="0" fontId="43" fillId="2" borderId="0" xfId="18" applyFont="1" applyFill="1" applyAlignment="1">
      <alignment horizontal="center" vertical="center" wrapText="1"/>
    </xf>
    <xf numFmtId="0" fontId="43" fillId="2" borderId="0" xfId="18" applyFont="1" applyFill="1" applyAlignment="1">
      <alignment horizontal="left" vertical="center" wrapText="1"/>
    </xf>
    <xf numFmtId="0" fontId="43" fillId="2" borderId="0" xfId="920" applyFont="1" applyFill="1" applyAlignment="1">
      <alignment horizontal="center" vertical="center" wrapText="1"/>
    </xf>
    <xf numFmtId="170" fontId="43" fillId="2" borderId="0" xfId="18" applyNumberFormat="1" applyFont="1" applyFill="1" applyAlignment="1">
      <alignment horizontal="left" vertical="center"/>
    </xf>
    <xf numFmtId="0" fontId="43" fillId="2" borderId="0" xfId="18" applyFont="1" applyFill="1" applyAlignment="1">
      <alignment vertical="center"/>
    </xf>
    <xf numFmtId="0" fontId="43" fillId="2" borderId="0" xfId="18" applyFont="1" applyFill="1" applyAlignment="1">
      <alignment horizontal="right" vertical="center"/>
    </xf>
    <xf numFmtId="0" fontId="43" fillId="2" borderId="0" xfId="920" applyFont="1" applyFill="1" applyAlignment="1">
      <alignment vertical="center" wrapText="1"/>
    </xf>
    <xf numFmtId="170" fontId="43" fillId="2" borderId="0" xfId="18" applyNumberFormat="1" applyFont="1" applyFill="1" applyAlignment="1">
      <alignment horizontal="center" vertical="center" wrapText="1"/>
    </xf>
    <xf numFmtId="0" fontId="43" fillId="2" borderId="0" xfId="920" applyFont="1" applyFill="1" applyAlignment="1">
      <alignment horizontal="right" vertical="center" wrapText="1"/>
    </xf>
    <xf numFmtId="0" fontId="25" fillId="2" borderId="0" xfId="18" applyFont="1" applyFill="1" applyAlignment="1">
      <alignment horizontal="center" vertical="center" wrapText="1"/>
    </xf>
    <xf numFmtId="0" fontId="43" fillId="2" borderId="0" xfId="920" applyFont="1" applyFill="1" applyAlignment="1">
      <alignment horizontal="left" vertical="center" wrapText="1"/>
    </xf>
    <xf numFmtId="170" fontId="43" fillId="2" borderId="0" xfId="920" applyNumberFormat="1" applyFont="1" applyFill="1" applyAlignment="1">
      <alignment vertical="center" wrapText="1"/>
    </xf>
    <xf numFmtId="167" fontId="43" fillId="2" borderId="0" xfId="920" applyNumberFormat="1" applyFont="1" applyFill="1" applyAlignment="1">
      <alignment horizontal="right" vertical="center" wrapText="1"/>
    </xf>
    <xf numFmtId="0" fontId="43" fillId="2" borderId="8" xfId="626" applyFont="1" applyFill="1" applyBorder="1" applyAlignment="1">
      <alignment horizontal="center" vertical="center" wrapText="1"/>
    </xf>
    <xf numFmtId="0" fontId="43" fillId="2" borderId="33" xfId="626" applyFont="1" applyFill="1" applyBorder="1" applyAlignment="1">
      <alignment horizontal="center" vertical="center" wrapText="1"/>
    </xf>
    <xf numFmtId="0" fontId="43" fillId="2" borderId="5" xfId="626" applyFont="1" applyFill="1" applyBorder="1" applyAlignment="1">
      <alignment horizontal="center" vertical="center" wrapText="1"/>
    </xf>
    <xf numFmtId="0" fontId="43" fillId="2" borderId="7" xfId="626" applyFont="1" applyFill="1" applyBorder="1" applyAlignment="1">
      <alignment horizontal="center" vertical="center" wrapText="1"/>
    </xf>
    <xf numFmtId="0" fontId="43" fillId="2" borderId="6" xfId="626" applyFont="1" applyFill="1" applyBorder="1" applyAlignment="1">
      <alignment horizontal="center" vertical="center" wrapText="1"/>
    </xf>
    <xf numFmtId="0" fontId="43" fillId="2" borderId="1" xfId="626" applyFont="1" applyFill="1" applyBorder="1" applyAlignment="1">
      <alignment horizontal="center" vertical="center" wrapText="1"/>
    </xf>
    <xf numFmtId="0" fontId="44" fillId="2" borderId="34" xfId="0" applyFont="1" applyFill="1" applyBorder="1" applyAlignment="1">
      <alignment horizontal="center" vertical="center" wrapText="1"/>
    </xf>
    <xf numFmtId="167" fontId="43" fillId="0" borderId="4" xfId="626" applyNumberFormat="1" applyFont="1" applyBorder="1" applyAlignment="1">
      <alignment horizontal="center" vertical="center" wrapText="1"/>
    </xf>
    <xf numFmtId="167" fontId="43" fillId="2" borderId="4" xfId="626" applyNumberFormat="1" applyFont="1" applyFill="1" applyBorder="1" applyAlignment="1">
      <alignment horizontal="right" vertical="center" wrapText="1"/>
    </xf>
    <xf numFmtId="0" fontId="43" fillId="2" borderId="1" xfId="626" applyFont="1" applyFill="1" applyBorder="1" applyAlignment="1">
      <alignment horizontal="center" vertical="center" wrapText="1"/>
    </xf>
    <xf numFmtId="0" fontId="44" fillId="2" borderId="34" xfId="0" applyFont="1" applyFill="1" applyBorder="1" applyAlignment="1">
      <alignment horizontal="left" vertical="center" wrapText="1"/>
    </xf>
    <xf numFmtId="0" fontId="43" fillId="2" borderId="3" xfId="626" applyFont="1" applyFill="1" applyBorder="1" applyAlignment="1">
      <alignment horizontal="center" vertical="center" wrapText="1"/>
    </xf>
    <xf numFmtId="167" fontId="43" fillId="0" borderId="7" xfId="626" applyNumberFormat="1" applyFont="1" applyBorder="1" applyAlignment="1">
      <alignment horizontal="center" vertical="center" wrapText="1"/>
    </xf>
    <xf numFmtId="167" fontId="43" fillId="0" borderId="6" xfId="626" applyNumberFormat="1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180" fontId="15" fillId="2" borderId="4" xfId="0" applyNumberFormat="1" applyFont="1" applyFill="1" applyBorder="1" applyAlignment="1">
      <alignment horizontal="right" vertical="center" wrapText="1"/>
    </xf>
    <xf numFmtId="0" fontId="25" fillId="2" borderId="5" xfId="921" applyFont="1" applyFill="1" applyBorder="1" applyAlignment="1" applyProtection="1">
      <alignment horizontal="center" vertical="center" wrapText="1"/>
      <protection locked="0"/>
    </xf>
    <xf numFmtId="0" fontId="25" fillId="2" borderId="7" xfId="921" applyFont="1" applyFill="1" applyBorder="1" applyAlignment="1" applyProtection="1">
      <alignment horizontal="center" vertical="center" wrapText="1"/>
      <protection locked="0"/>
    </xf>
    <xf numFmtId="0" fontId="25" fillId="2" borderId="6" xfId="921" applyFont="1" applyFill="1" applyBorder="1" applyAlignment="1" applyProtection="1">
      <alignment horizontal="center" vertical="center" wrapText="1"/>
      <protection locked="0"/>
    </xf>
    <xf numFmtId="180" fontId="25" fillId="2" borderId="4" xfId="921" applyNumberFormat="1" applyFont="1" applyFill="1" applyBorder="1" applyAlignment="1" applyProtection="1">
      <alignment horizontal="right" vertical="center" wrapText="1"/>
      <protection locked="0"/>
    </xf>
    <xf numFmtId="49" fontId="25" fillId="2" borderId="4" xfId="920" applyNumberFormat="1" applyFont="1" applyFill="1" applyBorder="1" applyAlignment="1" applyProtection="1">
      <alignment horizontal="center" vertical="center" wrapText="1"/>
      <protection locked="0"/>
    </xf>
    <xf numFmtId="0" fontId="25" fillId="2" borderId="5" xfId="922" applyFont="1" applyFill="1" applyBorder="1" applyAlignment="1">
      <alignment horizontal="center" vertical="center" wrapText="1"/>
    </xf>
    <xf numFmtId="0" fontId="25" fillId="2" borderId="7" xfId="922" applyFont="1" applyFill="1" applyBorder="1" applyAlignment="1">
      <alignment horizontal="center" vertical="center" wrapText="1"/>
    </xf>
    <xf numFmtId="0" fontId="25" fillId="2" borderId="6" xfId="922" applyFont="1" applyFill="1" applyBorder="1" applyAlignment="1">
      <alignment horizontal="center" vertical="center" wrapText="1"/>
    </xf>
    <xf numFmtId="166" fontId="25" fillId="2" borderId="4" xfId="15" applyNumberFormat="1" applyFont="1" applyFill="1" applyBorder="1" applyAlignment="1">
      <alignment horizontal="right" vertical="center"/>
    </xf>
    <xf numFmtId="49" fontId="43" fillId="2" borderId="5" xfId="24" applyNumberFormat="1" applyFont="1" applyFill="1" applyBorder="1" applyAlignment="1">
      <alignment horizontal="center" vertical="center"/>
    </xf>
    <xf numFmtId="0" fontId="43" fillId="2" borderId="5" xfId="922" applyFont="1" applyFill="1" applyBorder="1" applyAlignment="1">
      <alignment horizontal="left" vertical="center" wrapText="1"/>
    </xf>
    <xf numFmtId="0" fontId="43" fillId="2" borderId="7" xfId="922" applyFont="1" applyFill="1" applyBorder="1" applyAlignment="1">
      <alignment horizontal="center" vertical="center" wrapText="1"/>
    </xf>
    <xf numFmtId="0" fontId="43" fillId="2" borderId="6" xfId="922" applyFont="1" applyFill="1" applyBorder="1" applyAlignment="1">
      <alignment horizontal="center" vertical="center" wrapText="1"/>
    </xf>
    <xf numFmtId="166" fontId="43" fillId="2" borderId="4" xfId="15" applyNumberFormat="1" applyFont="1" applyFill="1" applyBorder="1" applyAlignment="1">
      <alignment horizontal="right" vertical="center"/>
    </xf>
    <xf numFmtId="0" fontId="49" fillId="2" borderId="4" xfId="0" applyFont="1" applyFill="1" applyBorder="1" applyAlignment="1">
      <alignment horizontal="center" vertical="center"/>
    </xf>
    <xf numFmtId="0" fontId="49" fillId="2" borderId="4" xfId="0" applyFont="1" applyFill="1" applyBorder="1" applyAlignment="1">
      <alignment horizontal="left" vertical="center" wrapText="1"/>
    </xf>
    <xf numFmtId="0" fontId="43" fillId="2" borderId="4" xfId="24" applyFont="1" applyFill="1" applyBorder="1" applyAlignment="1">
      <alignment horizontal="center" vertical="center" wrapText="1"/>
    </xf>
    <xf numFmtId="49" fontId="43" fillId="2" borderId="4" xfId="24" applyNumberFormat="1" applyFont="1" applyFill="1" applyBorder="1" applyAlignment="1">
      <alignment horizontal="center" vertical="center"/>
    </xf>
    <xf numFmtId="178" fontId="43" fillId="2" borderId="4" xfId="15" applyNumberFormat="1" applyFont="1" applyFill="1" applyBorder="1" applyAlignment="1">
      <alignment horizontal="center" vertical="center"/>
    </xf>
    <xf numFmtId="49" fontId="25" fillId="2" borderId="5" xfId="24" applyNumberFormat="1" applyFont="1" applyFill="1" applyBorder="1" applyAlignment="1">
      <alignment horizontal="center" vertical="center"/>
    </xf>
    <xf numFmtId="0" fontId="43" fillId="2" borderId="5" xfId="921" applyFont="1" applyFill="1" applyBorder="1" applyAlignment="1" applyProtection="1">
      <alignment horizontal="center" vertical="center" wrapText="1"/>
      <protection locked="0"/>
    </xf>
    <xf numFmtId="168" fontId="43" fillId="2" borderId="4" xfId="8" applyNumberFormat="1" applyFont="1" applyFill="1" applyBorder="1" applyAlignment="1">
      <alignment horizontal="center" vertical="center"/>
    </xf>
    <xf numFmtId="180" fontId="43" fillId="2" borderId="4" xfId="921" applyNumberFormat="1" applyFont="1" applyFill="1" applyBorder="1" applyAlignment="1" applyProtection="1">
      <alignment horizontal="center" vertical="center" wrapText="1"/>
      <protection locked="0"/>
    </xf>
    <xf numFmtId="0" fontId="43" fillId="2" borderId="35" xfId="0" applyFont="1" applyFill="1" applyBorder="1" applyAlignment="1">
      <alignment horizontal="center" vertical="center" wrapText="1"/>
    </xf>
    <xf numFmtId="49" fontId="43" fillId="2" borderId="5" xfId="24" applyNumberFormat="1" applyFont="1" applyFill="1" applyBorder="1" applyAlignment="1">
      <alignment horizontal="left" vertical="center" wrapText="1"/>
    </xf>
    <xf numFmtId="0" fontId="43" fillId="2" borderId="4" xfId="921" applyFont="1" applyFill="1" applyBorder="1" applyAlignment="1" applyProtection="1">
      <alignment horizontal="center" vertical="center" wrapText="1"/>
      <protection locked="0"/>
    </xf>
    <xf numFmtId="166" fontId="43" fillId="2" borderId="4" xfId="15" applyNumberFormat="1" applyFont="1" applyFill="1" applyBorder="1" applyAlignment="1">
      <alignment horizontal="right" vertical="top"/>
    </xf>
    <xf numFmtId="166" fontId="43" fillId="2" borderId="4" xfId="15" applyNumberFormat="1" applyFont="1" applyFill="1" applyBorder="1" applyAlignment="1">
      <alignment horizontal="center" vertical="center"/>
    </xf>
    <xf numFmtId="1" fontId="43" fillId="2" borderId="4" xfId="921" applyNumberFormat="1" applyFont="1" applyFill="1" applyBorder="1" applyAlignment="1" applyProtection="1">
      <alignment horizontal="center" vertical="center" wrapText="1"/>
      <protection locked="0"/>
    </xf>
    <xf numFmtId="180" fontId="43" fillId="2" borderId="4" xfId="921" applyNumberFormat="1" applyFont="1" applyFill="1" applyBorder="1" applyAlignment="1" applyProtection="1">
      <alignment horizontal="right" vertical="center" wrapText="1"/>
      <protection locked="0"/>
    </xf>
    <xf numFmtId="166" fontId="25" fillId="2" borderId="0" xfId="15" applyNumberFormat="1" applyFont="1" applyFill="1" applyBorder="1" applyAlignment="1">
      <alignment horizontal="right" vertical="center"/>
    </xf>
    <xf numFmtId="0" fontId="181" fillId="2" borderId="4" xfId="921" applyFont="1" applyFill="1" applyBorder="1" applyAlignment="1">
      <alignment horizontal="center" vertical="center"/>
    </xf>
    <xf numFmtId="0" fontId="181" fillId="2" borderId="4" xfId="921" applyFont="1" applyFill="1" applyBorder="1" applyAlignment="1" applyProtection="1">
      <alignment horizontal="left" vertical="center" wrapText="1"/>
      <protection locked="0"/>
    </xf>
    <xf numFmtId="166" fontId="43" fillId="0" borderId="34" xfId="15" applyNumberFormat="1" applyFont="1" applyBorder="1" applyAlignment="1">
      <alignment horizontal="center" vertical="top"/>
    </xf>
    <xf numFmtId="0" fontId="44" fillId="2" borderId="34" xfId="0" applyFont="1" applyFill="1" applyBorder="1" applyAlignment="1">
      <alignment horizontal="left" vertical="top" wrapText="1"/>
    </xf>
    <xf numFmtId="0" fontId="43" fillId="0" borderId="3" xfId="0" applyFont="1" applyBorder="1" applyAlignment="1">
      <alignment horizontal="center" vertical="top" wrapText="1"/>
    </xf>
    <xf numFmtId="166" fontId="43" fillId="0" borderId="7" xfId="15" applyNumberFormat="1" applyFont="1" applyBorder="1" applyAlignment="1">
      <alignment horizontal="right" vertical="top"/>
    </xf>
    <xf numFmtId="166" fontId="43" fillId="0" borderId="6" xfId="15" applyNumberFormat="1" applyFont="1" applyBorder="1" applyAlignment="1">
      <alignment horizontal="right" vertical="top"/>
    </xf>
    <xf numFmtId="166" fontId="43" fillId="0" borderId="4" xfId="15" applyNumberFormat="1" applyFont="1" applyBorder="1" applyAlignment="1">
      <alignment horizontal="right" vertical="center"/>
    </xf>
    <xf numFmtId="0" fontId="15" fillId="2" borderId="5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6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vertical="top" wrapText="1"/>
    </xf>
    <xf numFmtId="0" fontId="25" fillId="2" borderId="5" xfId="921" applyFont="1" applyFill="1" applyBorder="1" applyAlignment="1" applyProtection="1">
      <alignment horizontal="left" vertical="center" wrapText="1"/>
      <protection locked="0"/>
    </xf>
    <xf numFmtId="0" fontId="25" fillId="2" borderId="7" xfId="921" applyFont="1" applyFill="1" applyBorder="1" applyAlignment="1" applyProtection="1">
      <alignment horizontal="left" vertical="center" wrapText="1"/>
      <protection locked="0"/>
    </xf>
    <xf numFmtId="0" fontId="25" fillId="2" borderId="6" xfId="921" applyFont="1" applyFill="1" applyBorder="1" applyAlignment="1" applyProtection="1">
      <alignment horizontal="left" vertical="center" wrapText="1"/>
      <protection locked="0"/>
    </xf>
    <xf numFmtId="0" fontId="25" fillId="2" borderId="5" xfId="921" applyFont="1" applyFill="1" applyBorder="1" applyAlignment="1" applyProtection="1">
      <alignment horizontal="center" vertical="center" wrapText="1"/>
      <protection locked="0"/>
    </xf>
    <xf numFmtId="0" fontId="15" fillId="2" borderId="36" xfId="0" applyFont="1" applyFill="1" applyBorder="1" applyAlignment="1">
      <alignment horizontal="left" vertical="top" wrapText="1"/>
    </xf>
    <xf numFmtId="0" fontId="15" fillId="2" borderId="7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top" wrapText="1"/>
    </xf>
    <xf numFmtId="1" fontId="25" fillId="2" borderId="4" xfId="921" applyNumberFormat="1" applyFont="1" applyFill="1" applyBorder="1" applyAlignment="1" applyProtection="1">
      <alignment horizontal="center" vertical="center" wrapText="1"/>
      <protection locked="0"/>
    </xf>
    <xf numFmtId="0" fontId="43" fillId="2" borderId="7" xfId="922" applyFont="1" applyFill="1" applyBorder="1" applyAlignment="1">
      <alignment horizontal="left" vertical="center" wrapText="1"/>
    </xf>
    <xf numFmtId="0" fontId="43" fillId="2" borderId="6" xfId="922" applyFont="1" applyFill="1" applyBorder="1" applyAlignment="1">
      <alignment horizontal="left" vertical="center" wrapText="1"/>
    </xf>
    <xf numFmtId="166" fontId="43" fillId="2" borderId="34" xfId="15" applyNumberFormat="1" applyFont="1" applyFill="1" applyBorder="1" applyAlignment="1">
      <alignment horizontal="center" vertical="top"/>
    </xf>
    <xf numFmtId="0" fontId="44" fillId="2" borderId="4" xfId="0" applyFont="1" applyFill="1" applyBorder="1" applyAlignment="1">
      <alignment horizontal="left" vertical="top" wrapText="1"/>
    </xf>
    <xf numFmtId="168" fontId="43" fillId="2" borderId="4" xfId="8" applyNumberFormat="1" applyFont="1" applyFill="1" applyBorder="1" applyAlignment="1">
      <alignment horizontal="center" vertical="top"/>
    </xf>
    <xf numFmtId="0" fontId="43" fillId="2" borderId="3" xfId="921" applyFont="1" applyFill="1" applyBorder="1" applyAlignment="1" applyProtection="1">
      <alignment horizontal="center" vertical="center" wrapText="1"/>
      <protection locked="0"/>
    </xf>
    <xf numFmtId="0" fontId="44" fillId="2" borderId="3" xfId="0" applyFont="1" applyFill="1" applyBorder="1" applyAlignment="1">
      <alignment horizontal="center" vertical="center" wrapText="1"/>
    </xf>
    <xf numFmtId="168" fontId="43" fillId="2" borderId="7" xfId="8" applyNumberFormat="1" applyFont="1" applyFill="1" applyBorder="1" applyAlignment="1">
      <alignment horizontal="center" vertical="top"/>
    </xf>
    <xf numFmtId="180" fontId="43" fillId="2" borderId="6" xfId="921" applyNumberFormat="1" applyFont="1" applyFill="1" applyBorder="1" applyAlignment="1" applyProtection="1">
      <alignment horizontal="right" vertical="center" wrapText="1"/>
      <protection locked="0"/>
    </xf>
    <xf numFmtId="0" fontId="49" fillId="2" borderId="4" xfId="0" applyFont="1" applyFill="1" applyBorder="1" applyAlignment="1">
      <alignment horizontal="center" vertical="top"/>
    </xf>
    <xf numFmtId="0" fontId="44" fillId="2" borderId="4" xfId="0" applyFont="1" applyFill="1" applyBorder="1" applyAlignment="1">
      <alignment horizontal="center" vertical="top" wrapText="1"/>
    </xf>
    <xf numFmtId="0" fontId="49" fillId="2" borderId="4" xfId="0" applyFont="1" applyFill="1" applyBorder="1" applyAlignment="1">
      <alignment horizontal="left" vertical="top" wrapText="1"/>
    </xf>
    <xf numFmtId="0" fontId="49" fillId="2" borderId="4" xfId="0" applyFont="1" applyFill="1" applyBorder="1" applyAlignment="1">
      <alignment horizontal="left" wrapText="1"/>
    </xf>
    <xf numFmtId="0" fontId="181" fillId="2" borderId="4" xfId="921" applyFont="1" applyFill="1" applyBorder="1" applyAlignment="1">
      <alignment horizontal="center"/>
    </xf>
    <xf numFmtId="0" fontId="181" fillId="2" borderId="4" xfId="921" applyFont="1" applyFill="1" applyBorder="1" applyAlignment="1" applyProtection="1">
      <alignment horizontal="left" wrapText="1"/>
      <protection locked="0"/>
    </xf>
    <xf numFmtId="0" fontId="181" fillId="2" borderId="4" xfId="921" applyFont="1" applyFill="1" applyBorder="1" applyAlignment="1" applyProtection="1">
      <alignment horizontal="center"/>
      <protection locked="0"/>
    </xf>
    <xf numFmtId="0" fontId="15" fillId="2" borderId="4" xfId="0" applyFont="1" applyFill="1" applyBorder="1" applyAlignment="1">
      <alignment horizontal="center" vertical="top" wrapText="1"/>
    </xf>
    <xf numFmtId="168" fontId="25" fillId="2" borderId="4" xfId="8" applyNumberFormat="1" applyFont="1" applyFill="1" applyBorder="1" applyAlignment="1">
      <alignment horizontal="center" vertical="top"/>
    </xf>
    <xf numFmtId="0" fontId="44" fillId="2" borderId="7" xfId="0" applyFont="1" applyFill="1" applyBorder="1" applyAlignment="1">
      <alignment horizontal="left" vertical="top" wrapText="1"/>
    </xf>
    <xf numFmtId="0" fontId="44" fillId="2" borderId="7" xfId="0" applyFont="1" applyFill="1" applyBorder="1" applyAlignment="1">
      <alignment horizontal="center" vertical="top" wrapText="1"/>
    </xf>
    <xf numFmtId="0" fontId="44" fillId="2" borderId="6" xfId="0" applyFont="1" applyFill="1" applyBorder="1" applyAlignment="1">
      <alignment horizontal="left" vertical="top" wrapText="1"/>
    </xf>
    <xf numFmtId="0" fontId="44" fillId="2" borderId="4" xfId="0" applyFont="1" applyFill="1" applyBorder="1" applyAlignment="1">
      <alignment horizontal="left" vertical="center" wrapText="1"/>
    </xf>
    <xf numFmtId="181" fontId="43" fillId="2" borderId="4" xfId="921" applyNumberFormat="1" applyFont="1" applyFill="1" applyBorder="1" applyAlignment="1" applyProtection="1">
      <alignment horizontal="right" vertical="center" wrapText="1"/>
      <protection locked="0"/>
    </xf>
    <xf numFmtId="168" fontId="43" fillId="2" borderId="4" xfId="8" applyNumberFormat="1" applyFont="1" applyFill="1" applyBorder="1" applyAlignment="1" applyProtection="1">
      <alignment horizontal="right" vertical="center" wrapText="1"/>
      <protection locked="0"/>
    </xf>
    <xf numFmtId="0" fontId="44" fillId="2" borderId="5" xfId="0" applyFont="1" applyFill="1" applyBorder="1" applyAlignment="1">
      <alignment horizontal="center" vertical="center" wrapText="1"/>
    </xf>
    <xf numFmtId="0" fontId="44" fillId="2" borderId="7" xfId="0" applyFont="1" applyFill="1" applyBorder="1" applyAlignment="1">
      <alignment horizontal="left" vertical="center" wrapText="1"/>
    </xf>
    <xf numFmtId="0" fontId="43" fillId="2" borderId="7" xfId="921" applyFont="1" applyFill="1" applyBorder="1" applyAlignment="1" applyProtection="1">
      <alignment horizontal="center" vertical="center" wrapText="1"/>
      <protection locked="0"/>
    </xf>
    <xf numFmtId="168" fontId="43" fillId="2" borderId="6" xfId="8" applyNumberFormat="1" applyFont="1" applyFill="1" applyBorder="1" applyAlignment="1">
      <alignment horizontal="center" vertical="center"/>
    </xf>
    <xf numFmtId="0" fontId="25" fillId="2" borderId="4" xfId="920" applyNumberFormat="1" applyFont="1" applyFill="1" applyBorder="1" applyAlignment="1" applyProtection="1">
      <alignment horizontal="center" vertical="center" wrapText="1"/>
    </xf>
    <xf numFmtId="0" fontId="25" fillId="2" borderId="4" xfId="922" applyFont="1" applyFill="1" applyBorder="1" applyAlignment="1">
      <alignment horizontal="left" vertical="center" wrapText="1"/>
    </xf>
    <xf numFmtId="168" fontId="25" fillId="2" borderId="4" xfId="8" applyNumberFormat="1" applyFont="1" applyFill="1" applyBorder="1" applyAlignment="1">
      <alignment horizontal="right" vertical="center" wrapText="1"/>
    </xf>
    <xf numFmtId="49" fontId="43" fillId="2" borderId="4" xfId="920" applyNumberFormat="1" applyFont="1" applyFill="1" applyBorder="1" applyAlignment="1">
      <alignment horizontal="center" vertical="center" wrapText="1"/>
    </xf>
    <xf numFmtId="49" fontId="43" fillId="2" borderId="4" xfId="0" applyNumberFormat="1" applyFont="1" applyFill="1" applyBorder="1" applyAlignment="1">
      <alignment horizontal="left" vertical="center" wrapText="1"/>
    </xf>
    <xf numFmtId="0" fontId="43" fillId="2" borderId="4" xfId="77" applyFont="1" applyFill="1" applyBorder="1" applyAlignment="1">
      <alignment horizontal="center" vertical="center"/>
    </xf>
    <xf numFmtId="0" fontId="43" fillId="2" borderId="4" xfId="77" applyFont="1" applyFill="1" applyBorder="1"/>
    <xf numFmtId="170" fontId="43" fillId="2" borderId="4" xfId="77" applyNumberFormat="1" applyFont="1" applyFill="1" applyBorder="1" applyAlignment="1">
      <alignment horizontal="right" vertical="center"/>
    </xf>
    <xf numFmtId="49" fontId="44" fillId="2" borderId="4" xfId="0" applyNumberFormat="1" applyFont="1" applyFill="1" applyBorder="1" applyAlignment="1">
      <alignment horizontal="center" vertical="center"/>
    </xf>
    <xf numFmtId="182" fontId="44" fillId="2" borderId="4" xfId="8" applyNumberFormat="1" applyFont="1" applyFill="1" applyBorder="1" applyAlignment="1">
      <alignment horizontal="center" vertical="center"/>
    </xf>
    <xf numFmtId="37" fontId="44" fillId="2" borderId="4" xfId="15" applyNumberFormat="1" applyFont="1" applyFill="1" applyBorder="1" applyAlignment="1">
      <alignment vertical="center"/>
    </xf>
    <xf numFmtId="168" fontId="44" fillId="2" borderId="4" xfId="8" applyNumberFormat="1" applyFont="1" applyFill="1" applyBorder="1" applyAlignment="1">
      <alignment horizontal="right" vertical="center" wrapText="1"/>
    </xf>
    <xf numFmtId="49" fontId="44" fillId="2" borderId="4" xfId="24" applyNumberFormat="1" applyFont="1" applyFill="1" applyBorder="1" applyAlignment="1">
      <alignment horizontal="center" vertical="center" wrapText="1"/>
    </xf>
    <xf numFmtId="37" fontId="44" fillId="2" borderId="4" xfId="15" applyNumberFormat="1" applyFont="1" applyFill="1" applyBorder="1" applyAlignment="1">
      <alignment horizontal="center" vertical="center"/>
    </xf>
    <xf numFmtId="0" fontId="43" fillId="2" borderId="7" xfId="921" applyFont="1" applyFill="1" applyBorder="1" applyAlignment="1" applyProtection="1">
      <alignment horizontal="center" vertical="center" wrapText="1"/>
      <protection locked="0"/>
    </xf>
    <xf numFmtId="0" fontId="43" fillId="2" borderId="6" xfId="921" applyFont="1" applyFill="1" applyBorder="1" applyAlignment="1" applyProtection="1">
      <alignment horizontal="center" vertical="center" wrapText="1"/>
      <protection locked="0"/>
    </xf>
    <xf numFmtId="0" fontId="44" fillId="2" borderId="5" xfId="0" applyFont="1" applyFill="1" applyBorder="1" applyAlignment="1">
      <alignment horizontal="center" vertical="center" wrapText="1"/>
    </xf>
    <xf numFmtId="0" fontId="44" fillId="2" borderId="7" xfId="0" applyFont="1" applyFill="1" applyBorder="1" applyAlignment="1">
      <alignment horizontal="center" vertical="center" wrapText="1"/>
    </xf>
    <xf numFmtId="0" fontId="44" fillId="2" borderId="6" xfId="0" applyFont="1" applyFill="1" applyBorder="1" applyAlignment="1">
      <alignment horizontal="center" vertical="center" wrapText="1"/>
    </xf>
    <xf numFmtId="0" fontId="43" fillId="2" borderId="4" xfId="921" applyFont="1" applyFill="1" applyBorder="1" applyAlignment="1" applyProtection="1">
      <alignment horizontal="left" vertical="center" wrapText="1"/>
      <protection locked="0"/>
    </xf>
    <xf numFmtId="37" fontId="43" fillId="2" borderId="4" xfId="0" applyNumberFormat="1" applyFont="1" applyFill="1" applyBorder="1" applyAlignment="1">
      <alignment horizontal="center" vertical="center" wrapText="1"/>
    </xf>
    <xf numFmtId="170" fontId="43" fillId="2" borderId="4" xfId="0" applyNumberFormat="1" applyFont="1" applyFill="1" applyBorder="1" applyAlignment="1">
      <alignment horizontal="right" vertical="center" wrapText="1"/>
    </xf>
    <xf numFmtId="183" fontId="182" fillId="2" borderId="4" xfId="0" applyNumberFormat="1" applyFont="1" applyFill="1" applyBorder="1" applyAlignment="1">
      <alignment horizontal="center" vertical="center" wrapText="1"/>
    </xf>
    <xf numFmtId="0" fontId="182" fillId="2" borderId="1" xfId="0" applyFont="1" applyFill="1" applyBorder="1" applyAlignment="1">
      <alignment horizontal="center" vertical="center"/>
    </xf>
    <xf numFmtId="180" fontId="182" fillId="2" borderId="4" xfId="0" applyNumberFormat="1" applyFont="1" applyFill="1" applyBorder="1" applyAlignment="1">
      <alignment horizontal="center" vertical="center" wrapText="1"/>
    </xf>
    <xf numFmtId="0" fontId="25" fillId="2" borderId="0" xfId="920" applyFont="1" applyFill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/>
    </xf>
    <xf numFmtId="170" fontId="43" fillId="2" borderId="4" xfId="0" applyNumberFormat="1" applyFont="1" applyFill="1" applyBorder="1" applyAlignment="1">
      <alignment horizontal="right" vertical="center"/>
    </xf>
    <xf numFmtId="43" fontId="25" fillId="2" borderId="0" xfId="920" applyNumberFormat="1" applyFont="1" applyFill="1" applyAlignment="1">
      <alignment horizontal="center" vertical="center" wrapText="1"/>
    </xf>
    <xf numFmtId="0" fontId="43" fillId="2" borderId="4" xfId="0" applyFont="1" applyFill="1" applyBorder="1" applyAlignment="1">
      <alignment horizontal="center" wrapText="1"/>
    </xf>
    <xf numFmtId="0" fontId="43" fillId="2" borderId="4" xfId="0" applyFont="1" applyFill="1" applyBorder="1" applyAlignment="1">
      <alignment horizontal="left" wrapText="1"/>
    </xf>
    <xf numFmtId="1" fontId="181" fillId="2" borderId="5" xfId="0" applyNumberFormat="1" applyFont="1" applyFill="1" applyBorder="1" applyAlignment="1">
      <alignment horizontal="center" vertical="center"/>
    </xf>
    <xf numFmtId="170" fontId="43" fillId="2" borderId="1" xfId="0" applyNumberFormat="1" applyFont="1" applyFill="1" applyBorder="1" applyAlignment="1">
      <alignment horizontal="center" vertical="center" wrapText="1"/>
    </xf>
    <xf numFmtId="37" fontId="43" fillId="2" borderId="1" xfId="0" applyNumberFormat="1" applyFont="1" applyFill="1" applyBorder="1" applyAlignment="1">
      <alignment horizontal="center" vertical="center" wrapText="1"/>
    </xf>
    <xf numFmtId="170" fontId="43" fillId="2" borderId="1" xfId="0" applyNumberFormat="1" applyFont="1" applyFill="1" applyBorder="1" applyAlignment="1">
      <alignment horizontal="right" vertical="center" wrapText="1"/>
    </xf>
    <xf numFmtId="0" fontId="49" fillId="2" borderId="4" xfId="0" applyFont="1" applyFill="1" applyBorder="1" applyAlignment="1">
      <alignment horizontal="center"/>
    </xf>
    <xf numFmtId="0" fontId="25" fillId="2" borderId="5" xfId="922" applyFont="1" applyFill="1" applyBorder="1" applyAlignment="1">
      <alignment horizontal="left" vertical="center" wrapText="1"/>
    </xf>
    <xf numFmtId="0" fontId="25" fillId="2" borderId="7" xfId="922" applyFont="1" applyFill="1" applyBorder="1" applyAlignment="1">
      <alignment horizontal="left" vertical="center" wrapText="1"/>
    </xf>
    <xf numFmtId="0" fontId="25" fillId="2" borderId="6" xfId="922" applyFont="1" applyFill="1" applyBorder="1" applyAlignment="1">
      <alignment horizontal="left" vertical="center" wrapText="1"/>
    </xf>
    <xf numFmtId="0" fontId="43" fillId="2" borderId="4" xfId="0" applyFont="1" applyFill="1" applyBorder="1" applyAlignment="1" applyProtection="1">
      <alignment horizontal="left" vertical="center" wrapText="1"/>
      <protection locked="0"/>
    </xf>
    <xf numFmtId="4" fontId="43" fillId="2" borderId="4" xfId="0" applyNumberFormat="1" applyFont="1" applyFill="1" applyBorder="1" applyAlignment="1" applyProtection="1">
      <alignment horizontal="left" vertical="center" wrapText="1"/>
      <protection locked="0"/>
    </xf>
    <xf numFmtId="170" fontId="43" fillId="2" borderId="4" xfId="8" applyNumberFormat="1" applyFont="1" applyFill="1" applyBorder="1" applyAlignment="1" applyProtection="1">
      <alignment horizontal="right" vertical="center" wrapText="1"/>
      <protection locked="0"/>
    </xf>
    <xf numFmtId="49" fontId="25" fillId="2" borderId="4" xfId="920" applyNumberFormat="1" applyFont="1" applyFill="1" applyBorder="1" applyAlignment="1">
      <alignment horizontal="center" vertical="center" wrapText="1"/>
    </xf>
    <xf numFmtId="49" fontId="43" fillId="2" borderId="4" xfId="0" applyNumberFormat="1" applyFont="1" applyFill="1" applyBorder="1" applyAlignment="1">
      <alignment horizontal="center" vertical="center"/>
    </xf>
    <xf numFmtId="49" fontId="43" fillId="2" borderId="4" xfId="24" applyNumberFormat="1" applyFont="1" applyFill="1" applyBorder="1" applyAlignment="1">
      <alignment horizontal="center" vertical="center" wrapText="1"/>
    </xf>
    <xf numFmtId="168" fontId="43" fillId="2" borderId="4" xfId="15" applyNumberFormat="1" applyFont="1" applyFill="1" applyBorder="1" applyAlignment="1">
      <alignment horizontal="right" vertical="center"/>
    </xf>
    <xf numFmtId="37" fontId="44" fillId="2" borderId="4" xfId="15" applyNumberFormat="1" applyFont="1" applyFill="1" applyBorder="1" applyAlignment="1">
      <alignment horizontal="right" vertical="center"/>
    </xf>
    <xf numFmtId="168" fontId="15" fillId="2" borderId="4" xfId="8" applyNumberFormat="1" applyFont="1" applyFill="1" applyBorder="1" applyAlignment="1">
      <alignment horizontal="right" vertical="center" wrapText="1"/>
    </xf>
    <xf numFmtId="49" fontId="43" fillId="2" borderId="5" xfId="0" applyNumberFormat="1" applyFont="1" applyFill="1" applyBorder="1" applyAlignment="1">
      <alignment horizontal="center" vertical="center"/>
    </xf>
    <xf numFmtId="0" fontId="43" fillId="2" borderId="4" xfId="923" applyFont="1" applyFill="1" applyBorder="1" applyAlignment="1">
      <alignment horizontal="center" vertical="center" wrapText="1"/>
    </xf>
    <xf numFmtId="49" fontId="43" fillId="2" borderId="5" xfId="0" applyNumberFormat="1" applyFont="1" applyFill="1" applyBorder="1" applyAlignment="1">
      <alignment horizontal="center" vertical="center"/>
    </xf>
    <xf numFmtId="49" fontId="43" fillId="2" borderId="7" xfId="0" applyNumberFormat="1" applyFont="1" applyFill="1" applyBorder="1" applyAlignment="1">
      <alignment horizontal="center" vertical="center"/>
    </xf>
    <xf numFmtId="49" fontId="43" fillId="2" borderId="6" xfId="0" applyNumberFormat="1" applyFont="1" applyFill="1" applyBorder="1" applyAlignment="1">
      <alignment horizontal="center" vertical="center"/>
    </xf>
    <xf numFmtId="0" fontId="43" fillId="2" borderId="5" xfId="568" applyFont="1" applyFill="1" applyBorder="1" applyAlignment="1">
      <alignment horizontal="center" vertical="center" wrapText="1"/>
    </xf>
    <xf numFmtId="0" fontId="43" fillId="2" borderId="4" xfId="568" applyFont="1" applyFill="1" applyBorder="1" applyAlignment="1">
      <alignment horizontal="center" vertical="center" wrapText="1"/>
    </xf>
    <xf numFmtId="167" fontId="43" fillId="2" borderId="4" xfId="568" applyNumberFormat="1" applyFont="1" applyFill="1" applyBorder="1" applyAlignment="1">
      <alignment horizontal="center" vertical="center" wrapText="1"/>
    </xf>
    <xf numFmtId="168" fontId="43" fillId="2" borderId="4" xfId="568" applyNumberFormat="1" applyFont="1" applyFill="1" applyBorder="1" applyAlignment="1">
      <alignment horizontal="right" vertical="center" wrapText="1"/>
    </xf>
    <xf numFmtId="170" fontId="43" fillId="2" borderId="4" xfId="5" applyNumberFormat="1" applyFont="1" applyFill="1" applyBorder="1" applyAlignment="1">
      <alignment horizontal="center"/>
    </xf>
    <xf numFmtId="170" fontId="43" fillId="2" borderId="6" xfId="5" applyNumberFormat="1" applyFont="1" applyFill="1" applyBorder="1" applyAlignment="1">
      <alignment horizontal="center"/>
    </xf>
    <xf numFmtId="168" fontId="43" fillId="2" borderId="4" xfId="8" applyNumberFormat="1" applyFont="1" applyFill="1" applyBorder="1" applyAlignment="1">
      <alignment horizontal="right" vertical="center"/>
    </xf>
    <xf numFmtId="0" fontId="25" fillId="2" borderId="4" xfId="922" applyFont="1" applyFill="1" applyBorder="1" applyAlignment="1">
      <alignment horizontal="center" vertical="center"/>
    </xf>
    <xf numFmtId="0" fontId="25" fillId="2" borderId="7" xfId="922" applyFont="1" applyFill="1" applyBorder="1" applyAlignment="1">
      <alignment horizontal="center" vertical="center" wrapText="1"/>
    </xf>
    <xf numFmtId="170" fontId="25" fillId="2" borderId="7" xfId="922" applyNumberFormat="1" applyFont="1" applyFill="1" applyBorder="1" applyAlignment="1">
      <alignment vertical="center" wrapText="1"/>
    </xf>
    <xf numFmtId="0" fontId="25" fillId="2" borderId="6" xfId="922" applyFont="1" applyFill="1" applyBorder="1" applyAlignment="1">
      <alignment vertical="center" wrapText="1"/>
    </xf>
    <xf numFmtId="168" fontId="43" fillId="2" borderId="4" xfId="8" applyNumberFormat="1" applyFont="1" applyFill="1" applyBorder="1" applyAlignment="1">
      <alignment horizontal="right" vertical="center" wrapText="1"/>
    </xf>
    <xf numFmtId="0" fontId="44" fillId="2" borderId="37" xfId="0" applyFont="1" applyFill="1" applyBorder="1" applyAlignment="1">
      <alignment horizontal="center" vertical="center" wrapText="1"/>
    </xf>
    <xf numFmtId="0" fontId="43" fillId="2" borderId="38" xfId="0" applyFont="1" applyFill="1" applyBorder="1" applyAlignment="1">
      <alignment horizontal="left" vertical="center" wrapText="1"/>
    </xf>
    <xf numFmtId="0" fontId="44" fillId="2" borderId="37" xfId="0" applyFont="1" applyFill="1" applyBorder="1" applyAlignment="1">
      <alignment horizontal="center" vertical="top" wrapText="1"/>
    </xf>
    <xf numFmtId="166" fontId="43" fillId="2" borderId="37" xfId="15" applyNumberFormat="1" applyFont="1" applyFill="1" applyBorder="1" applyAlignment="1">
      <alignment horizontal="right" vertical="top"/>
    </xf>
    <xf numFmtId="166" fontId="43" fillId="2" borderId="37" xfId="15" applyNumberFormat="1" applyFont="1" applyFill="1" applyBorder="1" applyAlignment="1">
      <alignment horizontal="right" vertical="center"/>
    </xf>
    <xf numFmtId="0" fontId="44" fillId="2" borderId="0" xfId="0" applyFont="1" applyFill="1" applyBorder="1" applyAlignment="1">
      <alignment horizontal="center" vertical="top" wrapText="1"/>
    </xf>
    <xf numFmtId="0" fontId="43" fillId="2" borderId="0" xfId="0" applyFont="1" applyFill="1" applyBorder="1" applyAlignment="1">
      <alignment horizontal="left" vertical="center" wrapText="1"/>
    </xf>
    <xf numFmtId="166" fontId="43" fillId="2" borderId="0" xfId="15" applyNumberFormat="1" applyFont="1" applyFill="1" applyBorder="1" applyAlignment="1">
      <alignment horizontal="right" vertical="top"/>
    </xf>
    <xf numFmtId="166" fontId="43" fillId="2" borderId="0" xfId="15" applyNumberFormat="1" applyFont="1" applyFill="1" applyBorder="1" applyAlignment="1">
      <alignment horizontal="right" vertical="center"/>
    </xf>
    <xf numFmtId="0" fontId="25" fillId="2" borderId="39" xfId="922" applyFont="1" applyFill="1" applyBorder="1" applyAlignment="1">
      <alignment horizontal="center" vertical="center" wrapText="1"/>
    </xf>
    <xf numFmtId="0" fontId="25" fillId="2" borderId="39" xfId="922" applyFont="1" applyFill="1" applyBorder="1" applyAlignment="1">
      <alignment horizontal="left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170" fontId="25" fillId="2" borderId="4" xfId="0" applyNumberFormat="1" applyFont="1" applyFill="1" applyBorder="1" applyAlignment="1">
      <alignment horizontal="right" vertical="center" wrapText="1"/>
    </xf>
    <xf numFmtId="0" fontId="25" fillId="2" borderId="43" xfId="0" applyFont="1" applyFill="1" applyBorder="1" applyAlignment="1">
      <alignment horizontal="center" vertical="top" wrapText="1"/>
    </xf>
    <xf numFmtId="0" fontId="25" fillId="2" borderId="43" xfId="0" applyFont="1" applyFill="1" applyBorder="1" applyAlignment="1">
      <alignment horizontal="left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44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left" vertical="top" wrapText="1"/>
    </xf>
    <xf numFmtId="0" fontId="25" fillId="2" borderId="7" xfId="0" applyFont="1" applyFill="1" applyBorder="1" applyAlignment="1">
      <alignment horizontal="left" vertical="top" wrapText="1"/>
    </xf>
    <xf numFmtId="0" fontId="25" fillId="2" borderId="6" xfId="0" applyFont="1" applyFill="1" applyBorder="1" applyAlignment="1">
      <alignment horizontal="left" vertical="top" wrapText="1"/>
    </xf>
    <xf numFmtId="0" fontId="25" fillId="2" borderId="5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left" vertical="center"/>
    </xf>
    <xf numFmtId="0" fontId="43" fillId="2" borderId="4" xfId="0" applyFont="1" applyFill="1" applyBorder="1" applyAlignment="1">
      <alignment horizontal="left" vertical="center"/>
    </xf>
    <xf numFmtId="0" fontId="43" fillId="2" borderId="45" xfId="0" applyFont="1" applyFill="1" applyBorder="1" applyAlignment="1">
      <alignment horizontal="center" vertical="center" wrapText="1"/>
    </xf>
    <xf numFmtId="0" fontId="43" fillId="2" borderId="45" xfId="0" applyFont="1" applyFill="1" applyBorder="1" applyAlignment="1">
      <alignment horizontal="left" vertical="center" wrapText="1"/>
    </xf>
    <xf numFmtId="49" fontId="43" fillId="2" borderId="1" xfId="0" applyNumberFormat="1" applyFont="1" applyFill="1" applyBorder="1" applyAlignment="1">
      <alignment horizontal="center" vertical="center" wrapText="1"/>
    </xf>
    <xf numFmtId="184" fontId="43" fillId="2" borderId="46" xfId="0" applyNumberFormat="1" applyFont="1" applyFill="1" applyBorder="1" applyAlignment="1">
      <alignment horizontal="center" vertical="center" wrapText="1"/>
    </xf>
    <xf numFmtId="185" fontId="43" fillId="2" borderId="46" xfId="0" applyNumberFormat="1" applyFont="1" applyFill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left" vertical="top" wrapText="1"/>
    </xf>
    <xf numFmtId="170" fontId="43" fillId="2" borderId="45" xfId="0" applyNumberFormat="1" applyFont="1" applyFill="1" applyBorder="1" applyAlignment="1">
      <alignment horizontal="right" vertical="center" wrapText="1"/>
    </xf>
    <xf numFmtId="49" fontId="43" fillId="2" borderId="4" xfId="0" applyNumberFormat="1" applyFont="1" applyFill="1" applyBorder="1" applyAlignment="1">
      <alignment horizontal="center" vertical="center" wrapText="1"/>
    </xf>
    <xf numFmtId="184" fontId="43" fillId="2" borderId="45" xfId="0" applyNumberFormat="1" applyFont="1" applyFill="1" applyBorder="1" applyAlignment="1">
      <alignment horizontal="center" vertical="center" wrapText="1"/>
    </xf>
    <xf numFmtId="185" fontId="43" fillId="2" borderId="45" xfId="0" applyNumberFormat="1" applyFont="1" applyFill="1" applyBorder="1" applyAlignment="1">
      <alignment horizontal="center" vertical="center" wrapText="1"/>
    </xf>
    <xf numFmtId="0" fontId="43" fillId="2" borderId="47" xfId="0" applyFont="1" applyFill="1" applyBorder="1" applyAlignment="1">
      <alignment horizontal="center" vertical="center" wrapText="1"/>
    </xf>
    <xf numFmtId="0" fontId="43" fillId="2" borderId="47" xfId="0" applyFont="1" applyFill="1" applyBorder="1" applyAlignment="1">
      <alignment horizontal="left" vertical="center" wrapText="1"/>
    </xf>
    <xf numFmtId="49" fontId="43" fillId="2" borderId="8" xfId="0" applyNumberFormat="1" applyFont="1" applyFill="1" applyBorder="1" applyAlignment="1">
      <alignment horizontal="center" vertical="center" wrapText="1"/>
    </xf>
    <xf numFmtId="184" fontId="43" fillId="2" borderId="47" xfId="0" applyNumberFormat="1" applyFont="1" applyFill="1" applyBorder="1" applyAlignment="1">
      <alignment horizontal="center" vertical="center" wrapText="1"/>
    </xf>
    <xf numFmtId="185" fontId="43" fillId="2" borderId="47" xfId="0" applyNumberFormat="1" applyFont="1" applyFill="1" applyBorder="1" applyAlignment="1">
      <alignment horizontal="center" vertical="center" wrapText="1"/>
    </xf>
    <xf numFmtId="0" fontId="43" fillId="2" borderId="8" xfId="0" applyFont="1" applyFill="1" applyBorder="1" applyAlignment="1">
      <alignment horizontal="left" vertical="top" wrapText="1"/>
    </xf>
    <xf numFmtId="170" fontId="43" fillId="2" borderId="47" xfId="0" applyNumberFormat="1" applyFont="1" applyFill="1" applyBorder="1" applyAlignment="1">
      <alignment horizontal="right" vertical="center" wrapText="1"/>
    </xf>
    <xf numFmtId="185" fontId="43" fillId="2" borderId="4" xfId="0" applyNumberFormat="1" applyFont="1" applyFill="1" applyBorder="1" applyAlignment="1">
      <alignment horizontal="center" vertical="center" wrapText="1"/>
    </xf>
    <xf numFmtId="49" fontId="43" fillId="2" borderId="8" xfId="0" applyNumberFormat="1" applyFont="1" applyFill="1" applyBorder="1" applyAlignment="1">
      <alignment horizontal="left" vertical="center" wrapText="1"/>
    </xf>
    <xf numFmtId="184" fontId="43" fillId="2" borderId="4" xfId="0" applyNumberFormat="1" applyFont="1" applyFill="1" applyBorder="1" applyAlignment="1">
      <alignment horizontal="center" vertical="center" wrapText="1"/>
    </xf>
    <xf numFmtId="0" fontId="44" fillId="2" borderId="4" xfId="0" applyFont="1" applyFill="1" applyBorder="1" applyAlignment="1">
      <alignment horizontal="center" wrapText="1"/>
    </xf>
    <xf numFmtId="0" fontId="44" fillId="2" borderId="4" xfId="0" applyFont="1" applyFill="1" applyBorder="1" applyAlignment="1">
      <alignment horizontal="center"/>
    </xf>
    <xf numFmtId="0" fontId="44" fillId="2" borderId="4" xfId="0" applyFont="1" applyFill="1" applyBorder="1"/>
    <xf numFmtId="170" fontId="44" fillId="2" borderId="4" xfId="0" applyNumberFormat="1" applyFont="1" applyFill="1" applyBorder="1" applyAlignment="1">
      <alignment horizontal="right" vertical="center"/>
    </xf>
    <xf numFmtId="0" fontId="43" fillId="2" borderId="46" xfId="0" applyFont="1" applyFill="1" applyBorder="1" applyAlignment="1">
      <alignment horizontal="left" vertical="center" wrapText="1"/>
    </xf>
    <xf numFmtId="0" fontId="43" fillId="2" borderId="46" xfId="0" applyFont="1" applyFill="1" applyBorder="1" applyAlignment="1">
      <alignment horizontal="center" vertical="center" wrapText="1"/>
    </xf>
    <xf numFmtId="184" fontId="183" fillId="0" borderId="45" xfId="0" applyNumberFormat="1" applyFont="1" applyFill="1" applyBorder="1" applyAlignment="1">
      <alignment horizontal="center" vertical="center" wrapText="1"/>
    </xf>
    <xf numFmtId="184" fontId="183" fillId="0" borderId="47" xfId="0" applyNumberFormat="1" applyFont="1" applyFill="1" applyBorder="1" applyAlignment="1">
      <alignment horizontal="center" vertical="center" wrapText="1"/>
    </xf>
    <xf numFmtId="186" fontId="43" fillId="2" borderId="4" xfId="8" applyNumberFormat="1" applyFont="1" applyFill="1" applyBorder="1" applyAlignment="1">
      <alignment horizontal="center" vertical="center" wrapText="1"/>
    </xf>
    <xf numFmtId="183" fontId="43" fillId="2" borderId="4" xfId="0" applyNumberFormat="1" applyFont="1" applyFill="1" applyBorder="1" applyAlignment="1">
      <alignment horizontal="center" vertical="center" wrapText="1"/>
    </xf>
    <xf numFmtId="170" fontId="43" fillId="2" borderId="4" xfId="8" applyNumberFormat="1" applyFont="1" applyFill="1" applyBorder="1" applyAlignment="1">
      <alignment horizontal="right" vertical="center" wrapText="1"/>
    </xf>
    <xf numFmtId="49" fontId="25" fillId="2" borderId="4" xfId="6" applyNumberFormat="1" applyFont="1" applyFill="1" applyBorder="1" applyAlignment="1">
      <alignment horizontal="left" vertical="center" wrapText="1"/>
    </xf>
    <xf numFmtId="0" fontId="44" fillId="2" borderId="4" xfId="0" applyFont="1" applyFill="1" applyBorder="1" applyAlignment="1">
      <alignment horizontal="center" vertical="center"/>
    </xf>
    <xf numFmtId="0" fontId="44" fillId="2" borderId="4" xfId="0" applyFont="1" applyFill="1" applyBorder="1" applyAlignment="1">
      <alignment vertical="center"/>
    </xf>
    <xf numFmtId="0" fontId="25" fillId="2" borderId="48" xfId="922" applyFont="1" applyFill="1" applyBorder="1" applyAlignment="1">
      <alignment horizontal="center" vertical="center" wrapText="1"/>
    </xf>
    <xf numFmtId="0" fontId="25" fillId="2" borderId="5" xfId="922" applyFont="1" applyFill="1" applyBorder="1" applyAlignment="1">
      <alignment horizontal="center" vertical="center"/>
    </xf>
    <xf numFmtId="0" fontId="25" fillId="2" borderId="7" xfId="922" applyFont="1" applyFill="1" applyBorder="1" applyAlignment="1">
      <alignment horizontal="center" vertical="center"/>
    </xf>
    <xf numFmtId="0" fontId="25" fillId="2" borderId="6" xfId="922" applyFont="1" applyFill="1" applyBorder="1" applyAlignment="1">
      <alignment horizontal="center" vertical="center"/>
    </xf>
    <xf numFmtId="0" fontId="43" fillId="2" borderId="4" xfId="920" applyNumberFormat="1" applyFont="1" applyFill="1" applyBorder="1" applyAlignment="1" applyProtection="1">
      <alignment horizontal="left" vertical="center" wrapText="1"/>
    </xf>
    <xf numFmtId="0" fontId="43" fillId="2" borderId="4" xfId="920" applyFont="1" applyFill="1" applyBorder="1" applyAlignment="1">
      <alignment horizontal="center" vertical="center"/>
    </xf>
    <xf numFmtId="0" fontId="43" fillId="2" borderId="4" xfId="920" applyFont="1" applyFill="1" applyBorder="1" applyAlignment="1">
      <alignment horizontal="center" vertical="center" wrapText="1"/>
    </xf>
    <xf numFmtId="182" fontId="43" fillId="2" borderId="4" xfId="8" applyNumberFormat="1" applyFont="1" applyFill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top" wrapText="1"/>
    </xf>
    <xf numFmtId="0" fontId="43" fillId="2" borderId="49" xfId="0" applyFont="1" applyFill="1" applyBorder="1" applyAlignment="1">
      <alignment horizontal="left" vertical="center" wrapText="1"/>
    </xf>
    <xf numFmtId="0" fontId="43" fillId="2" borderId="50" xfId="77" applyFont="1" applyFill="1" applyBorder="1" applyAlignment="1">
      <alignment horizontal="center" vertical="center"/>
    </xf>
    <xf numFmtId="0" fontId="43" fillId="2" borderId="50" xfId="0" applyFont="1" applyFill="1" applyBorder="1" applyAlignment="1">
      <alignment horizontal="center" vertical="center" wrapText="1"/>
    </xf>
    <xf numFmtId="0" fontId="43" fillId="2" borderId="50" xfId="77" applyFont="1" applyFill="1" applyBorder="1"/>
    <xf numFmtId="170" fontId="43" fillId="2" borderId="50" xfId="77" applyNumberFormat="1" applyFont="1" applyFill="1" applyBorder="1" applyAlignment="1">
      <alignment horizontal="right" vertical="center"/>
    </xf>
    <xf numFmtId="0" fontId="43" fillId="2" borderId="50" xfId="0" applyFont="1" applyFill="1" applyBorder="1" applyAlignment="1">
      <alignment horizontal="center" vertical="top" wrapText="1"/>
    </xf>
    <xf numFmtId="0" fontId="43" fillId="2" borderId="50" xfId="77" applyFont="1" applyFill="1" applyBorder="1" applyAlignment="1">
      <alignment vertical="center"/>
    </xf>
    <xf numFmtId="170" fontId="43" fillId="2" borderId="50" xfId="71" applyNumberFormat="1" applyFont="1" applyFill="1" applyBorder="1" applyAlignment="1">
      <alignment horizontal="right" vertical="center" wrapText="1"/>
    </xf>
    <xf numFmtId="0" fontId="43" fillId="2" borderId="50" xfId="0" applyFont="1" applyFill="1" applyBorder="1" applyAlignment="1">
      <alignment horizontal="center" vertical="center"/>
    </xf>
    <xf numFmtId="0" fontId="43" fillId="2" borderId="51" xfId="922" applyFont="1" applyFill="1" applyBorder="1" applyAlignment="1">
      <alignment horizontal="left" vertical="center" wrapText="1"/>
    </xf>
    <xf numFmtId="0" fontId="43" fillId="2" borderId="48" xfId="922" applyFont="1" applyFill="1" applyBorder="1" applyAlignment="1">
      <alignment horizontal="center" vertical="center" wrapText="1"/>
    </xf>
    <xf numFmtId="0" fontId="43" fillId="2" borderId="48" xfId="922" applyFont="1" applyFill="1" applyBorder="1" applyAlignment="1">
      <alignment horizontal="left" vertical="center" wrapText="1"/>
    </xf>
    <xf numFmtId="0" fontId="43" fillId="2" borderId="52" xfId="922" applyFont="1" applyFill="1" applyBorder="1" applyAlignment="1">
      <alignment horizontal="left" vertical="center" wrapText="1"/>
    </xf>
    <xf numFmtId="170" fontId="43" fillId="2" borderId="50" xfId="0" applyNumberFormat="1" applyFont="1" applyFill="1" applyBorder="1" applyAlignment="1">
      <alignment horizontal="right" vertical="center"/>
    </xf>
    <xf numFmtId="0" fontId="43" fillId="2" borderId="51" xfId="0" applyFont="1" applyFill="1" applyBorder="1" applyAlignment="1">
      <alignment horizontal="left" vertical="center" wrapText="1"/>
    </xf>
    <xf numFmtId="39" fontId="43" fillId="2" borderId="50" xfId="77" applyNumberFormat="1" applyFont="1" applyFill="1" applyBorder="1" applyAlignment="1">
      <alignment horizontal="right" vertical="center"/>
    </xf>
    <xf numFmtId="49" fontId="25" fillId="2" borderId="50" xfId="920" applyNumberFormat="1" applyFont="1" applyFill="1" applyBorder="1" applyAlignment="1">
      <alignment horizontal="center" vertical="center" wrapText="1"/>
    </xf>
    <xf numFmtId="0" fontId="25" fillId="2" borderId="34" xfId="922" applyFont="1" applyFill="1" applyBorder="1" applyAlignment="1">
      <alignment horizontal="center" vertical="center" wrapText="1"/>
    </xf>
    <xf numFmtId="0" fontId="25" fillId="2" borderId="3" xfId="922" applyFont="1" applyFill="1" applyBorder="1" applyAlignment="1">
      <alignment horizontal="center" vertical="center" wrapText="1"/>
    </xf>
    <xf numFmtId="0" fontId="25" fillId="2" borderId="53" xfId="922" applyFont="1" applyFill="1" applyBorder="1" applyAlignment="1">
      <alignment horizontal="center" vertical="center" wrapText="1"/>
    </xf>
    <xf numFmtId="168" fontId="25" fillId="2" borderId="50" xfId="8" applyNumberFormat="1" applyFont="1" applyFill="1" applyBorder="1" applyAlignment="1">
      <alignment horizontal="right" vertical="center" wrapText="1"/>
    </xf>
    <xf numFmtId="0" fontId="25" fillId="2" borderId="50" xfId="920" applyNumberFormat="1" applyFont="1" applyFill="1" applyBorder="1" applyAlignment="1" applyProtection="1">
      <alignment horizontal="center" vertical="center" wrapText="1"/>
    </xf>
    <xf numFmtId="0" fontId="25" fillId="2" borderId="50" xfId="922" applyFont="1" applyFill="1" applyBorder="1" applyAlignment="1">
      <alignment horizontal="left" vertical="center" wrapText="1"/>
    </xf>
    <xf numFmtId="0" fontId="25" fillId="2" borderId="51" xfId="922" applyFont="1" applyFill="1" applyBorder="1" applyAlignment="1">
      <alignment horizontal="center" vertical="center"/>
    </xf>
    <xf numFmtId="0" fontId="25" fillId="2" borderId="48" xfId="922" applyFont="1" applyFill="1" applyBorder="1" applyAlignment="1">
      <alignment horizontal="center" vertical="center"/>
    </xf>
    <xf numFmtId="0" fontId="25" fillId="2" borderId="52" xfId="922" applyFont="1" applyFill="1" applyBorder="1" applyAlignment="1">
      <alignment horizontal="center" vertical="center"/>
    </xf>
    <xf numFmtId="49" fontId="25" fillId="2" borderId="50" xfId="920" applyNumberFormat="1" applyFont="1" applyFill="1" applyBorder="1" applyAlignment="1" applyProtection="1">
      <alignment horizontal="center" vertical="center" wrapText="1"/>
      <protection locked="0"/>
    </xf>
    <xf numFmtId="0" fontId="25" fillId="2" borderId="51" xfId="922" applyFont="1" applyFill="1" applyBorder="1" applyAlignment="1">
      <alignment horizontal="left" vertical="center" wrapText="1"/>
    </xf>
    <xf numFmtId="0" fontId="25" fillId="2" borderId="48" xfId="922" applyFont="1" applyFill="1" applyBorder="1" applyAlignment="1">
      <alignment horizontal="left" vertical="center" wrapText="1"/>
    </xf>
    <xf numFmtId="0" fontId="25" fillId="2" borderId="52" xfId="922" applyFont="1" applyFill="1" applyBorder="1" applyAlignment="1">
      <alignment horizontal="left" vertical="center" wrapText="1"/>
    </xf>
    <xf numFmtId="49" fontId="43" fillId="2" borderId="50" xfId="920" applyNumberFormat="1" applyFont="1" applyFill="1" applyBorder="1" applyAlignment="1">
      <alignment horizontal="center" vertical="center" wrapText="1"/>
    </xf>
    <xf numFmtId="49" fontId="43" fillId="2" borderId="50" xfId="0" applyNumberFormat="1" applyFont="1" applyFill="1" applyBorder="1" applyAlignment="1">
      <alignment horizontal="left" vertical="center" wrapText="1"/>
    </xf>
    <xf numFmtId="0" fontId="43" fillId="2" borderId="4" xfId="77" applyFont="1" applyFill="1" applyBorder="1" applyAlignment="1">
      <alignment vertical="center"/>
    </xf>
    <xf numFmtId="170" fontId="43" fillId="2" borderId="4" xfId="71" applyNumberFormat="1" applyFont="1" applyFill="1" applyBorder="1" applyAlignment="1">
      <alignment horizontal="right" vertical="center" wrapText="1"/>
    </xf>
    <xf numFmtId="168" fontId="43" fillId="2" borderId="50" xfId="8" applyNumberFormat="1" applyFont="1" applyFill="1" applyBorder="1" applyAlignment="1">
      <alignment horizontal="right" vertical="center" wrapText="1"/>
    </xf>
    <xf numFmtId="170" fontId="43" fillId="2" borderId="50" xfId="5" applyNumberFormat="1" applyFont="1" applyFill="1" applyBorder="1" applyAlignment="1">
      <alignment horizontal="center" vertical="center" wrapText="1"/>
    </xf>
    <xf numFmtId="170" fontId="43" fillId="2" borderId="4" xfId="5" applyNumberFormat="1" applyFont="1" applyFill="1" applyBorder="1" applyAlignment="1">
      <alignment horizontal="center" vertical="center" wrapText="1"/>
    </xf>
    <xf numFmtId="170" fontId="43" fillId="2" borderId="4" xfId="5" applyNumberFormat="1" applyFont="1" applyFill="1" applyBorder="1" applyAlignment="1">
      <alignment horizontal="right" vertical="center"/>
    </xf>
    <xf numFmtId="170" fontId="43" fillId="2" borderId="4" xfId="5" applyNumberFormat="1" applyFont="1" applyFill="1" applyBorder="1" applyAlignment="1">
      <alignment horizontal="center" vertical="center"/>
    </xf>
    <xf numFmtId="170" fontId="43" fillId="2" borderId="7" xfId="5" applyNumberFormat="1" applyFont="1" applyFill="1" applyBorder="1" applyAlignment="1">
      <alignment horizontal="center" vertical="center" wrapText="1"/>
    </xf>
    <xf numFmtId="182" fontId="43" fillId="2" borderId="7" xfId="8" applyNumberFormat="1" applyFont="1" applyFill="1" applyBorder="1" applyAlignment="1">
      <alignment horizontal="center" vertical="center" wrapText="1"/>
    </xf>
    <xf numFmtId="182" fontId="43" fillId="2" borderId="6" xfId="8" applyNumberFormat="1" applyFont="1" applyFill="1" applyBorder="1" applyAlignment="1">
      <alignment horizontal="center" vertical="center" wrapText="1"/>
    </xf>
    <xf numFmtId="168" fontId="44" fillId="2" borderId="4" xfId="8" applyNumberFormat="1" applyFont="1" applyFill="1" applyBorder="1" applyAlignment="1">
      <alignment horizontal="center" vertical="center"/>
    </xf>
    <xf numFmtId="168" fontId="25" fillId="2" borderId="0" xfId="920" applyNumberFormat="1" applyFont="1" applyFill="1" applyAlignment="1">
      <alignment horizontal="center" vertical="center" wrapText="1"/>
    </xf>
    <xf numFmtId="182" fontId="43" fillId="2" borderId="45" xfId="0" applyNumberFormat="1" applyFont="1" applyFill="1" applyBorder="1" applyAlignment="1">
      <alignment horizontal="right" vertical="center" wrapText="1"/>
    </xf>
    <xf numFmtId="182" fontId="43" fillId="2" borderId="4" xfId="0" applyNumberFormat="1" applyFont="1" applyFill="1" applyBorder="1" applyAlignment="1">
      <alignment horizontal="center" vertical="center" wrapText="1"/>
    </xf>
    <xf numFmtId="168" fontId="43" fillId="2" borderId="4" xfId="0" applyNumberFormat="1" applyFont="1" applyFill="1" applyBorder="1" applyAlignment="1">
      <alignment horizontal="right" vertical="center" wrapText="1"/>
    </xf>
    <xf numFmtId="0" fontId="25" fillId="2" borderId="4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 wrapText="1"/>
    </xf>
    <xf numFmtId="0" fontId="25" fillId="2" borderId="48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168" fontId="25" fillId="2" borderId="4" xfId="0" applyNumberFormat="1" applyFont="1" applyFill="1" applyBorder="1" applyAlignment="1">
      <alignment horizontal="right" vertical="center" wrapText="1"/>
    </xf>
    <xf numFmtId="0" fontId="43" fillId="2" borderId="5" xfId="0" applyFont="1" applyFill="1" applyBorder="1" applyAlignment="1">
      <alignment horizontal="center" vertical="center"/>
    </xf>
    <xf numFmtId="0" fontId="43" fillId="2" borderId="6" xfId="0" applyFont="1" applyFill="1" applyBorder="1" applyAlignment="1">
      <alignment horizontal="center" vertical="center"/>
    </xf>
    <xf numFmtId="182" fontId="43" fillId="2" borderId="4" xfId="0" applyNumberFormat="1" applyFont="1" applyFill="1" applyBorder="1" applyAlignment="1">
      <alignment horizontal="left" vertical="center" wrapText="1"/>
    </xf>
    <xf numFmtId="0" fontId="184" fillId="2" borderId="4" xfId="0" applyFont="1" applyFill="1" applyBorder="1" applyAlignment="1">
      <alignment horizontal="center" vertical="center"/>
    </xf>
    <xf numFmtId="182" fontId="43" fillId="2" borderId="5" xfId="0" applyNumberFormat="1" applyFont="1" applyFill="1" applyBorder="1" applyAlignment="1">
      <alignment horizontal="left" vertical="center" wrapText="1"/>
    </xf>
    <xf numFmtId="0" fontId="184" fillId="2" borderId="48" xfId="0" applyFont="1" applyFill="1" applyBorder="1" applyAlignment="1">
      <alignment horizontal="center" vertical="center"/>
    </xf>
    <xf numFmtId="0" fontId="43" fillId="2" borderId="48" xfId="0" applyFont="1" applyFill="1" applyBorder="1" applyAlignment="1">
      <alignment horizontal="center" vertical="center"/>
    </xf>
    <xf numFmtId="182" fontId="43" fillId="2" borderId="48" xfId="0" applyNumberFormat="1" applyFont="1" applyFill="1" applyBorder="1" applyAlignment="1">
      <alignment horizontal="center" vertical="center" wrapText="1"/>
    </xf>
    <xf numFmtId="182" fontId="43" fillId="2" borderId="6" xfId="0" applyNumberFormat="1" applyFont="1" applyFill="1" applyBorder="1" applyAlignment="1">
      <alignment horizontal="center" vertical="center" wrapText="1"/>
    </xf>
    <xf numFmtId="0" fontId="43" fillId="2" borderId="54" xfId="0" applyFont="1" applyFill="1" applyBorder="1" applyAlignment="1">
      <alignment horizontal="left" vertical="center" wrapText="1"/>
    </xf>
    <xf numFmtId="0" fontId="43" fillId="2" borderId="55" xfId="922" applyFont="1" applyFill="1" applyBorder="1" applyAlignment="1">
      <alignment horizontal="center" vertical="center" wrapText="1"/>
    </xf>
    <xf numFmtId="0" fontId="43" fillId="2" borderId="55" xfId="922" applyFont="1" applyFill="1" applyBorder="1" applyAlignment="1">
      <alignment horizontal="left" vertical="center" wrapText="1"/>
    </xf>
    <xf numFmtId="0" fontId="44" fillId="2" borderId="56" xfId="0" applyFont="1" applyFill="1" applyBorder="1" applyAlignment="1">
      <alignment horizontal="center" vertical="top" wrapText="1"/>
    </xf>
    <xf numFmtId="166" fontId="43" fillId="2" borderId="56" xfId="15" applyNumberFormat="1" applyFont="1" applyFill="1" applyBorder="1" applyAlignment="1">
      <alignment horizontal="right" vertical="top"/>
    </xf>
    <xf numFmtId="166" fontId="43" fillId="2" borderId="56" xfId="15" applyNumberFormat="1" applyFont="1" applyFill="1" applyBorder="1" applyAlignment="1">
      <alignment horizontal="right" vertical="center"/>
    </xf>
    <xf numFmtId="166" fontId="43" fillId="2" borderId="56" xfId="15" applyNumberFormat="1" applyFont="1" applyFill="1" applyBorder="1" applyAlignment="1">
      <alignment horizontal="center" vertical="center"/>
    </xf>
    <xf numFmtId="43" fontId="43" fillId="2" borderId="4" xfId="8" applyFont="1" applyFill="1" applyBorder="1" applyAlignment="1">
      <alignment horizontal="right" vertical="center"/>
    </xf>
  </cellXfs>
  <cellStyles count="924">
    <cellStyle name="20% - Accent1" xfId="861" builtinId="30" customBuiltin="1"/>
    <cellStyle name="20% - Accent1 10" xfId="894"/>
    <cellStyle name="20% - Accent1 11" xfId="908"/>
    <cellStyle name="20% - Accent1 2" xfId="31"/>
    <cellStyle name="20% - Accent1 2 2" xfId="88"/>
    <cellStyle name="20% - Accent1 2 2 2" xfId="89"/>
    <cellStyle name="20% - Accent1 2 3" xfId="90"/>
    <cellStyle name="20% - Accent1 2 4" xfId="91"/>
    <cellStyle name="20% - Accent1 2 5" xfId="87"/>
    <cellStyle name="20% - Accent1 3" xfId="92"/>
    <cellStyle name="20% - Accent1 3 2" xfId="93"/>
    <cellStyle name="20% - Accent1 3 3" xfId="94"/>
    <cellStyle name="20% - Accent1 4" xfId="95"/>
    <cellStyle name="20% - Accent1 4 2" xfId="96"/>
    <cellStyle name="20% - Accent1 4 3" xfId="97"/>
    <cellStyle name="20% - Accent1 5" xfId="98"/>
    <cellStyle name="20% - Accent1 5 2" xfId="99"/>
    <cellStyle name="20% - Accent1 6" xfId="100"/>
    <cellStyle name="20% - Accent1 6 2" xfId="101"/>
    <cellStyle name="20% - Accent1 7" xfId="102"/>
    <cellStyle name="20% - Accent1 7 2" xfId="103"/>
    <cellStyle name="20% - Accent1 8" xfId="104"/>
    <cellStyle name="20% - Accent1 9" xfId="105"/>
    <cellStyle name="20% - Accent2" xfId="865" builtinId="34" customBuiltin="1"/>
    <cellStyle name="20% - Accent2 10" xfId="896"/>
    <cellStyle name="20% - Accent2 11" xfId="910"/>
    <cellStyle name="20% - Accent2 2" xfId="32"/>
    <cellStyle name="20% - Accent2 2 2" xfId="107"/>
    <cellStyle name="20% - Accent2 2 2 2" xfId="108"/>
    <cellStyle name="20% - Accent2 2 3" xfId="109"/>
    <cellStyle name="20% - Accent2 2 4" xfId="110"/>
    <cellStyle name="20% - Accent2 2 5" xfId="106"/>
    <cellStyle name="20% - Accent2 3" xfId="111"/>
    <cellStyle name="20% - Accent2 3 2" xfId="112"/>
    <cellStyle name="20% - Accent2 3 3" xfId="113"/>
    <cellStyle name="20% - Accent2 4" xfId="114"/>
    <cellStyle name="20% - Accent2 4 2" xfId="115"/>
    <cellStyle name="20% - Accent2 4 3" xfId="116"/>
    <cellStyle name="20% - Accent2 5" xfId="117"/>
    <cellStyle name="20% - Accent2 5 2" xfId="118"/>
    <cellStyle name="20% - Accent2 6" xfId="119"/>
    <cellStyle name="20% - Accent2 6 2" xfId="120"/>
    <cellStyle name="20% - Accent2 7" xfId="121"/>
    <cellStyle name="20% - Accent2 7 2" xfId="122"/>
    <cellStyle name="20% - Accent2 8" xfId="123"/>
    <cellStyle name="20% - Accent2 9" xfId="124"/>
    <cellStyle name="20% - Accent3" xfId="869" builtinId="38" customBuiltin="1"/>
    <cellStyle name="20% - Accent3 10" xfId="898"/>
    <cellStyle name="20% - Accent3 11" xfId="912"/>
    <cellStyle name="20% - Accent3 2" xfId="33"/>
    <cellStyle name="20% - Accent3 2 2" xfId="126"/>
    <cellStyle name="20% - Accent3 2 2 2" xfId="127"/>
    <cellStyle name="20% - Accent3 2 3" xfId="128"/>
    <cellStyle name="20% - Accent3 2 4" xfId="129"/>
    <cellStyle name="20% - Accent3 2 5" xfId="125"/>
    <cellStyle name="20% - Accent3 3" xfId="130"/>
    <cellStyle name="20% - Accent3 3 2" xfId="131"/>
    <cellStyle name="20% - Accent3 3 3" xfId="132"/>
    <cellStyle name="20% - Accent3 4" xfId="133"/>
    <cellStyle name="20% - Accent3 4 2" xfId="134"/>
    <cellStyle name="20% - Accent3 4 3" xfId="135"/>
    <cellStyle name="20% - Accent3 5" xfId="136"/>
    <cellStyle name="20% - Accent3 5 2" xfId="137"/>
    <cellStyle name="20% - Accent3 6" xfId="138"/>
    <cellStyle name="20% - Accent3 6 2" xfId="139"/>
    <cellStyle name="20% - Accent3 7" xfId="140"/>
    <cellStyle name="20% - Accent3 7 2" xfId="141"/>
    <cellStyle name="20% - Accent3 8" xfId="142"/>
    <cellStyle name="20% - Accent3 9" xfId="143"/>
    <cellStyle name="20% - Accent4" xfId="873" builtinId="42" customBuiltin="1"/>
    <cellStyle name="20% - Accent4 10" xfId="900"/>
    <cellStyle name="20% - Accent4 11" xfId="914"/>
    <cellStyle name="20% - Accent4 2" xfId="34"/>
    <cellStyle name="20% - Accent4 2 2" xfId="145"/>
    <cellStyle name="20% - Accent4 2 2 2" xfId="146"/>
    <cellStyle name="20% - Accent4 2 3" xfId="147"/>
    <cellStyle name="20% - Accent4 2 4" xfId="148"/>
    <cellStyle name="20% - Accent4 2 5" xfId="144"/>
    <cellStyle name="20% - Accent4 3" xfId="149"/>
    <cellStyle name="20% - Accent4 3 2" xfId="150"/>
    <cellStyle name="20% - Accent4 3 3" xfId="151"/>
    <cellStyle name="20% - Accent4 4" xfId="152"/>
    <cellStyle name="20% - Accent4 4 2" xfId="153"/>
    <cellStyle name="20% - Accent4 4 3" xfId="154"/>
    <cellStyle name="20% - Accent4 5" xfId="155"/>
    <cellStyle name="20% - Accent4 5 2" xfId="156"/>
    <cellStyle name="20% - Accent4 6" xfId="157"/>
    <cellStyle name="20% - Accent4 6 2" xfId="158"/>
    <cellStyle name="20% - Accent4 7" xfId="159"/>
    <cellStyle name="20% - Accent4 7 2" xfId="160"/>
    <cellStyle name="20% - Accent4 8" xfId="161"/>
    <cellStyle name="20% - Accent4 9" xfId="162"/>
    <cellStyle name="20% - Accent5" xfId="877" builtinId="46" customBuiltin="1"/>
    <cellStyle name="20% - Accent5 2" xfId="35"/>
    <cellStyle name="20% - Accent5 2 2" xfId="164"/>
    <cellStyle name="20% - Accent5 2 3" xfId="165"/>
    <cellStyle name="20% - Accent5 2 4" xfId="163"/>
    <cellStyle name="20% - Accent5 3" xfId="166"/>
    <cellStyle name="20% - Accent5 3 2" xfId="167"/>
    <cellStyle name="20% - Accent5 4" xfId="168"/>
    <cellStyle name="20% - Accent5 5" xfId="169"/>
    <cellStyle name="20% - Accent5 6" xfId="902"/>
    <cellStyle name="20% - Accent5 7" xfId="916"/>
    <cellStyle name="20% - Accent6" xfId="881" builtinId="50" customBuiltin="1"/>
    <cellStyle name="20% - Accent6 2" xfId="36"/>
    <cellStyle name="20% - Accent6 2 2" xfId="171"/>
    <cellStyle name="20% - Accent6 2 3" xfId="172"/>
    <cellStyle name="20% - Accent6 2 4" xfId="170"/>
    <cellStyle name="20% - Accent6 3" xfId="173"/>
    <cellStyle name="20% - Accent6 3 2" xfId="174"/>
    <cellStyle name="20% - Accent6 4" xfId="175"/>
    <cellStyle name="20% - Accent6 5" xfId="176"/>
    <cellStyle name="20% - Accent6 6" xfId="904"/>
    <cellStyle name="20% - Accent6 7" xfId="918"/>
    <cellStyle name="20% - Акцент1" xfId="177"/>
    <cellStyle name="20% - Акцент1 2" xfId="178"/>
    <cellStyle name="20% — акцент1 2" xfId="179"/>
    <cellStyle name="20% — акцент1 2 2" xfId="180"/>
    <cellStyle name="20% - Акцент2" xfId="181"/>
    <cellStyle name="20% - Акцент2 2" xfId="182"/>
    <cellStyle name="20% — акцент2 2" xfId="183"/>
    <cellStyle name="20% — акцент2 2 2" xfId="184"/>
    <cellStyle name="20% - Акцент3" xfId="185"/>
    <cellStyle name="20% - Акцент3 2" xfId="186"/>
    <cellStyle name="20% — акцент3 2" xfId="187"/>
    <cellStyle name="20% — акцент3 2 2" xfId="188"/>
    <cellStyle name="20% - Акцент4" xfId="189"/>
    <cellStyle name="20% - Акцент4 2" xfId="190"/>
    <cellStyle name="20% — акцент4 2" xfId="191"/>
    <cellStyle name="20% — акцент4 2 2" xfId="192"/>
    <cellStyle name="20% - Акцент5" xfId="193"/>
    <cellStyle name="20% - Акцент5 2" xfId="194"/>
    <cellStyle name="20% — акцент5 2" xfId="195"/>
    <cellStyle name="20% — акцент5 2 2" xfId="196"/>
    <cellStyle name="20% - Акцент6" xfId="197"/>
    <cellStyle name="20% - Акцент6 2" xfId="198"/>
    <cellStyle name="20% — акцент6 2" xfId="199"/>
    <cellStyle name="20% — акцент6 2 2" xfId="200"/>
    <cellStyle name="40% - Accent1" xfId="862" builtinId="31" customBuiltin="1"/>
    <cellStyle name="40% - Accent1 2" xfId="37"/>
    <cellStyle name="40% - Accent1 2 2" xfId="202"/>
    <cellStyle name="40% - Accent1 2 3" xfId="203"/>
    <cellStyle name="40% - Accent1 2 4" xfId="201"/>
    <cellStyle name="40% - Accent1 3" xfId="204"/>
    <cellStyle name="40% - Accent1 3 2" xfId="205"/>
    <cellStyle name="40% - Accent1 4" xfId="206"/>
    <cellStyle name="40% - Accent1 5" xfId="207"/>
    <cellStyle name="40% - Accent1 6" xfId="895"/>
    <cellStyle name="40% - Accent1 7" xfId="909"/>
    <cellStyle name="40% - Accent2" xfId="866" builtinId="35" customBuiltin="1"/>
    <cellStyle name="40% - Accent2 2" xfId="38"/>
    <cellStyle name="40% - Accent2 2 2" xfId="209"/>
    <cellStyle name="40% - Accent2 2 3" xfId="210"/>
    <cellStyle name="40% - Accent2 2 4" xfId="208"/>
    <cellStyle name="40% - Accent2 3" xfId="211"/>
    <cellStyle name="40% - Accent2 3 2" xfId="212"/>
    <cellStyle name="40% - Accent2 4" xfId="213"/>
    <cellStyle name="40% - Accent2 5" xfId="214"/>
    <cellStyle name="40% - Accent2 6" xfId="897"/>
    <cellStyle name="40% - Accent2 7" xfId="911"/>
    <cellStyle name="40% - Accent3" xfId="870" builtinId="39" customBuiltin="1"/>
    <cellStyle name="40% - Accent3 10" xfId="899"/>
    <cellStyle name="40% - Accent3 11" xfId="913"/>
    <cellStyle name="40% - Accent3 2" xfId="39"/>
    <cellStyle name="40% - Accent3 2 2" xfId="216"/>
    <cellStyle name="40% - Accent3 2 2 2" xfId="217"/>
    <cellStyle name="40% - Accent3 2 3" xfId="218"/>
    <cellStyle name="40% - Accent3 2 4" xfId="219"/>
    <cellStyle name="40% - Accent3 2 5" xfId="215"/>
    <cellStyle name="40% - Accent3 3" xfId="220"/>
    <cellStyle name="40% - Accent3 3 2" xfId="221"/>
    <cellStyle name="40% - Accent3 3 3" xfId="222"/>
    <cellStyle name="40% - Accent3 4" xfId="223"/>
    <cellStyle name="40% - Accent3 4 2" xfId="224"/>
    <cellStyle name="40% - Accent3 4 3" xfId="225"/>
    <cellStyle name="40% - Accent3 5" xfId="226"/>
    <cellStyle name="40% - Accent3 5 2" xfId="227"/>
    <cellStyle name="40% - Accent3 6" xfId="228"/>
    <cellStyle name="40% - Accent3 6 2" xfId="229"/>
    <cellStyle name="40% - Accent3 7" xfId="230"/>
    <cellStyle name="40% - Accent3 7 2" xfId="231"/>
    <cellStyle name="40% - Accent3 8" xfId="232"/>
    <cellStyle name="40% - Accent3 9" xfId="233"/>
    <cellStyle name="40% - Accent4" xfId="874" builtinId="43" customBuiltin="1"/>
    <cellStyle name="40% - Accent4 2" xfId="40"/>
    <cellStyle name="40% - Accent4 2 2" xfId="235"/>
    <cellStyle name="40% - Accent4 2 3" xfId="236"/>
    <cellStyle name="40% - Accent4 2 4" xfId="234"/>
    <cellStyle name="40% - Accent4 3" xfId="237"/>
    <cellStyle name="40% - Accent4 3 2" xfId="238"/>
    <cellStyle name="40% - Accent4 4" xfId="239"/>
    <cellStyle name="40% - Accent4 5" xfId="240"/>
    <cellStyle name="40% - Accent4 6" xfId="901"/>
    <cellStyle name="40% - Accent4 7" xfId="915"/>
    <cellStyle name="40% - Accent5" xfId="878" builtinId="47" customBuiltin="1"/>
    <cellStyle name="40% - Accent5 2" xfId="41"/>
    <cellStyle name="40% - Accent5 2 2" xfId="242"/>
    <cellStyle name="40% - Accent5 2 3" xfId="243"/>
    <cellStyle name="40% - Accent5 2 4" xfId="241"/>
    <cellStyle name="40% - Accent5 3" xfId="244"/>
    <cellStyle name="40% - Accent5 3 2" xfId="245"/>
    <cellStyle name="40% - Accent5 4" xfId="246"/>
    <cellStyle name="40% - Accent5 5" xfId="247"/>
    <cellStyle name="40% - Accent5 6" xfId="903"/>
    <cellStyle name="40% - Accent5 7" xfId="917"/>
    <cellStyle name="40% - Accent6" xfId="882" builtinId="51" customBuiltin="1"/>
    <cellStyle name="40% - Accent6 2" xfId="42"/>
    <cellStyle name="40% - Accent6 2 2" xfId="249"/>
    <cellStyle name="40% - Accent6 2 3" xfId="250"/>
    <cellStyle name="40% - Accent6 2 4" xfId="248"/>
    <cellStyle name="40% - Accent6 3" xfId="251"/>
    <cellStyle name="40% - Accent6 3 2" xfId="252"/>
    <cellStyle name="40% - Accent6 4" xfId="253"/>
    <cellStyle name="40% - Accent6 5" xfId="254"/>
    <cellStyle name="40% - Accent6 6" xfId="905"/>
    <cellStyle name="40% - Accent6 7" xfId="919"/>
    <cellStyle name="40% - Акцент1" xfId="255"/>
    <cellStyle name="40% - Акцент1 2" xfId="256"/>
    <cellStyle name="40% — акцент1 2" xfId="257"/>
    <cellStyle name="40% — акцент1 2 2" xfId="258"/>
    <cellStyle name="40% - Акцент2" xfId="259"/>
    <cellStyle name="40% - Акцент2 2" xfId="260"/>
    <cellStyle name="40% — акцент2 2" xfId="261"/>
    <cellStyle name="40% — акцент2 2 2" xfId="262"/>
    <cellStyle name="40% - Акцент3" xfId="263"/>
    <cellStyle name="40% - Акцент3 2" xfId="264"/>
    <cellStyle name="40% — акцент3 2" xfId="265"/>
    <cellStyle name="40% — акцент3 2 2" xfId="266"/>
    <cellStyle name="40% - Акцент4" xfId="267"/>
    <cellStyle name="40% - Акцент4 2" xfId="268"/>
    <cellStyle name="40% — акцент4 2" xfId="269"/>
    <cellStyle name="40% — акцент4 2 2" xfId="270"/>
    <cellStyle name="40% - Акцент5" xfId="271"/>
    <cellStyle name="40% - Акцент5 2" xfId="272"/>
    <cellStyle name="40% — акцент5 2" xfId="273"/>
    <cellStyle name="40% — акцент5 2 2" xfId="274"/>
    <cellStyle name="40% - Акцент6" xfId="275"/>
    <cellStyle name="40% - Акцент6 2" xfId="276"/>
    <cellStyle name="40% — акцент6 2" xfId="277"/>
    <cellStyle name="40% — акцент6 2 2" xfId="278"/>
    <cellStyle name="60% - Accent1" xfId="863" builtinId="32" customBuiltin="1"/>
    <cellStyle name="60% - Accent1 2" xfId="43"/>
    <cellStyle name="60% - Accent1 2 2" xfId="280"/>
    <cellStyle name="60% - Accent1 2 3" xfId="279"/>
    <cellStyle name="60% - Accent1 3" xfId="281"/>
    <cellStyle name="60% - Accent1 3 2" xfId="282"/>
    <cellStyle name="60% - Accent1 4" xfId="283"/>
    <cellStyle name="60% - Accent2" xfId="867" builtinId="36" customBuiltin="1"/>
    <cellStyle name="60% - Accent2 2" xfId="44"/>
    <cellStyle name="60% - Accent2 2 2" xfId="285"/>
    <cellStyle name="60% - Accent2 2 3" xfId="284"/>
    <cellStyle name="60% - Accent2 3" xfId="286"/>
    <cellStyle name="60% - Accent2 3 2" xfId="287"/>
    <cellStyle name="60% - Accent2 4" xfId="288"/>
    <cellStyle name="60% - Accent3" xfId="871" builtinId="40" customBuiltin="1"/>
    <cellStyle name="60% - Accent3 2" xfId="45"/>
    <cellStyle name="60% - Accent3 2 2" xfId="290"/>
    <cellStyle name="60% - Accent3 2 3" xfId="291"/>
    <cellStyle name="60% - Accent3 2 4" xfId="292"/>
    <cellStyle name="60% - Accent3 2 5" xfId="289"/>
    <cellStyle name="60% - Accent3 3" xfId="293"/>
    <cellStyle name="60% - Accent3 3 2" xfId="294"/>
    <cellStyle name="60% - Accent3 4" xfId="295"/>
    <cellStyle name="60% - Accent3 5" xfId="296"/>
    <cellStyle name="60% - Accent3 6" xfId="297"/>
    <cellStyle name="60% - Accent3 7" xfId="298"/>
    <cellStyle name="60% - Accent3 8" xfId="299"/>
    <cellStyle name="60% - Accent3 9" xfId="300"/>
    <cellStyle name="60% - Accent4" xfId="875" builtinId="44" customBuiltin="1"/>
    <cellStyle name="60% - Accent4 2" xfId="46"/>
    <cellStyle name="60% - Accent4 2 2" xfId="302"/>
    <cellStyle name="60% - Accent4 2 3" xfId="303"/>
    <cellStyle name="60% - Accent4 2 4" xfId="304"/>
    <cellStyle name="60% - Accent4 2 5" xfId="301"/>
    <cellStyle name="60% - Accent4 3" xfId="305"/>
    <cellStyle name="60% - Accent4 3 2" xfId="306"/>
    <cellStyle name="60% - Accent4 4" xfId="307"/>
    <cellStyle name="60% - Accent4 5" xfId="308"/>
    <cellStyle name="60% - Accent4 6" xfId="309"/>
    <cellStyle name="60% - Accent4 7" xfId="310"/>
    <cellStyle name="60% - Accent4 8" xfId="311"/>
    <cellStyle name="60% - Accent4 9" xfId="312"/>
    <cellStyle name="60% - Accent5" xfId="879" builtinId="48" customBuiltin="1"/>
    <cellStyle name="60% - Accent5 2" xfId="47"/>
    <cellStyle name="60% - Accent5 2 2" xfId="314"/>
    <cellStyle name="60% - Accent5 2 3" xfId="313"/>
    <cellStyle name="60% - Accent5 3" xfId="315"/>
    <cellStyle name="60% - Accent5 3 2" xfId="316"/>
    <cellStyle name="60% - Accent5 4" xfId="317"/>
    <cellStyle name="60% - Accent6" xfId="883" builtinId="52" customBuiltin="1"/>
    <cellStyle name="60% - Accent6 2" xfId="48"/>
    <cellStyle name="60% - Accent6 2 2" xfId="319"/>
    <cellStyle name="60% - Accent6 2 3" xfId="320"/>
    <cellStyle name="60% - Accent6 2 4" xfId="321"/>
    <cellStyle name="60% - Accent6 2 5" xfId="318"/>
    <cellStyle name="60% - Accent6 3" xfId="322"/>
    <cellStyle name="60% - Accent6 3 2" xfId="323"/>
    <cellStyle name="60% - Accent6 4" xfId="324"/>
    <cellStyle name="60% - Accent6 5" xfId="325"/>
    <cellStyle name="60% - Accent6 6" xfId="326"/>
    <cellStyle name="60% - Accent6 7" xfId="327"/>
    <cellStyle name="60% - Accent6 8" xfId="328"/>
    <cellStyle name="60% - Accent6 9" xfId="329"/>
    <cellStyle name="60% - Акцент1" xfId="330"/>
    <cellStyle name="60% - Акцент1 2" xfId="331"/>
    <cellStyle name="60% - Акцент2" xfId="332"/>
    <cellStyle name="60% - Акцент2 2" xfId="333"/>
    <cellStyle name="60% - Акцент3" xfId="334"/>
    <cellStyle name="60% - Акцент3 2" xfId="335"/>
    <cellStyle name="60% - Акцент4" xfId="336"/>
    <cellStyle name="60% - Акцент4 2" xfId="337"/>
    <cellStyle name="60% - Акцент5" xfId="338"/>
    <cellStyle name="60% - Акцент5 2" xfId="339"/>
    <cellStyle name="60% - Акцент6" xfId="340"/>
    <cellStyle name="60% - Акцент6 2" xfId="341"/>
    <cellStyle name="Accent1" xfId="860" builtinId="29" customBuiltin="1"/>
    <cellStyle name="Accent1 2" xfId="49"/>
    <cellStyle name="Accent1 2 2" xfId="343"/>
    <cellStyle name="Accent1 2 3" xfId="342"/>
    <cellStyle name="Accent1 3" xfId="344"/>
    <cellStyle name="Accent1 3 2" xfId="345"/>
    <cellStyle name="Accent1 4" xfId="346"/>
    <cellStyle name="Accent2" xfId="864" builtinId="33" customBuiltin="1"/>
    <cellStyle name="Accent2 2" xfId="50"/>
    <cellStyle name="Accent2 2 2" xfId="348"/>
    <cellStyle name="Accent2 2 3" xfId="347"/>
    <cellStyle name="Accent2 3" xfId="349"/>
    <cellStyle name="Accent2 3 2" xfId="350"/>
    <cellStyle name="Accent2 4" xfId="351"/>
    <cellStyle name="Accent3" xfId="868" builtinId="37" customBuiltin="1"/>
    <cellStyle name="Accent3 2" xfId="51"/>
    <cellStyle name="Accent3 2 2" xfId="353"/>
    <cellStyle name="Accent3 2 3" xfId="352"/>
    <cellStyle name="Accent3 3" xfId="354"/>
    <cellStyle name="Accent3 3 2" xfId="355"/>
    <cellStyle name="Accent3 4" xfId="356"/>
    <cellStyle name="Accent4" xfId="872" builtinId="41" customBuiltin="1"/>
    <cellStyle name="Accent4 2" xfId="52"/>
    <cellStyle name="Accent4 2 2" xfId="358"/>
    <cellStyle name="Accent4 2 3" xfId="357"/>
    <cellStyle name="Accent4 3" xfId="359"/>
    <cellStyle name="Accent4 3 2" xfId="360"/>
    <cellStyle name="Accent4 4" xfId="361"/>
    <cellStyle name="Accent5" xfId="876" builtinId="45" customBuiltin="1"/>
    <cellStyle name="Accent5 2" xfId="53"/>
    <cellStyle name="Accent5 2 2" xfId="363"/>
    <cellStyle name="Accent5 2 3" xfId="362"/>
    <cellStyle name="Accent5 3" xfId="364"/>
    <cellStyle name="Accent5 3 2" xfId="365"/>
    <cellStyle name="Accent5 4" xfId="366"/>
    <cellStyle name="Accent6" xfId="880" builtinId="49" customBuiltin="1"/>
    <cellStyle name="Accent6 2" xfId="54"/>
    <cellStyle name="Accent6 2 2" xfId="368"/>
    <cellStyle name="Accent6 2 3" xfId="367"/>
    <cellStyle name="Accent6 3" xfId="369"/>
    <cellStyle name="Accent6 3 2" xfId="370"/>
    <cellStyle name="Accent6 4" xfId="371"/>
    <cellStyle name="Bad" xfId="850" builtinId="27" customBuiltin="1"/>
    <cellStyle name="Bad 2" xfId="55"/>
    <cellStyle name="Bad 2 2" xfId="373"/>
    <cellStyle name="Bad 2 3" xfId="372"/>
    <cellStyle name="Bad 3" xfId="374"/>
    <cellStyle name="Bad 3 2" xfId="375"/>
    <cellStyle name="Bad 4" xfId="376"/>
    <cellStyle name="Calculation" xfId="854" builtinId="22" customBuiltin="1"/>
    <cellStyle name="Calculation 2" xfId="56"/>
    <cellStyle name="Calculation 2 2" xfId="378"/>
    <cellStyle name="Calculation 2 3" xfId="377"/>
    <cellStyle name="Calculation 3" xfId="379"/>
    <cellStyle name="Calculation 3 2" xfId="380"/>
    <cellStyle name="Calculation 4" xfId="381"/>
    <cellStyle name="Check Cell" xfId="856" builtinId="23" customBuiltin="1"/>
    <cellStyle name="Check Cell 2" xfId="57"/>
    <cellStyle name="Check Cell 2 2" xfId="383"/>
    <cellStyle name="Check Cell 2 3" xfId="382"/>
    <cellStyle name="Check Cell 3" xfId="384"/>
    <cellStyle name="Check Cell 3 2" xfId="385"/>
    <cellStyle name="Check Cell 4" xfId="386"/>
    <cellStyle name="Comma" xfId="8" builtinId="3"/>
    <cellStyle name="Comma 10" xfId="388"/>
    <cellStyle name="Comma 10 2" xfId="389"/>
    <cellStyle name="Comma 11" xfId="390"/>
    <cellStyle name="Comma 11 2" xfId="391"/>
    <cellStyle name="Comma 11 3" xfId="392"/>
    <cellStyle name="Comma 12" xfId="393"/>
    <cellStyle name="Comma 12 2" xfId="394"/>
    <cellStyle name="Comma 13" xfId="395"/>
    <cellStyle name="Comma 13 2" xfId="396"/>
    <cellStyle name="Comma 13 3" xfId="397"/>
    <cellStyle name="Comma 14" xfId="398"/>
    <cellStyle name="Comma 14 2" xfId="399"/>
    <cellStyle name="Comma 15" xfId="75"/>
    <cellStyle name="Comma 15 2" xfId="401"/>
    <cellStyle name="Comma 15 3" xfId="836"/>
    <cellStyle name="Comma 15 4" xfId="400"/>
    <cellStyle name="Comma 16" xfId="402"/>
    <cellStyle name="Comma 16 2" xfId="403"/>
    <cellStyle name="Comma 17" xfId="404"/>
    <cellStyle name="Comma 18" xfId="405"/>
    <cellStyle name="Comma 19" xfId="406"/>
    <cellStyle name="Comma 2" xfId="10"/>
    <cellStyle name="Comma 2 2" xfId="71"/>
    <cellStyle name="Comma 2 2 2" xfId="409"/>
    <cellStyle name="Comma 2 2 2 2" xfId="410"/>
    <cellStyle name="Comma 2 2 2 3" xfId="80"/>
    <cellStyle name="Comma 2 2 3" xfId="411"/>
    <cellStyle name="Comma 2 2 4" xfId="412"/>
    <cellStyle name="Comma 2 2 5" xfId="408"/>
    <cellStyle name="Comma 2 3" xfId="413"/>
    <cellStyle name="Comma 2 3 2" xfId="414"/>
    <cellStyle name="Comma 2 3 3" xfId="415"/>
    <cellStyle name="Comma 2 4" xfId="416"/>
    <cellStyle name="Comma 2 4 2" xfId="417"/>
    <cellStyle name="Comma 2 4 3" xfId="418"/>
    <cellStyle name="Comma 2 5" xfId="419"/>
    <cellStyle name="Comma 2 5 2" xfId="420"/>
    <cellStyle name="Comma 2 5 3" xfId="421"/>
    <cellStyle name="Comma 2 6" xfId="422"/>
    <cellStyle name="Comma 2 6 2" xfId="423"/>
    <cellStyle name="Comma 2 6 3" xfId="424"/>
    <cellStyle name="Comma 2 7" xfId="425"/>
    <cellStyle name="Comma 2 8" xfId="426"/>
    <cellStyle name="Comma 2 9" xfId="407"/>
    <cellStyle name="Comma 20" xfId="427"/>
    <cellStyle name="Comma 21" xfId="387"/>
    <cellStyle name="Comma 3" xfId="17"/>
    <cellStyle name="Comma 3 10" xfId="843"/>
    <cellStyle name="Comma 3 11" xfId="86"/>
    <cellStyle name="Comma 3 2" xfId="429"/>
    <cellStyle name="Comma 3 2 2" xfId="430"/>
    <cellStyle name="Comma 3 2 2 2" xfId="431"/>
    <cellStyle name="Comma 3 2 2 3" xfId="432"/>
    <cellStyle name="Comma 3 2 3" xfId="433"/>
    <cellStyle name="Comma 3 2 4" xfId="434"/>
    <cellStyle name="Comma 3 2 5" xfId="435"/>
    <cellStyle name="Comma 3 2 6" xfId="436"/>
    <cellStyle name="Comma 3 3" xfId="437"/>
    <cellStyle name="Comma 3 3 2" xfId="438"/>
    <cellStyle name="Comma 3 3 3" xfId="439"/>
    <cellStyle name="Comma 3 3 4" xfId="440"/>
    <cellStyle name="Comma 3 4" xfId="441"/>
    <cellStyle name="Comma 3 4 2" xfId="442"/>
    <cellStyle name="Comma 3 5" xfId="443"/>
    <cellStyle name="Comma 3 5 2" xfId="444"/>
    <cellStyle name="Comma 3 6" xfId="445"/>
    <cellStyle name="Comma 3 7" xfId="446"/>
    <cellStyle name="Comma 3 8" xfId="447"/>
    <cellStyle name="Comma 3 9" xfId="428"/>
    <cellStyle name="Comma 4" xfId="25"/>
    <cellStyle name="Comma 4 2" xfId="449"/>
    <cellStyle name="Comma 4 2 2" xfId="450"/>
    <cellStyle name="Comma 4 3" xfId="451"/>
    <cellStyle name="Comma 4 4" xfId="452"/>
    <cellStyle name="Comma 4 5" xfId="453"/>
    <cellStyle name="Comma 4 6" xfId="448"/>
    <cellStyle name="Comma 5" xfId="454"/>
    <cellStyle name="Comma 5 2" xfId="455"/>
    <cellStyle name="Comma 5 3" xfId="456"/>
    <cellStyle name="Comma 5 4" xfId="457"/>
    <cellStyle name="Comma 6" xfId="458"/>
    <cellStyle name="Comma 6 2" xfId="459"/>
    <cellStyle name="Comma 6 3" xfId="460"/>
    <cellStyle name="Comma 7" xfId="461"/>
    <cellStyle name="Comma 7 2" xfId="462"/>
    <cellStyle name="Comma 7 2 2" xfId="463"/>
    <cellStyle name="Comma 7 3" xfId="464"/>
    <cellStyle name="Comma 8" xfId="465"/>
    <cellStyle name="Comma 8 2" xfId="466"/>
    <cellStyle name="Comma 8 3" xfId="467"/>
    <cellStyle name="Comma 8 3 2" xfId="468"/>
    <cellStyle name="Comma 8 4" xfId="469"/>
    <cellStyle name="Comma 8 5" xfId="470"/>
    <cellStyle name="Comma 9" xfId="471"/>
    <cellStyle name="Comma 9 2" xfId="472"/>
    <cellStyle name="Comma 9 3" xfId="473"/>
    <cellStyle name="Currency 2" xfId="474"/>
    <cellStyle name="Euro" xfId="475"/>
    <cellStyle name="Euro 2" xfId="476"/>
    <cellStyle name="Explanatory Text" xfId="858" builtinId="53" customBuiltin="1"/>
    <cellStyle name="Explanatory Text 2" xfId="58"/>
    <cellStyle name="Explanatory Text 2 2" xfId="478"/>
    <cellStyle name="Explanatory Text 2 3" xfId="477"/>
    <cellStyle name="Explanatory Text 3" xfId="479"/>
    <cellStyle name="Explanatory Text 3 2" xfId="480"/>
    <cellStyle name="Explanatory Text 4" xfId="481"/>
    <cellStyle name="Good" xfId="849" builtinId="26" customBuiltin="1"/>
    <cellStyle name="Good 2" xfId="59"/>
    <cellStyle name="Good 2 2" xfId="483"/>
    <cellStyle name="Good 2 3" xfId="484"/>
    <cellStyle name="Good 2 4" xfId="482"/>
    <cellStyle name="Good 3" xfId="485"/>
    <cellStyle name="Good 3 2" xfId="486"/>
    <cellStyle name="Good 4" xfId="487"/>
    <cellStyle name="Heading 1" xfId="845" builtinId="16" customBuiltin="1"/>
    <cellStyle name="Heading 1 2" xfId="60"/>
    <cellStyle name="Heading 1 2 2" xfId="489"/>
    <cellStyle name="Heading 1 2 3" xfId="488"/>
    <cellStyle name="Heading 1 3" xfId="490"/>
    <cellStyle name="Heading 1 3 2" xfId="491"/>
    <cellStyle name="Heading 1 4" xfId="492"/>
    <cellStyle name="Heading 1 5" xfId="759"/>
    <cellStyle name="Heading 2" xfId="846" builtinId="17" customBuiltin="1"/>
    <cellStyle name="Heading 2 2" xfId="61"/>
    <cellStyle name="Heading 2 2 2" xfId="494"/>
    <cellStyle name="Heading 2 2 3" xfId="493"/>
    <cellStyle name="Heading 2 3" xfId="495"/>
    <cellStyle name="Heading 2 3 2" xfId="496"/>
    <cellStyle name="Heading 2 4" xfId="497"/>
    <cellStyle name="Heading 2 5" xfId="761"/>
    <cellStyle name="Heading 3" xfId="847" builtinId="18" customBuiltin="1"/>
    <cellStyle name="Heading 3 2" xfId="62"/>
    <cellStyle name="Heading 3 2 2" xfId="499"/>
    <cellStyle name="Heading 3 2 3" xfId="498"/>
    <cellStyle name="Heading 3 3" xfId="500"/>
    <cellStyle name="Heading 3 3 2" xfId="501"/>
    <cellStyle name="Heading 3 4" xfId="502"/>
    <cellStyle name="Heading 3 5" xfId="763"/>
    <cellStyle name="Heading 4" xfId="848" builtinId="19" customBuiltin="1"/>
    <cellStyle name="Heading 4 2" xfId="63"/>
    <cellStyle name="Heading 4 2 2" xfId="504"/>
    <cellStyle name="Heading 4 2 3" xfId="503"/>
    <cellStyle name="Heading 4 3" xfId="505"/>
    <cellStyle name="Heading 4 3 2" xfId="506"/>
    <cellStyle name="Heading 4 4" xfId="507"/>
    <cellStyle name="Heading 4 5" xfId="765"/>
    <cellStyle name="Hyperlink 2" xfId="508"/>
    <cellStyle name="Hyperlink 2 2" xfId="509"/>
    <cellStyle name="Hyperlink 2 3" xfId="510"/>
    <cellStyle name="Hyperlink 3" xfId="511"/>
    <cellStyle name="Hyperlink 3 2" xfId="512"/>
    <cellStyle name="Input" xfId="852" builtinId="20" customBuiltin="1"/>
    <cellStyle name="Input 2" xfId="64"/>
    <cellStyle name="Input 2 2" xfId="514"/>
    <cellStyle name="Input 2 3" xfId="513"/>
    <cellStyle name="Input 3" xfId="515"/>
    <cellStyle name="Input 3 2" xfId="516"/>
    <cellStyle name="Input 4" xfId="517"/>
    <cellStyle name="KPMG Heading 1" xfId="518"/>
    <cellStyle name="KPMG Heading 2" xfId="519"/>
    <cellStyle name="KPMG Heading 3" xfId="520"/>
    <cellStyle name="KPMG Heading 4" xfId="521"/>
    <cellStyle name="KPMG Normal" xfId="522"/>
    <cellStyle name="KPMG Normal Text" xfId="523"/>
    <cellStyle name="KPMG Normal_123" xfId="524"/>
    <cellStyle name="Linked Cell" xfId="855" builtinId="24" customBuiltin="1"/>
    <cellStyle name="Linked Cell 2" xfId="65"/>
    <cellStyle name="Linked Cell 2 2" xfId="526"/>
    <cellStyle name="Linked Cell 2 3" xfId="525"/>
    <cellStyle name="Linked Cell 3" xfId="527"/>
    <cellStyle name="Linked Cell 3 2" xfId="528"/>
    <cellStyle name="Linked Cell 4" xfId="529"/>
    <cellStyle name="Neutral" xfId="851" builtinId="28" customBuiltin="1"/>
    <cellStyle name="Neutral 2" xfId="66"/>
    <cellStyle name="Neutral 2 2" xfId="531"/>
    <cellStyle name="Neutral 2 3" xfId="532"/>
    <cellStyle name="Neutral 2 4" xfId="530"/>
    <cellStyle name="Neutral 3" xfId="533"/>
    <cellStyle name="Neutral 3 2" xfId="534"/>
    <cellStyle name="Neutral 4" xfId="535"/>
    <cellStyle name="Normal" xfId="0" builtinId="0"/>
    <cellStyle name="Normal 10" xfId="4"/>
    <cellStyle name="Normal 10 2" xfId="23"/>
    <cellStyle name="Normal 10 2 2" xfId="537"/>
    <cellStyle name="Normal 10 3" xfId="538"/>
    <cellStyle name="Normal 10 4" xfId="536"/>
    <cellStyle name="Normal 11" xfId="24"/>
    <cellStyle name="Normal 11 2" xfId="81"/>
    <cellStyle name="Normal 12" xfId="539"/>
    <cellStyle name="Normal 12 2" xfId="540"/>
    <cellStyle name="Normal 12 3" xfId="541"/>
    <cellStyle name="Normal 13" xfId="542"/>
    <cellStyle name="Normal 13 2" xfId="543"/>
    <cellStyle name="Normal 13 3" xfId="544"/>
    <cellStyle name="Normal 14" xfId="545"/>
    <cellStyle name="Normal 15" xfId="546"/>
    <cellStyle name="Normal 15 2" xfId="547"/>
    <cellStyle name="Normal 16" xfId="548"/>
    <cellStyle name="Normal 16 2" xfId="549"/>
    <cellStyle name="Normal 16 2 2" xfId="550"/>
    <cellStyle name="Normal 16 3" xfId="551"/>
    <cellStyle name="Normal 17" xfId="552"/>
    <cellStyle name="Normal 17 2" xfId="553"/>
    <cellStyle name="Normal 17 3" xfId="554"/>
    <cellStyle name="Normal 17 4" xfId="555"/>
    <cellStyle name="Normal 18" xfId="556"/>
    <cellStyle name="Normal 18 2" xfId="557"/>
    <cellStyle name="Normal 19" xfId="558"/>
    <cellStyle name="Normal 19 2" xfId="559"/>
    <cellStyle name="Normal 2" xfId="1"/>
    <cellStyle name="Normal 2 10" xfId="561"/>
    <cellStyle name="Normal 2 11" xfId="560"/>
    <cellStyle name="Normal 2 2" xfId="12"/>
    <cellStyle name="Normal 2 2 2" xfId="29"/>
    <cellStyle name="Normal 2 2 2 2" xfId="564"/>
    <cellStyle name="Normal 2 2 2 3" xfId="565"/>
    <cellStyle name="Normal 2 2 2 4" xfId="563"/>
    <cellStyle name="Normal 2 2 3" xfId="566"/>
    <cellStyle name="Normal 2 2 4" xfId="567"/>
    <cellStyle name="Normal 2 2 5" xfId="568"/>
    <cellStyle name="Normal 2 2 6" xfId="569"/>
    <cellStyle name="Normal 2 2 7" xfId="562"/>
    <cellStyle name="Normal 2 3" xfId="570"/>
    <cellStyle name="Normal 2 3 2" xfId="571"/>
    <cellStyle name="Normal 2 3 3" xfId="572"/>
    <cellStyle name="Normal 2 3 4" xfId="573"/>
    <cellStyle name="Normal 2 4" xfId="574"/>
    <cellStyle name="Normal 2 4 2" xfId="575"/>
    <cellStyle name="Normal 2 5" xfId="576"/>
    <cellStyle name="Normal 2 6" xfId="577"/>
    <cellStyle name="Normal 2 7" xfId="578"/>
    <cellStyle name="Normal 2 8" xfId="579"/>
    <cellStyle name="Normal 2 9" xfId="580"/>
    <cellStyle name="Normal 2_Gorcuxum ashxatakazm" xfId="581"/>
    <cellStyle name="Normal 20" xfId="582"/>
    <cellStyle name="Normal 20 2" xfId="583"/>
    <cellStyle name="Normal 20 2 2" xfId="584"/>
    <cellStyle name="Normal 20 2 3" xfId="585"/>
    <cellStyle name="Normal 20 3" xfId="586"/>
    <cellStyle name="Normal 20 4" xfId="587"/>
    <cellStyle name="Normal 21" xfId="588"/>
    <cellStyle name="Normal 21 2" xfId="589"/>
    <cellStyle name="Normal 22" xfId="590"/>
    <cellStyle name="Normal 23" xfId="591"/>
    <cellStyle name="Normal 24" xfId="592"/>
    <cellStyle name="Normal 24 2" xfId="593"/>
    <cellStyle name="Normal 25" xfId="594"/>
    <cellStyle name="Normal 26" xfId="834"/>
    <cellStyle name="Normal 27" xfId="837"/>
    <cellStyle name="Normal 28" xfId="838"/>
    <cellStyle name="Normal 29" xfId="839"/>
    <cellStyle name="Normal 3" xfId="3"/>
    <cellStyle name="Normal 3 2" xfId="596"/>
    <cellStyle name="Normal 3 2 2" xfId="597"/>
    <cellStyle name="Normal 3 2 2 2" xfId="598"/>
    <cellStyle name="Normal 3 2 3" xfId="599"/>
    <cellStyle name="Normal 3 2 4" xfId="600"/>
    <cellStyle name="Normal 3 3" xfId="601"/>
    <cellStyle name="Normal 3 3 2" xfId="602"/>
    <cellStyle name="Normal 3 3 3" xfId="603"/>
    <cellStyle name="Normal 3 4" xfId="604"/>
    <cellStyle name="Normal 3 4 2" xfId="605"/>
    <cellStyle name="Normal 3 5" xfId="606"/>
    <cellStyle name="Normal 3 5 2" xfId="607"/>
    <cellStyle name="Normal 3 6" xfId="608"/>
    <cellStyle name="Normal 3 7" xfId="609"/>
    <cellStyle name="Normal 3 8" xfId="595"/>
    <cellStyle name="Normal 3_HavelvacN2axjusakN3" xfId="610"/>
    <cellStyle name="Normal 30" xfId="840"/>
    <cellStyle name="Normal 31" xfId="841"/>
    <cellStyle name="Normal 32" xfId="835"/>
    <cellStyle name="Normal 33" xfId="884"/>
    <cellStyle name="Normal 34" xfId="886"/>
    <cellStyle name="Normal 35" xfId="611"/>
    <cellStyle name="Normal 36" xfId="887"/>
    <cellStyle name="Normal 37" xfId="891"/>
    <cellStyle name="Normal 374" xfId="612"/>
    <cellStyle name="Normal 374 2" xfId="613"/>
    <cellStyle name="Normal 38" xfId="892"/>
    <cellStyle name="Normal 39" xfId="906"/>
    <cellStyle name="Normal 4" xfId="5"/>
    <cellStyle name="Normal 4 2" xfId="27"/>
    <cellStyle name="Normal 4 2 2" xfId="616"/>
    <cellStyle name="Normal 4 2 2 2" xfId="74"/>
    <cellStyle name="Normal 4 2 3" xfId="617"/>
    <cellStyle name="Normal 4 2 4" xfId="618"/>
    <cellStyle name="Normal 4 2 5" xfId="615"/>
    <cellStyle name="Normal 4 3" xfId="619"/>
    <cellStyle name="Normal 4 3 2" xfId="620"/>
    <cellStyle name="Normal 4 3 3" xfId="621"/>
    <cellStyle name="Normal 4 4" xfId="622"/>
    <cellStyle name="Normal 4 5" xfId="623"/>
    <cellStyle name="Normal 4 6" xfId="624"/>
    <cellStyle name="Normal 4 7" xfId="625"/>
    <cellStyle name="Normal 4 8" xfId="614"/>
    <cellStyle name="Normal 5" xfId="9"/>
    <cellStyle name="Normal 5 2" xfId="18"/>
    <cellStyle name="Normal 5 2 2" xfId="626"/>
    <cellStyle name="Normal 5 3" xfId="627"/>
    <cellStyle name="Normal 53 3" xfId="628"/>
    <cellStyle name="Normal 54" xfId="629"/>
    <cellStyle name="Normal 6" xfId="11"/>
    <cellStyle name="Normal 6 2" xfId="21"/>
    <cellStyle name="Normal 6 2 2" xfId="632"/>
    <cellStyle name="Normal 6 2 3" xfId="631"/>
    <cellStyle name="Normal 6 3" xfId="633"/>
    <cellStyle name="Normal 6 4" xfId="634"/>
    <cellStyle name="Normal 6 5" xfId="635"/>
    <cellStyle name="Normal 6 6" xfId="630"/>
    <cellStyle name="Normal 6 7" xfId="83"/>
    <cellStyle name="Normal 67" xfId="636"/>
    <cellStyle name="Normal 7" xfId="13"/>
    <cellStyle name="Normal 7 2" xfId="638"/>
    <cellStyle name="Normal 7 3" xfId="77"/>
    <cellStyle name="Normal 7 4" xfId="639"/>
    <cellStyle name="Normal 7 5" xfId="637"/>
    <cellStyle name="Normal 7 6" xfId="84"/>
    <cellStyle name="Normal 73" xfId="640"/>
    <cellStyle name="Normal 78" xfId="641"/>
    <cellStyle name="Normal 78 2" xfId="642"/>
    <cellStyle name="Normal 8" xfId="14"/>
    <cellStyle name="Normal 8 2" xfId="22"/>
    <cellStyle name="Normal 8 2 2" xfId="643"/>
    <cellStyle name="Normal 8 3" xfId="644"/>
    <cellStyle name="Normal 81" xfId="645"/>
    <cellStyle name="Normal 88" xfId="646"/>
    <cellStyle name="Normal 89" xfId="647"/>
    <cellStyle name="Normal 9" xfId="16"/>
    <cellStyle name="Normal 9 2" xfId="649"/>
    <cellStyle name="Normal 9 3" xfId="648"/>
    <cellStyle name="Normal 9 4" xfId="842"/>
    <cellStyle name="Normal 9 5" xfId="85"/>
    <cellStyle name="Normal 90" xfId="650"/>
    <cellStyle name="Normal_2017 PLAN VERJNAKAN.23.12.16" xfId="920"/>
    <cellStyle name="Normal_Anvanacank  01.03.02.01" xfId="923"/>
    <cellStyle name="Normal_Book1_1_2010 nax" xfId="922"/>
    <cellStyle name="Normal_Book2" xfId="889"/>
    <cellStyle name="Normal_MVD artabyug" xfId="921"/>
    <cellStyle name="Note" xfId="30" builtinId="10" customBuiltin="1"/>
    <cellStyle name="Note 10" xfId="885"/>
    <cellStyle name="Note 11" xfId="893"/>
    <cellStyle name="Note 12" xfId="907"/>
    <cellStyle name="Note 2" xfId="651"/>
    <cellStyle name="Note 2 2" xfId="652"/>
    <cellStyle name="Note 2 2 2" xfId="653"/>
    <cellStyle name="Note 2 3" xfId="654"/>
    <cellStyle name="Note 2 4" xfId="655"/>
    <cellStyle name="Note 3" xfId="656"/>
    <cellStyle name="Note 3 2" xfId="657"/>
    <cellStyle name="Note 3 3" xfId="658"/>
    <cellStyle name="Note 3 4" xfId="659"/>
    <cellStyle name="Note 4" xfId="660"/>
    <cellStyle name="Note 4 2" xfId="661"/>
    <cellStyle name="Note 5" xfId="662"/>
    <cellStyle name="Note 5 2" xfId="663"/>
    <cellStyle name="Note 6" xfId="664"/>
    <cellStyle name="Note 6 2" xfId="665"/>
    <cellStyle name="Note 7" xfId="666"/>
    <cellStyle name="Note 7 2" xfId="667"/>
    <cellStyle name="Note 8" xfId="668"/>
    <cellStyle name="Note 9" xfId="669"/>
    <cellStyle name="Output" xfId="853" builtinId="21" customBuiltin="1"/>
    <cellStyle name="Output 2" xfId="67"/>
    <cellStyle name="Output 2 2" xfId="671"/>
    <cellStyle name="Output 2 3" xfId="670"/>
    <cellStyle name="Output 3" xfId="672"/>
    <cellStyle name="Output 3 2" xfId="673"/>
    <cellStyle name="Output 4" xfId="674"/>
    <cellStyle name="Percent 2" xfId="2"/>
    <cellStyle name="Percent 2 2" xfId="676"/>
    <cellStyle name="Percent 2 2 2" xfId="677"/>
    <cellStyle name="Percent 2 3" xfId="678"/>
    <cellStyle name="Percent 2 4" xfId="679"/>
    <cellStyle name="Percent 2 5" xfId="675"/>
    <cellStyle name="Percent 2 6" xfId="82"/>
    <cellStyle name="Percent 3" xfId="680"/>
    <cellStyle name="Percent 4" xfId="681"/>
    <cellStyle name="Percent 4 2" xfId="682"/>
    <cellStyle name="Percent 5" xfId="683"/>
    <cellStyle name="Percent 5 2" xfId="684"/>
    <cellStyle name="Percent 5 3" xfId="685"/>
    <cellStyle name="Percent 6" xfId="686"/>
    <cellStyle name="Percent 7" xfId="687"/>
    <cellStyle name="Percent 7 2" xfId="688"/>
    <cellStyle name="Percent 8" xfId="689"/>
    <cellStyle name="Percent 9" xfId="690"/>
    <cellStyle name="SN_241" xfId="15"/>
    <cellStyle name="SN_b" xfId="72"/>
    <cellStyle name="SN_it" xfId="888"/>
    <cellStyle name="Style 1" xfId="26"/>
    <cellStyle name="Style 1 2" xfId="692"/>
    <cellStyle name="Style 1 3" xfId="693"/>
    <cellStyle name="Style 1 4" xfId="694"/>
    <cellStyle name="Style 1 5" xfId="695"/>
    <cellStyle name="Style 1 6" xfId="691"/>
    <cellStyle name="Title" xfId="890" builtinId="15" customBuiltin="1"/>
    <cellStyle name="Title 2" xfId="68"/>
    <cellStyle name="Title 2 2" xfId="697"/>
    <cellStyle name="Title 2 3" xfId="696"/>
    <cellStyle name="Title 3" xfId="698"/>
    <cellStyle name="Title 4" xfId="699"/>
    <cellStyle name="Total" xfId="859" builtinId="25" customBuiltin="1"/>
    <cellStyle name="Total 2" xfId="69"/>
    <cellStyle name="Total 2 2" xfId="701"/>
    <cellStyle name="Total 2 3" xfId="700"/>
    <cellStyle name="Total 3" xfId="702"/>
    <cellStyle name="Total 3 2" xfId="703"/>
    <cellStyle name="Total 4" xfId="704"/>
    <cellStyle name="Warning Text" xfId="857" builtinId="11" customBuiltin="1"/>
    <cellStyle name="Warning Text 2" xfId="70"/>
    <cellStyle name="Warning Text 2 2" xfId="706"/>
    <cellStyle name="Warning Text 2 3" xfId="705"/>
    <cellStyle name="Warning Text 3" xfId="707"/>
    <cellStyle name="Warning Text 3 2" xfId="708"/>
    <cellStyle name="Warning Text 4" xfId="709"/>
    <cellStyle name="Акцент1" xfId="710"/>
    <cellStyle name="Акцент1 2" xfId="711"/>
    <cellStyle name="Акцент2" xfId="712"/>
    <cellStyle name="Акцент2 2" xfId="713"/>
    <cellStyle name="Акцент3" xfId="714"/>
    <cellStyle name="Акцент3 2" xfId="715"/>
    <cellStyle name="Акцент4" xfId="716"/>
    <cellStyle name="Акцент4 2" xfId="717"/>
    <cellStyle name="Акцент5" xfId="718"/>
    <cellStyle name="Акцент5 2" xfId="719"/>
    <cellStyle name="Акцент6" xfId="720"/>
    <cellStyle name="Акцент6 2" xfId="721"/>
    <cellStyle name="Беззащитный" xfId="722"/>
    <cellStyle name="Ввод " xfId="723"/>
    <cellStyle name="Ввод  2" xfId="724"/>
    <cellStyle name="Ввод  2 2" xfId="725"/>
    <cellStyle name="Ввод  2 3" xfId="726"/>
    <cellStyle name="Ввод  2 4" xfId="727"/>
    <cellStyle name="Ввод  2 5" xfId="728"/>
    <cellStyle name="Ввод  2 6" xfId="729"/>
    <cellStyle name="Ввод  3" xfId="730"/>
    <cellStyle name="Ввод  4" xfId="731"/>
    <cellStyle name="Ввод  5" xfId="732"/>
    <cellStyle name="Ввод  6" xfId="733"/>
    <cellStyle name="Ввод  7" xfId="734"/>
    <cellStyle name="Вывод" xfId="735"/>
    <cellStyle name="Вывод 2" xfId="736"/>
    <cellStyle name="Вывод 2 2" xfId="737"/>
    <cellStyle name="Вывод 2 3" xfId="738"/>
    <cellStyle name="Вывод 2 4" xfId="739"/>
    <cellStyle name="Вывод 2 5" xfId="740"/>
    <cellStyle name="Вывод 2 6" xfId="741"/>
    <cellStyle name="Вывод 3" xfId="742"/>
    <cellStyle name="Вывод 4" xfId="743"/>
    <cellStyle name="Вывод 5" xfId="744"/>
    <cellStyle name="Вывод 6" xfId="745"/>
    <cellStyle name="Вывод 7" xfId="746"/>
    <cellStyle name="Вычисление" xfId="747"/>
    <cellStyle name="Вычисление 2" xfId="748"/>
    <cellStyle name="Вычисление 2 2" xfId="749"/>
    <cellStyle name="Вычисление 2 3" xfId="750"/>
    <cellStyle name="Вычисление 2 4" xfId="751"/>
    <cellStyle name="Вычисление 2 5" xfId="752"/>
    <cellStyle name="Вычисление 2 6" xfId="753"/>
    <cellStyle name="Вычисление 3" xfId="754"/>
    <cellStyle name="Вычисление 4" xfId="755"/>
    <cellStyle name="Вычисление 5" xfId="756"/>
    <cellStyle name="Вычисление 6" xfId="757"/>
    <cellStyle name="Вычисление 7" xfId="758"/>
    <cellStyle name="Заголовок 1 2" xfId="760"/>
    <cellStyle name="Заголовок 2 2" xfId="762"/>
    <cellStyle name="Заголовок 3 2" xfId="764"/>
    <cellStyle name="Заголовок 4 2" xfId="766"/>
    <cellStyle name="Защитный" xfId="767"/>
    <cellStyle name="Итог" xfId="768"/>
    <cellStyle name="Итог 2" xfId="769"/>
    <cellStyle name="Итог 2 2" xfId="770"/>
    <cellStyle name="Итог 2 3" xfId="771"/>
    <cellStyle name="Итог 2 4" xfId="772"/>
    <cellStyle name="Итог 2 5" xfId="773"/>
    <cellStyle name="Итог 2 6" xfId="774"/>
    <cellStyle name="Итог 3" xfId="775"/>
    <cellStyle name="Итог 4" xfId="776"/>
    <cellStyle name="Итог 5" xfId="777"/>
    <cellStyle name="Итог 6" xfId="778"/>
    <cellStyle name="Итог 7" xfId="779"/>
    <cellStyle name="Контрольная ячейка" xfId="780"/>
    <cellStyle name="Контрольная ячейка 2" xfId="781"/>
    <cellStyle name="Название" xfId="782"/>
    <cellStyle name="Название 2" xfId="783"/>
    <cellStyle name="Нейтральный" xfId="784"/>
    <cellStyle name="Нейтральный 2" xfId="785"/>
    <cellStyle name="Обычный 2" xfId="6"/>
    <cellStyle name="Обычный 2 2" xfId="19"/>
    <cellStyle name="Обычный 2 2 2" xfId="787"/>
    <cellStyle name="Обычный 2 2 3" xfId="786"/>
    <cellStyle name="Обычный 2 3" xfId="788"/>
    <cellStyle name="Обычный 3" xfId="79"/>
    <cellStyle name="Обычный 3 2" xfId="790"/>
    <cellStyle name="Обычный 3 3" xfId="791"/>
    <cellStyle name="Обычный 3 4" xfId="789"/>
    <cellStyle name="Обычный 4" xfId="73"/>
    <cellStyle name="Обычный 4 2" xfId="844"/>
    <cellStyle name="Обычный 5" xfId="78"/>
    <cellStyle name="Обычный 9 2" xfId="76"/>
    <cellStyle name="Плохой" xfId="792"/>
    <cellStyle name="Плохой 2" xfId="793"/>
    <cellStyle name="Пояснение" xfId="794"/>
    <cellStyle name="Пояснение 2" xfId="795"/>
    <cellStyle name="Примечание" xfId="796"/>
    <cellStyle name="Примечание 2" xfId="797"/>
    <cellStyle name="Примечание 2 2" xfId="798"/>
    <cellStyle name="Примечание 3" xfId="799"/>
    <cellStyle name="Примечание 3 2" xfId="800"/>
    <cellStyle name="Примечание 3 3" xfId="801"/>
    <cellStyle name="Примечание 3 4" xfId="802"/>
    <cellStyle name="Примечание 3 5" xfId="803"/>
    <cellStyle name="Примечание 3 6" xfId="804"/>
    <cellStyle name="Примечание 4" xfId="805"/>
    <cellStyle name="Примечание 5" xfId="806"/>
    <cellStyle name="Примечание 6" xfId="807"/>
    <cellStyle name="Примечание 7" xfId="808"/>
    <cellStyle name="Примечание 8" xfId="809"/>
    <cellStyle name="Связанная ячейка" xfId="810"/>
    <cellStyle name="Связанная ячейка 2" xfId="811"/>
    <cellStyle name="Стиль 1" xfId="812"/>
    <cellStyle name="Стиль 1 2" xfId="813"/>
    <cellStyle name="Стиль 1 2 2" xfId="814"/>
    <cellStyle name="Текст предупреждения" xfId="815"/>
    <cellStyle name="Текст предупреждения 2" xfId="816"/>
    <cellStyle name="Финансовый 2" xfId="20"/>
    <cellStyle name="Финансовый 2 2" xfId="28"/>
    <cellStyle name="Финансовый 2 2 2" xfId="818"/>
    <cellStyle name="Финансовый 2 3" xfId="819"/>
    <cellStyle name="Финансовый 2 4" xfId="820"/>
    <cellStyle name="Финансовый 2 5" xfId="821"/>
    <cellStyle name="Финансовый 2 6" xfId="817"/>
    <cellStyle name="Финансовый 3" xfId="7"/>
    <cellStyle name="Финансовый 3 2" xfId="823"/>
    <cellStyle name="Финансовый 3 2 2" xfId="824"/>
    <cellStyle name="Финансовый 3 3" xfId="825"/>
    <cellStyle name="Финансовый 3 4" xfId="822"/>
    <cellStyle name="Финансовый 4" xfId="826"/>
    <cellStyle name="Финансовый 4 2" xfId="827"/>
    <cellStyle name="Финансовый 8" xfId="828"/>
    <cellStyle name="Финансовый 8 2" xfId="829"/>
    <cellStyle name="Финансовый 8 2 2" xfId="830"/>
    <cellStyle name="Финансовый 8 3" xfId="831"/>
    <cellStyle name="Хороший" xfId="832"/>
    <cellStyle name="Хороший 2" xfId="833"/>
  </cellStyles>
  <dxfs count="1">
    <dxf>
      <fill>
        <patternFill patternType="solid">
          <fgColor rgb="FFC5D9F1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vetlana.Sukiasyan\Downloads\Havelvac_tntesum_2022%20(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 N 3"/>
      <sheetName val="N 4"/>
      <sheetName val="N 5"/>
      <sheetName val="Տնտեսում"/>
    </sheetNames>
    <sheetDataSet>
      <sheetData sheetId="0" refreshError="1">
        <row r="48">
          <cell r="D48">
            <v>-8147.9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27" sqref="A27"/>
    </sheetView>
  </sheetViews>
  <sheetFormatPr defaultRowHeight="15"/>
  <cols>
    <col min="1" max="1" width="35.7109375" customWidth="1"/>
    <col min="2" max="2" width="46.85546875" customWidth="1"/>
    <col min="3" max="3" width="35.85546875" customWidth="1"/>
  </cols>
  <sheetData>
    <row r="1" spans="1:3" ht="17.25">
      <c r="A1" s="55"/>
      <c r="B1" s="13" t="s">
        <v>69</v>
      </c>
      <c r="C1" s="8"/>
    </row>
    <row r="2" spans="1:3" ht="17.25">
      <c r="A2" s="46"/>
      <c r="B2" s="13" t="s">
        <v>70</v>
      </c>
      <c r="C2" s="8"/>
    </row>
    <row r="3" spans="1:3" ht="17.25">
      <c r="A3" s="46"/>
      <c r="B3" s="13" t="s">
        <v>71</v>
      </c>
      <c r="C3" s="8"/>
    </row>
    <row r="4" spans="1:3" ht="17.25">
      <c r="A4" s="55"/>
      <c r="B4" s="55"/>
      <c r="C4" s="8"/>
    </row>
    <row r="5" spans="1:3" ht="63" customHeight="1">
      <c r="A5" s="248" t="s">
        <v>72</v>
      </c>
      <c r="B5" s="248"/>
      <c r="C5" s="60"/>
    </row>
    <row r="6" spans="1:3" ht="17.25">
      <c r="A6" s="55"/>
      <c r="B6" s="55"/>
      <c r="C6" s="8"/>
    </row>
    <row r="7" spans="1:3" ht="17.25">
      <c r="A7" s="55"/>
      <c r="B7" s="56" t="s">
        <v>73</v>
      </c>
      <c r="C7" s="8"/>
    </row>
    <row r="8" spans="1:3" ht="103.5" customHeight="1">
      <c r="A8" s="57"/>
      <c r="B8" s="48" t="s">
        <v>74</v>
      </c>
      <c r="C8" s="8"/>
    </row>
    <row r="9" spans="1:3" ht="31.5" customHeight="1">
      <c r="A9" s="58" t="s">
        <v>75</v>
      </c>
      <c r="B9" s="59">
        <f>+հավելված7!E12</f>
        <v>0</v>
      </c>
      <c r="C9" s="61"/>
    </row>
    <row r="10" spans="1:3" ht="31.5" customHeight="1">
      <c r="A10" s="58" t="s">
        <v>76</v>
      </c>
      <c r="B10" s="59">
        <f>հավելված3!D7</f>
        <v>-1627000</v>
      </c>
      <c r="C10" s="62"/>
    </row>
    <row r="11" spans="1:3" ht="31.5" customHeight="1">
      <c r="A11" s="58" t="s">
        <v>77</v>
      </c>
      <c r="B11" s="59">
        <f>B9+B10</f>
        <v>-1627000</v>
      </c>
      <c r="C11" s="63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E14" sqref="E14"/>
    </sheetView>
  </sheetViews>
  <sheetFormatPr defaultRowHeight="15"/>
  <cols>
    <col min="1" max="1" width="48.140625" customWidth="1"/>
    <col min="2" max="2" width="41" customWidth="1"/>
  </cols>
  <sheetData>
    <row r="1" spans="1:2" ht="17.25">
      <c r="A1" s="47"/>
      <c r="B1" s="64" t="s">
        <v>108</v>
      </c>
    </row>
    <row r="2" spans="1:2" ht="17.25">
      <c r="A2" s="47"/>
      <c r="B2" s="64" t="s">
        <v>79</v>
      </c>
    </row>
    <row r="3" spans="1:2" ht="17.25">
      <c r="A3" s="47"/>
      <c r="B3" s="64" t="s">
        <v>71</v>
      </c>
    </row>
    <row r="4" spans="1:2" ht="17.25">
      <c r="A4" s="47"/>
      <c r="B4" s="47"/>
    </row>
    <row r="5" spans="1:2" ht="84" customHeight="1">
      <c r="A5" s="249" t="s">
        <v>572</v>
      </c>
      <c r="B5" s="249"/>
    </row>
    <row r="6" spans="1:2" ht="17.25">
      <c r="A6" s="47"/>
      <c r="B6" s="47"/>
    </row>
    <row r="7" spans="1:2" ht="17.25">
      <c r="A7" s="65"/>
      <c r="B7" s="56" t="s">
        <v>28</v>
      </c>
    </row>
    <row r="8" spans="1:2" ht="40.5">
      <c r="A8" s="250" t="s">
        <v>80</v>
      </c>
      <c r="B8" s="66" t="s">
        <v>81</v>
      </c>
    </row>
    <row r="9" spans="1:2" ht="17.25">
      <c r="A9" s="251"/>
      <c r="B9" s="67" t="s">
        <v>78</v>
      </c>
    </row>
    <row r="10" spans="1:2" ht="17.25">
      <c r="A10" s="68" t="s">
        <v>82</v>
      </c>
      <c r="B10" s="67">
        <f>+B12</f>
        <v>-1627000</v>
      </c>
    </row>
    <row r="11" spans="1:2" ht="17.25">
      <c r="A11" s="69" t="s">
        <v>83</v>
      </c>
      <c r="B11" s="67"/>
    </row>
    <row r="12" spans="1:2" ht="17.25">
      <c r="A12" s="69" t="s">
        <v>84</v>
      </c>
      <c r="B12" s="70">
        <f>+B14</f>
        <v>-1627000</v>
      </c>
    </row>
    <row r="13" spans="1:2" ht="17.25">
      <c r="A13" s="69" t="s">
        <v>85</v>
      </c>
      <c r="B13" s="70"/>
    </row>
    <row r="14" spans="1:2" ht="17.25">
      <c r="A14" s="69" t="s">
        <v>86</v>
      </c>
      <c r="B14" s="70">
        <f>+B16</f>
        <v>-1627000</v>
      </c>
    </row>
    <row r="15" spans="1:2" ht="17.25">
      <c r="A15" s="69" t="s">
        <v>83</v>
      </c>
      <c r="B15" s="70"/>
    </row>
    <row r="16" spans="1:2" ht="34.5">
      <c r="A16" s="69" t="s">
        <v>87</v>
      </c>
      <c r="B16" s="71">
        <f>+B18</f>
        <v>-1627000</v>
      </c>
    </row>
    <row r="17" spans="1:2" ht="17.25">
      <c r="A17" s="69" t="s">
        <v>88</v>
      </c>
      <c r="B17" s="70"/>
    </row>
    <row r="18" spans="1:2" ht="33.75" customHeight="1">
      <c r="A18" s="69" t="s">
        <v>89</v>
      </c>
      <c r="B18" s="72">
        <f>հավելված6.!E12</f>
        <v>-1627000</v>
      </c>
    </row>
  </sheetData>
  <mergeCells count="2">
    <mergeCell ref="A5:B5"/>
    <mergeCell ref="A8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657"/>
  <sheetViews>
    <sheetView zoomScaleNormal="100" workbookViewId="0">
      <selection activeCell="C655" sqref="C655"/>
    </sheetView>
  </sheetViews>
  <sheetFormatPr defaultColWidth="9.140625" defaultRowHeight="16.5"/>
  <cols>
    <col min="1" max="1" width="12.140625" style="140" customWidth="1"/>
    <col min="2" max="2" width="16" style="140" customWidth="1"/>
    <col min="3" max="3" width="76.7109375" style="140" customWidth="1"/>
    <col min="4" max="4" width="27.140625" style="213" customWidth="1"/>
    <col min="5" max="5" width="13.7109375" style="140" customWidth="1"/>
    <col min="6" max="16384" width="9.140625" style="140"/>
  </cols>
  <sheetData>
    <row r="1" spans="1:5" ht="63" customHeight="1">
      <c r="D1" s="212" t="s">
        <v>109</v>
      </c>
    </row>
    <row r="3" spans="1:5" ht="72" customHeight="1">
      <c r="A3" s="253" t="s">
        <v>56</v>
      </c>
      <c r="B3" s="253"/>
      <c r="C3" s="253"/>
      <c r="D3" s="253"/>
    </row>
    <row r="5" spans="1:5" ht="21" customHeight="1">
      <c r="D5" s="214" t="s">
        <v>28</v>
      </c>
    </row>
    <row r="6" spans="1:5" s="223" customFormat="1" ht="66.75" customHeight="1">
      <c r="A6" s="252" t="s">
        <v>1</v>
      </c>
      <c r="B6" s="252"/>
      <c r="C6" s="79" t="s">
        <v>111</v>
      </c>
      <c r="D6" s="79" t="s">
        <v>112</v>
      </c>
    </row>
    <row r="7" spans="1:5" s="223" customFormat="1">
      <c r="A7" s="79"/>
      <c r="B7" s="79"/>
      <c r="C7" s="79" t="s">
        <v>20</v>
      </c>
      <c r="D7" s="80">
        <v>-1627000</v>
      </c>
      <c r="E7" s="215"/>
    </row>
    <row r="8" spans="1:5" s="223" customFormat="1">
      <c r="A8" s="79"/>
      <c r="B8" s="79"/>
      <c r="C8" s="81" t="s">
        <v>98</v>
      </c>
      <c r="D8" s="82">
        <v>-168557.4</v>
      </c>
    </row>
    <row r="9" spans="1:5" s="223" customFormat="1">
      <c r="A9" s="79" t="s">
        <v>113</v>
      </c>
      <c r="B9" s="79"/>
      <c r="C9" s="83" t="s">
        <v>8</v>
      </c>
      <c r="D9" s="80">
        <v>-9528</v>
      </c>
    </row>
    <row r="10" spans="1:5" s="223" customFormat="1" ht="33">
      <c r="A10" s="79"/>
      <c r="B10" s="79"/>
      <c r="C10" s="79" t="s">
        <v>114</v>
      </c>
      <c r="D10" s="79"/>
    </row>
    <row r="11" spans="1:5" s="223" customFormat="1">
      <c r="A11" s="79"/>
      <c r="B11" s="79"/>
      <c r="C11" s="83" t="s">
        <v>9</v>
      </c>
      <c r="D11" s="79"/>
    </row>
    <row r="12" spans="1:5" s="223" customFormat="1">
      <c r="A12" s="79"/>
      <c r="B12" s="79"/>
      <c r="C12" s="79" t="s">
        <v>115</v>
      </c>
      <c r="D12" s="79"/>
    </row>
    <row r="13" spans="1:5" s="223" customFormat="1">
      <c r="A13" s="79"/>
      <c r="B13" s="79"/>
      <c r="C13" s="83" t="s">
        <v>10</v>
      </c>
      <c r="D13" s="79"/>
    </row>
    <row r="14" spans="1:5" s="223" customFormat="1" ht="49.5">
      <c r="A14" s="79"/>
      <c r="B14" s="79"/>
      <c r="C14" s="79" t="s">
        <v>116</v>
      </c>
      <c r="D14" s="79"/>
    </row>
    <row r="15" spans="1:5" s="223" customFormat="1" ht="16.5" customHeight="1">
      <c r="A15" s="252" t="s">
        <v>117</v>
      </c>
      <c r="B15" s="252"/>
      <c r="C15" s="252"/>
      <c r="D15" s="252"/>
    </row>
    <row r="16" spans="1:5">
      <c r="A16" s="79"/>
      <c r="B16" s="79" t="s">
        <v>118</v>
      </c>
      <c r="C16" s="83" t="s">
        <v>11</v>
      </c>
      <c r="D16" s="80">
        <v>-9528</v>
      </c>
    </row>
    <row r="17" spans="1:4" s="223" customFormat="1" ht="33">
      <c r="A17" s="79"/>
      <c r="B17" s="79"/>
      <c r="C17" s="79" t="s">
        <v>119</v>
      </c>
      <c r="D17" s="79"/>
    </row>
    <row r="18" spans="1:4" s="223" customFormat="1">
      <c r="A18" s="79"/>
      <c r="B18" s="79"/>
      <c r="C18" s="83" t="s">
        <v>12</v>
      </c>
      <c r="D18" s="79"/>
    </row>
    <row r="19" spans="1:4" s="223" customFormat="1">
      <c r="A19" s="79"/>
      <c r="B19" s="79"/>
      <c r="C19" s="79" t="s">
        <v>120</v>
      </c>
      <c r="D19" s="79"/>
    </row>
    <row r="20" spans="1:4" s="223" customFormat="1">
      <c r="A20" s="79"/>
      <c r="B20" s="79"/>
      <c r="C20" s="83" t="s">
        <v>13</v>
      </c>
      <c r="D20" s="79"/>
    </row>
    <row r="21" spans="1:4" s="223" customFormat="1">
      <c r="A21" s="79"/>
      <c r="B21" s="79"/>
      <c r="C21" s="79" t="s">
        <v>59</v>
      </c>
      <c r="D21" s="79"/>
    </row>
    <row r="22" spans="1:4" s="223" customFormat="1">
      <c r="A22" s="79" t="s">
        <v>121</v>
      </c>
      <c r="B22" s="79"/>
      <c r="C22" s="83" t="s">
        <v>8</v>
      </c>
      <c r="D22" s="80">
        <v>-11000</v>
      </c>
    </row>
    <row r="23" spans="1:4" s="223" customFormat="1">
      <c r="A23" s="79"/>
      <c r="B23" s="79"/>
      <c r="C23" s="79" t="s">
        <v>122</v>
      </c>
      <c r="D23" s="79"/>
    </row>
    <row r="24" spans="1:4" s="223" customFormat="1">
      <c r="A24" s="79"/>
      <c r="B24" s="79"/>
      <c r="C24" s="83" t="s">
        <v>9</v>
      </c>
      <c r="D24" s="79"/>
    </row>
    <row r="25" spans="1:4" s="223" customFormat="1" ht="33">
      <c r="A25" s="79"/>
      <c r="B25" s="79"/>
      <c r="C25" s="79" t="s">
        <v>123</v>
      </c>
      <c r="D25" s="79"/>
    </row>
    <row r="26" spans="1:4" s="223" customFormat="1">
      <c r="A26" s="79"/>
      <c r="B26" s="79"/>
      <c r="C26" s="83" t="s">
        <v>10</v>
      </c>
      <c r="D26" s="79"/>
    </row>
    <row r="27" spans="1:4" s="223" customFormat="1" ht="33">
      <c r="A27" s="79"/>
      <c r="B27" s="79"/>
      <c r="C27" s="79" t="s">
        <v>124</v>
      </c>
      <c r="D27" s="79"/>
    </row>
    <row r="28" spans="1:4" s="223" customFormat="1" ht="16.5" customHeight="1">
      <c r="A28" s="252" t="s">
        <v>117</v>
      </c>
      <c r="B28" s="252"/>
      <c r="C28" s="252"/>
      <c r="D28" s="252"/>
    </row>
    <row r="29" spans="1:4" s="223" customFormat="1">
      <c r="A29" s="79"/>
      <c r="B29" s="79" t="s">
        <v>62</v>
      </c>
      <c r="C29" s="83" t="s">
        <v>11</v>
      </c>
      <c r="D29" s="80">
        <v>-11000</v>
      </c>
    </row>
    <row r="30" spans="1:4">
      <c r="A30" s="79"/>
      <c r="B30" s="79"/>
      <c r="C30" s="79" t="s">
        <v>125</v>
      </c>
      <c r="D30" s="79"/>
    </row>
    <row r="31" spans="1:4" s="223" customFormat="1">
      <c r="A31" s="79"/>
      <c r="B31" s="79"/>
      <c r="C31" s="83" t="s">
        <v>12</v>
      </c>
      <c r="D31" s="79"/>
    </row>
    <row r="32" spans="1:4" s="223" customFormat="1" ht="49.5">
      <c r="A32" s="79"/>
      <c r="B32" s="79"/>
      <c r="C32" s="79" t="s">
        <v>126</v>
      </c>
      <c r="D32" s="79"/>
    </row>
    <row r="33" spans="1:5" s="223" customFormat="1">
      <c r="A33" s="79"/>
      <c r="B33" s="79"/>
      <c r="C33" s="83" t="s">
        <v>13</v>
      </c>
      <c r="D33" s="79"/>
    </row>
    <row r="34" spans="1:5" s="223" customFormat="1">
      <c r="A34" s="79"/>
      <c r="B34" s="79"/>
      <c r="C34" s="79" t="s">
        <v>59</v>
      </c>
      <c r="D34" s="79"/>
    </row>
    <row r="35" spans="1:5" s="223" customFormat="1">
      <c r="A35" s="79" t="s">
        <v>127</v>
      </c>
      <c r="B35" s="79"/>
      <c r="C35" s="83" t="s">
        <v>8</v>
      </c>
      <c r="D35" s="80">
        <v>-5318.8</v>
      </c>
    </row>
    <row r="36" spans="1:5" s="223" customFormat="1">
      <c r="A36" s="79"/>
      <c r="B36" s="79"/>
      <c r="C36" s="79" t="s">
        <v>128</v>
      </c>
      <c r="D36" s="79"/>
    </row>
    <row r="37" spans="1:5" s="223" customFormat="1">
      <c r="A37" s="79"/>
      <c r="B37" s="79"/>
      <c r="C37" s="83" t="s">
        <v>9</v>
      </c>
      <c r="D37" s="79"/>
    </row>
    <row r="38" spans="1:5" s="223" customFormat="1" ht="33">
      <c r="A38" s="79"/>
      <c r="B38" s="79"/>
      <c r="C38" s="79" t="s">
        <v>129</v>
      </c>
      <c r="D38" s="79"/>
    </row>
    <row r="39" spans="1:5" s="223" customFormat="1">
      <c r="A39" s="79"/>
      <c r="B39" s="79"/>
      <c r="C39" s="83" t="s">
        <v>10</v>
      </c>
      <c r="D39" s="79"/>
    </row>
    <row r="40" spans="1:5" s="223" customFormat="1" ht="33">
      <c r="A40" s="79"/>
      <c r="B40" s="79"/>
      <c r="C40" s="79" t="s">
        <v>130</v>
      </c>
      <c r="D40" s="79"/>
    </row>
    <row r="41" spans="1:5" s="223" customFormat="1" ht="16.5" customHeight="1">
      <c r="A41" s="252" t="s">
        <v>117</v>
      </c>
      <c r="B41" s="252"/>
      <c r="C41" s="252"/>
      <c r="D41" s="252"/>
    </row>
    <row r="42" spans="1:5" s="223" customFormat="1">
      <c r="A42" s="79"/>
      <c r="B42" s="79" t="s">
        <v>131</v>
      </c>
      <c r="C42" s="83" t="s">
        <v>11</v>
      </c>
      <c r="D42" s="80">
        <v>-5318.8</v>
      </c>
    </row>
    <row r="43" spans="1:5" s="223" customFormat="1" ht="49.5">
      <c r="A43" s="79"/>
      <c r="B43" s="79"/>
      <c r="C43" s="79" t="s">
        <v>132</v>
      </c>
      <c r="D43" s="79"/>
    </row>
    <row r="44" spans="1:5">
      <c r="A44" s="79"/>
      <c r="B44" s="79"/>
      <c r="C44" s="83" t="s">
        <v>12</v>
      </c>
      <c r="D44" s="79"/>
    </row>
    <row r="45" spans="1:5" s="223" customFormat="1" ht="66">
      <c r="A45" s="79"/>
      <c r="B45" s="79"/>
      <c r="C45" s="79" t="s">
        <v>133</v>
      </c>
      <c r="D45" s="79"/>
    </row>
    <row r="46" spans="1:5" s="223" customFormat="1">
      <c r="A46" s="79"/>
      <c r="B46" s="79"/>
      <c r="C46" s="83" t="s">
        <v>13</v>
      </c>
      <c r="D46" s="79"/>
    </row>
    <row r="47" spans="1:5" s="223" customFormat="1">
      <c r="A47" s="79"/>
      <c r="B47" s="79"/>
      <c r="C47" s="79" t="s">
        <v>59</v>
      </c>
      <c r="D47" s="79"/>
    </row>
    <row r="48" spans="1:5" s="223" customFormat="1">
      <c r="A48" s="79" t="s">
        <v>134</v>
      </c>
      <c r="B48" s="79"/>
      <c r="C48" s="83" t="s">
        <v>8</v>
      </c>
      <c r="D48" s="80">
        <v>-37089.4</v>
      </c>
      <c r="E48" s="216"/>
    </row>
    <row r="49" spans="1:4" s="223" customFormat="1">
      <c r="A49" s="79"/>
      <c r="B49" s="79"/>
      <c r="C49" s="79" t="s">
        <v>135</v>
      </c>
      <c r="D49" s="79"/>
    </row>
    <row r="50" spans="1:4" s="223" customFormat="1">
      <c r="A50" s="79"/>
      <c r="B50" s="79"/>
      <c r="C50" s="83" t="s">
        <v>9</v>
      </c>
      <c r="D50" s="79"/>
    </row>
    <row r="51" spans="1:4">
      <c r="A51" s="79"/>
      <c r="B51" s="79"/>
      <c r="C51" s="79" t="s">
        <v>136</v>
      </c>
      <c r="D51" s="79"/>
    </row>
    <row r="52" spans="1:4">
      <c r="A52" s="79"/>
      <c r="B52" s="79"/>
      <c r="C52" s="83" t="s">
        <v>10</v>
      </c>
      <c r="D52" s="79"/>
    </row>
    <row r="53" spans="1:4" ht="33">
      <c r="A53" s="79"/>
      <c r="B53" s="79"/>
      <c r="C53" s="79" t="s">
        <v>137</v>
      </c>
      <c r="D53" s="79"/>
    </row>
    <row r="54" spans="1:4" ht="16.5" customHeight="1">
      <c r="A54" s="252" t="s">
        <v>117</v>
      </c>
      <c r="B54" s="252"/>
      <c r="C54" s="252"/>
      <c r="D54" s="252"/>
    </row>
    <row r="55" spans="1:4">
      <c r="A55" s="79"/>
      <c r="B55" s="79" t="s">
        <v>62</v>
      </c>
      <c r="C55" s="83" t="s">
        <v>11</v>
      </c>
      <c r="D55" s="80">
        <v>-11500</v>
      </c>
    </row>
    <row r="56" spans="1:4">
      <c r="A56" s="79"/>
      <c r="B56" s="79"/>
      <c r="C56" s="79" t="s">
        <v>138</v>
      </c>
      <c r="D56" s="79"/>
    </row>
    <row r="57" spans="1:4">
      <c r="A57" s="79"/>
      <c r="B57" s="79"/>
      <c r="C57" s="83" t="s">
        <v>12</v>
      </c>
      <c r="D57" s="79"/>
    </row>
    <row r="58" spans="1:4" ht="33">
      <c r="A58" s="79"/>
      <c r="B58" s="79"/>
      <c r="C58" s="79" t="s">
        <v>139</v>
      </c>
      <c r="D58" s="79"/>
    </row>
    <row r="59" spans="1:4">
      <c r="A59" s="79"/>
      <c r="B59" s="79"/>
      <c r="C59" s="83" t="s">
        <v>13</v>
      </c>
      <c r="D59" s="79"/>
    </row>
    <row r="60" spans="1:4">
      <c r="A60" s="79"/>
      <c r="B60" s="79"/>
      <c r="C60" s="79" t="s">
        <v>59</v>
      </c>
      <c r="D60" s="79"/>
    </row>
    <row r="61" spans="1:4">
      <c r="A61" s="79"/>
      <c r="B61" s="79" t="s">
        <v>118</v>
      </c>
      <c r="C61" s="83" t="s">
        <v>11</v>
      </c>
      <c r="D61" s="80">
        <v>-8523.1</v>
      </c>
    </row>
    <row r="62" spans="1:4">
      <c r="A62" s="79"/>
      <c r="B62" s="79"/>
      <c r="C62" s="79" t="s">
        <v>140</v>
      </c>
      <c r="D62" s="79"/>
    </row>
    <row r="63" spans="1:4">
      <c r="A63" s="79"/>
      <c r="B63" s="79"/>
      <c r="C63" s="83" t="s">
        <v>12</v>
      </c>
      <c r="D63" s="79"/>
    </row>
    <row r="64" spans="1:4" ht="33">
      <c r="A64" s="79"/>
      <c r="B64" s="79"/>
      <c r="C64" s="79" t="s">
        <v>141</v>
      </c>
      <c r="D64" s="79"/>
    </row>
    <row r="65" spans="1:4">
      <c r="A65" s="79"/>
      <c r="B65" s="79"/>
      <c r="C65" s="83" t="s">
        <v>13</v>
      </c>
      <c r="D65" s="79"/>
    </row>
    <row r="66" spans="1:4">
      <c r="A66" s="79"/>
      <c r="B66" s="79"/>
      <c r="C66" s="79" t="s">
        <v>59</v>
      </c>
      <c r="D66" s="79"/>
    </row>
    <row r="67" spans="1:4">
      <c r="A67" s="79"/>
      <c r="B67" s="79" t="s">
        <v>142</v>
      </c>
      <c r="C67" s="83" t="s">
        <v>11</v>
      </c>
      <c r="D67" s="80">
        <v>-2218.8000000000002</v>
      </c>
    </row>
    <row r="68" spans="1:4">
      <c r="A68" s="79"/>
      <c r="B68" s="79"/>
      <c r="C68" s="79" t="s">
        <v>143</v>
      </c>
      <c r="D68" s="79"/>
    </row>
    <row r="69" spans="1:4">
      <c r="A69" s="79"/>
      <c r="B69" s="79"/>
      <c r="C69" s="83" t="s">
        <v>12</v>
      </c>
      <c r="D69" s="79"/>
    </row>
    <row r="70" spans="1:4" ht="33">
      <c r="A70" s="79"/>
      <c r="B70" s="79"/>
      <c r="C70" s="79" t="s">
        <v>144</v>
      </c>
      <c r="D70" s="79"/>
    </row>
    <row r="71" spans="1:4">
      <c r="A71" s="79"/>
      <c r="B71" s="79"/>
      <c r="C71" s="83" t="s">
        <v>13</v>
      </c>
      <c r="D71" s="79"/>
    </row>
    <row r="72" spans="1:4">
      <c r="A72" s="79"/>
      <c r="B72" s="79"/>
      <c r="C72" s="79" t="s">
        <v>59</v>
      </c>
      <c r="D72" s="79"/>
    </row>
    <row r="73" spans="1:4">
      <c r="A73" s="79"/>
      <c r="B73" s="79" t="s">
        <v>131</v>
      </c>
      <c r="C73" s="83" t="s">
        <v>11</v>
      </c>
      <c r="D73" s="80">
        <v>-1500</v>
      </c>
    </row>
    <row r="74" spans="1:4">
      <c r="A74" s="79"/>
      <c r="B74" s="79"/>
      <c r="C74" s="79" t="s">
        <v>145</v>
      </c>
      <c r="D74" s="79"/>
    </row>
    <row r="75" spans="1:4">
      <c r="A75" s="79"/>
      <c r="B75" s="79"/>
      <c r="C75" s="83" t="s">
        <v>12</v>
      </c>
      <c r="D75" s="79"/>
    </row>
    <row r="76" spans="1:4" ht="33">
      <c r="A76" s="79"/>
      <c r="B76" s="79"/>
      <c r="C76" s="79" t="s">
        <v>146</v>
      </c>
      <c r="D76" s="79"/>
    </row>
    <row r="77" spans="1:4">
      <c r="A77" s="79"/>
      <c r="B77" s="79"/>
      <c r="C77" s="83" t="s">
        <v>13</v>
      </c>
      <c r="D77" s="79"/>
    </row>
    <row r="78" spans="1:4">
      <c r="A78" s="79"/>
      <c r="B78" s="79"/>
      <c r="C78" s="79" t="s">
        <v>59</v>
      </c>
      <c r="D78" s="79"/>
    </row>
    <row r="79" spans="1:4">
      <c r="A79" s="79"/>
      <c r="B79" s="79" t="s">
        <v>147</v>
      </c>
      <c r="C79" s="83" t="s">
        <v>11</v>
      </c>
      <c r="D79" s="80">
        <v>-13347.5</v>
      </c>
    </row>
    <row r="80" spans="1:4" ht="33">
      <c r="A80" s="79"/>
      <c r="B80" s="79"/>
      <c r="C80" s="79" t="s">
        <v>148</v>
      </c>
      <c r="D80" s="79"/>
    </row>
    <row r="81" spans="1:4">
      <c r="A81" s="79"/>
      <c r="B81" s="79"/>
      <c r="C81" s="83" t="s">
        <v>12</v>
      </c>
      <c r="D81" s="79"/>
    </row>
    <row r="82" spans="1:4" ht="66">
      <c r="A82" s="79"/>
      <c r="B82" s="79"/>
      <c r="C82" s="79" t="s">
        <v>149</v>
      </c>
      <c r="D82" s="79"/>
    </row>
    <row r="83" spans="1:4">
      <c r="A83" s="79"/>
      <c r="B83" s="79"/>
      <c r="C83" s="83" t="s">
        <v>13</v>
      </c>
      <c r="D83" s="79"/>
    </row>
    <row r="84" spans="1:4">
      <c r="A84" s="79"/>
      <c r="B84" s="79"/>
      <c r="C84" s="79" t="s">
        <v>59</v>
      </c>
      <c r="D84" s="79"/>
    </row>
    <row r="85" spans="1:4">
      <c r="A85" s="79" t="s">
        <v>150</v>
      </c>
      <c r="B85" s="79"/>
      <c r="C85" s="83" t="s">
        <v>8</v>
      </c>
      <c r="D85" s="80">
        <v>-8621.2000000000007</v>
      </c>
    </row>
    <row r="86" spans="1:4">
      <c r="A86" s="79"/>
      <c r="B86" s="79"/>
      <c r="C86" s="79" t="s">
        <v>90</v>
      </c>
      <c r="D86" s="79"/>
    </row>
    <row r="87" spans="1:4">
      <c r="A87" s="79"/>
      <c r="B87" s="79"/>
      <c r="C87" s="83" t="s">
        <v>9</v>
      </c>
      <c r="D87" s="79"/>
    </row>
    <row r="88" spans="1:4" ht="33">
      <c r="A88" s="79"/>
      <c r="B88" s="79"/>
      <c r="C88" s="79" t="s">
        <v>91</v>
      </c>
      <c r="D88" s="79"/>
    </row>
    <row r="89" spans="1:4">
      <c r="A89" s="79"/>
      <c r="B89" s="79"/>
      <c r="C89" s="83" t="s">
        <v>10</v>
      </c>
      <c r="D89" s="79"/>
    </row>
    <row r="90" spans="1:4" ht="66">
      <c r="A90" s="79"/>
      <c r="B90" s="79"/>
      <c r="C90" s="79" t="s">
        <v>92</v>
      </c>
      <c r="D90" s="79"/>
    </row>
    <row r="91" spans="1:4" ht="16.5" customHeight="1">
      <c r="A91" s="252" t="s">
        <v>117</v>
      </c>
      <c r="B91" s="252"/>
      <c r="C91" s="252"/>
      <c r="D91" s="252"/>
    </row>
    <row r="92" spans="1:4">
      <c r="A92" s="79"/>
      <c r="B92" s="79" t="s">
        <v>142</v>
      </c>
      <c r="C92" s="83" t="s">
        <v>11</v>
      </c>
      <c r="D92" s="80">
        <v>-8621.2000000000007</v>
      </c>
    </row>
    <row r="93" spans="1:4" ht="49.5">
      <c r="A93" s="79"/>
      <c r="B93" s="79"/>
      <c r="C93" s="79" t="s">
        <v>93</v>
      </c>
      <c r="D93" s="79"/>
    </row>
    <row r="94" spans="1:4">
      <c r="A94" s="79"/>
      <c r="B94" s="79"/>
      <c r="C94" s="83" t="s">
        <v>12</v>
      </c>
      <c r="D94" s="79"/>
    </row>
    <row r="95" spans="1:4" ht="66">
      <c r="A95" s="79"/>
      <c r="B95" s="79"/>
      <c r="C95" s="79" t="s">
        <v>94</v>
      </c>
      <c r="D95" s="79"/>
    </row>
    <row r="96" spans="1:4">
      <c r="A96" s="79"/>
      <c r="B96" s="79"/>
      <c r="C96" s="83" t="s">
        <v>13</v>
      </c>
      <c r="D96" s="79"/>
    </row>
    <row r="97" spans="1:4">
      <c r="A97" s="79"/>
      <c r="B97" s="79"/>
      <c r="C97" s="79" t="s">
        <v>59</v>
      </c>
      <c r="D97" s="79"/>
    </row>
    <row r="98" spans="1:4">
      <c r="A98" s="79" t="s">
        <v>151</v>
      </c>
      <c r="B98" s="79"/>
      <c r="C98" s="83" t="s">
        <v>8</v>
      </c>
      <c r="D98" s="80">
        <v>-97000</v>
      </c>
    </row>
    <row r="99" spans="1:4" ht="66">
      <c r="A99" s="79"/>
      <c r="B99" s="79"/>
      <c r="C99" s="79" t="s">
        <v>152</v>
      </c>
      <c r="D99" s="79"/>
    </row>
    <row r="100" spans="1:4">
      <c r="A100" s="79"/>
      <c r="B100" s="79"/>
      <c r="C100" s="83" t="s">
        <v>9</v>
      </c>
      <c r="D100" s="79"/>
    </row>
    <row r="101" spans="1:4" ht="66">
      <c r="A101" s="79"/>
      <c r="B101" s="79"/>
      <c r="C101" s="79" t="s">
        <v>153</v>
      </c>
      <c r="D101" s="79"/>
    </row>
    <row r="102" spans="1:4">
      <c r="A102" s="79"/>
      <c r="B102" s="79"/>
      <c r="C102" s="83" t="s">
        <v>10</v>
      </c>
      <c r="D102" s="79"/>
    </row>
    <row r="103" spans="1:4" ht="33">
      <c r="A103" s="79"/>
      <c r="B103" s="79"/>
      <c r="C103" s="79" t="s">
        <v>154</v>
      </c>
      <c r="D103" s="79"/>
    </row>
    <row r="104" spans="1:4" ht="16.5" customHeight="1">
      <c r="A104" s="252" t="s">
        <v>117</v>
      </c>
      <c r="B104" s="252"/>
      <c r="C104" s="252"/>
      <c r="D104" s="252"/>
    </row>
    <row r="105" spans="1:4">
      <c r="A105" s="79"/>
      <c r="B105" s="79" t="s">
        <v>62</v>
      </c>
      <c r="C105" s="83" t="s">
        <v>11</v>
      </c>
      <c r="D105" s="80">
        <v>-30000</v>
      </c>
    </row>
    <row r="106" spans="1:4" ht="49.5">
      <c r="A106" s="79"/>
      <c r="B106" s="79"/>
      <c r="C106" s="79" t="s">
        <v>155</v>
      </c>
      <c r="D106" s="79"/>
    </row>
    <row r="107" spans="1:4">
      <c r="A107" s="79"/>
      <c r="B107" s="79"/>
      <c r="C107" s="83" t="s">
        <v>12</v>
      </c>
      <c r="D107" s="79"/>
    </row>
    <row r="108" spans="1:4" ht="82.5">
      <c r="A108" s="79"/>
      <c r="B108" s="79"/>
      <c r="C108" s="79" t="s">
        <v>156</v>
      </c>
      <c r="D108" s="79"/>
    </row>
    <row r="109" spans="1:4">
      <c r="A109" s="79"/>
      <c r="B109" s="79"/>
      <c r="C109" s="83" t="s">
        <v>13</v>
      </c>
      <c r="D109" s="79"/>
    </row>
    <row r="110" spans="1:4">
      <c r="A110" s="79"/>
      <c r="B110" s="79"/>
      <c r="C110" s="79" t="s">
        <v>59</v>
      </c>
      <c r="D110" s="79"/>
    </row>
    <row r="111" spans="1:4">
      <c r="A111" s="79"/>
      <c r="B111" s="79" t="s">
        <v>157</v>
      </c>
      <c r="C111" s="83" t="s">
        <v>11</v>
      </c>
      <c r="D111" s="80">
        <v>-67000</v>
      </c>
    </row>
    <row r="112" spans="1:4" ht="33">
      <c r="A112" s="79"/>
      <c r="B112" s="79"/>
      <c r="C112" s="79" t="s">
        <v>158</v>
      </c>
      <c r="D112" s="79"/>
    </row>
    <row r="113" spans="1:4">
      <c r="A113" s="79"/>
      <c r="B113" s="79"/>
      <c r="C113" s="83" t="s">
        <v>12</v>
      </c>
      <c r="D113" s="79"/>
    </row>
    <row r="114" spans="1:4" ht="33">
      <c r="A114" s="79"/>
      <c r="B114" s="79"/>
      <c r="C114" s="79" t="s">
        <v>158</v>
      </c>
      <c r="D114" s="79"/>
    </row>
    <row r="115" spans="1:4">
      <c r="A115" s="79"/>
      <c r="B115" s="79"/>
      <c r="C115" s="83" t="s">
        <v>13</v>
      </c>
      <c r="D115" s="79"/>
    </row>
    <row r="116" spans="1:4">
      <c r="A116" s="79"/>
      <c r="B116" s="79"/>
      <c r="C116" s="79" t="s">
        <v>23</v>
      </c>
      <c r="D116" s="79"/>
    </row>
    <row r="117" spans="1:4">
      <c r="A117" s="79"/>
      <c r="B117" s="79"/>
      <c r="C117" s="81" t="s">
        <v>159</v>
      </c>
      <c r="D117" s="82">
        <v>-2000</v>
      </c>
    </row>
    <row r="118" spans="1:4">
      <c r="A118" s="79" t="s">
        <v>160</v>
      </c>
      <c r="B118" s="79"/>
      <c r="C118" s="83" t="s">
        <v>8</v>
      </c>
      <c r="D118" s="80">
        <v>-2000</v>
      </c>
    </row>
    <row r="119" spans="1:4">
      <c r="A119" s="79"/>
      <c r="B119" s="79"/>
      <c r="C119" s="79" t="s">
        <v>161</v>
      </c>
      <c r="D119" s="79"/>
    </row>
    <row r="120" spans="1:4">
      <c r="A120" s="79"/>
      <c r="B120" s="79"/>
      <c r="C120" s="83" t="s">
        <v>9</v>
      </c>
      <c r="D120" s="79"/>
    </row>
    <row r="121" spans="1:4" ht="33">
      <c r="A121" s="79"/>
      <c r="B121" s="79"/>
      <c r="C121" s="79" t="s">
        <v>162</v>
      </c>
      <c r="D121" s="79"/>
    </row>
    <row r="122" spans="1:4">
      <c r="A122" s="79"/>
      <c r="B122" s="79"/>
      <c r="C122" s="83" t="s">
        <v>10</v>
      </c>
      <c r="D122" s="79"/>
    </row>
    <row r="123" spans="1:4" ht="33">
      <c r="A123" s="79"/>
      <c r="B123" s="79"/>
      <c r="C123" s="79" t="s">
        <v>163</v>
      </c>
      <c r="D123" s="79"/>
    </row>
    <row r="124" spans="1:4" ht="16.5" customHeight="1">
      <c r="A124" s="252" t="s">
        <v>117</v>
      </c>
      <c r="B124" s="252"/>
      <c r="C124" s="252"/>
      <c r="D124" s="252"/>
    </row>
    <row r="125" spans="1:4">
      <c r="A125" s="79"/>
      <c r="B125" s="79" t="s">
        <v>62</v>
      </c>
      <c r="C125" s="83" t="s">
        <v>11</v>
      </c>
      <c r="D125" s="80">
        <v>-2000</v>
      </c>
    </row>
    <row r="126" spans="1:4" ht="33">
      <c r="A126" s="79"/>
      <c r="B126" s="79"/>
      <c r="C126" s="79" t="s">
        <v>164</v>
      </c>
      <c r="D126" s="79"/>
    </row>
    <row r="127" spans="1:4">
      <c r="A127" s="79"/>
      <c r="B127" s="79"/>
      <c r="C127" s="83" t="s">
        <v>12</v>
      </c>
      <c r="D127" s="79"/>
    </row>
    <row r="128" spans="1:4" ht="33">
      <c r="A128" s="79"/>
      <c r="B128" s="79"/>
      <c r="C128" s="79" t="s">
        <v>165</v>
      </c>
      <c r="D128" s="79"/>
    </row>
    <row r="129" spans="1:4">
      <c r="A129" s="79"/>
      <c r="B129" s="79"/>
      <c r="C129" s="83" t="s">
        <v>13</v>
      </c>
      <c r="D129" s="79"/>
    </row>
    <row r="130" spans="1:4">
      <c r="A130" s="79"/>
      <c r="B130" s="79"/>
      <c r="C130" s="79" t="s">
        <v>59</v>
      </c>
      <c r="D130" s="79"/>
    </row>
    <row r="131" spans="1:4">
      <c r="A131" s="79"/>
      <c r="B131" s="79"/>
      <c r="C131" s="81" t="s">
        <v>166</v>
      </c>
      <c r="D131" s="82">
        <v>-54999</v>
      </c>
    </row>
    <row r="132" spans="1:4">
      <c r="A132" s="79" t="s">
        <v>167</v>
      </c>
      <c r="B132" s="79"/>
      <c r="C132" s="83" t="s">
        <v>8</v>
      </c>
      <c r="D132" s="80">
        <v>-3630.1</v>
      </c>
    </row>
    <row r="133" spans="1:4" ht="33">
      <c r="A133" s="79"/>
      <c r="B133" s="79"/>
      <c r="C133" s="79" t="s">
        <v>168</v>
      </c>
      <c r="D133" s="79"/>
    </row>
    <row r="134" spans="1:4">
      <c r="A134" s="79"/>
      <c r="B134" s="79"/>
      <c r="C134" s="83" t="s">
        <v>9</v>
      </c>
      <c r="D134" s="79"/>
    </row>
    <row r="135" spans="1:4" ht="33">
      <c r="A135" s="79"/>
      <c r="B135" s="79"/>
      <c r="C135" s="79" t="s">
        <v>169</v>
      </c>
      <c r="D135" s="79"/>
    </row>
    <row r="136" spans="1:4">
      <c r="A136" s="79"/>
      <c r="B136" s="79"/>
      <c r="C136" s="83" t="s">
        <v>10</v>
      </c>
      <c r="D136" s="79"/>
    </row>
    <row r="137" spans="1:4" ht="33">
      <c r="A137" s="79"/>
      <c r="B137" s="79"/>
      <c r="C137" s="79" t="s">
        <v>170</v>
      </c>
      <c r="D137" s="79"/>
    </row>
    <row r="138" spans="1:4" ht="16.5" customHeight="1">
      <c r="A138" s="252" t="s">
        <v>117</v>
      </c>
      <c r="B138" s="252"/>
      <c r="C138" s="252"/>
      <c r="D138" s="252"/>
    </row>
    <row r="139" spans="1:4">
      <c r="A139" s="79"/>
      <c r="B139" s="79" t="s">
        <v>62</v>
      </c>
      <c r="C139" s="83" t="s">
        <v>11</v>
      </c>
      <c r="D139" s="80">
        <v>-3630.1</v>
      </c>
    </row>
    <row r="140" spans="1:4" ht="33">
      <c r="A140" s="79"/>
      <c r="B140" s="79"/>
      <c r="C140" s="79" t="s">
        <v>169</v>
      </c>
      <c r="D140" s="79"/>
    </row>
    <row r="141" spans="1:4">
      <c r="A141" s="79"/>
      <c r="B141" s="79"/>
      <c r="C141" s="83" t="s">
        <v>12</v>
      </c>
      <c r="D141" s="79"/>
    </row>
    <row r="142" spans="1:4" ht="33">
      <c r="A142" s="79"/>
      <c r="B142" s="79"/>
      <c r="C142" s="79" t="s">
        <v>171</v>
      </c>
      <c r="D142" s="79"/>
    </row>
    <row r="143" spans="1:4">
      <c r="A143" s="79"/>
      <c r="B143" s="79"/>
      <c r="C143" s="83" t="s">
        <v>13</v>
      </c>
      <c r="D143" s="79"/>
    </row>
    <row r="144" spans="1:4">
      <c r="A144" s="79"/>
      <c r="B144" s="79"/>
      <c r="C144" s="79" t="s">
        <v>59</v>
      </c>
      <c r="D144" s="79"/>
    </row>
    <row r="145" spans="1:4">
      <c r="A145" s="79" t="s">
        <v>174</v>
      </c>
      <c r="B145" s="79"/>
      <c r="C145" s="83" t="s">
        <v>8</v>
      </c>
      <c r="D145" s="80">
        <v>-51368.9</v>
      </c>
    </row>
    <row r="146" spans="1:4">
      <c r="A146" s="79"/>
      <c r="B146" s="79"/>
      <c r="C146" s="79" t="s">
        <v>175</v>
      </c>
      <c r="D146" s="79"/>
    </row>
    <row r="147" spans="1:4">
      <c r="A147" s="79"/>
      <c r="B147" s="79"/>
      <c r="C147" s="83" t="s">
        <v>9</v>
      </c>
      <c r="D147" s="79"/>
    </row>
    <row r="148" spans="1:4" ht="33">
      <c r="A148" s="79"/>
      <c r="B148" s="79"/>
      <c r="C148" s="79" t="s">
        <v>176</v>
      </c>
      <c r="D148" s="79"/>
    </row>
    <row r="149" spans="1:4">
      <c r="A149" s="79"/>
      <c r="B149" s="79"/>
      <c r="C149" s="83" t="s">
        <v>10</v>
      </c>
      <c r="D149" s="79"/>
    </row>
    <row r="150" spans="1:4">
      <c r="A150" s="79"/>
      <c r="B150" s="79"/>
      <c r="C150" s="79" t="s">
        <v>177</v>
      </c>
      <c r="D150" s="79"/>
    </row>
    <row r="151" spans="1:4" ht="16.5" customHeight="1">
      <c r="A151" s="252" t="s">
        <v>117</v>
      </c>
      <c r="B151" s="252"/>
      <c r="C151" s="252"/>
      <c r="D151" s="252"/>
    </row>
    <row r="152" spans="1:4">
      <c r="A152" s="79"/>
      <c r="B152" s="79" t="s">
        <v>62</v>
      </c>
      <c r="C152" s="83" t="s">
        <v>11</v>
      </c>
      <c r="D152" s="80">
        <v>-3372.6</v>
      </c>
    </row>
    <row r="153" spans="1:4">
      <c r="A153" s="79"/>
      <c r="B153" s="79"/>
      <c r="C153" s="79" t="s">
        <v>175</v>
      </c>
      <c r="D153" s="79"/>
    </row>
    <row r="154" spans="1:4">
      <c r="A154" s="79"/>
      <c r="B154" s="79"/>
      <c r="C154" s="83" t="s">
        <v>12</v>
      </c>
      <c r="D154" s="79"/>
    </row>
    <row r="155" spans="1:4" ht="49.5">
      <c r="A155" s="79"/>
      <c r="B155" s="79"/>
      <c r="C155" s="79" t="s">
        <v>178</v>
      </c>
      <c r="D155" s="79"/>
    </row>
    <row r="156" spans="1:4">
      <c r="A156" s="79"/>
      <c r="B156" s="79"/>
      <c r="C156" s="83" t="s">
        <v>13</v>
      </c>
      <c r="D156" s="79"/>
    </row>
    <row r="157" spans="1:4" ht="16.5" customHeight="1">
      <c r="A157" s="79"/>
      <c r="B157" s="79"/>
      <c r="C157" s="79" t="s">
        <v>59</v>
      </c>
      <c r="D157" s="79"/>
    </row>
    <row r="158" spans="1:4">
      <c r="A158" s="79"/>
      <c r="B158" s="79" t="s">
        <v>118</v>
      </c>
      <c r="C158" s="83" t="s">
        <v>11</v>
      </c>
      <c r="D158" s="80">
        <v>-1563.5</v>
      </c>
    </row>
    <row r="159" spans="1:4">
      <c r="A159" s="79"/>
      <c r="B159" s="79"/>
      <c r="C159" s="79" t="s">
        <v>179</v>
      </c>
      <c r="D159" s="79"/>
    </row>
    <row r="160" spans="1:4">
      <c r="A160" s="79"/>
      <c r="B160" s="79"/>
      <c r="C160" s="83" t="s">
        <v>12</v>
      </c>
      <c r="D160" s="79"/>
    </row>
    <row r="161" spans="1:4" ht="33">
      <c r="A161" s="79"/>
      <c r="B161" s="79"/>
      <c r="C161" s="79" t="s">
        <v>180</v>
      </c>
      <c r="D161" s="79"/>
    </row>
    <row r="162" spans="1:4">
      <c r="A162" s="79"/>
      <c r="B162" s="79"/>
      <c r="C162" s="83" t="s">
        <v>13</v>
      </c>
      <c r="D162" s="79"/>
    </row>
    <row r="163" spans="1:4">
      <c r="A163" s="79"/>
      <c r="B163" s="79"/>
      <c r="C163" s="79" t="s">
        <v>59</v>
      </c>
      <c r="D163" s="79"/>
    </row>
    <row r="164" spans="1:4">
      <c r="A164" s="79"/>
      <c r="B164" s="79" t="s">
        <v>181</v>
      </c>
      <c r="C164" s="83" t="s">
        <v>11</v>
      </c>
      <c r="D164" s="80">
        <v>-7951.8</v>
      </c>
    </row>
    <row r="165" spans="1:4" ht="49.5">
      <c r="A165" s="79"/>
      <c r="B165" s="79"/>
      <c r="C165" s="79" t="s">
        <v>182</v>
      </c>
      <c r="D165" s="79"/>
    </row>
    <row r="166" spans="1:4">
      <c r="A166" s="79"/>
      <c r="B166" s="79"/>
      <c r="C166" s="83" t="s">
        <v>12</v>
      </c>
      <c r="D166" s="79"/>
    </row>
    <row r="167" spans="1:4" ht="49.5">
      <c r="A167" s="79"/>
      <c r="B167" s="79"/>
      <c r="C167" s="79" t="s">
        <v>183</v>
      </c>
      <c r="D167" s="79"/>
    </row>
    <row r="168" spans="1:4">
      <c r="A168" s="79"/>
      <c r="B168" s="79"/>
      <c r="C168" s="83" t="s">
        <v>13</v>
      </c>
      <c r="D168" s="79"/>
    </row>
    <row r="169" spans="1:4" ht="33">
      <c r="A169" s="79"/>
      <c r="B169" s="79"/>
      <c r="C169" s="79" t="s">
        <v>173</v>
      </c>
      <c r="D169" s="79"/>
    </row>
    <row r="170" spans="1:4">
      <c r="A170" s="79"/>
      <c r="B170" s="79" t="s">
        <v>184</v>
      </c>
      <c r="C170" s="83" t="s">
        <v>11</v>
      </c>
      <c r="D170" s="80">
        <v>-38481</v>
      </c>
    </row>
    <row r="171" spans="1:4">
      <c r="A171" s="79"/>
      <c r="B171" s="79"/>
      <c r="C171" s="79" t="s">
        <v>185</v>
      </c>
      <c r="D171" s="79"/>
    </row>
    <row r="172" spans="1:4">
      <c r="A172" s="79"/>
      <c r="B172" s="79"/>
      <c r="C172" s="83" t="s">
        <v>12</v>
      </c>
      <c r="D172" s="79"/>
    </row>
    <row r="173" spans="1:4" ht="33">
      <c r="A173" s="79"/>
      <c r="B173" s="79"/>
      <c r="C173" s="79" t="s">
        <v>186</v>
      </c>
      <c r="D173" s="79"/>
    </row>
    <row r="174" spans="1:4">
      <c r="A174" s="79"/>
      <c r="B174" s="79"/>
      <c r="C174" s="83" t="s">
        <v>13</v>
      </c>
      <c r="D174" s="79"/>
    </row>
    <row r="175" spans="1:4" ht="33">
      <c r="A175" s="79"/>
      <c r="B175" s="79"/>
      <c r="C175" s="79" t="s">
        <v>173</v>
      </c>
      <c r="D175" s="79"/>
    </row>
    <row r="176" spans="1:4">
      <c r="A176" s="79"/>
      <c r="B176" s="79"/>
      <c r="C176" s="81" t="s">
        <v>21</v>
      </c>
      <c r="D176" s="82">
        <v>-2176000</v>
      </c>
    </row>
    <row r="177" spans="1:4">
      <c r="A177" s="79" t="s">
        <v>188</v>
      </c>
      <c r="B177" s="79"/>
      <c r="C177" s="83" t="s">
        <v>8</v>
      </c>
      <c r="D177" s="80">
        <v>-2176000</v>
      </c>
    </row>
    <row r="178" spans="1:4">
      <c r="A178" s="79"/>
      <c r="B178" s="79"/>
      <c r="C178" s="79" t="s">
        <v>31</v>
      </c>
      <c r="D178" s="79"/>
    </row>
    <row r="179" spans="1:4">
      <c r="A179" s="79"/>
      <c r="B179" s="79"/>
      <c r="C179" s="83" t="s">
        <v>9</v>
      </c>
      <c r="D179" s="79"/>
    </row>
    <row r="180" spans="1:4" ht="33">
      <c r="A180" s="79"/>
      <c r="B180" s="79"/>
      <c r="C180" s="79" t="s">
        <v>32</v>
      </c>
      <c r="D180" s="79"/>
    </row>
    <row r="181" spans="1:4">
      <c r="A181" s="79"/>
      <c r="B181" s="79"/>
      <c r="C181" s="83" t="s">
        <v>10</v>
      </c>
      <c r="D181" s="79"/>
    </row>
    <row r="182" spans="1:4">
      <c r="A182" s="79"/>
      <c r="B182" s="79"/>
      <c r="C182" s="79" t="s">
        <v>33</v>
      </c>
      <c r="D182" s="79"/>
    </row>
    <row r="183" spans="1:4" ht="16.5" customHeight="1">
      <c r="A183" s="252" t="s">
        <v>117</v>
      </c>
      <c r="B183" s="252"/>
      <c r="C183" s="252"/>
      <c r="D183" s="252"/>
    </row>
    <row r="184" spans="1:4">
      <c r="A184" s="79"/>
      <c r="B184" s="79" t="s">
        <v>189</v>
      </c>
      <c r="C184" s="83" t="s">
        <v>11</v>
      </c>
      <c r="D184" s="80">
        <v>-2176000</v>
      </c>
    </row>
    <row r="185" spans="1:4" ht="66">
      <c r="A185" s="79"/>
      <c r="B185" s="79"/>
      <c r="C185" s="79" t="s">
        <v>34</v>
      </c>
      <c r="D185" s="79"/>
    </row>
    <row r="186" spans="1:4">
      <c r="A186" s="79"/>
      <c r="B186" s="79"/>
      <c r="C186" s="83" t="s">
        <v>12</v>
      </c>
      <c r="D186" s="79"/>
    </row>
    <row r="187" spans="1:4" ht="66">
      <c r="A187" s="79"/>
      <c r="B187" s="79"/>
      <c r="C187" s="79" t="s">
        <v>35</v>
      </c>
      <c r="D187" s="79"/>
    </row>
    <row r="188" spans="1:4">
      <c r="A188" s="79"/>
      <c r="B188" s="79"/>
      <c r="C188" s="83" t="s">
        <v>13</v>
      </c>
      <c r="D188" s="79"/>
    </row>
    <row r="189" spans="1:4">
      <c r="A189" s="79"/>
      <c r="B189" s="79"/>
      <c r="C189" s="79" t="s">
        <v>23</v>
      </c>
      <c r="D189" s="79"/>
    </row>
    <row r="190" spans="1:4">
      <c r="A190" s="79"/>
      <c r="B190" s="79"/>
      <c r="C190" s="81" t="s">
        <v>190</v>
      </c>
      <c r="D190" s="82">
        <v>-301000</v>
      </c>
    </row>
    <row r="191" spans="1:4">
      <c r="A191" s="79" t="s">
        <v>191</v>
      </c>
      <c r="B191" s="79"/>
      <c r="C191" s="83" t="s">
        <v>8</v>
      </c>
      <c r="D191" s="80">
        <v>-300000</v>
      </c>
    </row>
    <row r="192" spans="1:4" ht="33">
      <c r="A192" s="79"/>
      <c r="B192" s="79"/>
      <c r="C192" s="79" t="s">
        <v>192</v>
      </c>
      <c r="D192" s="79"/>
    </row>
    <row r="193" spans="1:4">
      <c r="A193" s="79"/>
      <c r="B193" s="79"/>
      <c r="C193" s="83" t="s">
        <v>9</v>
      </c>
      <c r="D193" s="79"/>
    </row>
    <row r="194" spans="1:4" ht="49.5">
      <c r="A194" s="79"/>
      <c r="B194" s="79"/>
      <c r="C194" s="79" t="s">
        <v>193</v>
      </c>
      <c r="D194" s="79"/>
    </row>
    <row r="195" spans="1:4" ht="16.5" customHeight="1">
      <c r="A195" s="79"/>
      <c r="B195" s="79"/>
      <c r="C195" s="83" t="s">
        <v>10</v>
      </c>
      <c r="D195" s="79"/>
    </row>
    <row r="196" spans="1:4" ht="82.5">
      <c r="A196" s="79"/>
      <c r="B196" s="79"/>
      <c r="C196" s="79" t="s">
        <v>194</v>
      </c>
      <c r="D196" s="79"/>
    </row>
    <row r="197" spans="1:4" ht="16.5" customHeight="1">
      <c r="A197" s="252" t="s">
        <v>117</v>
      </c>
      <c r="B197" s="252"/>
      <c r="C197" s="252"/>
      <c r="D197" s="252"/>
    </row>
    <row r="198" spans="1:4">
      <c r="A198" s="79"/>
      <c r="B198" s="79" t="s">
        <v>62</v>
      </c>
      <c r="C198" s="83" t="s">
        <v>11</v>
      </c>
      <c r="D198" s="80">
        <v>-300000</v>
      </c>
    </row>
    <row r="199" spans="1:4" ht="49.5">
      <c r="A199" s="79"/>
      <c r="B199" s="79"/>
      <c r="C199" s="79" t="s">
        <v>195</v>
      </c>
      <c r="D199" s="79"/>
    </row>
    <row r="200" spans="1:4" ht="16.5" customHeight="1">
      <c r="A200" s="79"/>
      <c r="B200" s="79"/>
      <c r="C200" s="83" t="s">
        <v>12</v>
      </c>
      <c r="D200" s="79"/>
    </row>
    <row r="201" spans="1:4" ht="66">
      <c r="A201" s="79"/>
      <c r="B201" s="79"/>
      <c r="C201" s="79" t="s">
        <v>196</v>
      </c>
      <c r="D201" s="79"/>
    </row>
    <row r="202" spans="1:4">
      <c r="A202" s="79"/>
      <c r="B202" s="79"/>
      <c r="C202" s="83" t="s">
        <v>13</v>
      </c>
      <c r="D202" s="79"/>
    </row>
    <row r="203" spans="1:4">
      <c r="A203" s="79"/>
      <c r="B203" s="79"/>
      <c r="C203" s="79" t="s">
        <v>59</v>
      </c>
      <c r="D203" s="79"/>
    </row>
    <row r="204" spans="1:4">
      <c r="A204" s="79" t="s">
        <v>197</v>
      </c>
      <c r="B204" s="79"/>
      <c r="C204" s="83" t="s">
        <v>8</v>
      </c>
      <c r="D204" s="80">
        <v>-1000</v>
      </c>
    </row>
    <row r="205" spans="1:4" ht="33">
      <c r="A205" s="79"/>
      <c r="B205" s="79"/>
      <c r="C205" s="79" t="s">
        <v>198</v>
      </c>
      <c r="D205" s="79"/>
    </row>
    <row r="206" spans="1:4">
      <c r="A206" s="79"/>
      <c r="B206" s="79"/>
      <c r="C206" s="83" t="s">
        <v>9</v>
      </c>
      <c r="D206" s="79"/>
    </row>
    <row r="207" spans="1:4" ht="49.5">
      <c r="A207" s="79"/>
      <c r="B207" s="79"/>
      <c r="C207" s="79" t="s">
        <v>199</v>
      </c>
      <c r="D207" s="79"/>
    </row>
    <row r="208" spans="1:4">
      <c r="A208" s="79"/>
      <c r="B208" s="79"/>
      <c r="C208" s="83" t="s">
        <v>10</v>
      </c>
      <c r="D208" s="79"/>
    </row>
    <row r="209" spans="1:4" ht="16.5" customHeight="1">
      <c r="A209" s="79"/>
      <c r="B209" s="79"/>
      <c r="C209" s="79" t="s">
        <v>200</v>
      </c>
      <c r="D209" s="79"/>
    </row>
    <row r="210" spans="1:4" ht="16.5" customHeight="1">
      <c r="A210" s="252" t="s">
        <v>117</v>
      </c>
      <c r="B210" s="252"/>
      <c r="C210" s="252"/>
      <c r="D210" s="252"/>
    </row>
    <row r="211" spans="1:4">
      <c r="A211" s="79"/>
      <c r="B211" s="79" t="s">
        <v>62</v>
      </c>
      <c r="C211" s="83" t="s">
        <v>11</v>
      </c>
      <c r="D211" s="80">
        <v>-1000</v>
      </c>
    </row>
    <row r="212" spans="1:4" ht="33">
      <c r="A212" s="79"/>
      <c r="B212" s="79"/>
      <c r="C212" s="79" t="s">
        <v>198</v>
      </c>
      <c r="D212" s="79"/>
    </row>
    <row r="213" spans="1:4">
      <c r="A213" s="79"/>
      <c r="B213" s="79"/>
      <c r="C213" s="83" t="s">
        <v>12</v>
      </c>
      <c r="D213" s="79"/>
    </row>
    <row r="214" spans="1:4" ht="16.5" customHeight="1">
      <c r="A214" s="79"/>
      <c r="B214" s="79"/>
      <c r="C214" s="79" t="s">
        <v>201</v>
      </c>
      <c r="D214" s="79"/>
    </row>
    <row r="215" spans="1:4">
      <c r="A215" s="79"/>
      <c r="B215" s="79"/>
      <c r="C215" s="83" t="s">
        <v>13</v>
      </c>
      <c r="D215" s="79"/>
    </row>
    <row r="216" spans="1:4">
      <c r="A216" s="79"/>
      <c r="B216" s="79"/>
      <c r="C216" s="79" t="s">
        <v>59</v>
      </c>
      <c r="D216" s="79"/>
    </row>
    <row r="217" spans="1:4">
      <c r="A217" s="79"/>
      <c r="B217" s="79"/>
      <c r="C217" s="81" t="s">
        <v>202</v>
      </c>
      <c r="D217" s="82">
        <v>-81051</v>
      </c>
    </row>
    <row r="218" spans="1:4">
      <c r="A218" s="79" t="s">
        <v>203</v>
      </c>
      <c r="B218" s="79"/>
      <c r="C218" s="83" t="s">
        <v>8</v>
      </c>
      <c r="D218" s="80">
        <v>-3539.9</v>
      </c>
    </row>
    <row r="219" spans="1:4" ht="33">
      <c r="A219" s="79"/>
      <c r="B219" s="79"/>
      <c r="C219" s="79" t="s">
        <v>204</v>
      </c>
      <c r="D219" s="79"/>
    </row>
    <row r="220" spans="1:4">
      <c r="A220" s="79"/>
      <c r="B220" s="79"/>
      <c r="C220" s="83" t="s">
        <v>9</v>
      </c>
      <c r="D220" s="79"/>
    </row>
    <row r="221" spans="1:4" ht="33">
      <c r="A221" s="79"/>
      <c r="B221" s="79"/>
      <c r="C221" s="79" t="s">
        <v>205</v>
      </c>
      <c r="D221" s="79"/>
    </row>
    <row r="222" spans="1:4" ht="16.5" customHeight="1">
      <c r="A222" s="79"/>
      <c r="B222" s="79"/>
      <c r="C222" s="83" t="s">
        <v>10</v>
      </c>
      <c r="D222" s="79"/>
    </row>
    <row r="223" spans="1:4" ht="49.5">
      <c r="A223" s="79"/>
      <c r="B223" s="79"/>
      <c r="C223" s="79" t="s">
        <v>206</v>
      </c>
      <c r="D223" s="79"/>
    </row>
    <row r="224" spans="1:4" ht="16.5" customHeight="1">
      <c r="A224" s="252" t="s">
        <v>117</v>
      </c>
      <c r="B224" s="252"/>
      <c r="C224" s="252"/>
      <c r="D224" s="252"/>
    </row>
    <row r="225" spans="1:4">
      <c r="A225" s="79"/>
      <c r="B225" s="79" t="s">
        <v>62</v>
      </c>
      <c r="C225" s="83" t="s">
        <v>11</v>
      </c>
      <c r="D225" s="80">
        <v>-3539.9</v>
      </c>
    </row>
    <row r="226" spans="1:4" ht="33">
      <c r="A226" s="79"/>
      <c r="B226" s="79"/>
      <c r="C226" s="79" t="s">
        <v>207</v>
      </c>
      <c r="D226" s="79"/>
    </row>
    <row r="227" spans="1:4">
      <c r="A227" s="79"/>
      <c r="B227" s="79"/>
      <c r="C227" s="83" t="s">
        <v>12</v>
      </c>
      <c r="D227" s="79"/>
    </row>
    <row r="228" spans="1:4" ht="16.5" customHeight="1">
      <c r="A228" s="79"/>
      <c r="B228" s="79"/>
      <c r="C228" s="79" t="s">
        <v>208</v>
      </c>
      <c r="D228" s="79"/>
    </row>
    <row r="229" spans="1:4">
      <c r="A229" s="79"/>
      <c r="B229" s="79"/>
      <c r="C229" s="83" t="s">
        <v>13</v>
      </c>
      <c r="D229" s="79"/>
    </row>
    <row r="230" spans="1:4">
      <c r="A230" s="79"/>
      <c r="B230" s="79"/>
      <c r="C230" s="79" t="s">
        <v>59</v>
      </c>
      <c r="D230" s="79"/>
    </row>
    <row r="231" spans="1:4">
      <c r="A231" s="79" t="s">
        <v>209</v>
      </c>
      <c r="B231" s="79"/>
      <c r="C231" s="83" t="s">
        <v>8</v>
      </c>
      <c r="D231" s="80">
        <v>-8147.9</v>
      </c>
    </row>
    <row r="232" spans="1:4">
      <c r="A232" s="79"/>
      <c r="B232" s="79"/>
      <c r="C232" s="79" t="s">
        <v>210</v>
      </c>
      <c r="D232" s="79"/>
    </row>
    <row r="233" spans="1:4">
      <c r="A233" s="79"/>
      <c r="B233" s="79"/>
      <c r="C233" s="83" t="s">
        <v>9</v>
      </c>
      <c r="D233" s="79"/>
    </row>
    <row r="234" spans="1:4" ht="49.5">
      <c r="A234" s="79"/>
      <c r="B234" s="79"/>
      <c r="C234" s="79" t="s">
        <v>211</v>
      </c>
      <c r="D234" s="79"/>
    </row>
    <row r="235" spans="1:4">
      <c r="A235" s="79"/>
      <c r="B235" s="79"/>
      <c r="C235" s="83" t="s">
        <v>10</v>
      </c>
      <c r="D235" s="79"/>
    </row>
    <row r="236" spans="1:4" ht="16.5" customHeight="1">
      <c r="A236" s="79"/>
      <c r="B236" s="79"/>
      <c r="C236" s="79" t="s">
        <v>212</v>
      </c>
      <c r="D236" s="79"/>
    </row>
    <row r="237" spans="1:4" ht="16.5" customHeight="1">
      <c r="A237" s="252" t="s">
        <v>117</v>
      </c>
      <c r="B237" s="252"/>
      <c r="C237" s="252"/>
      <c r="D237" s="252"/>
    </row>
    <row r="238" spans="1:4">
      <c r="A238" s="79"/>
      <c r="B238" s="79" t="s">
        <v>189</v>
      </c>
      <c r="C238" s="83" t="s">
        <v>11</v>
      </c>
      <c r="D238" s="80">
        <v>-8147.9</v>
      </c>
    </row>
    <row r="239" spans="1:4">
      <c r="A239" s="79"/>
      <c r="B239" s="79"/>
      <c r="C239" s="79" t="s">
        <v>213</v>
      </c>
      <c r="D239" s="79"/>
    </row>
    <row r="240" spans="1:4">
      <c r="A240" s="79"/>
      <c r="B240" s="79"/>
      <c r="C240" s="83" t="s">
        <v>12</v>
      </c>
      <c r="D240" s="79"/>
    </row>
    <row r="241" spans="1:4" ht="16.5" customHeight="1">
      <c r="A241" s="79"/>
      <c r="B241" s="79"/>
      <c r="C241" s="79" t="s">
        <v>214</v>
      </c>
      <c r="D241" s="79"/>
    </row>
    <row r="242" spans="1:4">
      <c r="A242" s="79"/>
      <c r="B242" s="79"/>
      <c r="C242" s="83" t="s">
        <v>13</v>
      </c>
      <c r="D242" s="79"/>
    </row>
    <row r="243" spans="1:4">
      <c r="A243" s="79"/>
      <c r="B243" s="79"/>
      <c r="C243" s="79" t="s">
        <v>23</v>
      </c>
      <c r="D243" s="79"/>
    </row>
    <row r="244" spans="1:4">
      <c r="A244" s="79" t="s">
        <v>215</v>
      </c>
      <c r="B244" s="79"/>
      <c r="C244" s="83" t="s">
        <v>8</v>
      </c>
      <c r="D244" s="80">
        <v>-69363.199999999997</v>
      </c>
    </row>
    <row r="245" spans="1:4" ht="33">
      <c r="A245" s="79"/>
      <c r="B245" s="79"/>
      <c r="C245" s="79" t="s">
        <v>216</v>
      </c>
      <c r="D245" s="79"/>
    </row>
    <row r="246" spans="1:4">
      <c r="A246" s="79"/>
      <c r="B246" s="79"/>
      <c r="C246" s="83" t="s">
        <v>9</v>
      </c>
      <c r="D246" s="79"/>
    </row>
    <row r="247" spans="1:4" ht="33">
      <c r="A247" s="79"/>
      <c r="B247" s="79"/>
      <c r="C247" s="79" t="s">
        <v>217</v>
      </c>
      <c r="D247" s="79"/>
    </row>
    <row r="248" spans="1:4">
      <c r="A248" s="79"/>
      <c r="B248" s="79"/>
      <c r="C248" s="83" t="s">
        <v>10</v>
      </c>
      <c r="D248" s="79"/>
    </row>
    <row r="249" spans="1:4" ht="16.5" customHeight="1">
      <c r="A249" s="79"/>
      <c r="B249" s="79"/>
      <c r="C249" s="79" t="s">
        <v>218</v>
      </c>
      <c r="D249" s="79"/>
    </row>
    <row r="250" spans="1:4" ht="16.5" customHeight="1">
      <c r="A250" s="252" t="s">
        <v>117</v>
      </c>
      <c r="B250" s="252"/>
      <c r="C250" s="252"/>
      <c r="D250" s="252"/>
    </row>
    <row r="251" spans="1:4">
      <c r="A251" s="79"/>
      <c r="B251" s="79" t="s">
        <v>118</v>
      </c>
      <c r="C251" s="83" t="s">
        <v>11</v>
      </c>
      <c r="D251" s="80">
        <v>-69363.199999999997</v>
      </c>
    </row>
    <row r="252" spans="1:4">
      <c r="A252" s="79"/>
      <c r="B252" s="79"/>
      <c r="C252" s="79" t="s">
        <v>219</v>
      </c>
      <c r="D252" s="79"/>
    </row>
    <row r="253" spans="1:4">
      <c r="A253" s="79"/>
      <c r="B253" s="79"/>
      <c r="C253" s="83" t="s">
        <v>12</v>
      </c>
      <c r="D253" s="79"/>
    </row>
    <row r="254" spans="1:4">
      <c r="A254" s="79"/>
      <c r="B254" s="79"/>
      <c r="C254" s="79" t="s">
        <v>220</v>
      </c>
      <c r="D254" s="79"/>
    </row>
    <row r="255" spans="1:4" ht="16.5" customHeight="1">
      <c r="A255" s="79"/>
      <c r="B255" s="79"/>
      <c r="C255" s="83" t="s">
        <v>13</v>
      </c>
      <c r="D255" s="79"/>
    </row>
    <row r="256" spans="1:4">
      <c r="A256" s="79"/>
      <c r="B256" s="79"/>
      <c r="C256" s="79" t="s">
        <v>59</v>
      </c>
      <c r="D256" s="79"/>
    </row>
    <row r="257" spans="1:4">
      <c r="A257" s="79"/>
      <c r="B257" s="79"/>
      <c r="C257" s="81" t="s">
        <v>221</v>
      </c>
      <c r="D257" s="82">
        <v>-1867594.1</v>
      </c>
    </row>
    <row r="258" spans="1:4">
      <c r="A258" s="79" t="s">
        <v>222</v>
      </c>
      <c r="B258" s="79"/>
      <c r="C258" s="83" t="s">
        <v>8</v>
      </c>
      <c r="D258" s="80">
        <v>-1824695.4</v>
      </c>
    </row>
    <row r="259" spans="1:4">
      <c r="A259" s="79"/>
      <c r="B259" s="79"/>
      <c r="C259" s="79" t="s">
        <v>223</v>
      </c>
      <c r="D259" s="79"/>
    </row>
    <row r="260" spans="1:4">
      <c r="A260" s="79"/>
      <c r="B260" s="79"/>
      <c r="C260" s="83" t="s">
        <v>9</v>
      </c>
      <c r="D260" s="79"/>
    </row>
    <row r="261" spans="1:4" ht="49.5">
      <c r="A261" s="79"/>
      <c r="B261" s="79"/>
      <c r="C261" s="79" t="s">
        <v>224</v>
      </c>
      <c r="D261" s="79"/>
    </row>
    <row r="262" spans="1:4" ht="16.5" customHeight="1">
      <c r="A262" s="79"/>
      <c r="B262" s="79"/>
      <c r="C262" s="83" t="s">
        <v>10</v>
      </c>
      <c r="D262" s="79"/>
    </row>
    <row r="263" spans="1:4" ht="33">
      <c r="A263" s="79"/>
      <c r="B263" s="79"/>
      <c r="C263" s="79" t="s">
        <v>225</v>
      </c>
      <c r="D263" s="79"/>
    </row>
    <row r="264" spans="1:4" ht="16.5" customHeight="1">
      <c r="A264" s="252" t="s">
        <v>117</v>
      </c>
      <c r="B264" s="252"/>
      <c r="C264" s="252"/>
      <c r="D264" s="252"/>
    </row>
    <row r="265" spans="1:4">
      <c r="A265" s="79"/>
      <c r="B265" s="79" t="s">
        <v>142</v>
      </c>
      <c r="C265" s="83" t="s">
        <v>11</v>
      </c>
      <c r="D265" s="80">
        <v>-6758</v>
      </c>
    </row>
    <row r="266" spans="1:4" ht="33">
      <c r="A266" s="79"/>
      <c r="B266" s="79"/>
      <c r="C266" s="79" t="s">
        <v>226</v>
      </c>
      <c r="D266" s="79"/>
    </row>
    <row r="267" spans="1:4">
      <c r="A267" s="79"/>
      <c r="B267" s="79"/>
      <c r="C267" s="83" t="s">
        <v>12</v>
      </c>
      <c r="D267" s="79"/>
    </row>
    <row r="268" spans="1:4" ht="82.5">
      <c r="A268" s="79"/>
      <c r="B268" s="79"/>
      <c r="C268" s="79" t="s">
        <v>227</v>
      </c>
      <c r="D268" s="79"/>
    </row>
    <row r="269" spans="1:4">
      <c r="A269" s="79"/>
      <c r="B269" s="79"/>
      <c r="C269" s="83" t="s">
        <v>13</v>
      </c>
      <c r="D269" s="79"/>
    </row>
    <row r="270" spans="1:4">
      <c r="A270" s="79"/>
      <c r="B270" s="79"/>
      <c r="C270" s="79" t="s">
        <v>59</v>
      </c>
      <c r="D270" s="79"/>
    </row>
    <row r="271" spans="1:4">
      <c r="A271" s="79"/>
      <c r="B271" s="79" t="s">
        <v>228</v>
      </c>
      <c r="C271" s="83" t="s">
        <v>11</v>
      </c>
      <c r="D271" s="80">
        <v>-1817937.4</v>
      </c>
    </row>
    <row r="272" spans="1:4">
      <c r="A272" s="79"/>
      <c r="B272" s="79"/>
      <c r="C272" s="79" t="s">
        <v>229</v>
      </c>
      <c r="D272" s="79"/>
    </row>
    <row r="273" spans="1:4">
      <c r="A273" s="79"/>
      <c r="B273" s="79"/>
      <c r="C273" s="83" t="s">
        <v>12</v>
      </c>
      <c r="D273" s="79"/>
    </row>
    <row r="274" spans="1:4" ht="16.5" customHeight="1">
      <c r="A274" s="79"/>
      <c r="B274" s="79"/>
      <c r="C274" s="79" t="s">
        <v>230</v>
      </c>
      <c r="D274" s="79"/>
    </row>
    <row r="275" spans="1:4">
      <c r="A275" s="79"/>
      <c r="B275" s="79"/>
      <c r="C275" s="83" t="s">
        <v>13</v>
      </c>
      <c r="D275" s="79"/>
    </row>
    <row r="276" spans="1:4" ht="16.5" customHeight="1">
      <c r="A276" s="79"/>
      <c r="B276" s="79"/>
      <c r="C276" s="79" t="s">
        <v>231</v>
      </c>
      <c r="D276" s="79"/>
    </row>
    <row r="277" spans="1:4">
      <c r="A277" s="79" t="s">
        <v>232</v>
      </c>
      <c r="B277" s="79"/>
      <c r="C277" s="83" t="s">
        <v>8</v>
      </c>
      <c r="D277" s="80">
        <v>-42898.7</v>
      </c>
    </row>
    <row r="278" spans="1:4" ht="33">
      <c r="A278" s="79"/>
      <c r="B278" s="79"/>
      <c r="C278" s="79" t="s">
        <v>233</v>
      </c>
      <c r="D278" s="79"/>
    </row>
    <row r="279" spans="1:4">
      <c r="A279" s="79"/>
      <c r="B279" s="79"/>
      <c r="C279" s="83" t="s">
        <v>9</v>
      </c>
      <c r="D279" s="79"/>
    </row>
    <row r="280" spans="1:4" ht="33">
      <c r="A280" s="79"/>
      <c r="B280" s="79"/>
      <c r="C280" s="79" t="s">
        <v>234</v>
      </c>
      <c r="D280" s="79"/>
    </row>
    <row r="281" spans="1:4">
      <c r="A281" s="79"/>
      <c r="B281" s="79"/>
      <c r="C281" s="83" t="s">
        <v>10</v>
      </c>
      <c r="D281" s="79"/>
    </row>
    <row r="282" spans="1:4" ht="33">
      <c r="A282" s="79"/>
      <c r="B282" s="79"/>
      <c r="C282" s="79" t="s">
        <v>235</v>
      </c>
      <c r="D282" s="79"/>
    </row>
    <row r="283" spans="1:4" ht="16.5" customHeight="1">
      <c r="A283" s="252" t="s">
        <v>117</v>
      </c>
      <c r="B283" s="252"/>
      <c r="C283" s="252"/>
      <c r="D283" s="252"/>
    </row>
    <row r="284" spans="1:4">
      <c r="A284" s="79"/>
      <c r="B284" s="79" t="s">
        <v>62</v>
      </c>
      <c r="C284" s="83" t="s">
        <v>11</v>
      </c>
      <c r="D284" s="80">
        <v>-41642.9</v>
      </c>
    </row>
    <row r="285" spans="1:4" ht="49.5">
      <c r="A285" s="79"/>
      <c r="B285" s="79"/>
      <c r="C285" s="79" t="s">
        <v>236</v>
      </c>
      <c r="D285" s="79"/>
    </row>
    <row r="286" spans="1:4">
      <c r="A286" s="79"/>
      <c r="B286" s="79"/>
      <c r="C286" s="83" t="s">
        <v>12</v>
      </c>
      <c r="D286" s="79"/>
    </row>
    <row r="287" spans="1:4" ht="16.5" customHeight="1">
      <c r="A287" s="79"/>
      <c r="B287" s="79"/>
      <c r="C287" s="79" t="s">
        <v>237</v>
      </c>
      <c r="D287" s="79"/>
    </row>
    <row r="288" spans="1:4">
      <c r="A288" s="79"/>
      <c r="B288" s="79"/>
      <c r="C288" s="83" t="s">
        <v>13</v>
      </c>
      <c r="D288" s="79"/>
    </row>
    <row r="289" spans="1:4">
      <c r="A289" s="79"/>
      <c r="B289" s="79"/>
      <c r="C289" s="79" t="s">
        <v>59</v>
      </c>
      <c r="D289" s="79"/>
    </row>
    <row r="290" spans="1:4">
      <c r="A290" s="79"/>
      <c r="B290" s="79" t="s">
        <v>172</v>
      </c>
      <c r="C290" s="83" t="s">
        <v>11</v>
      </c>
      <c r="D290" s="80">
        <v>-1255.8</v>
      </c>
    </row>
    <row r="291" spans="1:4" ht="33">
      <c r="A291" s="79"/>
      <c r="B291" s="79"/>
      <c r="C291" s="79" t="s">
        <v>238</v>
      </c>
      <c r="D291" s="79"/>
    </row>
    <row r="292" spans="1:4">
      <c r="A292" s="79"/>
      <c r="B292" s="79"/>
      <c r="C292" s="83" t="s">
        <v>12</v>
      </c>
      <c r="D292" s="79"/>
    </row>
    <row r="293" spans="1:4" ht="33">
      <c r="A293" s="79"/>
      <c r="B293" s="79"/>
      <c r="C293" s="79" t="s">
        <v>239</v>
      </c>
      <c r="D293" s="79"/>
    </row>
    <row r="294" spans="1:4">
      <c r="A294" s="79"/>
      <c r="B294" s="79"/>
      <c r="C294" s="83" t="s">
        <v>13</v>
      </c>
      <c r="D294" s="79"/>
    </row>
    <row r="295" spans="1:4" ht="16.5" customHeight="1">
      <c r="A295" s="79"/>
      <c r="B295" s="79"/>
      <c r="C295" s="79" t="s">
        <v>173</v>
      </c>
      <c r="D295" s="79"/>
    </row>
    <row r="296" spans="1:4">
      <c r="A296" s="79"/>
      <c r="B296" s="79"/>
      <c r="C296" s="81" t="s">
        <v>240</v>
      </c>
      <c r="D296" s="82">
        <v>-2500</v>
      </c>
    </row>
    <row r="297" spans="1:4">
      <c r="A297" s="79" t="s">
        <v>241</v>
      </c>
      <c r="B297" s="79"/>
      <c r="C297" s="83" t="s">
        <v>8</v>
      </c>
      <c r="D297" s="80">
        <v>-2500</v>
      </c>
    </row>
    <row r="298" spans="1:4">
      <c r="A298" s="79"/>
      <c r="B298" s="79"/>
      <c r="C298" s="79" t="s">
        <v>242</v>
      </c>
      <c r="D298" s="79"/>
    </row>
    <row r="299" spans="1:4">
      <c r="A299" s="79"/>
      <c r="B299" s="79"/>
      <c r="C299" s="83" t="s">
        <v>9</v>
      </c>
      <c r="D299" s="79"/>
    </row>
    <row r="300" spans="1:4">
      <c r="A300" s="79"/>
      <c r="B300" s="79"/>
      <c r="C300" s="79" t="s">
        <v>243</v>
      </c>
      <c r="D300" s="79"/>
    </row>
    <row r="301" spans="1:4" ht="16.5" customHeight="1">
      <c r="A301" s="79"/>
      <c r="B301" s="79"/>
      <c r="C301" s="83" t="s">
        <v>10</v>
      </c>
      <c r="D301" s="79"/>
    </row>
    <row r="302" spans="1:4" ht="49.5">
      <c r="A302" s="79"/>
      <c r="B302" s="79"/>
      <c r="C302" s="79" t="s">
        <v>244</v>
      </c>
      <c r="D302" s="79"/>
    </row>
    <row r="303" spans="1:4" ht="16.5" customHeight="1">
      <c r="A303" s="252" t="s">
        <v>117</v>
      </c>
      <c r="B303" s="252"/>
      <c r="C303" s="252"/>
      <c r="D303" s="252"/>
    </row>
    <row r="304" spans="1:4">
      <c r="A304" s="79"/>
      <c r="B304" s="79" t="s">
        <v>189</v>
      </c>
      <c r="C304" s="83" t="s">
        <v>11</v>
      </c>
      <c r="D304" s="80">
        <v>-2500</v>
      </c>
    </row>
    <row r="305" spans="1:4" ht="33">
      <c r="A305" s="79"/>
      <c r="B305" s="79"/>
      <c r="C305" s="79" t="s">
        <v>245</v>
      </c>
      <c r="D305" s="79"/>
    </row>
    <row r="306" spans="1:4">
      <c r="A306" s="79"/>
      <c r="B306" s="79"/>
      <c r="C306" s="83" t="s">
        <v>12</v>
      </c>
      <c r="D306" s="79"/>
    </row>
    <row r="307" spans="1:4" ht="33">
      <c r="A307" s="79"/>
      <c r="B307" s="79"/>
      <c r="C307" s="79" t="s">
        <v>246</v>
      </c>
      <c r="D307" s="79"/>
    </row>
    <row r="308" spans="1:4">
      <c r="A308" s="79"/>
      <c r="B308" s="79"/>
      <c r="C308" s="83" t="s">
        <v>13</v>
      </c>
      <c r="D308" s="79"/>
    </row>
    <row r="309" spans="1:4">
      <c r="A309" s="79"/>
      <c r="B309" s="79"/>
      <c r="C309" s="79" t="s">
        <v>23</v>
      </c>
      <c r="D309" s="79"/>
    </row>
    <row r="310" spans="1:4">
      <c r="A310" s="79"/>
      <c r="B310" s="79"/>
      <c r="C310" s="81" t="s">
        <v>247</v>
      </c>
      <c r="D310" s="82">
        <v>-4658.7</v>
      </c>
    </row>
    <row r="311" spans="1:4">
      <c r="A311" s="79" t="s">
        <v>248</v>
      </c>
      <c r="B311" s="79"/>
      <c r="C311" s="83" t="s">
        <v>8</v>
      </c>
      <c r="D311" s="80">
        <v>-4658.7</v>
      </c>
    </row>
    <row r="312" spans="1:4">
      <c r="A312" s="79"/>
      <c r="B312" s="79"/>
      <c r="C312" s="79" t="s">
        <v>249</v>
      </c>
      <c r="D312" s="79"/>
    </row>
    <row r="313" spans="1:4">
      <c r="A313" s="79"/>
      <c r="B313" s="79"/>
      <c r="C313" s="83" t="s">
        <v>9</v>
      </c>
      <c r="D313" s="79"/>
    </row>
    <row r="314" spans="1:4" ht="33">
      <c r="A314" s="79"/>
      <c r="B314" s="79"/>
      <c r="C314" s="79" t="s">
        <v>250</v>
      </c>
      <c r="D314" s="79"/>
    </row>
    <row r="315" spans="1:4" ht="16.5" customHeight="1">
      <c r="A315" s="79"/>
      <c r="B315" s="79"/>
      <c r="C315" s="83" t="s">
        <v>10</v>
      </c>
      <c r="D315" s="79"/>
    </row>
    <row r="316" spans="1:4" ht="49.5">
      <c r="A316" s="79"/>
      <c r="B316" s="79"/>
      <c r="C316" s="79" t="s">
        <v>251</v>
      </c>
      <c r="D316" s="79"/>
    </row>
    <row r="317" spans="1:4" ht="16.5" customHeight="1">
      <c r="A317" s="252" t="s">
        <v>117</v>
      </c>
      <c r="B317" s="252"/>
      <c r="C317" s="252"/>
      <c r="D317" s="252"/>
    </row>
    <row r="318" spans="1:4">
      <c r="A318" s="79"/>
      <c r="B318" s="79" t="s">
        <v>62</v>
      </c>
      <c r="C318" s="83" t="s">
        <v>11</v>
      </c>
      <c r="D318" s="80">
        <v>-2139.6</v>
      </c>
    </row>
    <row r="319" spans="1:4" ht="49.5">
      <c r="A319" s="79"/>
      <c r="B319" s="79"/>
      <c r="C319" s="79" t="s">
        <v>252</v>
      </c>
      <c r="D319" s="79"/>
    </row>
    <row r="320" spans="1:4" ht="16.5" customHeight="1">
      <c r="A320" s="79"/>
      <c r="B320" s="79"/>
      <c r="C320" s="83" t="s">
        <v>12</v>
      </c>
      <c r="D320" s="79"/>
    </row>
    <row r="321" spans="1:4" ht="82.5">
      <c r="A321" s="79"/>
      <c r="B321" s="79"/>
      <c r="C321" s="79" t="s">
        <v>253</v>
      </c>
      <c r="D321" s="79"/>
    </row>
    <row r="322" spans="1:4">
      <c r="A322" s="79"/>
      <c r="B322" s="79"/>
      <c r="C322" s="83" t="s">
        <v>13</v>
      </c>
      <c r="D322" s="79"/>
    </row>
    <row r="323" spans="1:4">
      <c r="A323" s="79"/>
      <c r="B323" s="79"/>
      <c r="C323" s="79" t="s">
        <v>59</v>
      </c>
      <c r="D323" s="79"/>
    </row>
    <row r="324" spans="1:4">
      <c r="A324" s="79"/>
      <c r="B324" s="79" t="s">
        <v>142</v>
      </c>
      <c r="C324" s="83" t="s">
        <v>11</v>
      </c>
      <c r="D324" s="80">
        <v>-567.9</v>
      </c>
    </row>
    <row r="325" spans="1:4" ht="33">
      <c r="A325" s="79"/>
      <c r="B325" s="79"/>
      <c r="C325" s="79" t="s">
        <v>254</v>
      </c>
      <c r="D325" s="79"/>
    </row>
    <row r="326" spans="1:4">
      <c r="A326" s="79"/>
      <c r="B326" s="79"/>
      <c r="C326" s="83" t="s">
        <v>12</v>
      </c>
      <c r="D326" s="79"/>
    </row>
    <row r="327" spans="1:4" ht="82.5">
      <c r="A327" s="79"/>
      <c r="B327" s="79"/>
      <c r="C327" s="79" t="s">
        <v>255</v>
      </c>
      <c r="D327" s="79"/>
    </row>
    <row r="328" spans="1:4">
      <c r="A328" s="79"/>
      <c r="B328" s="79"/>
      <c r="C328" s="83" t="s">
        <v>13</v>
      </c>
      <c r="D328" s="79"/>
    </row>
    <row r="329" spans="1:4" ht="16.5" customHeight="1">
      <c r="A329" s="79"/>
      <c r="B329" s="79"/>
      <c r="C329" s="79" t="s">
        <v>59</v>
      </c>
      <c r="D329" s="79"/>
    </row>
    <row r="330" spans="1:4">
      <c r="A330" s="79"/>
      <c r="B330" s="79" t="s">
        <v>172</v>
      </c>
      <c r="C330" s="83" t="s">
        <v>11</v>
      </c>
      <c r="D330" s="80">
        <v>-1951.2</v>
      </c>
    </row>
    <row r="331" spans="1:4" ht="33">
      <c r="A331" s="79"/>
      <c r="B331" s="79"/>
      <c r="C331" s="79" t="s">
        <v>256</v>
      </c>
      <c r="D331" s="79"/>
    </row>
    <row r="332" spans="1:4">
      <c r="A332" s="79"/>
      <c r="B332" s="79"/>
      <c r="C332" s="83" t="s">
        <v>12</v>
      </c>
      <c r="D332" s="79"/>
    </row>
    <row r="333" spans="1:4" ht="49.5">
      <c r="A333" s="79"/>
      <c r="B333" s="79"/>
      <c r="C333" s="79" t="s">
        <v>257</v>
      </c>
      <c r="D333" s="79"/>
    </row>
    <row r="334" spans="1:4">
      <c r="A334" s="79"/>
      <c r="B334" s="79"/>
      <c r="C334" s="83" t="s">
        <v>13</v>
      </c>
      <c r="D334" s="79"/>
    </row>
    <row r="335" spans="1:4" ht="33">
      <c r="A335" s="79"/>
      <c r="B335" s="79"/>
      <c r="C335" s="79" t="s">
        <v>173</v>
      </c>
      <c r="D335" s="79"/>
    </row>
    <row r="336" spans="1:4">
      <c r="A336" s="79"/>
      <c r="B336" s="79"/>
      <c r="C336" s="81" t="s">
        <v>258</v>
      </c>
      <c r="D336" s="82">
        <v>-1200</v>
      </c>
    </row>
    <row r="337" spans="1:4">
      <c r="A337" s="79" t="s">
        <v>259</v>
      </c>
      <c r="B337" s="79"/>
      <c r="C337" s="83" t="s">
        <v>8</v>
      </c>
      <c r="D337" s="80">
        <v>-1200</v>
      </c>
    </row>
    <row r="338" spans="1:4">
      <c r="A338" s="79"/>
      <c r="B338" s="79"/>
      <c r="C338" s="79" t="s">
        <v>260</v>
      </c>
      <c r="D338" s="79"/>
    </row>
    <row r="339" spans="1:4">
      <c r="A339" s="79"/>
      <c r="B339" s="79"/>
      <c r="C339" s="83" t="s">
        <v>9</v>
      </c>
      <c r="D339" s="79"/>
    </row>
    <row r="340" spans="1:4" ht="16.5" customHeight="1">
      <c r="A340" s="79"/>
      <c r="B340" s="79"/>
      <c r="C340" s="79" t="s">
        <v>261</v>
      </c>
      <c r="D340" s="79"/>
    </row>
    <row r="341" spans="1:4">
      <c r="A341" s="79"/>
      <c r="B341" s="79"/>
      <c r="C341" s="83" t="s">
        <v>10</v>
      </c>
      <c r="D341" s="79"/>
    </row>
    <row r="342" spans="1:4" ht="66">
      <c r="A342" s="79"/>
      <c r="B342" s="79"/>
      <c r="C342" s="79" t="s">
        <v>262</v>
      </c>
      <c r="D342" s="79"/>
    </row>
    <row r="343" spans="1:4" ht="16.5" customHeight="1">
      <c r="A343" s="252" t="s">
        <v>117</v>
      </c>
      <c r="B343" s="252"/>
      <c r="C343" s="252"/>
      <c r="D343" s="252"/>
    </row>
    <row r="344" spans="1:4">
      <c r="A344" s="79"/>
      <c r="B344" s="79" t="s">
        <v>62</v>
      </c>
      <c r="C344" s="83" t="s">
        <v>11</v>
      </c>
      <c r="D344" s="80">
        <v>-1200</v>
      </c>
    </row>
    <row r="345" spans="1:4" ht="49.5">
      <c r="A345" s="79"/>
      <c r="B345" s="79"/>
      <c r="C345" s="79" t="s">
        <v>263</v>
      </c>
      <c r="D345" s="79"/>
    </row>
    <row r="346" spans="1:4">
      <c r="A346" s="79"/>
      <c r="B346" s="79"/>
      <c r="C346" s="83" t="s">
        <v>12</v>
      </c>
      <c r="D346" s="79"/>
    </row>
    <row r="347" spans="1:4" ht="66">
      <c r="A347" s="79"/>
      <c r="B347" s="79"/>
      <c r="C347" s="79" t="s">
        <v>264</v>
      </c>
      <c r="D347" s="79"/>
    </row>
    <row r="348" spans="1:4">
      <c r="A348" s="79"/>
      <c r="B348" s="79"/>
      <c r="C348" s="83" t="s">
        <v>13</v>
      </c>
      <c r="D348" s="79"/>
    </row>
    <row r="349" spans="1:4">
      <c r="A349" s="79"/>
      <c r="B349" s="79"/>
      <c r="C349" s="79" t="s">
        <v>59</v>
      </c>
      <c r="D349" s="79"/>
    </row>
    <row r="350" spans="1:4">
      <c r="A350" s="79"/>
      <c r="B350" s="79"/>
      <c r="C350" s="81" t="s">
        <v>265</v>
      </c>
      <c r="D350" s="82">
        <v>-13150</v>
      </c>
    </row>
    <row r="351" spans="1:4">
      <c r="A351" s="79" t="s">
        <v>266</v>
      </c>
      <c r="B351" s="79"/>
      <c r="C351" s="83" t="s">
        <v>8</v>
      </c>
      <c r="D351" s="80">
        <v>-13150</v>
      </c>
    </row>
    <row r="352" spans="1:4" ht="33">
      <c r="A352" s="79"/>
      <c r="B352" s="79"/>
      <c r="C352" s="79" t="s">
        <v>267</v>
      </c>
      <c r="D352" s="79"/>
    </row>
    <row r="353" spans="1:4">
      <c r="A353" s="79"/>
      <c r="B353" s="79"/>
      <c r="C353" s="83" t="s">
        <v>9</v>
      </c>
      <c r="D353" s="79"/>
    </row>
    <row r="354" spans="1:4" ht="16.5" customHeight="1">
      <c r="A354" s="79"/>
      <c r="B354" s="79"/>
      <c r="C354" s="79" t="s">
        <v>268</v>
      </c>
      <c r="D354" s="79"/>
    </row>
    <row r="355" spans="1:4" ht="16.5" customHeight="1">
      <c r="A355" s="79"/>
      <c r="B355" s="79"/>
      <c r="C355" s="83" t="s">
        <v>10</v>
      </c>
      <c r="D355" s="79"/>
    </row>
    <row r="356" spans="1:4" ht="33">
      <c r="A356" s="79"/>
      <c r="B356" s="79"/>
      <c r="C356" s="79" t="s">
        <v>269</v>
      </c>
      <c r="D356" s="79"/>
    </row>
    <row r="357" spans="1:4" ht="16.5" customHeight="1">
      <c r="A357" s="252" t="s">
        <v>117</v>
      </c>
      <c r="B357" s="252"/>
      <c r="C357" s="252"/>
      <c r="D357" s="252"/>
    </row>
    <row r="358" spans="1:4">
      <c r="A358" s="79"/>
      <c r="B358" s="79" t="s">
        <v>62</v>
      </c>
      <c r="C358" s="83" t="s">
        <v>11</v>
      </c>
      <c r="D358" s="80">
        <v>-13150</v>
      </c>
    </row>
    <row r="359" spans="1:4" ht="49.5">
      <c r="A359" s="79"/>
      <c r="B359" s="79"/>
      <c r="C359" s="79" t="s">
        <v>270</v>
      </c>
      <c r="D359" s="79"/>
    </row>
    <row r="360" spans="1:4">
      <c r="A360" s="79"/>
      <c r="B360" s="79"/>
      <c r="C360" s="83" t="s">
        <v>12</v>
      </c>
      <c r="D360" s="79"/>
    </row>
    <row r="361" spans="1:4" ht="66">
      <c r="A361" s="79"/>
      <c r="B361" s="79"/>
      <c r="C361" s="79" t="s">
        <v>271</v>
      </c>
      <c r="D361" s="79"/>
    </row>
    <row r="362" spans="1:4">
      <c r="A362" s="79"/>
      <c r="B362" s="79"/>
      <c r="C362" s="83" t="s">
        <v>13</v>
      </c>
      <c r="D362" s="79"/>
    </row>
    <row r="363" spans="1:4">
      <c r="A363" s="79"/>
      <c r="B363" s="79"/>
      <c r="C363" s="79" t="s">
        <v>59</v>
      </c>
      <c r="D363" s="79"/>
    </row>
    <row r="364" spans="1:4">
      <c r="A364" s="79"/>
      <c r="B364" s="79"/>
      <c r="C364" s="81" t="s">
        <v>272</v>
      </c>
      <c r="D364" s="82">
        <v>-4482</v>
      </c>
    </row>
    <row r="365" spans="1:4">
      <c r="A365" s="79" t="s">
        <v>273</v>
      </c>
      <c r="B365" s="79"/>
      <c r="C365" s="83" t="s">
        <v>8</v>
      </c>
      <c r="D365" s="80">
        <v>-4482</v>
      </c>
    </row>
    <row r="366" spans="1:4">
      <c r="A366" s="79"/>
      <c r="B366" s="79"/>
      <c r="C366" s="79" t="s">
        <v>274</v>
      </c>
      <c r="D366" s="79"/>
    </row>
    <row r="367" spans="1:4">
      <c r="A367" s="79"/>
      <c r="B367" s="79"/>
      <c r="C367" s="83" t="s">
        <v>9</v>
      </c>
      <c r="D367" s="79"/>
    </row>
    <row r="368" spans="1:4" ht="49.5">
      <c r="A368" s="79"/>
      <c r="B368" s="79"/>
      <c r="C368" s="79" t="s">
        <v>275</v>
      </c>
      <c r="D368" s="79"/>
    </row>
    <row r="369" spans="1:4" ht="16.5" customHeight="1">
      <c r="A369" s="79"/>
      <c r="B369" s="79"/>
      <c r="C369" s="83" t="s">
        <v>10</v>
      </c>
      <c r="D369" s="79"/>
    </row>
    <row r="370" spans="1:4" ht="82.5">
      <c r="A370" s="79"/>
      <c r="B370" s="79"/>
      <c r="C370" s="79" t="s">
        <v>276</v>
      </c>
      <c r="D370" s="79"/>
    </row>
    <row r="371" spans="1:4" ht="16.5" customHeight="1">
      <c r="A371" s="252" t="s">
        <v>117</v>
      </c>
      <c r="B371" s="252"/>
      <c r="C371" s="252"/>
      <c r="D371" s="252"/>
    </row>
    <row r="372" spans="1:4">
      <c r="A372" s="79"/>
      <c r="B372" s="79" t="s">
        <v>62</v>
      </c>
      <c r="C372" s="83" t="s">
        <v>11</v>
      </c>
      <c r="D372" s="80">
        <v>-4482</v>
      </c>
    </row>
    <row r="373" spans="1:4">
      <c r="A373" s="79"/>
      <c r="B373" s="79"/>
      <c r="C373" s="79" t="s">
        <v>277</v>
      </c>
      <c r="D373" s="79"/>
    </row>
    <row r="374" spans="1:4">
      <c r="A374" s="79"/>
      <c r="B374" s="79"/>
      <c r="C374" s="83" t="s">
        <v>12</v>
      </c>
      <c r="D374" s="79"/>
    </row>
    <row r="375" spans="1:4" ht="82.5">
      <c r="A375" s="79"/>
      <c r="B375" s="79"/>
      <c r="C375" s="79" t="s">
        <v>278</v>
      </c>
      <c r="D375" s="79"/>
    </row>
    <row r="376" spans="1:4">
      <c r="A376" s="79"/>
      <c r="B376" s="79"/>
      <c r="C376" s="83" t="s">
        <v>13</v>
      </c>
      <c r="D376" s="79"/>
    </row>
    <row r="377" spans="1:4">
      <c r="A377" s="79"/>
      <c r="B377" s="79"/>
      <c r="C377" s="79" t="s">
        <v>59</v>
      </c>
      <c r="D377" s="79"/>
    </row>
    <row r="378" spans="1:4">
      <c r="A378" s="79"/>
      <c r="B378" s="79"/>
      <c r="C378" s="81" t="s">
        <v>1162</v>
      </c>
      <c r="D378" s="82">
        <v>-39435.1</v>
      </c>
    </row>
    <row r="379" spans="1:4">
      <c r="A379" s="79" t="s">
        <v>1163</v>
      </c>
      <c r="B379" s="79"/>
      <c r="C379" s="83" t="s">
        <v>8</v>
      </c>
      <c r="D379" s="80">
        <v>-39435.1</v>
      </c>
    </row>
    <row r="380" spans="1:4">
      <c r="A380" s="79"/>
      <c r="B380" s="79"/>
      <c r="C380" s="79" t="s">
        <v>1164</v>
      </c>
      <c r="D380" s="79"/>
    </row>
    <row r="381" spans="1:4">
      <c r="A381" s="79"/>
      <c r="B381" s="79"/>
      <c r="C381" s="83" t="s">
        <v>9</v>
      </c>
      <c r="D381" s="79"/>
    </row>
    <row r="382" spans="1:4" ht="33">
      <c r="A382" s="79"/>
      <c r="B382" s="79"/>
      <c r="C382" s="79" t="s">
        <v>1165</v>
      </c>
      <c r="D382" s="79"/>
    </row>
    <row r="383" spans="1:4" ht="16.5" customHeight="1">
      <c r="A383" s="79"/>
      <c r="B383" s="79"/>
      <c r="C383" s="83" t="s">
        <v>10</v>
      </c>
      <c r="D383" s="79"/>
    </row>
    <row r="384" spans="1:4" ht="33">
      <c r="A384" s="79"/>
      <c r="B384" s="79"/>
      <c r="C384" s="79" t="s">
        <v>1166</v>
      </c>
      <c r="D384" s="79"/>
    </row>
    <row r="385" spans="1:4" ht="16.5" customHeight="1">
      <c r="A385" s="252" t="s">
        <v>117</v>
      </c>
      <c r="B385" s="252"/>
      <c r="C385" s="252"/>
      <c r="D385" s="252"/>
    </row>
    <row r="386" spans="1:4" ht="16.5" customHeight="1">
      <c r="A386" s="79"/>
      <c r="B386" s="79" t="s">
        <v>62</v>
      </c>
      <c r="C386" s="83" t="s">
        <v>11</v>
      </c>
      <c r="D386" s="80">
        <v>-18677.099999999999</v>
      </c>
    </row>
    <row r="387" spans="1:4">
      <c r="A387" s="79"/>
      <c r="B387" s="79"/>
      <c r="C387" s="79" t="s">
        <v>1167</v>
      </c>
      <c r="D387" s="79"/>
    </row>
    <row r="388" spans="1:4">
      <c r="A388" s="79"/>
      <c r="B388" s="79"/>
      <c r="C388" s="83" t="s">
        <v>12</v>
      </c>
      <c r="D388" s="79"/>
    </row>
    <row r="389" spans="1:4" ht="33">
      <c r="A389" s="79"/>
      <c r="B389" s="79"/>
      <c r="C389" s="79" t="s">
        <v>1168</v>
      </c>
      <c r="D389" s="79"/>
    </row>
    <row r="390" spans="1:4">
      <c r="A390" s="79"/>
      <c r="B390" s="79"/>
      <c r="C390" s="83" t="s">
        <v>13</v>
      </c>
      <c r="D390" s="79"/>
    </row>
    <row r="391" spans="1:4">
      <c r="A391" s="79"/>
      <c r="B391" s="79"/>
      <c r="C391" s="79" t="s">
        <v>59</v>
      </c>
      <c r="D391" s="79"/>
    </row>
    <row r="392" spans="1:4">
      <c r="A392" s="79"/>
      <c r="B392" s="79" t="s">
        <v>172</v>
      </c>
      <c r="C392" s="83" t="s">
        <v>11</v>
      </c>
      <c r="D392" s="80">
        <v>-20758</v>
      </c>
    </row>
    <row r="393" spans="1:4">
      <c r="A393" s="79"/>
      <c r="B393" s="79"/>
      <c r="C393" s="79" t="s">
        <v>1169</v>
      </c>
      <c r="D393" s="79"/>
    </row>
    <row r="394" spans="1:4">
      <c r="A394" s="79"/>
      <c r="B394" s="79"/>
      <c r="C394" s="83" t="s">
        <v>12</v>
      </c>
      <c r="D394" s="79"/>
    </row>
    <row r="395" spans="1:4" ht="33">
      <c r="A395" s="79"/>
      <c r="B395" s="79"/>
      <c r="C395" s="79" t="s">
        <v>1170</v>
      </c>
      <c r="D395" s="79"/>
    </row>
    <row r="396" spans="1:4">
      <c r="A396" s="79"/>
      <c r="B396" s="79"/>
      <c r="C396" s="83" t="s">
        <v>13</v>
      </c>
      <c r="D396" s="79"/>
    </row>
    <row r="397" spans="1:4" ht="16.5" customHeight="1">
      <c r="A397" s="79"/>
      <c r="B397" s="79"/>
      <c r="C397" s="79" t="s">
        <v>173</v>
      </c>
      <c r="D397" s="79"/>
    </row>
    <row r="398" spans="1:4">
      <c r="A398" s="79"/>
      <c r="B398" s="79"/>
      <c r="C398" s="81" t="s">
        <v>279</v>
      </c>
      <c r="D398" s="82">
        <v>-888340.7</v>
      </c>
    </row>
    <row r="399" spans="1:4">
      <c r="A399" s="79" t="s">
        <v>280</v>
      </c>
      <c r="B399" s="79"/>
      <c r="C399" s="83" t="s">
        <v>8</v>
      </c>
      <c r="D399" s="80">
        <v>-888340.7</v>
      </c>
    </row>
    <row r="400" spans="1:4" ht="16.5" customHeight="1">
      <c r="A400" s="79"/>
      <c r="B400" s="79"/>
      <c r="C400" s="79" t="s">
        <v>281</v>
      </c>
      <c r="D400" s="79"/>
    </row>
    <row r="401" spans="1:4">
      <c r="A401" s="79"/>
      <c r="B401" s="79"/>
      <c r="C401" s="83" t="s">
        <v>9</v>
      </c>
      <c r="D401" s="79"/>
    </row>
    <row r="402" spans="1:4" ht="49.5">
      <c r="A402" s="79"/>
      <c r="B402" s="79"/>
      <c r="C402" s="79" t="s">
        <v>282</v>
      </c>
      <c r="D402" s="79"/>
    </row>
    <row r="403" spans="1:4">
      <c r="A403" s="79"/>
      <c r="B403" s="79"/>
      <c r="C403" s="83" t="s">
        <v>10</v>
      </c>
      <c r="D403" s="79"/>
    </row>
    <row r="404" spans="1:4" ht="49.5">
      <c r="A404" s="79"/>
      <c r="B404" s="79"/>
      <c r="C404" s="79" t="s">
        <v>283</v>
      </c>
      <c r="D404" s="79"/>
    </row>
    <row r="405" spans="1:4">
      <c r="A405" s="252" t="s">
        <v>117</v>
      </c>
      <c r="B405" s="252"/>
      <c r="C405" s="252"/>
      <c r="D405" s="252"/>
    </row>
    <row r="406" spans="1:4">
      <c r="A406" s="79"/>
      <c r="B406" s="79" t="s">
        <v>62</v>
      </c>
      <c r="C406" s="83" t="s">
        <v>11</v>
      </c>
      <c r="D406" s="80">
        <v>-127123.5</v>
      </c>
    </row>
    <row r="407" spans="1:4" ht="49.5">
      <c r="A407" s="79"/>
      <c r="B407" s="79"/>
      <c r="C407" s="79" t="s">
        <v>284</v>
      </c>
      <c r="D407" s="79"/>
    </row>
    <row r="408" spans="1:4">
      <c r="A408" s="79"/>
      <c r="B408" s="79"/>
      <c r="C408" s="83" t="s">
        <v>12</v>
      </c>
      <c r="D408" s="79"/>
    </row>
    <row r="409" spans="1:4" ht="82.5">
      <c r="A409" s="79"/>
      <c r="B409" s="79"/>
      <c r="C409" s="79" t="s">
        <v>285</v>
      </c>
      <c r="D409" s="79"/>
    </row>
    <row r="410" spans="1:4">
      <c r="A410" s="79"/>
      <c r="B410" s="79"/>
      <c r="C410" s="83" t="s">
        <v>13</v>
      </c>
      <c r="D410" s="79"/>
    </row>
    <row r="411" spans="1:4">
      <c r="A411" s="79"/>
      <c r="B411" s="79"/>
      <c r="C411" s="79" t="s">
        <v>59</v>
      </c>
      <c r="D411" s="79"/>
    </row>
    <row r="412" spans="1:4">
      <c r="A412" s="79"/>
      <c r="B412" s="79" t="s">
        <v>142</v>
      </c>
      <c r="C412" s="83" t="s">
        <v>11</v>
      </c>
      <c r="D412" s="80">
        <v>-10084.200000000001</v>
      </c>
    </row>
    <row r="413" spans="1:4" ht="33">
      <c r="A413" s="79"/>
      <c r="B413" s="79"/>
      <c r="C413" s="79" t="s">
        <v>286</v>
      </c>
      <c r="D413" s="79"/>
    </row>
    <row r="414" spans="1:4" ht="16.5" customHeight="1">
      <c r="A414" s="79"/>
      <c r="B414" s="79"/>
      <c r="C414" s="83" t="s">
        <v>12</v>
      </c>
      <c r="D414" s="79"/>
    </row>
    <row r="415" spans="1:4" ht="49.5">
      <c r="A415" s="79"/>
      <c r="B415" s="79"/>
      <c r="C415" s="79" t="s">
        <v>287</v>
      </c>
      <c r="D415" s="79"/>
    </row>
    <row r="416" spans="1:4">
      <c r="A416" s="79"/>
      <c r="B416" s="79"/>
      <c r="C416" s="83" t="s">
        <v>13</v>
      </c>
      <c r="D416" s="79"/>
    </row>
    <row r="417" spans="1:4">
      <c r="A417" s="79"/>
      <c r="B417" s="79"/>
      <c r="C417" s="79" t="s">
        <v>59</v>
      </c>
      <c r="D417" s="79"/>
    </row>
    <row r="418" spans="1:4">
      <c r="A418" s="79"/>
      <c r="B418" s="79" t="s">
        <v>288</v>
      </c>
      <c r="C418" s="83" t="s">
        <v>11</v>
      </c>
      <c r="D418" s="80">
        <v>-13177</v>
      </c>
    </row>
    <row r="419" spans="1:4" ht="33">
      <c r="A419" s="79"/>
      <c r="B419" s="79"/>
      <c r="C419" s="79" t="s">
        <v>289</v>
      </c>
      <c r="D419" s="79"/>
    </row>
    <row r="420" spans="1:4">
      <c r="A420" s="79"/>
      <c r="B420" s="79"/>
      <c r="C420" s="83" t="s">
        <v>12</v>
      </c>
      <c r="D420" s="79"/>
    </row>
    <row r="421" spans="1:4" ht="82.5">
      <c r="A421" s="79"/>
      <c r="B421" s="79"/>
      <c r="C421" s="79" t="s">
        <v>290</v>
      </c>
      <c r="D421" s="79"/>
    </row>
    <row r="422" spans="1:4">
      <c r="A422" s="79"/>
      <c r="B422" s="79"/>
      <c r="C422" s="83" t="s">
        <v>13</v>
      </c>
      <c r="D422" s="79"/>
    </row>
    <row r="423" spans="1:4">
      <c r="A423" s="79"/>
      <c r="B423" s="79"/>
      <c r="C423" s="79" t="s">
        <v>59</v>
      </c>
      <c r="D423" s="79"/>
    </row>
    <row r="424" spans="1:4">
      <c r="A424" s="79"/>
      <c r="B424" s="79" t="s">
        <v>147</v>
      </c>
      <c r="C424" s="83" t="s">
        <v>11</v>
      </c>
      <c r="D424" s="80">
        <v>-3495.7</v>
      </c>
    </row>
    <row r="425" spans="1:4" ht="66">
      <c r="A425" s="79"/>
      <c r="B425" s="79"/>
      <c r="C425" s="79" t="s">
        <v>291</v>
      </c>
      <c r="D425" s="79"/>
    </row>
    <row r="426" spans="1:4">
      <c r="A426" s="79"/>
      <c r="B426" s="79"/>
      <c r="C426" s="83" t="s">
        <v>12</v>
      </c>
      <c r="D426" s="79"/>
    </row>
    <row r="427" spans="1:4" ht="82.5">
      <c r="A427" s="79"/>
      <c r="B427" s="79"/>
      <c r="C427" s="79" t="s">
        <v>292</v>
      </c>
      <c r="D427" s="79"/>
    </row>
    <row r="428" spans="1:4">
      <c r="A428" s="79"/>
      <c r="B428" s="79"/>
      <c r="C428" s="83" t="s">
        <v>13</v>
      </c>
      <c r="D428" s="79"/>
    </row>
    <row r="429" spans="1:4" ht="16.5" customHeight="1">
      <c r="A429" s="79"/>
      <c r="B429" s="79"/>
      <c r="C429" s="79" t="s">
        <v>59</v>
      </c>
      <c r="D429" s="79"/>
    </row>
    <row r="430" spans="1:4">
      <c r="A430" s="79"/>
      <c r="B430" s="79" t="s">
        <v>293</v>
      </c>
      <c r="C430" s="83" t="s">
        <v>11</v>
      </c>
      <c r="D430" s="80">
        <v>-15723.8</v>
      </c>
    </row>
    <row r="431" spans="1:4" ht="33">
      <c r="A431" s="79"/>
      <c r="B431" s="79"/>
      <c r="C431" s="79" t="s">
        <v>294</v>
      </c>
      <c r="D431" s="79"/>
    </row>
    <row r="432" spans="1:4">
      <c r="A432" s="79"/>
      <c r="B432" s="79"/>
      <c r="C432" s="83" t="s">
        <v>12</v>
      </c>
      <c r="D432" s="79"/>
    </row>
    <row r="433" spans="1:4" ht="66">
      <c r="A433" s="79"/>
      <c r="B433" s="79"/>
      <c r="C433" s="79" t="s">
        <v>295</v>
      </c>
      <c r="D433" s="79"/>
    </row>
    <row r="434" spans="1:4" ht="16.5" customHeight="1">
      <c r="A434" s="79"/>
      <c r="B434" s="79"/>
      <c r="C434" s="83" t="s">
        <v>13</v>
      </c>
      <c r="D434" s="79"/>
    </row>
    <row r="435" spans="1:4">
      <c r="A435" s="79"/>
      <c r="B435" s="79"/>
      <c r="C435" s="79" t="s">
        <v>59</v>
      </c>
      <c r="D435" s="79"/>
    </row>
    <row r="436" spans="1:4">
      <c r="A436" s="79"/>
      <c r="B436" s="79" t="s">
        <v>172</v>
      </c>
      <c r="C436" s="83" t="s">
        <v>11</v>
      </c>
      <c r="D436" s="80">
        <v>-718736.5</v>
      </c>
    </row>
    <row r="437" spans="1:4">
      <c r="A437" s="79"/>
      <c r="B437" s="79"/>
      <c r="C437" s="79" t="s">
        <v>296</v>
      </c>
      <c r="D437" s="79"/>
    </row>
    <row r="438" spans="1:4">
      <c r="A438" s="79"/>
      <c r="B438" s="79"/>
      <c r="C438" s="83" t="s">
        <v>12</v>
      </c>
      <c r="D438" s="79"/>
    </row>
    <row r="439" spans="1:4">
      <c r="A439" s="79"/>
      <c r="B439" s="79"/>
      <c r="C439" s="79" t="s">
        <v>297</v>
      </c>
      <c r="D439" s="79"/>
    </row>
    <row r="440" spans="1:4">
      <c r="A440" s="79"/>
      <c r="B440" s="79"/>
      <c r="C440" s="83" t="s">
        <v>13</v>
      </c>
      <c r="D440" s="79"/>
    </row>
    <row r="441" spans="1:4" ht="16.5" customHeight="1">
      <c r="A441" s="79"/>
      <c r="B441" s="79"/>
      <c r="C441" s="79" t="s">
        <v>173</v>
      </c>
      <c r="D441" s="79"/>
    </row>
    <row r="442" spans="1:4">
      <c r="A442" s="79"/>
      <c r="B442" s="79"/>
      <c r="C442" s="81" t="s">
        <v>298</v>
      </c>
      <c r="D442" s="82">
        <v>-6411.3</v>
      </c>
    </row>
    <row r="443" spans="1:4">
      <c r="A443" s="79" t="s">
        <v>299</v>
      </c>
      <c r="B443" s="79"/>
      <c r="C443" s="83" t="s">
        <v>8</v>
      </c>
      <c r="D443" s="80">
        <v>-6411.3</v>
      </c>
    </row>
    <row r="444" spans="1:4">
      <c r="A444" s="79"/>
      <c r="B444" s="79"/>
      <c r="C444" s="79" t="s">
        <v>300</v>
      </c>
      <c r="D444" s="79"/>
    </row>
    <row r="445" spans="1:4">
      <c r="A445" s="79"/>
      <c r="B445" s="79"/>
      <c r="C445" s="83" t="s">
        <v>9</v>
      </c>
      <c r="D445" s="79"/>
    </row>
    <row r="446" spans="1:4" ht="49.5">
      <c r="A446" s="79"/>
      <c r="B446" s="79"/>
      <c r="C446" s="79" t="s">
        <v>301</v>
      </c>
      <c r="D446" s="79"/>
    </row>
    <row r="447" spans="1:4">
      <c r="A447" s="79"/>
      <c r="B447" s="79"/>
      <c r="C447" s="83" t="s">
        <v>10</v>
      </c>
      <c r="D447" s="79"/>
    </row>
    <row r="448" spans="1:4" ht="49.5">
      <c r="A448" s="79"/>
      <c r="B448" s="79"/>
      <c r="C448" s="79" t="s">
        <v>302</v>
      </c>
      <c r="D448" s="79"/>
    </row>
    <row r="449" spans="1:4" ht="16.5" customHeight="1">
      <c r="A449" s="252" t="s">
        <v>117</v>
      </c>
      <c r="B449" s="252"/>
      <c r="C449" s="252"/>
      <c r="D449" s="252"/>
    </row>
    <row r="450" spans="1:4">
      <c r="A450" s="79"/>
      <c r="B450" s="79" t="s">
        <v>62</v>
      </c>
      <c r="C450" s="83" t="s">
        <v>11</v>
      </c>
      <c r="D450" s="80">
        <v>-4584.3</v>
      </c>
    </row>
    <row r="451" spans="1:4" ht="33">
      <c r="A451" s="79"/>
      <c r="B451" s="79"/>
      <c r="C451" s="79" t="s">
        <v>303</v>
      </c>
      <c r="D451" s="79"/>
    </row>
    <row r="452" spans="1:4">
      <c r="A452" s="79"/>
      <c r="B452" s="79"/>
      <c r="C452" s="83" t="s">
        <v>12</v>
      </c>
      <c r="D452" s="79"/>
    </row>
    <row r="453" spans="1:4" ht="33">
      <c r="A453" s="79"/>
      <c r="B453" s="79"/>
      <c r="C453" s="79" t="s">
        <v>303</v>
      </c>
      <c r="D453" s="79"/>
    </row>
    <row r="454" spans="1:4">
      <c r="A454" s="79"/>
      <c r="B454" s="79"/>
      <c r="C454" s="83" t="s">
        <v>13</v>
      </c>
      <c r="D454" s="79"/>
    </row>
    <row r="455" spans="1:4">
      <c r="A455" s="79"/>
      <c r="B455" s="79"/>
      <c r="C455" s="79" t="s">
        <v>59</v>
      </c>
      <c r="D455" s="79"/>
    </row>
    <row r="456" spans="1:4">
      <c r="A456" s="79"/>
      <c r="B456" s="79" t="s">
        <v>147</v>
      </c>
      <c r="C456" s="83" t="s">
        <v>11</v>
      </c>
      <c r="D456" s="80">
        <v>-1827</v>
      </c>
    </row>
    <row r="457" spans="1:4">
      <c r="A457" s="79"/>
      <c r="B457" s="79"/>
      <c r="C457" s="79" t="s">
        <v>304</v>
      </c>
      <c r="D457" s="79"/>
    </row>
    <row r="458" spans="1:4">
      <c r="A458" s="79"/>
      <c r="B458" s="79"/>
      <c r="C458" s="83" t="s">
        <v>12</v>
      </c>
      <c r="D458" s="79"/>
    </row>
    <row r="459" spans="1:4" ht="49.5">
      <c r="A459" s="79"/>
      <c r="B459" s="79"/>
      <c r="C459" s="79" t="s">
        <v>305</v>
      </c>
      <c r="D459" s="79"/>
    </row>
    <row r="460" spans="1:4">
      <c r="A460" s="79"/>
      <c r="B460" s="79"/>
      <c r="C460" s="83" t="s">
        <v>13</v>
      </c>
      <c r="D460" s="79"/>
    </row>
    <row r="461" spans="1:4" ht="16.5" customHeight="1">
      <c r="A461" s="79"/>
      <c r="B461" s="79"/>
      <c r="C461" s="79" t="s">
        <v>59</v>
      </c>
      <c r="D461" s="79"/>
    </row>
    <row r="462" spans="1:4">
      <c r="A462" s="79"/>
      <c r="B462" s="79"/>
      <c r="C462" s="81" t="s">
        <v>306</v>
      </c>
      <c r="D462" s="82">
        <v>-8744.5</v>
      </c>
    </row>
    <row r="463" spans="1:4" ht="16.5" customHeight="1">
      <c r="A463" s="79" t="s">
        <v>307</v>
      </c>
      <c r="B463" s="79"/>
      <c r="C463" s="83" t="s">
        <v>8</v>
      </c>
      <c r="D463" s="80">
        <v>-8744.5</v>
      </c>
    </row>
    <row r="464" spans="1:4">
      <c r="A464" s="79"/>
      <c r="B464" s="79"/>
      <c r="C464" s="79" t="s">
        <v>308</v>
      </c>
      <c r="D464" s="79"/>
    </row>
    <row r="465" spans="1:4">
      <c r="A465" s="79"/>
      <c r="B465" s="79"/>
      <c r="C465" s="83" t="s">
        <v>9</v>
      </c>
      <c r="D465" s="79"/>
    </row>
    <row r="466" spans="1:4" ht="66">
      <c r="A466" s="79"/>
      <c r="B466" s="79"/>
      <c r="C466" s="79" t="s">
        <v>309</v>
      </c>
      <c r="D466" s="79"/>
    </row>
    <row r="467" spans="1:4">
      <c r="A467" s="79"/>
      <c r="B467" s="79"/>
      <c r="C467" s="83" t="s">
        <v>10</v>
      </c>
      <c r="D467" s="79"/>
    </row>
    <row r="468" spans="1:4" ht="82.5">
      <c r="A468" s="79"/>
      <c r="B468" s="79"/>
      <c r="C468" s="79" t="s">
        <v>310</v>
      </c>
      <c r="D468" s="79"/>
    </row>
    <row r="469" spans="1:4">
      <c r="A469" s="252" t="s">
        <v>117</v>
      </c>
      <c r="B469" s="252"/>
      <c r="C469" s="252"/>
      <c r="D469" s="252"/>
    </row>
    <row r="470" spans="1:4">
      <c r="A470" s="79"/>
      <c r="B470" s="79" t="s">
        <v>62</v>
      </c>
      <c r="C470" s="83" t="s">
        <v>11</v>
      </c>
      <c r="D470" s="80">
        <v>-8744.5</v>
      </c>
    </row>
    <row r="471" spans="1:4" ht="33">
      <c r="A471" s="79"/>
      <c r="B471" s="79"/>
      <c r="C471" s="79" t="s">
        <v>311</v>
      </c>
      <c r="D471" s="79"/>
    </row>
    <row r="472" spans="1:4">
      <c r="A472" s="79"/>
      <c r="B472" s="79"/>
      <c r="C472" s="83" t="s">
        <v>12</v>
      </c>
      <c r="D472" s="79"/>
    </row>
    <row r="473" spans="1:4" ht="49.5">
      <c r="A473" s="79"/>
      <c r="B473" s="79"/>
      <c r="C473" s="79" t="s">
        <v>312</v>
      </c>
      <c r="D473" s="79"/>
    </row>
    <row r="474" spans="1:4">
      <c r="A474" s="79"/>
      <c r="B474" s="79"/>
      <c r="C474" s="83" t="s">
        <v>13</v>
      </c>
      <c r="D474" s="79"/>
    </row>
    <row r="475" spans="1:4" ht="16.5" customHeight="1">
      <c r="A475" s="79"/>
      <c r="B475" s="79"/>
      <c r="C475" s="79" t="s">
        <v>59</v>
      </c>
      <c r="D475" s="79"/>
    </row>
    <row r="476" spans="1:4">
      <c r="A476" s="79"/>
      <c r="B476" s="79"/>
      <c r="C476" s="81" t="s">
        <v>313</v>
      </c>
      <c r="D476" s="82">
        <v>-13717.9</v>
      </c>
    </row>
    <row r="477" spans="1:4">
      <c r="A477" s="79" t="s">
        <v>314</v>
      </c>
      <c r="B477" s="79"/>
      <c r="C477" s="83" t="s">
        <v>8</v>
      </c>
      <c r="D477" s="80">
        <v>-13717.9</v>
      </c>
    </row>
    <row r="478" spans="1:4" ht="16.5" customHeight="1">
      <c r="A478" s="79"/>
      <c r="B478" s="79"/>
      <c r="C478" s="79" t="s">
        <v>315</v>
      </c>
      <c r="D478" s="79"/>
    </row>
    <row r="479" spans="1:4">
      <c r="A479" s="79"/>
      <c r="B479" s="79"/>
      <c r="C479" s="83" t="s">
        <v>9</v>
      </c>
      <c r="D479" s="79"/>
    </row>
    <row r="480" spans="1:4">
      <c r="A480" s="79"/>
      <c r="B480" s="79"/>
      <c r="C480" s="79" t="s">
        <v>316</v>
      </c>
      <c r="D480" s="79"/>
    </row>
    <row r="481" spans="1:4">
      <c r="A481" s="79"/>
      <c r="B481" s="79"/>
      <c r="C481" s="83" t="s">
        <v>10</v>
      </c>
      <c r="D481" s="79"/>
    </row>
    <row r="482" spans="1:4" ht="33">
      <c r="A482" s="79"/>
      <c r="B482" s="79"/>
      <c r="C482" s="79" t="s">
        <v>317</v>
      </c>
      <c r="D482" s="79"/>
    </row>
    <row r="483" spans="1:4" ht="16.5" customHeight="1">
      <c r="A483" s="252" t="s">
        <v>117</v>
      </c>
      <c r="B483" s="252"/>
      <c r="C483" s="252"/>
      <c r="D483" s="252"/>
    </row>
    <row r="484" spans="1:4">
      <c r="A484" s="79"/>
      <c r="B484" s="79" t="s">
        <v>62</v>
      </c>
      <c r="C484" s="83" t="s">
        <v>11</v>
      </c>
      <c r="D484" s="80">
        <v>-13107.9</v>
      </c>
    </row>
    <row r="485" spans="1:4" ht="33">
      <c r="A485" s="79"/>
      <c r="B485" s="79"/>
      <c r="C485" s="79" t="s">
        <v>318</v>
      </c>
      <c r="D485" s="79"/>
    </row>
    <row r="486" spans="1:4">
      <c r="A486" s="79"/>
      <c r="B486" s="79"/>
      <c r="C486" s="83" t="s">
        <v>12</v>
      </c>
      <c r="D486" s="79"/>
    </row>
    <row r="487" spans="1:4" ht="66">
      <c r="A487" s="79"/>
      <c r="B487" s="79"/>
      <c r="C487" s="79" t="s">
        <v>319</v>
      </c>
      <c r="D487" s="79"/>
    </row>
    <row r="488" spans="1:4">
      <c r="A488" s="79"/>
      <c r="B488" s="79"/>
      <c r="C488" s="83" t="s">
        <v>13</v>
      </c>
      <c r="D488" s="79"/>
    </row>
    <row r="489" spans="1:4">
      <c r="A489" s="79"/>
      <c r="B489" s="79"/>
      <c r="C489" s="79" t="s">
        <v>59</v>
      </c>
      <c r="D489" s="79"/>
    </row>
    <row r="490" spans="1:4">
      <c r="A490" s="79"/>
      <c r="B490" s="79" t="s">
        <v>118</v>
      </c>
      <c r="C490" s="83" t="s">
        <v>11</v>
      </c>
      <c r="D490" s="80">
        <v>-610</v>
      </c>
    </row>
    <row r="491" spans="1:4" ht="33">
      <c r="A491" s="79"/>
      <c r="B491" s="79"/>
      <c r="C491" s="79" t="s">
        <v>320</v>
      </c>
      <c r="D491" s="79"/>
    </row>
    <row r="492" spans="1:4">
      <c r="A492" s="79"/>
      <c r="B492" s="79"/>
      <c r="C492" s="83" t="s">
        <v>12</v>
      </c>
      <c r="D492" s="79"/>
    </row>
    <row r="493" spans="1:4" ht="33">
      <c r="A493" s="79"/>
      <c r="B493" s="79"/>
      <c r="C493" s="79" t="s">
        <v>321</v>
      </c>
      <c r="D493" s="79"/>
    </row>
    <row r="494" spans="1:4">
      <c r="A494" s="79"/>
      <c r="B494" s="79"/>
      <c r="C494" s="83" t="s">
        <v>13</v>
      </c>
      <c r="D494" s="79"/>
    </row>
    <row r="495" spans="1:4" ht="16.5" customHeight="1">
      <c r="A495" s="79"/>
      <c r="B495" s="79"/>
      <c r="C495" s="79" t="s">
        <v>59</v>
      </c>
      <c r="D495" s="79"/>
    </row>
    <row r="496" spans="1:4">
      <c r="A496" s="79"/>
      <c r="B496" s="79"/>
      <c r="C496" s="81" t="s">
        <v>322</v>
      </c>
      <c r="D496" s="82">
        <v>-19696.5</v>
      </c>
    </row>
    <row r="497" spans="1:4">
      <c r="A497" s="79" t="s">
        <v>323</v>
      </c>
      <c r="B497" s="79"/>
      <c r="C497" s="83" t="s">
        <v>8</v>
      </c>
      <c r="D497" s="80">
        <v>-19696.5</v>
      </c>
    </row>
    <row r="498" spans="1:4" ht="16.5" customHeight="1">
      <c r="A498" s="79"/>
      <c r="B498" s="79"/>
      <c r="C498" s="79" t="s">
        <v>324</v>
      </c>
      <c r="D498" s="79"/>
    </row>
    <row r="499" spans="1:4">
      <c r="A499" s="79"/>
      <c r="B499" s="79"/>
      <c r="C499" s="83" t="s">
        <v>9</v>
      </c>
      <c r="D499" s="79"/>
    </row>
    <row r="500" spans="1:4" ht="33">
      <c r="A500" s="79"/>
      <c r="B500" s="79"/>
      <c r="C500" s="79" t="s">
        <v>325</v>
      </c>
      <c r="D500" s="79"/>
    </row>
    <row r="501" spans="1:4">
      <c r="A501" s="79"/>
      <c r="B501" s="79"/>
      <c r="C501" s="83" t="s">
        <v>10</v>
      </c>
      <c r="D501" s="79"/>
    </row>
    <row r="502" spans="1:4" ht="33">
      <c r="A502" s="79"/>
      <c r="B502" s="79"/>
      <c r="C502" s="79" t="s">
        <v>326</v>
      </c>
      <c r="D502" s="79"/>
    </row>
    <row r="503" spans="1:4">
      <c r="A503" s="252" t="s">
        <v>117</v>
      </c>
      <c r="B503" s="252"/>
      <c r="C503" s="252"/>
      <c r="D503" s="252"/>
    </row>
    <row r="504" spans="1:4">
      <c r="A504" s="79"/>
      <c r="B504" s="79" t="s">
        <v>62</v>
      </c>
      <c r="C504" s="83" t="s">
        <v>11</v>
      </c>
      <c r="D504" s="80">
        <v>-3000</v>
      </c>
    </row>
    <row r="505" spans="1:4">
      <c r="A505" s="79"/>
      <c r="B505" s="79"/>
      <c r="C505" s="79" t="s">
        <v>327</v>
      </c>
      <c r="D505" s="79"/>
    </row>
    <row r="506" spans="1:4">
      <c r="A506" s="79"/>
      <c r="B506" s="79"/>
      <c r="C506" s="83" t="s">
        <v>12</v>
      </c>
      <c r="D506" s="79"/>
    </row>
    <row r="507" spans="1:4" ht="49.5">
      <c r="A507" s="79"/>
      <c r="B507" s="79"/>
      <c r="C507" s="79" t="s">
        <v>328</v>
      </c>
      <c r="D507" s="79"/>
    </row>
    <row r="508" spans="1:4">
      <c r="A508" s="79"/>
      <c r="B508" s="79"/>
      <c r="C508" s="83" t="s">
        <v>13</v>
      </c>
      <c r="D508" s="79"/>
    </row>
    <row r="509" spans="1:4">
      <c r="A509" s="79"/>
      <c r="B509" s="79"/>
      <c r="C509" s="79" t="s">
        <v>59</v>
      </c>
      <c r="D509" s="79"/>
    </row>
    <row r="510" spans="1:4">
      <c r="A510" s="79"/>
      <c r="B510" s="79" t="s">
        <v>118</v>
      </c>
      <c r="C510" s="83" t="s">
        <v>11</v>
      </c>
      <c r="D510" s="80">
        <v>-1000</v>
      </c>
    </row>
    <row r="511" spans="1:4">
      <c r="A511" s="79"/>
      <c r="B511" s="79"/>
      <c r="C511" s="79" t="s">
        <v>329</v>
      </c>
      <c r="D511" s="79"/>
    </row>
    <row r="512" spans="1:4" ht="16.5" customHeight="1">
      <c r="A512" s="79"/>
      <c r="B512" s="79"/>
      <c r="C512" s="83" t="s">
        <v>12</v>
      </c>
      <c r="D512" s="79"/>
    </row>
    <row r="513" spans="1:4" ht="66">
      <c r="A513" s="79"/>
      <c r="B513" s="79"/>
      <c r="C513" s="79" t="s">
        <v>330</v>
      </c>
      <c r="D513" s="79"/>
    </row>
    <row r="514" spans="1:4">
      <c r="A514" s="79"/>
      <c r="B514" s="79"/>
      <c r="C514" s="83" t="s">
        <v>13</v>
      </c>
      <c r="D514" s="79"/>
    </row>
    <row r="515" spans="1:4" ht="16.5" customHeight="1">
      <c r="A515" s="79"/>
      <c r="B515" s="79"/>
      <c r="C515" s="79" t="s">
        <v>59</v>
      </c>
      <c r="D515" s="79"/>
    </row>
    <row r="516" spans="1:4">
      <c r="A516" s="79"/>
      <c r="B516" s="79" t="s">
        <v>172</v>
      </c>
      <c r="C516" s="83" t="s">
        <v>11</v>
      </c>
      <c r="D516" s="80">
        <v>-7013.1</v>
      </c>
    </row>
    <row r="517" spans="1:4">
      <c r="A517" s="79"/>
      <c r="B517" s="79"/>
      <c r="C517" s="79" t="s">
        <v>331</v>
      </c>
      <c r="D517" s="79"/>
    </row>
    <row r="518" spans="1:4">
      <c r="A518" s="79"/>
      <c r="B518" s="79"/>
      <c r="C518" s="83" t="s">
        <v>12</v>
      </c>
      <c r="D518" s="79"/>
    </row>
    <row r="519" spans="1:4" ht="33">
      <c r="A519" s="79"/>
      <c r="B519" s="79"/>
      <c r="C519" s="79" t="s">
        <v>332</v>
      </c>
      <c r="D519" s="79"/>
    </row>
    <row r="520" spans="1:4">
      <c r="A520" s="79"/>
      <c r="B520" s="79"/>
      <c r="C520" s="83" t="s">
        <v>13</v>
      </c>
      <c r="D520" s="79"/>
    </row>
    <row r="521" spans="1:4" ht="33">
      <c r="A521" s="79"/>
      <c r="B521" s="79"/>
      <c r="C521" s="79" t="s">
        <v>173</v>
      </c>
      <c r="D521" s="79"/>
    </row>
    <row r="522" spans="1:4">
      <c r="A522" s="79"/>
      <c r="B522" s="79" t="s">
        <v>187</v>
      </c>
      <c r="C522" s="83" t="s">
        <v>11</v>
      </c>
      <c r="D522" s="80">
        <v>-8683.4</v>
      </c>
    </row>
    <row r="523" spans="1:4">
      <c r="A523" s="79"/>
      <c r="B523" s="79"/>
      <c r="C523" s="79" t="s">
        <v>333</v>
      </c>
      <c r="D523" s="79"/>
    </row>
    <row r="524" spans="1:4">
      <c r="A524" s="79"/>
      <c r="B524" s="79"/>
      <c r="C524" s="83" t="s">
        <v>12</v>
      </c>
      <c r="D524" s="79"/>
    </row>
    <row r="525" spans="1:4">
      <c r="A525" s="79"/>
      <c r="B525" s="79"/>
      <c r="C525" s="79" t="s">
        <v>334</v>
      </c>
      <c r="D525" s="79"/>
    </row>
    <row r="526" spans="1:4">
      <c r="A526" s="79"/>
      <c r="B526" s="79"/>
      <c r="C526" s="83" t="s">
        <v>13</v>
      </c>
      <c r="D526" s="79"/>
    </row>
    <row r="527" spans="1:4" ht="16.5" customHeight="1">
      <c r="A527" s="79"/>
      <c r="B527" s="79"/>
      <c r="C527" s="79" t="s">
        <v>173</v>
      </c>
      <c r="D527" s="79"/>
    </row>
    <row r="528" spans="1:4">
      <c r="A528" s="79"/>
      <c r="B528" s="79"/>
      <c r="C528" s="81" t="s">
        <v>335</v>
      </c>
      <c r="D528" s="82">
        <v>-10212</v>
      </c>
    </row>
    <row r="529" spans="1:4">
      <c r="A529" s="79" t="s">
        <v>336</v>
      </c>
      <c r="B529" s="79"/>
      <c r="C529" s="83" t="s">
        <v>8</v>
      </c>
      <c r="D529" s="80">
        <v>-10212</v>
      </c>
    </row>
    <row r="530" spans="1:4" ht="33">
      <c r="A530" s="79"/>
      <c r="B530" s="79"/>
      <c r="C530" s="79" t="s">
        <v>337</v>
      </c>
      <c r="D530" s="79"/>
    </row>
    <row r="531" spans="1:4">
      <c r="A531" s="79"/>
      <c r="B531" s="79"/>
      <c r="C531" s="83" t="s">
        <v>9</v>
      </c>
      <c r="D531" s="79"/>
    </row>
    <row r="532" spans="1:4" ht="49.5">
      <c r="A532" s="79"/>
      <c r="B532" s="79"/>
      <c r="C532" s="79" t="s">
        <v>338</v>
      </c>
      <c r="D532" s="79"/>
    </row>
    <row r="533" spans="1:4">
      <c r="A533" s="79"/>
      <c r="B533" s="79"/>
      <c r="C533" s="83" t="s">
        <v>10</v>
      </c>
      <c r="D533" s="79"/>
    </row>
    <row r="534" spans="1:4" ht="49.5">
      <c r="A534" s="79"/>
      <c r="B534" s="79"/>
      <c r="C534" s="79" t="s">
        <v>339</v>
      </c>
      <c r="D534" s="79"/>
    </row>
    <row r="535" spans="1:4">
      <c r="A535" s="252" t="s">
        <v>117</v>
      </c>
      <c r="B535" s="252"/>
      <c r="C535" s="252"/>
      <c r="D535" s="252"/>
    </row>
    <row r="536" spans="1:4">
      <c r="A536" s="79"/>
      <c r="B536" s="79" t="s">
        <v>118</v>
      </c>
      <c r="C536" s="83" t="s">
        <v>11</v>
      </c>
      <c r="D536" s="80">
        <v>-1200</v>
      </c>
    </row>
    <row r="537" spans="1:4">
      <c r="A537" s="79"/>
      <c r="B537" s="79"/>
      <c r="C537" s="79" t="s">
        <v>340</v>
      </c>
      <c r="D537" s="79"/>
    </row>
    <row r="538" spans="1:4" ht="16.5" customHeight="1">
      <c r="A538" s="79"/>
      <c r="B538" s="79"/>
      <c r="C538" s="83" t="s">
        <v>12</v>
      </c>
      <c r="D538" s="79"/>
    </row>
    <row r="539" spans="1:4" ht="66">
      <c r="A539" s="79"/>
      <c r="B539" s="79"/>
      <c r="C539" s="79" t="s">
        <v>341</v>
      </c>
      <c r="D539" s="79"/>
    </row>
    <row r="540" spans="1:4">
      <c r="A540" s="79"/>
      <c r="B540" s="79"/>
      <c r="C540" s="83" t="s">
        <v>13</v>
      </c>
      <c r="D540" s="79"/>
    </row>
    <row r="541" spans="1:4" ht="16.5" customHeight="1">
      <c r="A541" s="79"/>
      <c r="B541" s="79"/>
      <c r="C541" s="79" t="s">
        <v>59</v>
      </c>
      <c r="D541" s="79"/>
    </row>
    <row r="542" spans="1:4">
      <c r="A542" s="79"/>
      <c r="B542" s="79" t="s">
        <v>142</v>
      </c>
      <c r="C542" s="83" t="s">
        <v>11</v>
      </c>
      <c r="D542" s="80">
        <v>-1512</v>
      </c>
    </row>
    <row r="543" spans="1:4" ht="33">
      <c r="A543" s="79"/>
      <c r="B543" s="79"/>
      <c r="C543" s="79" t="s">
        <v>342</v>
      </c>
      <c r="D543" s="79"/>
    </row>
    <row r="544" spans="1:4">
      <c r="A544" s="79"/>
      <c r="B544" s="79"/>
      <c r="C544" s="83" t="s">
        <v>12</v>
      </c>
      <c r="D544" s="79"/>
    </row>
    <row r="545" spans="1:4" ht="66">
      <c r="A545" s="79"/>
      <c r="B545" s="79"/>
      <c r="C545" s="79" t="s">
        <v>343</v>
      </c>
      <c r="D545" s="79"/>
    </row>
    <row r="546" spans="1:4">
      <c r="A546" s="79"/>
      <c r="B546" s="79"/>
      <c r="C546" s="83" t="s">
        <v>13</v>
      </c>
      <c r="D546" s="79"/>
    </row>
    <row r="547" spans="1:4">
      <c r="A547" s="79"/>
      <c r="B547" s="79"/>
      <c r="C547" s="79" t="s">
        <v>59</v>
      </c>
      <c r="D547" s="79"/>
    </row>
    <row r="548" spans="1:4">
      <c r="A548" s="79"/>
      <c r="B548" s="79" t="s">
        <v>344</v>
      </c>
      <c r="C548" s="83" t="s">
        <v>11</v>
      </c>
      <c r="D548" s="80">
        <v>-7500</v>
      </c>
    </row>
    <row r="549" spans="1:4" ht="33">
      <c r="A549" s="79"/>
      <c r="B549" s="79"/>
      <c r="C549" s="79" t="s">
        <v>345</v>
      </c>
      <c r="D549" s="79"/>
    </row>
    <row r="550" spans="1:4">
      <c r="A550" s="79"/>
      <c r="B550" s="79"/>
      <c r="C550" s="83" t="s">
        <v>12</v>
      </c>
      <c r="D550" s="79"/>
    </row>
    <row r="551" spans="1:4" ht="49.5">
      <c r="A551" s="79"/>
      <c r="B551" s="79"/>
      <c r="C551" s="79" t="s">
        <v>346</v>
      </c>
      <c r="D551" s="79"/>
    </row>
    <row r="552" spans="1:4">
      <c r="A552" s="79"/>
      <c r="B552" s="79"/>
      <c r="C552" s="83" t="s">
        <v>13</v>
      </c>
      <c r="D552" s="79"/>
    </row>
    <row r="553" spans="1:4" ht="16.5" customHeight="1">
      <c r="A553" s="79"/>
      <c r="B553" s="79"/>
      <c r="C553" s="79" t="s">
        <v>347</v>
      </c>
      <c r="D553" s="79"/>
    </row>
    <row r="554" spans="1:4">
      <c r="A554" s="79"/>
      <c r="B554" s="79"/>
      <c r="C554" s="81" t="s">
        <v>348</v>
      </c>
      <c r="D554" s="82">
        <v>-11054.4</v>
      </c>
    </row>
    <row r="555" spans="1:4">
      <c r="A555" s="79" t="s">
        <v>349</v>
      </c>
      <c r="B555" s="79"/>
      <c r="C555" s="83" t="s">
        <v>8</v>
      </c>
      <c r="D555" s="80">
        <v>-11054.4</v>
      </c>
    </row>
    <row r="556" spans="1:4" ht="33">
      <c r="A556" s="79"/>
      <c r="B556" s="79"/>
      <c r="C556" s="79" t="s">
        <v>350</v>
      </c>
      <c r="D556" s="79"/>
    </row>
    <row r="557" spans="1:4">
      <c r="A557" s="79"/>
      <c r="B557" s="79"/>
      <c r="C557" s="83" t="s">
        <v>9</v>
      </c>
      <c r="D557" s="79"/>
    </row>
    <row r="558" spans="1:4" ht="49.5">
      <c r="A558" s="79"/>
      <c r="B558" s="79"/>
      <c r="C558" s="79" t="s">
        <v>351</v>
      </c>
      <c r="D558" s="79"/>
    </row>
    <row r="559" spans="1:4">
      <c r="A559" s="79"/>
      <c r="B559" s="79"/>
      <c r="C559" s="83" t="s">
        <v>10</v>
      </c>
      <c r="D559" s="79"/>
    </row>
    <row r="560" spans="1:4" ht="49.5">
      <c r="A560" s="79"/>
      <c r="B560" s="79"/>
      <c r="C560" s="79" t="s">
        <v>352</v>
      </c>
      <c r="D560" s="79"/>
    </row>
    <row r="561" spans="1:4" ht="16.5" customHeight="1">
      <c r="A561" s="252" t="s">
        <v>117</v>
      </c>
      <c r="B561" s="252"/>
      <c r="C561" s="252"/>
      <c r="D561" s="252"/>
    </row>
    <row r="562" spans="1:4">
      <c r="A562" s="79"/>
      <c r="B562" s="79" t="s">
        <v>62</v>
      </c>
      <c r="C562" s="83" t="s">
        <v>11</v>
      </c>
      <c r="D562" s="80">
        <v>-2754.4</v>
      </c>
    </row>
    <row r="563" spans="1:4">
      <c r="A563" s="79"/>
      <c r="B563" s="79"/>
      <c r="C563" s="79" t="s">
        <v>353</v>
      </c>
      <c r="D563" s="79"/>
    </row>
    <row r="564" spans="1:4">
      <c r="A564" s="79"/>
      <c r="B564" s="79"/>
      <c r="C564" s="83" t="s">
        <v>12</v>
      </c>
      <c r="D564" s="79"/>
    </row>
    <row r="565" spans="1:4" ht="33">
      <c r="A565" s="79"/>
      <c r="B565" s="79"/>
      <c r="C565" s="79" t="s">
        <v>354</v>
      </c>
      <c r="D565" s="79"/>
    </row>
    <row r="566" spans="1:4">
      <c r="A566" s="79"/>
      <c r="B566" s="79"/>
      <c r="C566" s="83" t="s">
        <v>13</v>
      </c>
      <c r="D566" s="79"/>
    </row>
    <row r="567" spans="1:4">
      <c r="A567" s="79"/>
      <c r="B567" s="79"/>
      <c r="C567" s="79" t="s">
        <v>59</v>
      </c>
      <c r="D567" s="79"/>
    </row>
    <row r="568" spans="1:4">
      <c r="A568" s="79"/>
      <c r="B568" s="79" t="s">
        <v>142</v>
      </c>
      <c r="C568" s="83" t="s">
        <v>11</v>
      </c>
      <c r="D568" s="80">
        <v>-8300</v>
      </c>
    </row>
    <row r="569" spans="1:4">
      <c r="A569" s="79"/>
      <c r="B569" s="79"/>
      <c r="C569" s="79" t="s">
        <v>355</v>
      </c>
      <c r="D569" s="79"/>
    </row>
    <row r="570" spans="1:4" ht="16.5" customHeight="1">
      <c r="A570" s="79"/>
      <c r="B570" s="79"/>
      <c r="C570" s="83" t="s">
        <v>12</v>
      </c>
      <c r="D570" s="79"/>
    </row>
    <row r="571" spans="1:4" ht="33">
      <c r="A571" s="79"/>
      <c r="B571" s="79"/>
      <c r="C571" s="79" t="s">
        <v>356</v>
      </c>
      <c r="D571" s="79"/>
    </row>
    <row r="572" spans="1:4">
      <c r="A572" s="79"/>
      <c r="B572" s="79"/>
      <c r="C572" s="83" t="s">
        <v>13</v>
      </c>
      <c r="D572" s="79"/>
    </row>
    <row r="573" spans="1:4" ht="16.5" customHeight="1">
      <c r="A573" s="79"/>
      <c r="B573" s="79"/>
      <c r="C573" s="79" t="s">
        <v>59</v>
      </c>
      <c r="D573" s="79"/>
    </row>
    <row r="574" spans="1:4">
      <c r="A574" s="79"/>
      <c r="B574" s="79"/>
      <c r="C574" s="81" t="s">
        <v>357</v>
      </c>
      <c r="D574" s="82">
        <v>-15700</v>
      </c>
    </row>
    <row r="575" spans="1:4" ht="16.5" customHeight="1">
      <c r="A575" s="79" t="s">
        <v>358</v>
      </c>
      <c r="B575" s="79"/>
      <c r="C575" s="83" t="s">
        <v>8</v>
      </c>
      <c r="D575" s="80">
        <v>-15700</v>
      </c>
    </row>
    <row r="576" spans="1:4">
      <c r="A576" s="79"/>
      <c r="B576" s="79"/>
      <c r="C576" s="79" t="s">
        <v>359</v>
      </c>
      <c r="D576" s="79"/>
    </row>
    <row r="577" spans="1:4">
      <c r="A577" s="79"/>
      <c r="B577" s="79"/>
      <c r="C577" s="83" t="s">
        <v>9</v>
      </c>
      <c r="D577" s="79"/>
    </row>
    <row r="578" spans="1:4" ht="33">
      <c r="A578" s="79"/>
      <c r="B578" s="79"/>
      <c r="C578" s="79" t="s">
        <v>360</v>
      </c>
      <c r="D578" s="79"/>
    </row>
    <row r="579" spans="1:4">
      <c r="A579" s="79"/>
      <c r="B579" s="79"/>
      <c r="C579" s="83" t="s">
        <v>10</v>
      </c>
      <c r="D579" s="79"/>
    </row>
    <row r="580" spans="1:4" ht="49.5">
      <c r="A580" s="79"/>
      <c r="B580" s="79"/>
      <c r="C580" s="79" t="s">
        <v>361</v>
      </c>
      <c r="D580" s="79"/>
    </row>
    <row r="581" spans="1:4">
      <c r="A581" s="252" t="s">
        <v>117</v>
      </c>
      <c r="B581" s="252"/>
      <c r="C581" s="252"/>
      <c r="D581" s="252"/>
    </row>
    <row r="582" spans="1:4">
      <c r="A582" s="79"/>
      <c r="B582" s="79" t="s">
        <v>62</v>
      </c>
      <c r="C582" s="83" t="s">
        <v>11</v>
      </c>
      <c r="D582" s="80">
        <v>-15700</v>
      </c>
    </row>
    <row r="583" spans="1:4" ht="33">
      <c r="A583" s="79"/>
      <c r="B583" s="79"/>
      <c r="C583" s="79" t="s">
        <v>362</v>
      </c>
      <c r="D583" s="79"/>
    </row>
    <row r="584" spans="1:4">
      <c r="A584" s="79"/>
      <c r="B584" s="79"/>
      <c r="C584" s="83" t="s">
        <v>12</v>
      </c>
      <c r="D584" s="79"/>
    </row>
    <row r="585" spans="1:4" ht="66">
      <c r="A585" s="79"/>
      <c r="B585" s="79"/>
      <c r="C585" s="79" t="s">
        <v>363</v>
      </c>
      <c r="D585" s="79"/>
    </row>
    <row r="586" spans="1:4">
      <c r="A586" s="79"/>
      <c r="B586" s="79"/>
      <c r="C586" s="83" t="s">
        <v>13</v>
      </c>
      <c r="D586" s="79"/>
    </row>
    <row r="587" spans="1:4" ht="16.5" customHeight="1">
      <c r="A587" s="79"/>
      <c r="B587" s="79"/>
      <c r="C587" s="79" t="s">
        <v>59</v>
      </c>
      <c r="D587" s="79"/>
    </row>
    <row r="588" spans="1:4">
      <c r="A588" s="79"/>
      <c r="B588" s="79"/>
      <c r="C588" s="81" t="s">
        <v>364</v>
      </c>
      <c r="D588" s="82">
        <v>-2800</v>
      </c>
    </row>
    <row r="589" spans="1:4" ht="16.5" customHeight="1">
      <c r="A589" s="79" t="s">
        <v>365</v>
      </c>
      <c r="B589" s="79"/>
      <c r="C589" s="83" t="s">
        <v>8</v>
      </c>
      <c r="D589" s="80">
        <v>-2800</v>
      </c>
    </row>
    <row r="590" spans="1:4">
      <c r="A590" s="79"/>
      <c r="B590" s="79"/>
      <c r="C590" s="79" t="s">
        <v>366</v>
      </c>
      <c r="D590" s="79"/>
    </row>
    <row r="591" spans="1:4">
      <c r="A591" s="79"/>
      <c r="B591" s="79"/>
      <c r="C591" s="83" t="s">
        <v>9</v>
      </c>
      <c r="D591" s="79"/>
    </row>
    <row r="592" spans="1:4" ht="33">
      <c r="A592" s="79"/>
      <c r="B592" s="79"/>
      <c r="C592" s="79" t="s">
        <v>367</v>
      </c>
      <c r="D592" s="79"/>
    </row>
    <row r="593" spans="1:4">
      <c r="A593" s="79"/>
      <c r="B593" s="79"/>
      <c r="C593" s="83" t="s">
        <v>10</v>
      </c>
      <c r="D593" s="79"/>
    </row>
    <row r="594" spans="1:4" ht="49.5">
      <c r="A594" s="79"/>
      <c r="B594" s="79"/>
      <c r="C594" s="79" t="s">
        <v>368</v>
      </c>
      <c r="D594" s="79"/>
    </row>
    <row r="595" spans="1:4">
      <c r="A595" s="252" t="s">
        <v>117</v>
      </c>
      <c r="B595" s="252"/>
      <c r="C595" s="252"/>
      <c r="D595" s="252"/>
    </row>
    <row r="596" spans="1:4" ht="16.5" customHeight="1">
      <c r="A596" s="79"/>
      <c r="B596" s="79" t="s">
        <v>62</v>
      </c>
      <c r="C596" s="83" t="s">
        <v>11</v>
      </c>
      <c r="D596" s="80">
        <v>-2800</v>
      </c>
    </row>
    <row r="597" spans="1:4" ht="33">
      <c r="A597" s="79"/>
      <c r="B597" s="79"/>
      <c r="C597" s="79" t="s">
        <v>369</v>
      </c>
      <c r="D597" s="79"/>
    </row>
    <row r="598" spans="1:4">
      <c r="A598" s="79"/>
      <c r="B598" s="79"/>
      <c r="C598" s="83" t="s">
        <v>12</v>
      </c>
      <c r="D598" s="79"/>
    </row>
    <row r="599" spans="1:4" ht="66">
      <c r="A599" s="79"/>
      <c r="B599" s="79"/>
      <c r="C599" s="79" t="s">
        <v>363</v>
      </c>
      <c r="D599" s="79"/>
    </row>
    <row r="600" spans="1:4">
      <c r="A600" s="79"/>
      <c r="B600" s="79"/>
      <c r="C600" s="83" t="s">
        <v>13</v>
      </c>
      <c r="D600" s="79"/>
    </row>
    <row r="601" spans="1:4" ht="16.5" customHeight="1">
      <c r="A601" s="79"/>
      <c r="B601" s="79"/>
      <c r="C601" s="79" t="s">
        <v>59</v>
      </c>
      <c r="D601" s="79"/>
    </row>
    <row r="602" spans="1:4">
      <c r="A602" s="79"/>
      <c r="B602" s="79"/>
      <c r="C602" s="81" t="s">
        <v>370</v>
      </c>
      <c r="D602" s="82">
        <v>-1350</v>
      </c>
    </row>
    <row r="603" spans="1:4" ht="16.5" customHeight="1">
      <c r="A603" s="79" t="s">
        <v>371</v>
      </c>
      <c r="B603" s="79"/>
      <c r="C603" s="83" t="s">
        <v>8</v>
      </c>
      <c r="D603" s="80">
        <v>-1350</v>
      </c>
    </row>
    <row r="604" spans="1:4">
      <c r="A604" s="79"/>
      <c r="B604" s="79"/>
      <c r="C604" s="79" t="s">
        <v>372</v>
      </c>
      <c r="D604" s="79"/>
    </row>
    <row r="605" spans="1:4">
      <c r="A605" s="79"/>
      <c r="B605" s="79"/>
      <c r="C605" s="83" t="s">
        <v>9</v>
      </c>
      <c r="D605" s="79"/>
    </row>
    <row r="606" spans="1:4" ht="33">
      <c r="A606" s="79"/>
      <c r="B606" s="79"/>
      <c r="C606" s="79" t="s">
        <v>373</v>
      </c>
      <c r="D606" s="79"/>
    </row>
    <row r="607" spans="1:4">
      <c r="A607" s="79"/>
      <c r="B607" s="79"/>
      <c r="C607" s="83" t="s">
        <v>10</v>
      </c>
      <c r="D607" s="79"/>
    </row>
    <row r="608" spans="1:4" ht="49.5">
      <c r="A608" s="79"/>
      <c r="B608" s="79"/>
      <c r="C608" s="79" t="s">
        <v>374</v>
      </c>
      <c r="D608" s="79"/>
    </row>
    <row r="609" spans="1:4">
      <c r="A609" s="252" t="s">
        <v>117</v>
      </c>
      <c r="B609" s="252"/>
      <c r="C609" s="252"/>
      <c r="D609" s="252"/>
    </row>
    <row r="610" spans="1:4">
      <c r="A610" s="79"/>
      <c r="B610" s="79" t="s">
        <v>62</v>
      </c>
      <c r="C610" s="83" t="s">
        <v>11</v>
      </c>
      <c r="D610" s="80">
        <v>-1350</v>
      </c>
    </row>
    <row r="611" spans="1:4" ht="33">
      <c r="A611" s="79"/>
      <c r="B611" s="79"/>
      <c r="C611" s="79" t="s">
        <v>375</v>
      </c>
      <c r="D611" s="79"/>
    </row>
    <row r="612" spans="1:4">
      <c r="A612" s="79"/>
      <c r="B612" s="79"/>
      <c r="C612" s="83" t="s">
        <v>12</v>
      </c>
      <c r="D612" s="79"/>
    </row>
    <row r="613" spans="1:4" ht="66">
      <c r="A613" s="79"/>
      <c r="B613" s="79"/>
      <c r="C613" s="79" t="s">
        <v>363</v>
      </c>
      <c r="D613" s="79"/>
    </row>
    <row r="614" spans="1:4">
      <c r="A614" s="79"/>
      <c r="B614" s="79"/>
      <c r="C614" s="83" t="s">
        <v>13</v>
      </c>
      <c r="D614" s="79"/>
    </row>
    <row r="615" spans="1:4" ht="16.5" customHeight="1">
      <c r="A615" s="79"/>
      <c r="B615" s="79"/>
      <c r="C615" s="79" t="s">
        <v>59</v>
      </c>
      <c r="D615" s="79"/>
    </row>
    <row r="616" spans="1:4" ht="16.5" customHeight="1">
      <c r="A616" s="79"/>
      <c r="B616" s="79"/>
      <c r="C616" s="81" t="s">
        <v>376</v>
      </c>
      <c r="D616" s="82">
        <v>-4462.6000000000004</v>
      </c>
    </row>
    <row r="617" spans="1:4" ht="16.5" customHeight="1">
      <c r="A617" s="79" t="s">
        <v>377</v>
      </c>
      <c r="B617" s="79"/>
      <c r="C617" s="83" t="s">
        <v>8</v>
      </c>
      <c r="D617" s="80">
        <v>-4462.6000000000004</v>
      </c>
    </row>
    <row r="618" spans="1:4">
      <c r="A618" s="79"/>
      <c r="B618" s="79"/>
      <c r="C618" s="79" t="s">
        <v>378</v>
      </c>
      <c r="D618" s="79"/>
    </row>
    <row r="619" spans="1:4">
      <c r="A619" s="79"/>
      <c r="B619" s="79"/>
      <c r="C619" s="83" t="s">
        <v>9</v>
      </c>
      <c r="D619" s="79"/>
    </row>
    <row r="620" spans="1:4" ht="33">
      <c r="A620" s="79"/>
      <c r="B620" s="79"/>
      <c r="C620" s="79" t="s">
        <v>379</v>
      </c>
      <c r="D620" s="79"/>
    </row>
    <row r="621" spans="1:4">
      <c r="A621" s="79"/>
      <c r="B621" s="79"/>
      <c r="C621" s="83" t="s">
        <v>10</v>
      </c>
      <c r="D621" s="79"/>
    </row>
    <row r="622" spans="1:4" ht="49.5">
      <c r="A622" s="79"/>
      <c r="B622" s="79"/>
      <c r="C622" s="79" t="s">
        <v>380</v>
      </c>
      <c r="D622" s="79"/>
    </row>
    <row r="623" spans="1:4">
      <c r="A623" s="252" t="s">
        <v>117</v>
      </c>
      <c r="B623" s="252"/>
      <c r="C623" s="252"/>
      <c r="D623" s="252"/>
    </row>
    <row r="624" spans="1:4">
      <c r="A624" s="79"/>
      <c r="B624" s="79" t="s">
        <v>62</v>
      </c>
      <c r="C624" s="83" t="s">
        <v>11</v>
      </c>
      <c r="D624" s="80">
        <v>-4462.6000000000004</v>
      </c>
    </row>
    <row r="625" spans="1:4" ht="33">
      <c r="A625" s="79"/>
      <c r="B625" s="79"/>
      <c r="C625" s="79" t="s">
        <v>381</v>
      </c>
      <c r="D625" s="79"/>
    </row>
    <row r="626" spans="1:4">
      <c r="A626" s="79"/>
      <c r="B626" s="79"/>
      <c r="C626" s="83" t="s">
        <v>12</v>
      </c>
      <c r="D626" s="79"/>
    </row>
    <row r="627" spans="1:4" ht="66">
      <c r="A627" s="79"/>
      <c r="B627" s="79"/>
      <c r="C627" s="79" t="s">
        <v>363</v>
      </c>
      <c r="D627" s="79"/>
    </row>
    <row r="628" spans="1:4">
      <c r="A628" s="79"/>
      <c r="B628" s="79"/>
      <c r="C628" s="83" t="s">
        <v>13</v>
      </c>
      <c r="D628" s="79"/>
    </row>
    <row r="629" spans="1:4" ht="16.5" customHeight="1">
      <c r="A629" s="79"/>
      <c r="B629" s="79"/>
      <c r="C629" s="79" t="s">
        <v>59</v>
      </c>
      <c r="D629" s="79"/>
    </row>
    <row r="630" spans="1:4" ht="16.5" customHeight="1">
      <c r="A630" s="79"/>
      <c r="B630" s="79"/>
      <c r="C630" s="81" t="s">
        <v>382</v>
      </c>
      <c r="D630" s="82">
        <v>-3728.6</v>
      </c>
    </row>
    <row r="631" spans="1:4" ht="16.5" customHeight="1">
      <c r="A631" s="79" t="s">
        <v>383</v>
      </c>
      <c r="B631" s="79"/>
      <c r="C631" s="83" t="s">
        <v>8</v>
      </c>
      <c r="D631" s="80">
        <v>-3728.6</v>
      </c>
    </row>
    <row r="632" spans="1:4">
      <c r="A632" s="79"/>
      <c r="B632" s="79"/>
      <c r="C632" s="79" t="s">
        <v>384</v>
      </c>
      <c r="D632" s="79"/>
    </row>
    <row r="633" spans="1:4">
      <c r="A633" s="79"/>
      <c r="B633" s="79"/>
      <c r="C633" s="83" t="s">
        <v>9</v>
      </c>
      <c r="D633" s="79"/>
    </row>
    <row r="634" spans="1:4" ht="33">
      <c r="A634" s="79"/>
      <c r="B634" s="79"/>
      <c r="C634" s="79" t="s">
        <v>385</v>
      </c>
      <c r="D634" s="79"/>
    </row>
    <row r="635" spans="1:4">
      <c r="A635" s="79"/>
      <c r="B635" s="79"/>
      <c r="C635" s="83" t="s">
        <v>10</v>
      </c>
      <c r="D635" s="79"/>
    </row>
    <row r="636" spans="1:4" ht="49.5">
      <c r="A636" s="79"/>
      <c r="B636" s="79"/>
      <c r="C636" s="79" t="s">
        <v>386</v>
      </c>
      <c r="D636" s="79"/>
    </row>
    <row r="637" spans="1:4">
      <c r="A637" s="252" t="s">
        <v>117</v>
      </c>
      <c r="B637" s="252"/>
      <c r="C637" s="252"/>
      <c r="D637" s="252"/>
    </row>
    <row r="638" spans="1:4">
      <c r="A638" s="79"/>
      <c r="B638" s="79" t="s">
        <v>62</v>
      </c>
      <c r="C638" s="83" t="s">
        <v>11</v>
      </c>
      <c r="D638" s="80">
        <v>-3728.6</v>
      </c>
    </row>
    <row r="639" spans="1:4" ht="33">
      <c r="A639" s="79"/>
      <c r="B639" s="79"/>
      <c r="C639" s="79" t="s">
        <v>387</v>
      </c>
      <c r="D639" s="79"/>
    </row>
    <row r="640" spans="1:4">
      <c r="A640" s="79"/>
      <c r="B640" s="79"/>
      <c r="C640" s="83" t="s">
        <v>12</v>
      </c>
      <c r="D640" s="79"/>
    </row>
    <row r="641" spans="1:4" ht="66">
      <c r="A641" s="79"/>
      <c r="B641" s="79"/>
      <c r="C641" s="79" t="s">
        <v>363</v>
      </c>
      <c r="D641" s="79"/>
    </row>
    <row r="642" spans="1:4">
      <c r="A642" s="79"/>
      <c r="B642" s="79"/>
      <c r="C642" s="83" t="s">
        <v>13</v>
      </c>
      <c r="D642" s="79"/>
    </row>
    <row r="643" spans="1:4">
      <c r="A643" s="79"/>
      <c r="B643" s="79"/>
      <c r="C643" s="79" t="s">
        <v>59</v>
      </c>
      <c r="D643" s="79"/>
    </row>
    <row r="644" spans="1:4">
      <c r="A644" s="79"/>
      <c r="B644" s="79"/>
      <c r="C644" s="81" t="s">
        <v>493</v>
      </c>
      <c r="D644" s="82">
        <v>4075845.8</v>
      </c>
    </row>
    <row r="645" spans="1:4">
      <c r="A645" s="79" t="s">
        <v>60</v>
      </c>
      <c r="B645" s="79"/>
      <c r="C645" s="83" t="s">
        <v>8</v>
      </c>
      <c r="D645" s="80">
        <v>4075845.8</v>
      </c>
    </row>
    <row r="646" spans="1:4">
      <c r="A646" s="79"/>
      <c r="B646" s="79"/>
      <c r="C646" s="79" t="s">
        <v>61</v>
      </c>
      <c r="D646" s="79"/>
    </row>
    <row r="647" spans="1:4">
      <c r="A647" s="79"/>
      <c r="B647" s="79"/>
      <c r="C647" s="83" t="s">
        <v>9</v>
      </c>
      <c r="D647" s="79"/>
    </row>
    <row r="648" spans="1:4" ht="33">
      <c r="A648" s="79"/>
      <c r="B648" s="79"/>
      <c r="C648" s="79" t="s">
        <v>494</v>
      </c>
      <c r="D648" s="79"/>
    </row>
    <row r="649" spans="1:4">
      <c r="A649" s="79"/>
      <c r="B649" s="79"/>
      <c r="C649" s="83" t="s">
        <v>10</v>
      </c>
      <c r="D649" s="79"/>
    </row>
    <row r="650" spans="1:4" ht="33">
      <c r="A650" s="79"/>
      <c r="B650" s="79"/>
      <c r="C650" s="79" t="s">
        <v>495</v>
      </c>
      <c r="D650" s="79"/>
    </row>
    <row r="651" spans="1:4">
      <c r="A651" s="252" t="s">
        <v>117</v>
      </c>
      <c r="B651" s="252"/>
      <c r="C651" s="252"/>
      <c r="D651" s="252"/>
    </row>
    <row r="652" spans="1:4">
      <c r="A652" s="79"/>
      <c r="B652" s="79" t="s">
        <v>62</v>
      </c>
      <c r="C652" s="83" t="s">
        <v>11</v>
      </c>
      <c r="D652" s="80">
        <v>4075845.8</v>
      </c>
    </row>
    <row r="653" spans="1:4">
      <c r="A653" s="79"/>
      <c r="B653" s="79"/>
      <c r="C653" s="79" t="s">
        <v>61</v>
      </c>
      <c r="D653" s="79"/>
    </row>
    <row r="654" spans="1:4">
      <c r="A654" s="79"/>
      <c r="B654" s="79"/>
      <c r="C654" s="83" t="s">
        <v>12</v>
      </c>
      <c r="D654" s="79"/>
    </row>
    <row r="655" spans="1:4" ht="66">
      <c r="A655" s="79"/>
      <c r="B655" s="79"/>
      <c r="C655" s="79" t="s">
        <v>496</v>
      </c>
      <c r="D655" s="79"/>
    </row>
    <row r="656" spans="1:4">
      <c r="A656" s="79"/>
      <c r="B656" s="79"/>
      <c r="C656" s="83" t="s">
        <v>13</v>
      </c>
      <c r="D656" s="79"/>
    </row>
    <row r="657" spans="1:4">
      <c r="A657" s="79"/>
      <c r="B657" s="79"/>
      <c r="C657" s="79" t="s">
        <v>59</v>
      </c>
      <c r="D657" s="79"/>
    </row>
  </sheetData>
  <mergeCells count="38">
    <mergeCell ref="A449:D449"/>
    <mergeCell ref="A483:D483"/>
    <mergeCell ref="A405:D405"/>
    <mergeCell ref="A469:D469"/>
    <mergeCell ref="A561:D561"/>
    <mergeCell ref="A317:D317"/>
    <mergeCell ref="A343:D343"/>
    <mergeCell ref="A357:D357"/>
    <mergeCell ref="A371:D371"/>
    <mergeCell ref="A385:D385"/>
    <mergeCell ref="A3:D3"/>
    <mergeCell ref="A6:B6"/>
    <mergeCell ref="A15:D15"/>
    <mergeCell ref="A41:D41"/>
    <mergeCell ref="A303:D303"/>
    <mergeCell ref="A237:D237"/>
    <mergeCell ref="A250:D250"/>
    <mergeCell ref="A264:D264"/>
    <mergeCell ref="A283:D283"/>
    <mergeCell ref="A28:D28"/>
    <mergeCell ref="A151:D151"/>
    <mergeCell ref="A183:D183"/>
    <mergeCell ref="A197:D197"/>
    <mergeCell ref="A210:D210"/>
    <mergeCell ref="A224:D224"/>
    <mergeCell ref="A54:D54"/>
    <mergeCell ref="A91:D91"/>
    <mergeCell ref="A104:D104"/>
    <mergeCell ref="A124:D124"/>
    <mergeCell ref="A138:D138"/>
    <mergeCell ref="A623:D623"/>
    <mergeCell ref="A637:D637"/>
    <mergeCell ref="A651:D651"/>
    <mergeCell ref="A503:D503"/>
    <mergeCell ref="A535:D535"/>
    <mergeCell ref="A581:D581"/>
    <mergeCell ref="A595:D595"/>
    <mergeCell ref="A609:D609"/>
  </mergeCells>
  <pageMargins left="0.22" right="0.23622047244094491" top="0.53" bottom="0.48" header="0.38" footer="0.3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0"/>
  <sheetViews>
    <sheetView topLeftCell="A277" zoomScaleNormal="100" workbookViewId="0">
      <selection activeCell="D59" sqref="D1:D1048576"/>
    </sheetView>
  </sheetViews>
  <sheetFormatPr defaultRowHeight="16.5"/>
  <cols>
    <col min="1" max="1" width="9" style="4" customWidth="1"/>
    <col min="2" max="2" width="8.28515625" style="4" customWidth="1"/>
    <col min="3" max="3" width="7.85546875" style="4" customWidth="1"/>
    <col min="4" max="4" width="13" style="4" customWidth="1"/>
    <col min="5" max="5" width="15" style="4" customWidth="1"/>
    <col min="6" max="6" width="73.5703125" style="4" customWidth="1"/>
    <col min="7" max="7" width="44.42578125" style="4" customWidth="1"/>
    <col min="8" max="16384" width="9.140625" style="4"/>
  </cols>
  <sheetData>
    <row r="1" spans="1:7" ht="60" customHeight="1">
      <c r="F1" s="254" t="s">
        <v>110</v>
      </c>
      <c r="G1" s="254"/>
    </row>
    <row r="2" spans="1:7" ht="18" customHeight="1">
      <c r="F2" s="235"/>
      <c r="G2" s="235"/>
    </row>
    <row r="3" spans="1:7" ht="40.5" customHeight="1">
      <c r="A3" s="255" t="s">
        <v>497</v>
      </c>
      <c r="B3" s="255"/>
      <c r="C3" s="255"/>
      <c r="D3" s="255"/>
      <c r="E3" s="255"/>
      <c r="F3" s="255"/>
      <c r="G3" s="255"/>
    </row>
    <row r="4" spans="1:7" ht="24" customHeight="1">
      <c r="G4" s="233" t="s">
        <v>28</v>
      </c>
    </row>
    <row r="5" spans="1:7" s="5" customFormat="1" ht="67.5" customHeight="1">
      <c r="A5" s="256" t="s">
        <v>14</v>
      </c>
      <c r="B5" s="257"/>
      <c r="C5" s="258"/>
      <c r="D5" s="259" t="s">
        <v>1</v>
      </c>
      <c r="E5" s="259"/>
      <c r="F5" s="259" t="s">
        <v>18</v>
      </c>
      <c r="G5" s="238" t="s">
        <v>24</v>
      </c>
    </row>
    <row r="6" spans="1:7" s="5" customFormat="1" ht="26.25" customHeight="1">
      <c r="A6" s="236" t="s">
        <v>15</v>
      </c>
      <c r="B6" s="236" t="s">
        <v>16</v>
      </c>
      <c r="C6" s="236" t="s">
        <v>17</v>
      </c>
      <c r="D6" s="236" t="s">
        <v>2</v>
      </c>
      <c r="E6" s="236" t="s">
        <v>3</v>
      </c>
      <c r="F6" s="260"/>
      <c r="G6" s="242" t="s">
        <v>0</v>
      </c>
    </row>
    <row r="7" spans="1:7" s="108" customFormat="1" ht="22.5" customHeight="1">
      <c r="A7" s="241"/>
      <c r="B7" s="241"/>
      <c r="C7" s="241"/>
      <c r="D7" s="241"/>
      <c r="E7" s="241"/>
      <c r="F7" s="240" t="s">
        <v>7</v>
      </c>
      <c r="G7" s="82">
        <v>-1627000</v>
      </c>
    </row>
    <row r="8" spans="1:7" s="223" customFormat="1">
      <c r="A8" s="241"/>
      <c r="B8" s="241"/>
      <c r="C8" s="241"/>
      <c r="D8" s="241"/>
      <c r="E8" s="241"/>
      <c r="F8" s="239" t="s">
        <v>4</v>
      </c>
      <c r="G8" s="241"/>
    </row>
    <row r="9" spans="1:7" s="223" customFormat="1">
      <c r="A9" s="237" t="s">
        <v>25</v>
      </c>
      <c r="B9" s="241"/>
      <c r="C9" s="241"/>
      <c r="D9" s="241"/>
      <c r="E9" s="241"/>
      <c r="F9" s="240" t="s">
        <v>388</v>
      </c>
      <c r="G9" s="82">
        <v>-2282057.2000000002</v>
      </c>
    </row>
    <row r="10" spans="1:7" s="223" customFormat="1">
      <c r="A10" s="241"/>
      <c r="B10" s="241"/>
      <c r="C10" s="241"/>
      <c r="D10" s="241"/>
      <c r="E10" s="241"/>
      <c r="F10" s="239" t="s">
        <v>4</v>
      </c>
      <c r="G10" s="241"/>
    </row>
    <row r="11" spans="1:7" s="223" customFormat="1" ht="49.5">
      <c r="A11" s="241"/>
      <c r="B11" s="237" t="s">
        <v>25</v>
      </c>
      <c r="C11" s="241"/>
      <c r="D11" s="241"/>
      <c r="E11" s="241"/>
      <c r="F11" s="240" t="s">
        <v>389</v>
      </c>
      <c r="G11" s="82">
        <v>-437689.9</v>
      </c>
    </row>
    <row r="12" spans="1:7" s="223" customFormat="1">
      <c r="A12" s="241"/>
      <c r="B12" s="241"/>
      <c r="C12" s="241"/>
      <c r="D12" s="241"/>
      <c r="E12" s="241"/>
      <c r="F12" s="239" t="s">
        <v>4</v>
      </c>
      <c r="G12" s="241"/>
    </row>
    <row r="13" spans="1:7" s="223" customFormat="1">
      <c r="A13" s="241"/>
      <c r="B13" s="241"/>
      <c r="C13" s="237" t="s">
        <v>25</v>
      </c>
      <c r="D13" s="241"/>
      <c r="E13" s="241"/>
      <c r="F13" s="240" t="s">
        <v>390</v>
      </c>
      <c r="G13" s="82">
        <v>-87033.2</v>
      </c>
    </row>
    <row r="14" spans="1:7" s="223" customFormat="1">
      <c r="A14" s="241"/>
      <c r="B14" s="241"/>
      <c r="C14" s="241"/>
      <c r="D14" s="241"/>
      <c r="E14" s="241"/>
      <c r="F14" s="239" t="s">
        <v>4</v>
      </c>
      <c r="G14" s="241"/>
    </row>
    <row r="15" spans="1:7" s="223" customFormat="1" ht="33">
      <c r="A15" s="241"/>
      <c r="B15" s="241"/>
      <c r="C15" s="241"/>
      <c r="D15" s="243" t="s">
        <v>358</v>
      </c>
      <c r="E15" s="243" t="s">
        <v>62</v>
      </c>
      <c r="F15" s="244" t="s">
        <v>391</v>
      </c>
      <c r="G15" s="80">
        <v>-15700</v>
      </c>
    </row>
    <row r="16" spans="1:7" s="223" customFormat="1">
      <c r="A16" s="241"/>
      <c r="B16" s="241"/>
      <c r="C16" s="241"/>
      <c r="D16" s="241"/>
      <c r="E16" s="241"/>
      <c r="F16" s="239" t="s">
        <v>4</v>
      </c>
      <c r="G16" s="241"/>
    </row>
    <row r="17" spans="1:7" s="223" customFormat="1">
      <c r="A17" s="241"/>
      <c r="B17" s="241"/>
      <c r="C17" s="241"/>
      <c r="D17" s="241"/>
      <c r="E17" s="241"/>
      <c r="F17" s="239" t="s">
        <v>357</v>
      </c>
      <c r="G17" s="80">
        <v>-15700</v>
      </c>
    </row>
    <row r="18" spans="1:7" s="223" customFormat="1" ht="33">
      <c r="A18" s="79"/>
      <c r="B18" s="79"/>
      <c r="C18" s="79"/>
      <c r="D18" s="243" t="s">
        <v>365</v>
      </c>
      <c r="E18" s="243" t="s">
        <v>62</v>
      </c>
      <c r="F18" s="244" t="s">
        <v>392</v>
      </c>
      <c r="G18" s="80">
        <v>-2800</v>
      </c>
    </row>
    <row r="19" spans="1:7" s="223" customFormat="1">
      <c r="A19" s="79"/>
      <c r="B19" s="79"/>
      <c r="C19" s="79"/>
      <c r="D19" s="241"/>
      <c r="E19" s="241"/>
      <c r="F19" s="239" t="s">
        <v>4</v>
      </c>
      <c r="G19" s="241"/>
    </row>
    <row r="20" spans="1:7" s="223" customFormat="1">
      <c r="A20" s="79"/>
      <c r="B20" s="79"/>
      <c r="C20" s="79"/>
      <c r="D20" s="241"/>
      <c r="E20" s="241"/>
      <c r="F20" s="239" t="s">
        <v>364</v>
      </c>
      <c r="G20" s="80">
        <v>-2800</v>
      </c>
    </row>
    <row r="21" spans="1:7" s="223" customFormat="1" ht="33">
      <c r="A21" s="79"/>
      <c r="B21" s="79"/>
      <c r="C21" s="79"/>
      <c r="D21" s="243" t="s">
        <v>371</v>
      </c>
      <c r="E21" s="243" t="s">
        <v>62</v>
      </c>
      <c r="F21" s="244" t="s">
        <v>393</v>
      </c>
      <c r="G21" s="80">
        <v>-1350</v>
      </c>
    </row>
    <row r="22" spans="1:7" s="223" customFormat="1">
      <c r="A22" s="79"/>
      <c r="B22" s="79"/>
      <c r="C22" s="79"/>
      <c r="D22" s="241"/>
      <c r="E22" s="241"/>
      <c r="F22" s="239" t="s">
        <v>4</v>
      </c>
      <c r="G22" s="241"/>
    </row>
    <row r="23" spans="1:7" s="223" customFormat="1">
      <c r="A23" s="79"/>
      <c r="B23" s="79"/>
      <c r="C23" s="79"/>
      <c r="D23" s="241"/>
      <c r="E23" s="241"/>
      <c r="F23" s="239" t="s">
        <v>370</v>
      </c>
      <c r="G23" s="80">
        <v>-1350</v>
      </c>
    </row>
    <row r="24" spans="1:7" s="223" customFormat="1" ht="33">
      <c r="A24" s="79"/>
      <c r="B24" s="79"/>
      <c r="C24" s="79"/>
      <c r="D24" s="243" t="s">
        <v>113</v>
      </c>
      <c r="E24" s="243" t="s">
        <v>118</v>
      </c>
      <c r="F24" s="244" t="s">
        <v>394</v>
      </c>
      <c r="G24" s="80">
        <v>-9528</v>
      </c>
    </row>
    <row r="25" spans="1:7" s="223" customFormat="1">
      <c r="A25" s="79"/>
      <c r="B25" s="79"/>
      <c r="C25" s="79"/>
      <c r="D25" s="241"/>
      <c r="E25" s="241"/>
      <c r="F25" s="239" t="s">
        <v>4</v>
      </c>
      <c r="G25" s="241"/>
    </row>
    <row r="26" spans="1:7" s="223" customFormat="1">
      <c r="A26" s="79"/>
      <c r="B26" s="79"/>
      <c r="C26" s="79"/>
      <c r="D26" s="241"/>
      <c r="E26" s="241"/>
      <c r="F26" s="239" t="s">
        <v>98</v>
      </c>
      <c r="G26" s="80">
        <v>-9528</v>
      </c>
    </row>
    <row r="27" spans="1:7" s="223" customFormat="1" ht="33">
      <c r="A27" s="79"/>
      <c r="B27" s="79"/>
      <c r="C27" s="79"/>
      <c r="D27" s="243" t="s">
        <v>377</v>
      </c>
      <c r="E27" s="243" t="s">
        <v>62</v>
      </c>
      <c r="F27" s="244" t="s">
        <v>395</v>
      </c>
      <c r="G27" s="80">
        <v>-4462.6000000000004</v>
      </c>
    </row>
    <row r="28" spans="1:7" s="223" customFormat="1">
      <c r="A28" s="79"/>
      <c r="B28" s="79"/>
      <c r="C28" s="79"/>
      <c r="D28" s="241"/>
      <c r="E28" s="241"/>
      <c r="F28" s="239" t="s">
        <v>4</v>
      </c>
      <c r="G28" s="241"/>
    </row>
    <row r="29" spans="1:7" s="223" customFormat="1">
      <c r="A29" s="79"/>
      <c r="B29" s="79"/>
      <c r="C29" s="79"/>
      <c r="D29" s="241"/>
      <c r="E29" s="241"/>
      <c r="F29" s="239" t="s">
        <v>376</v>
      </c>
      <c r="G29" s="80">
        <v>-4462.6000000000004</v>
      </c>
    </row>
    <row r="30" spans="1:7" s="223" customFormat="1" ht="33">
      <c r="A30" s="79"/>
      <c r="B30" s="79"/>
      <c r="C30" s="79"/>
      <c r="D30" s="243" t="s">
        <v>383</v>
      </c>
      <c r="E30" s="243" t="s">
        <v>62</v>
      </c>
      <c r="F30" s="244" t="s">
        <v>396</v>
      </c>
      <c r="G30" s="80">
        <v>-3728.6</v>
      </c>
    </row>
    <row r="31" spans="1:7" s="223" customFormat="1">
      <c r="A31" s="79"/>
      <c r="B31" s="79"/>
      <c r="C31" s="79"/>
      <c r="D31" s="241"/>
      <c r="E31" s="241"/>
      <c r="F31" s="239" t="s">
        <v>4</v>
      </c>
      <c r="G31" s="241"/>
    </row>
    <row r="32" spans="1:7" s="223" customFormat="1">
      <c r="A32" s="79"/>
      <c r="B32" s="79"/>
      <c r="C32" s="79"/>
      <c r="D32" s="241"/>
      <c r="E32" s="241"/>
      <c r="F32" s="239" t="s">
        <v>382</v>
      </c>
      <c r="G32" s="80">
        <v>-3728.6</v>
      </c>
    </row>
    <row r="33" spans="1:7" s="223" customFormat="1" ht="33">
      <c r="A33" s="79"/>
      <c r="B33" s="79"/>
      <c r="C33" s="79"/>
      <c r="D33" s="243" t="s">
        <v>167</v>
      </c>
      <c r="E33" s="243" t="s">
        <v>62</v>
      </c>
      <c r="F33" s="244" t="s">
        <v>397</v>
      </c>
      <c r="G33" s="80">
        <v>-3630.1</v>
      </c>
    </row>
    <row r="34" spans="1:7" s="223" customFormat="1">
      <c r="A34" s="79"/>
      <c r="B34" s="79"/>
      <c r="C34" s="79"/>
      <c r="D34" s="241"/>
      <c r="E34" s="241"/>
      <c r="F34" s="239" t="s">
        <v>4</v>
      </c>
      <c r="G34" s="241"/>
    </row>
    <row r="35" spans="1:7" s="223" customFormat="1">
      <c r="A35" s="79"/>
      <c r="B35" s="79"/>
      <c r="C35" s="79"/>
      <c r="D35" s="241"/>
      <c r="E35" s="241"/>
      <c r="F35" s="239" t="s">
        <v>166</v>
      </c>
      <c r="G35" s="80">
        <v>-3630.1</v>
      </c>
    </row>
    <row r="36" spans="1:7" s="223" customFormat="1" ht="33">
      <c r="A36" s="79"/>
      <c r="B36" s="79"/>
      <c r="C36" s="79"/>
      <c r="D36" s="243" t="s">
        <v>307</v>
      </c>
      <c r="E36" s="243" t="s">
        <v>62</v>
      </c>
      <c r="F36" s="244" t="s">
        <v>398</v>
      </c>
      <c r="G36" s="80">
        <v>-8744.5</v>
      </c>
    </row>
    <row r="37" spans="1:7" s="223" customFormat="1">
      <c r="A37" s="79"/>
      <c r="B37" s="79"/>
      <c r="C37" s="79"/>
      <c r="D37" s="241"/>
      <c r="E37" s="241"/>
      <c r="F37" s="239" t="s">
        <v>4</v>
      </c>
      <c r="G37" s="241"/>
    </row>
    <row r="38" spans="1:7" s="223" customFormat="1">
      <c r="A38" s="79"/>
      <c r="B38" s="79"/>
      <c r="C38" s="79"/>
      <c r="D38" s="241"/>
      <c r="E38" s="241"/>
      <c r="F38" s="239" t="s">
        <v>306</v>
      </c>
      <c r="G38" s="80">
        <v>-8744.5</v>
      </c>
    </row>
    <row r="39" spans="1:7" s="223" customFormat="1">
      <c r="A39" s="79"/>
      <c r="B39" s="79"/>
      <c r="C39" s="79"/>
      <c r="D39" s="243" t="s">
        <v>134</v>
      </c>
      <c r="E39" s="243" t="s">
        <v>62</v>
      </c>
      <c r="F39" s="244" t="s">
        <v>399</v>
      </c>
      <c r="G39" s="80">
        <v>-11500</v>
      </c>
    </row>
    <row r="40" spans="1:7" s="223" customFormat="1">
      <c r="A40" s="79"/>
      <c r="B40" s="79"/>
      <c r="C40" s="79"/>
      <c r="D40" s="241"/>
      <c r="E40" s="241"/>
      <c r="F40" s="239" t="s">
        <v>4</v>
      </c>
      <c r="G40" s="241"/>
    </row>
    <row r="41" spans="1:7" s="223" customFormat="1">
      <c r="A41" s="79"/>
      <c r="B41" s="79"/>
      <c r="C41" s="79"/>
      <c r="D41" s="241"/>
      <c r="E41" s="241"/>
      <c r="F41" s="239" t="s">
        <v>98</v>
      </c>
      <c r="G41" s="80">
        <v>-11500</v>
      </c>
    </row>
    <row r="42" spans="1:7" s="223" customFormat="1">
      <c r="A42" s="79"/>
      <c r="B42" s="79"/>
      <c r="C42" s="79"/>
      <c r="D42" s="243" t="s">
        <v>134</v>
      </c>
      <c r="E42" s="243" t="s">
        <v>118</v>
      </c>
      <c r="F42" s="244" t="s">
        <v>400</v>
      </c>
      <c r="G42" s="80">
        <v>-8523.1</v>
      </c>
    </row>
    <row r="43" spans="1:7" s="223" customFormat="1">
      <c r="A43" s="79"/>
      <c r="B43" s="79"/>
      <c r="C43" s="79"/>
      <c r="D43" s="241"/>
      <c r="E43" s="241"/>
      <c r="F43" s="239" t="s">
        <v>4</v>
      </c>
      <c r="G43" s="241"/>
    </row>
    <row r="44" spans="1:7" s="223" customFormat="1">
      <c r="A44" s="79"/>
      <c r="B44" s="79"/>
      <c r="C44" s="79"/>
      <c r="D44" s="241"/>
      <c r="E44" s="241"/>
      <c r="F44" s="239" t="s">
        <v>98</v>
      </c>
      <c r="G44" s="80">
        <v>-8523.1</v>
      </c>
    </row>
    <row r="45" spans="1:7" s="223" customFormat="1">
      <c r="A45" s="79"/>
      <c r="B45" s="79"/>
      <c r="C45" s="79"/>
      <c r="D45" s="243" t="s">
        <v>134</v>
      </c>
      <c r="E45" s="243" t="s">
        <v>142</v>
      </c>
      <c r="F45" s="244" t="s">
        <v>401</v>
      </c>
      <c r="G45" s="80">
        <v>-2218.8000000000002</v>
      </c>
    </row>
    <row r="46" spans="1:7" s="223" customFormat="1">
      <c r="A46" s="79"/>
      <c r="B46" s="79"/>
      <c r="C46" s="79"/>
      <c r="D46" s="241"/>
      <c r="E46" s="241"/>
      <c r="F46" s="239" t="s">
        <v>4</v>
      </c>
      <c r="G46" s="241"/>
    </row>
    <row r="47" spans="1:7" s="223" customFormat="1">
      <c r="A47" s="79"/>
      <c r="B47" s="79"/>
      <c r="C47" s="79"/>
      <c r="D47" s="241"/>
      <c r="E47" s="241"/>
      <c r="F47" s="239" t="s">
        <v>98</v>
      </c>
      <c r="G47" s="80">
        <v>-2218.8000000000002</v>
      </c>
    </row>
    <row r="48" spans="1:7" s="223" customFormat="1">
      <c r="A48" s="79"/>
      <c r="B48" s="79"/>
      <c r="C48" s="79"/>
      <c r="D48" s="243" t="s">
        <v>134</v>
      </c>
      <c r="E48" s="243" t="s">
        <v>131</v>
      </c>
      <c r="F48" s="244" t="s">
        <v>402</v>
      </c>
      <c r="G48" s="80">
        <v>-1500</v>
      </c>
    </row>
    <row r="49" spans="1:7" s="223" customFormat="1">
      <c r="A49" s="79"/>
      <c r="B49" s="79"/>
      <c r="C49" s="79"/>
      <c r="D49" s="241"/>
      <c r="E49" s="241"/>
      <c r="F49" s="239" t="s">
        <v>4</v>
      </c>
      <c r="G49" s="241"/>
    </row>
    <row r="50" spans="1:7" s="223" customFormat="1">
      <c r="A50" s="79"/>
      <c r="B50" s="79"/>
      <c r="C50" s="241"/>
      <c r="D50" s="241"/>
      <c r="E50" s="241"/>
      <c r="F50" s="239" t="s">
        <v>98</v>
      </c>
      <c r="G50" s="80">
        <v>-1500</v>
      </c>
    </row>
    <row r="51" spans="1:7" s="223" customFormat="1" ht="33">
      <c r="A51" s="79"/>
      <c r="B51" s="79"/>
      <c r="C51" s="241"/>
      <c r="D51" s="243" t="s">
        <v>134</v>
      </c>
      <c r="E51" s="243" t="s">
        <v>147</v>
      </c>
      <c r="F51" s="244" t="s">
        <v>403</v>
      </c>
      <c r="G51" s="80">
        <v>-13347.5</v>
      </c>
    </row>
    <row r="52" spans="1:7" s="223" customFormat="1">
      <c r="A52" s="79"/>
      <c r="B52" s="79"/>
      <c r="C52" s="241"/>
      <c r="D52" s="241"/>
      <c r="E52" s="241"/>
      <c r="F52" s="239" t="s">
        <v>4</v>
      </c>
      <c r="G52" s="241"/>
    </row>
    <row r="53" spans="1:7" s="223" customFormat="1">
      <c r="A53" s="79"/>
      <c r="B53" s="79"/>
      <c r="C53" s="241"/>
      <c r="D53" s="241"/>
      <c r="E53" s="241"/>
      <c r="F53" s="239" t="s">
        <v>98</v>
      </c>
      <c r="G53" s="80">
        <v>-13347.5</v>
      </c>
    </row>
    <row r="54" spans="1:7" s="223" customFormat="1">
      <c r="A54" s="79"/>
      <c r="B54" s="79"/>
      <c r="C54" s="237" t="s">
        <v>404</v>
      </c>
      <c r="D54" s="241"/>
      <c r="E54" s="241"/>
      <c r="F54" s="240" t="s">
        <v>405</v>
      </c>
      <c r="G54" s="82">
        <v>-49656.7</v>
      </c>
    </row>
    <row r="55" spans="1:7" s="223" customFormat="1">
      <c r="A55" s="79"/>
      <c r="B55" s="79"/>
      <c r="C55" s="241"/>
      <c r="D55" s="241"/>
      <c r="E55" s="241"/>
      <c r="F55" s="239" t="s">
        <v>4</v>
      </c>
      <c r="G55" s="241"/>
    </row>
    <row r="56" spans="1:7" s="223" customFormat="1" ht="33">
      <c r="A56" s="79"/>
      <c r="B56" s="79"/>
      <c r="C56" s="241"/>
      <c r="D56" s="243" t="s">
        <v>222</v>
      </c>
      <c r="E56" s="243" t="s">
        <v>142</v>
      </c>
      <c r="F56" s="244" t="s">
        <v>406</v>
      </c>
      <c r="G56" s="80">
        <v>-6758</v>
      </c>
    </row>
    <row r="57" spans="1:7" s="223" customFormat="1">
      <c r="A57" s="79"/>
      <c r="B57" s="79"/>
      <c r="C57" s="241"/>
      <c r="D57" s="241"/>
      <c r="E57" s="241"/>
      <c r="F57" s="239" t="s">
        <v>4</v>
      </c>
      <c r="G57" s="241"/>
    </row>
    <row r="58" spans="1:7" s="223" customFormat="1">
      <c r="A58" s="79"/>
      <c r="B58" s="79"/>
      <c r="C58" s="241"/>
      <c r="D58" s="241"/>
      <c r="E58" s="241"/>
      <c r="F58" s="239" t="s">
        <v>221</v>
      </c>
      <c r="G58" s="80">
        <v>-6758</v>
      </c>
    </row>
    <row r="59" spans="1:7" s="223" customFormat="1" ht="49.5">
      <c r="A59" s="79"/>
      <c r="B59" s="79"/>
      <c r="C59" s="241"/>
      <c r="D59" s="243" t="s">
        <v>232</v>
      </c>
      <c r="E59" s="243" t="s">
        <v>62</v>
      </c>
      <c r="F59" s="244" t="s">
        <v>407</v>
      </c>
      <c r="G59" s="80">
        <v>-41642.9</v>
      </c>
    </row>
    <row r="60" spans="1:7" s="223" customFormat="1">
      <c r="A60" s="79"/>
      <c r="B60" s="79"/>
      <c r="C60" s="241"/>
      <c r="D60" s="241"/>
      <c r="E60" s="241"/>
      <c r="F60" s="239" t="s">
        <v>4</v>
      </c>
      <c r="G60" s="241"/>
    </row>
    <row r="61" spans="1:7" s="223" customFormat="1">
      <c r="A61" s="79"/>
      <c r="B61" s="79"/>
      <c r="C61" s="241"/>
      <c r="D61" s="241"/>
      <c r="E61" s="241"/>
      <c r="F61" s="239" t="s">
        <v>221</v>
      </c>
      <c r="G61" s="80">
        <v>-41642.9</v>
      </c>
    </row>
    <row r="62" spans="1:7" s="223" customFormat="1" ht="33">
      <c r="A62" s="79"/>
      <c r="B62" s="79"/>
      <c r="C62" s="241"/>
      <c r="D62" s="243" t="s">
        <v>232</v>
      </c>
      <c r="E62" s="243" t="s">
        <v>172</v>
      </c>
      <c r="F62" s="244" t="s">
        <v>408</v>
      </c>
      <c r="G62" s="80">
        <v>-1255.8</v>
      </c>
    </row>
    <row r="63" spans="1:7" s="223" customFormat="1">
      <c r="A63" s="79"/>
      <c r="B63" s="79"/>
      <c r="C63" s="241"/>
      <c r="D63" s="241"/>
      <c r="E63" s="241"/>
      <c r="F63" s="239" t="s">
        <v>4</v>
      </c>
      <c r="G63" s="241"/>
    </row>
    <row r="64" spans="1:7" s="223" customFormat="1">
      <c r="A64" s="79"/>
      <c r="B64" s="79"/>
      <c r="C64" s="241"/>
      <c r="D64" s="241"/>
      <c r="E64" s="241"/>
      <c r="F64" s="239" t="s">
        <v>221</v>
      </c>
      <c r="G64" s="80">
        <v>-1255.8</v>
      </c>
    </row>
    <row r="65" spans="1:7" s="223" customFormat="1">
      <c r="A65" s="79"/>
      <c r="B65" s="79"/>
      <c r="C65" s="237" t="s">
        <v>409</v>
      </c>
      <c r="D65" s="241"/>
      <c r="E65" s="241"/>
      <c r="F65" s="240" t="s">
        <v>410</v>
      </c>
      <c r="G65" s="82">
        <v>-301000</v>
      </c>
    </row>
    <row r="66" spans="1:7" s="223" customFormat="1">
      <c r="A66" s="79"/>
      <c r="B66" s="241"/>
      <c r="C66" s="241"/>
      <c r="D66" s="241"/>
      <c r="E66" s="241"/>
      <c r="F66" s="239" t="s">
        <v>4</v>
      </c>
      <c r="G66" s="241"/>
    </row>
    <row r="67" spans="1:7" s="223" customFormat="1" ht="49.5">
      <c r="A67" s="79"/>
      <c r="B67" s="241"/>
      <c r="C67" s="241"/>
      <c r="D67" s="243" t="s">
        <v>191</v>
      </c>
      <c r="E67" s="243" t="s">
        <v>62</v>
      </c>
      <c r="F67" s="244" t="s">
        <v>411</v>
      </c>
      <c r="G67" s="80">
        <v>-300000</v>
      </c>
    </row>
    <row r="68" spans="1:7" s="223" customFormat="1">
      <c r="A68" s="79"/>
      <c r="B68" s="241"/>
      <c r="C68" s="241"/>
      <c r="D68" s="241"/>
      <c r="E68" s="241"/>
      <c r="F68" s="239" t="s">
        <v>4</v>
      </c>
      <c r="G68" s="241"/>
    </row>
    <row r="69" spans="1:7" s="223" customFormat="1">
      <c r="A69" s="79"/>
      <c r="B69" s="241"/>
      <c r="C69" s="241"/>
      <c r="D69" s="241"/>
      <c r="E69" s="241"/>
      <c r="F69" s="239" t="s">
        <v>190</v>
      </c>
      <c r="G69" s="80">
        <v>-300000</v>
      </c>
    </row>
    <row r="70" spans="1:7" s="223" customFormat="1" ht="33">
      <c r="A70" s="79"/>
      <c r="B70" s="241"/>
      <c r="C70" s="241"/>
      <c r="D70" s="243" t="s">
        <v>197</v>
      </c>
      <c r="E70" s="243" t="s">
        <v>62</v>
      </c>
      <c r="F70" s="244" t="s">
        <v>412</v>
      </c>
      <c r="G70" s="80">
        <v>-1000</v>
      </c>
    </row>
    <row r="71" spans="1:7" s="223" customFormat="1">
      <c r="A71" s="79"/>
      <c r="B71" s="241"/>
      <c r="C71" s="241"/>
      <c r="D71" s="241"/>
      <c r="E71" s="241"/>
      <c r="F71" s="239" t="s">
        <v>4</v>
      </c>
      <c r="G71" s="241"/>
    </row>
    <row r="72" spans="1:7" s="223" customFormat="1">
      <c r="A72" s="79"/>
      <c r="B72" s="241"/>
      <c r="C72" s="241"/>
      <c r="D72" s="241"/>
      <c r="E72" s="241"/>
      <c r="F72" s="239" t="s">
        <v>190</v>
      </c>
      <c r="G72" s="80">
        <v>-1000</v>
      </c>
    </row>
    <row r="73" spans="1:7" s="223" customFormat="1">
      <c r="A73" s="79"/>
      <c r="B73" s="237" t="s">
        <v>409</v>
      </c>
      <c r="C73" s="241"/>
      <c r="D73" s="241"/>
      <c r="E73" s="241"/>
      <c r="F73" s="240" t="s">
        <v>413</v>
      </c>
      <c r="G73" s="82">
        <v>-4658.7</v>
      </c>
    </row>
    <row r="74" spans="1:7" s="223" customFormat="1">
      <c r="A74" s="79"/>
      <c r="B74" s="241"/>
      <c r="C74" s="241"/>
      <c r="D74" s="241"/>
      <c r="E74" s="241"/>
      <c r="F74" s="239" t="s">
        <v>4</v>
      </c>
      <c r="G74" s="241"/>
    </row>
    <row r="75" spans="1:7" s="223" customFormat="1">
      <c r="A75" s="79"/>
      <c r="B75" s="241"/>
      <c r="C75" s="237" t="s">
        <v>404</v>
      </c>
      <c r="D75" s="241"/>
      <c r="E75" s="241"/>
      <c r="F75" s="240" t="s">
        <v>414</v>
      </c>
      <c r="G75" s="82">
        <v>-4658.7</v>
      </c>
    </row>
    <row r="76" spans="1:7" s="223" customFormat="1">
      <c r="A76" s="79"/>
      <c r="B76" s="241"/>
      <c r="C76" s="241"/>
      <c r="D76" s="241"/>
      <c r="E76" s="241"/>
      <c r="F76" s="239" t="s">
        <v>4</v>
      </c>
      <c r="G76" s="241"/>
    </row>
    <row r="77" spans="1:7" s="223" customFormat="1" ht="49.5">
      <c r="A77" s="79"/>
      <c r="B77" s="241"/>
      <c r="C77" s="241"/>
      <c r="D77" s="243" t="s">
        <v>248</v>
      </c>
      <c r="E77" s="243" t="s">
        <v>62</v>
      </c>
      <c r="F77" s="244" t="s">
        <v>415</v>
      </c>
      <c r="G77" s="80">
        <v>-2139.6</v>
      </c>
    </row>
    <row r="78" spans="1:7" s="223" customFormat="1">
      <c r="A78" s="79"/>
      <c r="B78" s="241"/>
      <c r="C78" s="241"/>
      <c r="D78" s="241"/>
      <c r="E78" s="241"/>
      <c r="F78" s="239" t="s">
        <v>4</v>
      </c>
      <c r="G78" s="241"/>
    </row>
    <row r="79" spans="1:7" s="223" customFormat="1">
      <c r="A79" s="79"/>
      <c r="B79" s="241"/>
      <c r="C79" s="241"/>
      <c r="D79" s="241"/>
      <c r="E79" s="241"/>
      <c r="F79" s="239" t="s">
        <v>247</v>
      </c>
      <c r="G79" s="80">
        <v>-2139.6</v>
      </c>
    </row>
    <row r="80" spans="1:7" s="223" customFormat="1" ht="33">
      <c r="A80" s="79"/>
      <c r="B80" s="241"/>
      <c r="C80" s="241"/>
      <c r="D80" s="243" t="s">
        <v>248</v>
      </c>
      <c r="E80" s="243" t="s">
        <v>142</v>
      </c>
      <c r="F80" s="244" t="s">
        <v>416</v>
      </c>
      <c r="G80" s="80">
        <v>-567.9</v>
      </c>
    </row>
    <row r="81" spans="1:7" s="223" customFormat="1">
      <c r="A81" s="79"/>
      <c r="B81" s="241"/>
      <c r="C81" s="241"/>
      <c r="D81" s="241"/>
      <c r="E81" s="241"/>
      <c r="F81" s="239" t="s">
        <v>4</v>
      </c>
      <c r="G81" s="241"/>
    </row>
    <row r="82" spans="1:7" s="223" customFormat="1">
      <c r="A82" s="79"/>
      <c r="B82" s="241"/>
      <c r="C82" s="241"/>
      <c r="D82" s="241"/>
      <c r="E82" s="241"/>
      <c r="F82" s="239" t="s">
        <v>247</v>
      </c>
      <c r="G82" s="80">
        <v>-567.9</v>
      </c>
    </row>
    <row r="83" spans="1:7" s="223" customFormat="1" ht="33">
      <c r="A83" s="79"/>
      <c r="B83" s="241"/>
      <c r="C83" s="241"/>
      <c r="D83" s="243" t="s">
        <v>248</v>
      </c>
      <c r="E83" s="243" t="s">
        <v>172</v>
      </c>
      <c r="F83" s="244" t="s">
        <v>417</v>
      </c>
      <c r="G83" s="80">
        <v>-1951.2</v>
      </c>
    </row>
    <row r="84" spans="1:7" s="223" customFormat="1">
      <c r="A84" s="79"/>
      <c r="B84" s="241"/>
      <c r="C84" s="241"/>
      <c r="D84" s="241"/>
      <c r="E84" s="241"/>
      <c r="F84" s="239" t="s">
        <v>4</v>
      </c>
      <c r="G84" s="241"/>
    </row>
    <row r="85" spans="1:7" s="223" customFormat="1">
      <c r="A85" s="79"/>
      <c r="B85" s="241"/>
      <c r="C85" s="241"/>
      <c r="D85" s="241"/>
      <c r="E85" s="241"/>
      <c r="F85" s="239" t="s">
        <v>247</v>
      </c>
      <c r="G85" s="80">
        <v>-1951.2</v>
      </c>
    </row>
    <row r="86" spans="1:7" s="223" customFormat="1" ht="33">
      <c r="A86" s="79"/>
      <c r="B86" s="237" t="s">
        <v>418</v>
      </c>
      <c r="C86" s="241"/>
      <c r="D86" s="241"/>
      <c r="E86" s="241"/>
      <c r="F86" s="240" t="s">
        <v>419</v>
      </c>
      <c r="G86" s="82">
        <v>-21771.200000000001</v>
      </c>
    </row>
    <row r="87" spans="1:7" s="223" customFormat="1">
      <c r="A87" s="79"/>
      <c r="B87" s="241"/>
      <c r="C87" s="241"/>
      <c r="D87" s="241"/>
      <c r="E87" s="241"/>
      <c r="F87" s="239" t="s">
        <v>4</v>
      </c>
      <c r="G87" s="241"/>
    </row>
    <row r="88" spans="1:7" s="223" customFormat="1" ht="33">
      <c r="A88" s="79"/>
      <c r="B88" s="241"/>
      <c r="C88" s="237" t="s">
        <v>25</v>
      </c>
      <c r="D88" s="241"/>
      <c r="E88" s="241"/>
      <c r="F88" s="240" t="s">
        <v>419</v>
      </c>
      <c r="G88" s="82">
        <v>-21771.200000000001</v>
      </c>
    </row>
    <row r="89" spans="1:7" s="223" customFormat="1">
      <c r="A89" s="79"/>
      <c r="B89" s="241"/>
      <c r="C89" s="241"/>
      <c r="D89" s="241"/>
      <c r="E89" s="241"/>
      <c r="F89" s="239" t="s">
        <v>4</v>
      </c>
      <c r="G89" s="241"/>
    </row>
    <row r="90" spans="1:7" s="223" customFormat="1" ht="49.5">
      <c r="A90" s="79"/>
      <c r="B90" s="241"/>
      <c r="C90" s="241"/>
      <c r="D90" s="243" t="s">
        <v>266</v>
      </c>
      <c r="E90" s="243" t="s">
        <v>62</v>
      </c>
      <c r="F90" s="244" t="s">
        <v>420</v>
      </c>
      <c r="G90" s="80">
        <v>-13150</v>
      </c>
    </row>
    <row r="91" spans="1:7" s="223" customFormat="1">
      <c r="A91" s="79"/>
      <c r="B91" s="241"/>
      <c r="C91" s="241"/>
      <c r="D91" s="241"/>
      <c r="E91" s="241"/>
      <c r="F91" s="239" t="s">
        <v>4</v>
      </c>
      <c r="G91" s="241"/>
    </row>
    <row r="92" spans="1:7" s="223" customFormat="1">
      <c r="A92" s="79"/>
      <c r="B92" s="241"/>
      <c r="C92" s="241"/>
      <c r="D92" s="241"/>
      <c r="E92" s="241"/>
      <c r="F92" s="239" t="s">
        <v>265</v>
      </c>
      <c r="G92" s="80">
        <v>-13150</v>
      </c>
    </row>
    <row r="93" spans="1:7" s="223" customFormat="1" ht="49.5">
      <c r="A93" s="79"/>
      <c r="B93" s="241"/>
      <c r="C93" s="241"/>
      <c r="D93" s="243" t="s">
        <v>150</v>
      </c>
      <c r="E93" s="243" t="s">
        <v>142</v>
      </c>
      <c r="F93" s="244" t="s">
        <v>421</v>
      </c>
      <c r="G93" s="80">
        <v>-8621.2000000000007</v>
      </c>
    </row>
    <row r="94" spans="1:7" s="223" customFormat="1">
      <c r="A94" s="79"/>
      <c r="B94" s="241"/>
      <c r="C94" s="241"/>
      <c r="D94" s="241"/>
      <c r="E94" s="241"/>
      <c r="F94" s="239" t="s">
        <v>4</v>
      </c>
      <c r="G94" s="241"/>
    </row>
    <row r="95" spans="1:7" s="223" customFormat="1">
      <c r="A95" s="79"/>
      <c r="B95" s="241"/>
      <c r="C95" s="241"/>
      <c r="D95" s="241"/>
      <c r="E95" s="241"/>
      <c r="F95" s="239" t="s">
        <v>98</v>
      </c>
      <c r="G95" s="80">
        <v>-8621.2000000000007</v>
      </c>
    </row>
    <row r="96" spans="1:7" s="223" customFormat="1">
      <c r="A96" s="79"/>
      <c r="B96" s="237" t="s">
        <v>422</v>
      </c>
      <c r="C96" s="241"/>
      <c r="D96" s="241"/>
      <c r="E96" s="241"/>
      <c r="F96" s="240" t="s">
        <v>423</v>
      </c>
      <c r="G96" s="82">
        <v>-1817937.4</v>
      </c>
    </row>
    <row r="97" spans="1:7" s="223" customFormat="1">
      <c r="A97" s="79"/>
      <c r="B97" s="241"/>
      <c r="C97" s="241"/>
      <c r="D97" s="241"/>
      <c r="E97" s="241"/>
      <c r="F97" s="239" t="s">
        <v>4</v>
      </c>
      <c r="G97" s="241"/>
    </row>
    <row r="98" spans="1:7" s="223" customFormat="1">
      <c r="A98" s="241"/>
      <c r="B98" s="241"/>
      <c r="C98" s="237" t="s">
        <v>25</v>
      </c>
      <c r="D98" s="241"/>
      <c r="E98" s="241"/>
      <c r="F98" s="240" t="s">
        <v>423</v>
      </c>
      <c r="G98" s="82">
        <v>-1817937.4</v>
      </c>
    </row>
    <row r="99" spans="1:7" s="223" customFormat="1">
      <c r="A99" s="241"/>
      <c r="B99" s="241"/>
      <c r="C99" s="241"/>
      <c r="D99" s="241"/>
      <c r="E99" s="241"/>
      <c r="F99" s="239" t="s">
        <v>4</v>
      </c>
      <c r="G99" s="241"/>
    </row>
    <row r="100" spans="1:7" s="223" customFormat="1">
      <c r="A100" s="241"/>
      <c r="B100" s="241"/>
      <c r="C100" s="241"/>
      <c r="D100" s="243" t="s">
        <v>222</v>
      </c>
      <c r="E100" s="243" t="s">
        <v>228</v>
      </c>
      <c r="F100" s="244" t="s">
        <v>424</v>
      </c>
      <c r="G100" s="80">
        <v>-1817937.4</v>
      </c>
    </row>
    <row r="101" spans="1:7" s="223" customFormat="1">
      <c r="A101" s="241"/>
      <c r="B101" s="241"/>
      <c r="C101" s="241"/>
      <c r="D101" s="241"/>
      <c r="E101" s="241"/>
      <c r="F101" s="239" t="s">
        <v>4</v>
      </c>
      <c r="G101" s="241"/>
    </row>
    <row r="102" spans="1:7" s="223" customFormat="1">
      <c r="A102" s="241"/>
      <c r="B102" s="241"/>
      <c r="C102" s="241"/>
      <c r="D102" s="241"/>
      <c r="E102" s="241"/>
      <c r="F102" s="239" t="s">
        <v>221</v>
      </c>
      <c r="G102" s="80">
        <v>-1817937.4</v>
      </c>
    </row>
    <row r="103" spans="1:7" s="223" customFormat="1" ht="33">
      <c r="A103" s="237" t="s">
        <v>409</v>
      </c>
      <c r="B103" s="241"/>
      <c r="C103" s="241"/>
      <c r="D103" s="241"/>
      <c r="E103" s="241"/>
      <c r="F103" s="240" t="s">
        <v>425</v>
      </c>
      <c r="G103" s="82">
        <v>-1112703.5</v>
      </c>
    </row>
    <row r="104" spans="1:7" s="223" customFormat="1">
      <c r="A104" s="241"/>
      <c r="B104" s="241"/>
      <c r="C104" s="241"/>
      <c r="D104" s="241"/>
      <c r="E104" s="241"/>
      <c r="F104" s="239" t="s">
        <v>4</v>
      </c>
      <c r="G104" s="241"/>
    </row>
    <row r="105" spans="1:7" s="223" customFormat="1">
      <c r="A105" s="241"/>
      <c r="B105" s="237" t="s">
        <v>25</v>
      </c>
      <c r="C105" s="241"/>
      <c r="D105" s="241"/>
      <c r="E105" s="241"/>
      <c r="F105" s="240" t="s">
        <v>426</v>
      </c>
      <c r="G105" s="82">
        <v>-927775.8</v>
      </c>
    </row>
    <row r="106" spans="1:7" s="223" customFormat="1">
      <c r="A106" s="241"/>
      <c r="B106" s="241"/>
      <c r="C106" s="241"/>
      <c r="D106" s="241"/>
      <c r="E106" s="241"/>
      <c r="F106" s="239" t="s">
        <v>4</v>
      </c>
      <c r="G106" s="241"/>
    </row>
    <row r="107" spans="1:7" s="223" customFormat="1">
      <c r="A107" s="241"/>
      <c r="B107" s="241"/>
      <c r="C107" s="237" t="s">
        <v>25</v>
      </c>
      <c r="D107" s="241"/>
      <c r="E107" s="241"/>
      <c r="F107" s="240" t="s">
        <v>427</v>
      </c>
      <c r="G107" s="82">
        <v>-888340.7</v>
      </c>
    </row>
    <row r="108" spans="1:7" s="223" customFormat="1">
      <c r="A108" s="241"/>
      <c r="B108" s="241"/>
      <c r="C108" s="241"/>
      <c r="D108" s="241"/>
      <c r="E108" s="241"/>
      <c r="F108" s="239" t="s">
        <v>4</v>
      </c>
      <c r="G108" s="241"/>
    </row>
    <row r="109" spans="1:7" s="223" customFormat="1" ht="49.5">
      <c r="A109" s="241"/>
      <c r="B109" s="241"/>
      <c r="C109" s="241"/>
      <c r="D109" s="243" t="s">
        <v>280</v>
      </c>
      <c r="E109" s="243" t="s">
        <v>62</v>
      </c>
      <c r="F109" s="244" t="s">
        <v>428</v>
      </c>
      <c r="G109" s="80">
        <v>-127123.5</v>
      </c>
    </row>
    <row r="110" spans="1:7" s="223" customFormat="1">
      <c r="A110" s="241"/>
      <c r="B110" s="241"/>
      <c r="C110" s="241"/>
      <c r="D110" s="241"/>
      <c r="E110" s="241"/>
      <c r="F110" s="239" t="s">
        <v>4</v>
      </c>
      <c r="G110" s="241"/>
    </row>
    <row r="111" spans="1:7" s="223" customFormat="1">
      <c r="A111" s="241"/>
      <c r="B111" s="241"/>
      <c r="C111" s="241"/>
      <c r="D111" s="241"/>
      <c r="E111" s="241"/>
      <c r="F111" s="239" t="s">
        <v>279</v>
      </c>
      <c r="G111" s="80">
        <v>-127123.5</v>
      </c>
    </row>
    <row r="112" spans="1:7" s="223" customFormat="1" ht="33">
      <c r="A112" s="241"/>
      <c r="B112" s="241"/>
      <c r="C112" s="241"/>
      <c r="D112" s="243" t="s">
        <v>280</v>
      </c>
      <c r="E112" s="243" t="s">
        <v>142</v>
      </c>
      <c r="F112" s="244" t="s">
        <v>429</v>
      </c>
      <c r="G112" s="80">
        <v>-10084.200000000001</v>
      </c>
    </row>
    <row r="113" spans="1:7" s="223" customFormat="1">
      <c r="A113" s="241"/>
      <c r="B113" s="241"/>
      <c r="C113" s="241"/>
      <c r="D113" s="241"/>
      <c r="E113" s="241"/>
      <c r="F113" s="239" t="s">
        <v>4</v>
      </c>
      <c r="G113" s="241"/>
    </row>
    <row r="114" spans="1:7" s="223" customFormat="1">
      <c r="A114" s="79"/>
      <c r="B114" s="245"/>
      <c r="C114" s="241"/>
      <c r="D114" s="241"/>
      <c r="E114" s="241"/>
      <c r="F114" s="239" t="s">
        <v>279</v>
      </c>
      <c r="G114" s="80">
        <v>-10084.200000000001</v>
      </c>
    </row>
    <row r="115" spans="1:7" s="223" customFormat="1" ht="33">
      <c r="A115" s="79"/>
      <c r="B115" s="245"/>
      <c r="C115" s="241"/>
      <c r="D115" s="243" t="s">
        <v>280</v>
      </c>
      <c r="E115" s="243" t="s">
        <v>288</v>
      </c>
      <c r="F115" s="244" t="s">
        <v>430</v>
      </c>
      <c r="G115" s="80">
        <v>-13177</v>
      </c>
    </row>
    <row r="116" spans="1:7" s="223" customFormat="1">
      <c r="A116" s="79"/>
      <c r="B116" s="245"/>
      <c r="C116" s="241"/>
      <c r="D116" s="241"/>
      <c r="E116" s="241"/>
      <c r="F116" s="239" t="s">
        <v>4</v>
      </c>
      <c r="G116" s="241"/>
    </row>
    <row r="117" spans="1:7" s="223" customFormat="1">
      <c r="A117" s="79"/>
      <c r="B117" s="245"/>
      <c r="C117" s="241"/>
      <c r="D117" s="241"/>
      <c r="E117" s="241"/>
      <c r="F117" s="239" t="s">
        <v>279</v>
      </c>
      <c r="G117" s="80">
        <v>-13177</v>
      </c>
    </row>
    <row r="118" spans="1:7" s="223" customFormat="1" ht="66">
      <c r="A118" s="79"/>
      <c r="B118" s="245"/>
      <c r="C118" s="241"/>
      <c r="D118" s="243" t="s">
        <v>280</v>
      </c>
      <c r="E118" s="243" t="s">
        <v>147</v>
      </c>
      <c r="F118" s="244" t="s">
        <v>431</v>
      </c>
      <c r="G118" s="80">
        <v>-3495.7</v>
      </c>
    </row>
    <row r="119" spans="1:7" s="223" customFormat="1">
      <c r="A119" s="79"/>
      <c r="B119" s="245"/>
      <c r="C119" s="241"/>
      <c r="D119" s="241"/>
      <c r="E119" s="241"/>
      <c r="F119" s="239" t="s">
        <v>4</v>
      </c>
      <c r="G119" s="241"/>
    </row>
    <row r="120" spans="1:7" s="223" customFormat="1">
      <c r="A120" s="79"/>
      <c r="B120" s="245"/>
      <c r="C120" s="241"/>
      <c r="D120" s="241"/>
      <c r="E120" s="241"/>
      <c r="F120" s="239" t="s">
        <v>279</v>
      </c>
      <c r="G120" s="80">
        <v>-3495.7</v>
      </c>
    </row>
    <row r="121" spans="1:7" s="223" customFormat="1" ht="33">
      <c r="A121" s="79"/>
      <c r="B121" s="245"/>
      <c r="C121" s="241"/>
      <c r="D121" s="243" t="s">
        <v>280</v>
      </c>
      <c r="E121" s="243" t="s">
        <v>293</v>
      </c>
      <c r="F121" s="244" t="s">
        <v>432</v>
      </c>
      <c r="G121" s="80">
        <v>-15723.8</v>
      </c>
    </row>
    <row r="122" spans="1:7" s="223" customFormat="1">
      <c r="A122" s="79"/>
      <c r="B122" s="245"/>
      <c r="C122" s="241"/>
      <c r="D122" s="241"/>
      <c r="E122" s="241"/>
      <c r="F122" s="239" t="s">
        <v>4</v>
      </c>
      <c r="G122" s="241"/>
    </row>
    <row r="123" spans="1:7" s="223" customFormat="1">
      <c r="A123" s="79"/>
      <c r="B123" s="245"/>
      <c r="C123" s="241"/>
      <c r="D123" s="241"/>
      <c r="E123" s="241"/>
      <c r="F123" s="239" t="s">
        <v>279</v>
      </c>
      <c r="G123" s="80">
        <v>-15723.8</v>
      </c>
    </row>
    <row r="124" spans="1:7" s="223" customFormat="1">
      <c r="A124" s="79"/>
      <c r="B124" s="245"/>
      <c r="C124" s="241"/>
      <c r="D124" s="243" t="s">
        <v>280</v>
      </c>
      <c r="E124" s="243" t="s">
        <v>172</v>
      </c>
      <c r="F124" s="244" t="s">
        <v>433</v>
      </c>
      <c r="G124" s="80">
        <v>-718736.5</v>
      </c>
    </row>
    <row r="125" spans="1:7" s="223" customFormat="1">
      <c r="A125" s="79"/>
      <c r="B125" s="245"/>
      <c r="C125" s="241"/>
      <c r="D125" s="241"/>
      <c r="E125" s="241"/>
      <c r="F125" s="239" t="s">
        <v>4</v>
      </c>
      <c r="G125" s="241"/>
    </row>
    <row r="126" spans="1:7" s="223" customFormat="1">
      <c r="A126" s="79"/>
      <c r="B126" s="245"/>
      <c r="C126" s="241"/>
      <c r="D126" s="241"/>
      <c r="E126" s="241"/>
      <c r="F126" s="239" t="s">
        <v>279</v>
      </c>
      <c r="G126" s="80">
        <v>-718736.5</v>
      </c>
    </row>
    <row r="127" spans="1:7" s="223" customFormat="1">
      <c r="A127" s="79"/>
      <c r="B127" s="246"/>
      <c r="C127" s="237" t="s">
        <v>409</v>
      </c>
      <c r="D127" s="241"/>
      <c r="E127" s="241"/>
      <c r="F127" s="240" t="s">
        <v>1171</v>
      </c>
      <c r="G127" s="82">
        <v>-39435.1</v>
      </c>
    </row>
    <row r="128" spans="1:7" s="223" customFormat="1">
      <c r="A128" s="79"/>
      <c r="B128" s="245"/>
      <c r="C128" s="241"/>
      <c r="D128" s="241"/>
      <c r="E128" s="241"/>
      <c r="F128" s="239" t="s">
        <v>4</v>
      </c>
      <c r="G128" s="241"/>
    </row>
    <row r="129" spans="1:7" s="223" customFormat="1">
      <c r="A129" s="79"/>
      <c r="B129" s="245"/>
      <c r="C129" s="241"/>
      <c r="D129" s="243" t="s">
        <v>1163</v>
      </c>
      <c r="E129" s="243" t="s">
        <v>62</v>
      </c>
      <c r="F129" s="244" t="s">
        <v>1172</v>
      </c>
      <c r="G129" s="80">
        <v>-18677.099999999999</v>
      </c>
    </row>
    <row r="130" spans="1:7" s="223" customFormat="1">
      <c r="A130" s="79"/>
      <c r="B130" s="241"/>
      <c r="C130" s="241"/>
      <c r="D130" s="241"/>
      <c r="E130" s="241"/>
      <c r="F130" s="239" t="s">
        <v>4</v>
      </c>
      <c r="G130" s="241"/>
    </row>
    <row r="131" spans="1:7" s="223" customFormat="1">
      <c r="A131" s="79"/>
      <c r="B131" s="241"/>
      <c r="C131" s="241"/>
      <c r="D131" s="241"/>
      <c r="E131" s="241"/>
      <c r="F131" s="239" t="s">
        <v>1162</v>
      </c>
      <c r="G131" s="80">
        <v>-18677.099999999999</v>
      </c>
    </row>
    <row r="132" spans="1:7" s="223" customFormat="1">
      <c r="A132" s="79"/>
      <c r="B132" s="241"/>
      <c r="C132" s="241"/>
      <c r="D132" s="243" t="s">
        <v>1163</v>
      </c>
      <c r="E132" s="243" t="s">
        <v>172</v>
      </c>
      <c r="F132" s="244" t="s">
        <v>1143</v>
      </c>
      <c r="G132" s="80">
        <v>-20758</v>
      </c>
    </row>
    <row r="133" spans="1:7" s="223" customFormat="1">
      <c r="A133" s="79"/>
      <c r="B133" s="241"/>
      <c r="C133" s="241"/>
      <c r="D133" s="241"/>
      <c r="E133" s="241"/>
      <c r="F133" s="239" t="s">
        <v>4</v>
      </c>
      <c r="G133" s="241"/>
    </row>
    <row r="134" spans="1:7" s="223" customFormat="1">
      <c r="A134" s="79"/>
      <c r="B134" s="241"/>
      <c r="C134" s="241"/>
      <c r="D134" s="241"/>
      <c r="E134" s="241"/>
      <c r="F134" s="239" t="s">
        <v>1162</v>
      </c>
      <c r="G134" s="80">
        <v>-20758</v>
      </c>
    </row>
    <row r="135" spans="1:7" s="223" customFormat="1">
      <c r="A135" s="79"/>
      <c r="B135" s="237" t="s">
        <v>409</v>
      </c>
      <c r="C135" s="241"/>
      <c r="D135" s="241"/>
      <c r="E135" s="241"/>
      <c r="F135" s="240" t="s">
        <v>434</v>
      </c>
      <c r="G135" s="82">
        <v>-112107.9</v>
      </c>
    </row>
    <row r="136" spans="1:7" s="223" customFormat="1">
      <c r="A136" s="79"/>
      <c r="B136" s="241"/>
      <c r="C136" s="241"/>
      <c r="D136" s="241"/>
      <c r="E136" s="241"/>
      <c r="F136" s="239" t="s">
        <v>4</v>
      </c>
      <c r="G136" s="241"/>
    </row>
    <row r="137" spans="1:7" s="223" customFormat="1">
      <c r="A137" s="79"/>
      <c r="B137" s="241"/>
      <c r="C137" s="237" t="s">
        <v>25</v>
      </c>
      <c r="D137" s="241"/>
      <c r="E137" s="241"/>
      <c r="F137" s="240" t="s">
        <v>435</v>
      </c>
      <c r="G137" s="82">
        <v>-2000</v>
      </c>
    </row>
    <row r="138" spans="1:7" s="223" customFormat="1">
      <c r="A138" s="79"/>
      <c r="B138" s="241"/>
      <c r="C138" s="241"/>
      <c r="D138" s="241"/>
      <c r="E138" s="241"/>
      <c r="F138" s="239" t="s">
        <v>4</v>
      </c>
      <c r="G138" s="241"/>
    </row>
    <row r="139" spans="1:7" s="223" customFormat="1" ht="33">
      <c r="A139" s="79"/>
      <c r="B139" s="241"/>
      <c r="C139" s="241"/>
      <c r="D139" s="243" t="s">
        <v>160</v>
      </c>
      <c r="E139" s="243" t="s">
        <v>62</v>
      </c>
      <c r="F139" s="244" t="s">
        <v>436</v>
      </c>
      <c r="G139" s="80">
        <v>-2000</v>
      </c>
    </row>
    <row r="140" spans="1:7" s="223" customFormat="1">
      <c r="A140" s="79"/>
      <c r="B140" s="241"/>
      <c r="C140" s="241"/>
      <c r="D140" s="241"/>
      <c r="E140" s="241"/>
      <c r="F140" s="239" t="s">
        <v>4</v>
      </c>
      <c r="G140" s="241"/>
    </row>
    <row r="141" spans="1:7" s="223" customFormat="1">
      <c r="A141" s="79"/>
      <c r="B141" s="241"/>
      <c r="C141" s="241"/>
      <c r="D141" s="241"/>
      <c r="E141" s="241"/>
      <c r="F141" s="239" t="s">
        <v>159</v>
      </c>
      <c r="G141" s="80">
        <v>-2000</v>
      </c>
    </row>
    <row r="142" spans="1:7" s="223" customFormat="1">
      <c r="A142" s="79"/>
      <c r="B142" s="241"/>
      <c r="C142" s="237" t="s">
        <v>404</v>
      </c>
      <c r="D142" s="241"/>
      <c r="E142" s="241"/>
      <c r="F142" s="240" t="s">
        <v>437</v>
      </c>
      <c r="G142" s="82">
        <v>-110107.9</v>
      </c>
    </row>
    <row r="143" spans="1:7" s="223" customFormat="1">
      <c r="A143" s="79"/>
      <c r="B143" s="241"/>
      <c r="C143" s="241"/>
      <c r="D143" s="241"/>
      <c r="E143" s="241"/>
      <c r="F143" s="239" t="s">
        <v>4</v>
      </c>
      <c r="G143" s="241"/>
    </row>
    <row r="144" spans="1:7" s="223" customFormat="1" ht="33">
      <c r="A144" s="79"/>
      <c r="B144" s="241"/>
      <c r="C144" s="241"/>
      <c r="D144" s="243" t="s">
        <v>314</v>
      </c>
      <c r="E144" s="243" t="s">
        <v>62</v>
      </c>
      <c r="F144" s="244" t="s">
        <v>438</v>
      </c>
      <c r="G144" s="80">
        <v>-13107.9</v>
      </c>
    </row>
    <row r="145" spans="1:7" s="223" customFormat="1">
      <c r="A145" s="79"/>
      <c r="B145" s="241"/>
      <c r="C145" s="241"/>
      <c r="D145" s="241"/>
      <c r="E145" s="241"/>
      <c r="F145" s="239" t="s">
        <v>4</v>
      </c>
      <c r="G145" s="241"/>
    </row>
    <row r="146" spans="1:7" s="223" customFormat="1">
      <c r="A146" s="79"/>
      <c r="B146" s="241"/>
      <c r="C146" s="241"/>
      <c r="D146" s="241"/>
      <c r="E146" s="241"/>
      <c r="F146" s="239" t="s">
        <v>313</v>
      </c>
      <c r="G146" s="80">
        <v>-13107.9</v>
      </c>
    </row>
    <row r="147" spans="1:7" s="223" customFormat="1" ht="49.5">
      <c r="A147" s="79"/>
      <c r="B147" s="241"/>
      <c r="C147" s="241"/>
      <c r="D147" s="243" t="s">
        <v>151</v>
      </c>
      <c r="E147" s="243" t="s">
        <v>62</v>
      </c>
      <c r="F147" s="244" t="s">
        <v>439</v>
      </c>
      <c r="G147" s="80">
        <v>-30000</v>
      </c>
    </row>
    <row r="148" spans="1:7" s="223" customFormat="1">
      <c r="A148" s="79"/>
      <c r="B148" s="241"/>
      <c r="C148" s="241"/>
      <c r="D148" s="241"/>
      <c r="E148" s="241"/>
      <c r="F148" s="239" t="s">
        <v>4</v>
      </c>
      <c r="G148" s="241"/>
    </row>
    <row r="149" spans="1:7" s="223" customFormat="1">
      <c r="A149" s="79"/>
      <c r="B149" s="241"/>
      <c r="C149" s="241"/>
      <c r="D149" s="241"/>
      <c r="E149" s="241"/>
      <c r="F149" s="239" t="s">
        <v>98</v>
      </c>
      <c r="G149" s="80">
        <v>-30000</v>
      </c>
    </row>
    <row r="150" spans="1:7" s="223" customFormat="1" ht="33">
      <c r="A150" s="79"/>
      <c r="B150" s="241"/>
      <c r="C150" s="241"/>
      <c r="D150" s="243" t="s">
        <v>151</v>
      </c>
      <c r="E150" s="243" t="s">
        <v>157</v>
      </c>
      <c r="F150" s="244" t="s">
        <v>440</v>
      </c>
      <c r="G150" s="80">
        <v>-67000</v>
      </c>
    </row>
    <row r="151" spans="1:7" s="223" customFormat="1">
      <c r="A151" s="79"/>
      <c r="B151" s="241"/>
      <c r="C151" s="241"/>
      <c r="D151" s="241"/>
      <c r="E151" s="241"/>
      <c r="F151" s="239" t="s">
        <v>4</v>
      </c>
      <c r="G151" s="241"/>
    </row>
    <row r="152" spans="1:7" s="223" customFormat="1">
      <c r="A152" s="79"/>
      <c r="B152" s="241"/>
      <c r="C152" s="241"/>
      <c r="D152" s="241"/>
      <c r="E152" s="241"/>
      <c r="F152" s="239" t="s">
        <v>98</v>
      </c>
      <c r="G152" s="80">
        <v>-67000</v>
      </c>
    </row>
    <row r="153" spans="1:7" s="223" customFormat="1">
      <c r="A153" s="79"/>
      <c r="B153" s="237" t="s">
        <v>441</v>
      </c>
      <c r="C153" s="241"/>
      <c r="D153" s="241"/>
      <c r="E153" s="241"/>
      <c r="F153" s="240" t="s">
        <v>442</v>
      </c>
      <c r="G153" s="82">
        <v>-51368.9</v>
      </c>
    </row>
    <row r="154" spans="1:7" s="223" customFormat="1">
      <c r="A154" s="79"/>
      <c r="B154" s="241"/>
      <c r="C154" s="241"/>
      <c r="D154" s="241"/>
      <c r="E154" s="241"/>
      <c r="F154" s="239" t="s">
        <v>4</v>
      </c>
      <c r="G154" s="241"/>
    </row>
    <row r="155" spans="1:7" s="223" customFormat="1">
      <c r="A155" s="79"/>
      <c r="B155" s="241"/>
      <c r="C155" s="237" t="s">
        <v>25</v>
      </c>
      <c r="D155" s="241"/>
      <c r="E155" s="241"/>
      <c r="F155" s="240" t="s">
        <v>442</v>
      </c>
      <c r="G155" s="82">
        <v>-51368.9</v>
      </c>
    </row>
    <row r="156" spans="1:7" s="223" customFormat="1">
      <c r="A156" s="79"/>
      <c r="B156" s="241"/>
      <c r="C156" s="241"/>
      <c r="D156" s="241"/>
      <c r="E156" s="241"/>
      <c r="F156" s="239" t="s">
        <v>4</v>
      </c>
      <c r="G156" s="241"/>
    </row>
    <row r="157" spans="1:7" s="223" customFormat="1">
      <c r="A157" s="79"/>
      <c r="B157" s="241"/>
      <c r="C157" s="241"/>
      <c r="D157" s="243" t="s">
        <v>174</v>
      </c>
      <c r="E157" s="243" t="s">
        <v>62</v>
      </c>
      <c r="F157" s="244" t="s">
        <v>443</v>
      </c>
      <c r="G157" s="80">
        <v>-3372.6</v>
      </c>
    </row>
    <row r="158" spans="1:7" s="223" customFormat="1">
      <c r="A158" s="79"/>
      <c r="B158" s="241"/>
      <c r="C158" s="241"/>
      <c r="D158" s="241"/>
      <c r="E158" s="241"/>
      <c r="F158" s="239" t="s">
        <v>4</v>
      </c>
      <c r="G158" s="241"/>
    </row>
    <row r="159" spans="1:7" s="223" customFormat="1">
      <c r="A159" s="79"/>
      <c r="B159" s="241"/>
      <c r="C159" s="241"/>
      <c r="D159" s="241"/>
      <c r="E159" s="241"/>
      <c r="F159" s="239" t="s">
        <v>166</v>
      </c>
      <c r="G159" s="80">
        <v>-3372.6</v>
      </c>
    </row>
    <row r="160" spans="1:7" s="223" customFormat="1">
      <c r="A160" s="79"/>
      <c r="B160" s="241"/>
      <c r="C160" s="241"/>
      <c r="D160" s="243" t="s">
        <v>174</v>
      </c>
      <c r="E160" s="243" t="s">
        <v>118</v>
      </c>
      <c r="F160" s="244" t="s">
        <v>444</v>
      </c>
      <c r="G160" s="80">
        <v>-1563.5</v>
      </c>
    </row>
    <row r="161" spans="1:7" s="223" customFormat="1">
      <c r="A161" s="79"/>
      <c r="B161" s="241"/>
      <c r="C161" s="241"/>
      <c r="D161" s="241"/>
      <c r="E161" s="241"/>
      <c r="F161" s="239" t="s">
        <v>4</v>
      </c>
      <c r="G161" s="241"/>
    </row>
    <row r="162" spans="1:7" s="223" customFormat="1">
      <c r="A162" s="245"/>
      <c r="B162" s="241"/>
      <c r="C162" s="241"/>
      <c r="D162" s="241"/>
      <c r="E162" s="241"/>
      <c r="F162" s="239" t="s">
        <v>166</v>
      </c>
      <c r="G162" s="80">
        <v>-1563.5</v>
      </c>
    </row>
    <row r="163" spans="1:7" s="223" customFormat="1" ht="49.5">
      <c r="A163" s="245"/>
      <c r="B163" s="241"/>
      <c r="C163" s="241"/>
      <c r="D163" s="243" t="s">
        <v>174</v>
      </c>
      <c r="E163" s="243" t="s">
        <v>181</v>
      </c>
      <c r="F163" s="244" t="s">
        <v>445</v>
      </c>
      <c r="G163" s="80">
        <v>-7951.8</v>
      </c>
    </row>
    <row r="164" spans="1:7" s="223" customFormat="1">
      <c r="A164" s="245"/>
      <c r="B164" s="241"/>
      <c r="C164" s="241"/>
      <c r="D164" s="241"/>
      <c r="E164" s="241"/>
      <c r="F164" s="239" t="s">
        <v>4</v>
      </c>
      <c r="G164" s="241"/>
    </row>
    <row r="165" spans="1:7" s="223" customFormat="1">
      <c r="A165" s="245"/>
      <c r="B165" s="241"/>
      <c r="C165" s="241"/>
      <c r="D165" s="241"/>
      <c r="E165" s="241"/>
      <c r="F165" s="239" t="s">
        <v>166</v>
      </c>
      <c r="G165" s="80">
        <v>-7951.8</v>
      </c>
    </row>
    <row r="166" spans="1:7" s="223" customFormat="1" ht="33">
      <c r="A166" s="245"/>
      <c r="B166" s="241"/>
      <c r="C166" s="241"/>
      <c r="D166" s="243" t="s">
        <v>174</v>
      </c>
      <c r="E166" s="243" t="s">
        <v>184</v>
      </c>
      <c r="F166" s="244" t="s">
        <v>446</v>
      </c>
      <c r="G166" s="80">
        <v>-38481</v>
      </c>
    </row>
    <row r="167" spans="1:7" s="223" customFormat="1">
      <c r="A167" s="245"/>
      <c r="B167" s="241"/>
      <c r="C167" s="241"/>
      <c r="D167" s="241"/>
      <c r="E167" s="241"/>
      <c r="F167" s="239" t="s">
        <v>4</v>
      </c>
      <c r="G167" s="241"/>
    </row>
    <row r="168" spans="1:7" s="223" customFormat="1">
      <c r="A168" s="245"/>
      <c r="B168" s="241"/>
      <c r="C168" s="241"/>
      <c r="D168" s="241"/>
      <c r="E168" s="241"/>
      <c r="F168" s="239" t="s">
        <v>166</v>
      </c>
      <c r="G168" s="80">
        <v>-38481</v>
      </c>
    </row>
    <row r="169" spans="1:7" s="223" customFormat="1">
      <c r="A169" s="245"/>
      <c r="B169" s="237" t="s">
        <v>422</v>
      </c>
      <c r="C169" s="241"/>
      <c r="D169" s="241"/>
      <c r="E169" s="241"/>
      <c r="F169" s="240" t="s">
        <v>447</v>
      </c>
      <c r="G169" s="82">
        <v>-21450.9</v>
      </c>
    </row>
    <row r="170" spans="1:7" s="223" customFormat="1">
      <c r="A170" s="245"/>
      <c r="B170" s="241"/>
      <c r="C170" s="241"/>
      <c r="D170" s="241"/>
      <c r="E170" s="241"/>
      <c r="F170" s="239" t="s">
        <v>4</v>
      </c>
      <c r="G170" s="241"/>
    </row>
    <row r="171" spans="1:7" s="223" customFormat="1">
      <c r="A171" s="245"/>
      <c r="B171" s="241"/>
      <c r="C171" s="237" t="s">
        <v>25</v>
      </c>
      <c r="D171" s="241"/>
      <c r="E171" s="241"/>
      <c r="F171" s="240" t="s">
        <v>447</v>
      </c>
      <c r="G171" s="82">
        <v>-21450.9</v>
      </c>
    </row>
    <row r="172" spans="1:7" s="223" customFormat="1">
      <c r="A172" s="245"/>
      <c r="B172" s="241"/>
      <c r="C172" s="241"/>
      <c r="D172" s="241"/>
      <c r="E172" s="241"/>
      <c r="F172" s="239" t="s">
        <v>4</v>
      </c>
      <c r="G172" s="241"/>
    </row>
    <row r="173" spans="1:7" s="223" customFormat="1">
      <c r="A173" s="245"/>
      <c r="B173" s="241"/>
      <c r="C173" s="241"/>
      <c r="D173" s="243" t="s">
        <v>323</v>
      </c>
      <c r="E173" s="243" t="s">
        <v>62</v>
      </c>
      <c r="F173" s="244" t="s">
        <v>448</v>
      </c>
      <c r="G173" s="80">
        <v>-3000</v>
      </c>
    </row>
    <row r="174" spans="1:7" s="223" customFormat="1">
      <c r="A174" s="245"/>
      <c r="B174" s="241"/>
      <c r="C174" s="241"/>
      <c r="D174" s="241"/>
      <c r="E174" s="241"/>
      <c r="F174" s="239" t="s">
        <v>4</v>
      </c>
      <c r="G174" s="241"/>
    </row>
    <row r="175" spans="1:7" s="223" customFormat="1">
      <c r="A175" s="245"/>
      <c r="B175" s="241"/>
      <c r="C175" s="241"/>
      <c r="D175" s="241"/>
      <c r="E175" s="241"/>
      <c r="F175" s="239" t="s">
        <v>322</v>
      </c>
      <c r="G175" s="80">
        <v>-3000</v>
      </c>
    </row>
    <row r="176" spans="1:7" s="223" customFormat="1">
      <c r="A176" s="245"/>
      <c r="B176" s="241"/>
      <c r="C176" s="241"/>
      <c r="D176" s="243" t="s">
        <v>323</v>
      </c>
      <c r="E176" s="243" t="s">
        <v>172</v>
      </c>
      <c r="F176" s="244" t="s">
        <v>449</v>
      </c>
      <c r="G176" s="80">
        <v>-7013.1</v>
      </c>
    </row>
    <row r="177" spans="1:7" s="223" customFormat="1">
      <c r="A177" s="246"/>
      <c r="B177" s="241"/>
      <c r="C177" s="241"/>
      <c r="D177" s="241"/>
      <c r="E177" s="241"/>
      <c r="F177" s="239" t="s">
        <v>4</v>
      </c>
      <c r="G177" s="241"/>
    </row>
    <row r="178" spans="1:7" s="223" customFormat="1">
      <c r="A178" s="241"/>
      <c r="B178" s="241"/>
      <c r="C178" s="241"/>
      <c r="D178" s="241"/>
      <c r="E178" s="241"/>
      <c r="F178" s="239" t="s">
        <v>322</v>
      </c>
      <c r="G178" s="80">
        <v>-7013.1</v>
      </c>
    </row>
    <row r="179" spans="1:7" s="223" customFormat="1">
      <c r="A179" s="241"/>
      <c r="B179" s="241"/>
      <c r="C179" s="241"/>
      <c r="D179" s="243" t="s">
        <v>323</v>
      </c>
      <c r="E179" s="243" t="s">
        <v>187</v>
      </c>
      <c r="F179" s="244" t="s">
        <v>450</v>
      </c>
      <c r="G179" s="80">
        <v>-8683.4</v>
      </c>
    </row>
    <row r="180" spans="1:7" s="223" customFormat="1">
      <c r="A180" s="241"/>
      <c r="B180" s="241"/>
      <c r="C180" s="241"/>
      <c r="D180" s="241"/>
      <c r="E180" s="241"/>
      <c r="F180" s="239" t="s">
        <v>4</v>
      </c>
      <c r="G180" s="241"/>
    </row>
    <row r="181" spans="1:7" s="223" customFormat="1">
      <c r="A181" s="241"/>
      <c r="B181" s="241"/>
      <c r="C181" s="241"/>
      <c r="D181" s="241"/>
      <c r="E181" s="241"/>
      <c r="F181" s="239" t="s">
        <v>322</v>
      </c>
      <c r="G181" s="80">
        <v>-8683.4</v>
      </c>
    </row>
    <row r="182" spans="1:7" s="223" customFormat="1">
      <c r="A182" s="241"/>
      <c r="B182" s="241"/>
      <c r="C182" s="241"/>
      <c r="D182" s="243" t="s">
        <v>349</v>
      </c>
      <c r="E182" s="243" t="s">
        <v>62</v>
      </c>
      <c r="F182" s="244" t="s">
        <v>451</v>
      </c>
      <c r="G182" s="80">
        <v>-2754.4</v>
      </c>
    </row>
    <row r="183" spans="1:7" s="223" customFormat="1">
      <c r="A183" s="241"/>
      <c r="B183" s="241"/>
      <c r="C183" s="241"/>
      <c r="D183" s="241"/>
      <c r="E183" s="241"/>
      <c r="F183" s="239" t="s">
        <v>4</v>
      </c>
      <c r="G183" s="241"/>
    </row>
    <row r="184" spans="1:7" s="223" customFormat="1">
      <c r="A184" s="241"/>
      <c r="B184" s="241"/>
      <c r="C184" s="241"/>
      <c r="D184" s="241"/>
      <c r="E184" s="241"/>
      <c r="F184" s="239" t="s">
        <v>348</v>
      </c>
      <c r="G184" s="80">
        <v>-2754.4</v>
      </c>
    </row>
    <row r="185" spans="1:7" s="223" customFormat="1">
      <c r="A185" s="237" t="s">
        <v>452</v>
      </c>
      <c r="B185" s="241"/>
      <c r="C185" s="241"/>
      <c r="D185" s="241"/>
      <c r="E185" s="241"/>
      <c r="F185" s="240" t="s">
        <v>453</v>
      </c>
      <c r="G185" s="82">
        <v>-2183718.7999999998</v>
      </c>
    </row>
    <row r="186" spans="1:7" s="223" customFormat="1">
      <c r="A186" s="241"/>
      <c r="B186" s="241"/>
      <c r="C186" s="241"/>
      <c r="D186" s="241"/>
      <c r="E186" s="241"/>
      <c r="F186" s="239" t="s">
        <v>4</v>
      </c>
      <c r="G186" s="241"/>
    </row>
    <row r="187" spans="1:7" s="223" customFormat="1" ht="33">
      <c r="A187" s="241"/>
      <c r="B187" s="237" t="s">
        <v>25</v>
      </c>
      <c r="C187" s="241"/>
      <c r="D187" s="241"/>
      <c r="E187" s="241"/>
      <c r="F187" s="240" t="s">
        <v>454</v>
      </c>
      <c r="G187" s="82">
        <v>-6518.8</v>
      </c>
    </row>
    <row r="188" spans="1:7" s="223" customFormat="1">
      <c r="A188" s="241"/>
      <c r="B188" s="241"/>
      <c r="C188" s="241"/>
      <c r="D188" s="241"/>
      <c r="E188" s="241"/>
      <c r="F188" s="239" t="s">
        <v>4</v>
      </c>
      <c r="G188" s="241"/>
    </row>
    <row r="189" spans="1:7" s="223" customFormat="1" ht="33">
      <c r="A189" s="241"/>
      <c r="B189" s="241"/>
      <c r="C189" s="237" t="s">
        <v>25</v>
      </c>
      <c r="D189" s="241"/>
      <c r="E189" s="241"/>
      <c r="F189" s="240" t="s">
        <v>455</v>
      </c>
      <c r="G189" s="82">
        <v>-6518.8</v>
      </c>
    </row>
    <row r="190" spans="1:7" s="223" customFormat="1">
      <c r="A190" s="241"/>
      <c r="B190" s="241"/>
      <c r="C190" s="241"/>
      <c r="D190" s="241"/>
      <c r="E190" s="241"/>
      <c r="F190" s="239" t="s">
        <v>4</v>
      </c>
      <c r="G190" s="241"/>
    </row>
    <row r="191" spans="1:7" s="223" customFormat="1" ht="49.5">
      <c r="A191" s="241"/>
      <c r="B191" s="241"/>
      <c r="C191" s="241"/>
      <c r="D191" s="243" t="s">
        <v>259</v>
      </c>
      <c r="E191" s="243" t="s">
        <v>62</v>
      </c>
      <c r="F191" s="244" t="s">
        <v>456</v>
      </c>
      <c r="G191" s="80">
        <v>-1200</v>
      </c>
    </row>
    <row r="192" spans="1:7" s="223" customFormat="1">
      <c r="A192" s="241"/>
      <c r="B192" s="241"/>
      <c r="C192" s="241"/>
      <c r="D192" s="241"/>
      <c r="E192" s="241"/>
      <c r="F192" s="239" t="s">
        <v>4</v>
      </c>
      <c r="G192" s="241"/>
    </row>
    <row r="193" spans="1:7" s="223" customFormat="1">
      <c r="A193" s="241"/>
      <c r="B193" s="241"/>
      <c r="C193" s="241"/>
      <c r="D193" s="241"/>
      <c r="E193" s="241"/>
      <c r="F193" s="239" t="s">
        <v>258</v>
      </c>
      <c r="G193" s="80">
        <v>-1200</v>
      </c>
    </row>
    <row r="194" spans="1:7" s="223" customFormat="1" ht="49.5">
      <c r="A194" s="245"/>
      <c r="B194" s="241"/>
      <c r="C194" s="241"/>
      <c r="D194" s="243" t="s">
        <v>127</v>
      </c>
      <c r="E194" s="243" t="s">
        <v>131</v>
      </c>
      <c r="F194" s="244" t="s">
        <v>457</v>
      </c>
      <c r="G194" s="80">
        <v>-5318.8</v>
      </c>
    </row>
    <row r="195" spans="1:7" s="223" customFormat="1">
      <c r="A195" s="245"/>
      <c r="B195" s="241"/>
      <c r="C195" s="241"/>
      <c r="D195" s="241"/>
      <c r="E195" s="241"/>
      <c r="F195" s="239" t="s">
        <v>4</v>
      </c>
      <c r="G195" s="241"/>
    </row>
    <row r="196" spans="1:7" s="223" customFormat="1">
      <c r="A196" s="245"/>
      <c r="B196" s="241"/>
      <c r="C196" s="241"/>
      <c r="D196" s="241"/>
      <c r="E196" s="241"/>
      <c r="F196" s="239" t="s">
        <v>98</v>
      </c>
      <c r="G196" s="80">
        <v>-5318.8</v>
      </c>
    </row>
    <row r="197" spans="1:7" s="223" customFormat="1">
      <c r="A197" s="245"/>
      <c r="B197" s="237" t="s">
        <v>452</v>
      </c>
      <c r="C197" s="241"/>
      <c r="D197" s="241"/>
      <c r="E197" s="241"/>
      <c r="F197" s="240" t="s">
        <v>458</v>
      </c>
      <c r="G197" s="82">
        <v>-1200</v>
      </c>
    </row>
    <row r="198" spans="1:7" s="223" customFormat="1">
      <c r="A198" s="245"/>
      <c r="B198" s="241"/>
      <c r="C198" s="241"/>
      <c r="D198" s="241"/>
      <c r="E198" s="241"/>
      <c r="F198" s="239" t="s">
        <v>4</v>
      </c>
      <c r="G198" s="241"/>
    </row>
    <row r="199" spans="1:7" s="223" customFormat="1">
      <c r="A199" s="245"/>
      <c r="B199" s="241"/>
      <c r="C199" s="237" t="s">
        <v>409</v>
      </c>
      <c r="D199" s="241"/>
      <c r="E199" s="241"/>
      <c r="F199" s="240" t="s">
        <v>459</v>
      </c>
      <c r="G199" s="82">
        <v>-1200</v>
      </c>
    </row>
    <row r="200" spans="1:7" s="223" customFormat="1">
      <c r="A200" s="245"/>
      <c r="B200" s="241"/>
      <c r="C200" s="241"/>
      <c r="D200" s="241"/>
      <c r="E200" s="241"/>
      <c r="F200" s="239" t="s">
        <v>4</v>
      </c>
      <c r="G200" s="241"/>
    </row>
    <row r="201" spans="1:7" s="223" customFormat="1">
      <c r="A201" s="245"/>
      <c r="B201" s="241"/>
      <c r="C201" s="241"/>
      <c r="D201" s="243" t="s">
        <v>336</v>
      </c>
      <c r="E201" s="243" t="s">
        <v>118</v>
      </c>
      <c r="F201" s="244" t="s">
        <v>460</v>
      </c>
      <c r="G201" s="80">
        <v>-1200</v>
      </c>
    </row>
    <row r="202" spans="1:7" s="223" customFormat="1">
      <c r="A202" s="245"/>
      <c r="B202" s="241"/>
      <c r="C202" s="241"/>
      <c r="D202" s="241"/>
      <c r="E202" s="241"/>
      <c r="F202" s="239" t="s">
        <v>4</v>
      </c>
      <c r="G202" s="241"/>
    </row>
    <row r="203" spans="1:7" s="223" customFormat="1">
      <c r="A203" s="246"/>
      <c r="B203" s="241"/>
      <c r="C203" s="241"/>
      <c r="D203" s="241"/>
      <c r="E203" s="241"/>
      <c r="F203" s="239" t="s">
        <v>335</v>
      </c>
      <c r="G203" s="80">
        <v>-1200</v>
      </c>
    </row>
    <row r="204" spans="1:7" s="223" customFormat="1">
      <c r="A204" s="245"/>
      <c r="B204" s="237" t="s">
        <v>461</v>
      </c>
      <c r="C204" s="241"/>
      <c r="D204" s="241"/>
      <c r="E204" s="241"/>
      <c r="F204" s="240" t="s">
        <v>462</v>
      </c>
      <c r="G204" s="82">
        <v>-2176000</v>
      </c>
    </row>
    <row r="205" spans="1:7" s="223" customFormat="1">
      <c r="A205" s="245"/>
      <c r="B205" s="241"/>
      <c r="C205" s="241"/>
      <c r="D205" s="241"/>
      <c r="E205" s="241"/>
      <c r="F205" s="239" t="s">
        <v>4</v>
      </c>
      <c r="G205" s="241"/>
    </row>
    <row r="206" spans="1:7" s="223" customFormat="1">
      <c r="A206" s="245"/>
      <c r="B206" s="241"/>
      <c r="C206" s="237" t="s">
        <v>25</v>
      </c>
      <c r="D206" s="241"/>
      <c r="E206" s="241"/>
      <c r="F206" s="240" t="s">
        <v>462</v>
      </c>
      <c r="G206" s="82">
        <v>-2176000</v>
      </c>
    </row>
    <row r="207" spans="1:7" s="223" customFormat="1">
      <c r="A207" s="245"/>
      <c r="B207" s="241"/>
      <c r="C207" s="241"/>
      <c r="D207" s="241"/>
      <c r="E207" s="241"/>
      <c r="F207" s="239" t="s">
        <v>4</v>
      </c>
      <c r="G207" s="241"/>
    </row>
    <row r="208" spans="1:7" s="223" customFormat="1" ht="66">
      <c r="A208" s="245"/>
      <c r="B208" s="241"/>
      <c r="C208" s="241"/>
      <c r="D208" s="243" t="s">
        <v>188</v>
      </c>
      <c r="E208" s="243" t="s">
        <v>189</v>
      </c>
      <c r="F208" s="244" t="s">
        <v>463</v>
      </c>
      <c r="G208" s="80">
        <v>-2176000</v>
      </c>
    </row>
    <row r="209" spans="1:7" s="223" customFormat="1">
      <c r="A209" s="245"/>
      <c r="B209" s="241"/>
      <c r="C209" s="241"/>
      <c r="D209" s="241"/>
      <c r="E209" s="241"/>
      <c r="F209" s="239" t="s">
        <v>4</v>
      </c>
      <c r="G209" s="241"/>
    </row>
    <row r="210" spans="1:7" s="223" customFormat="1">
      <c r="A210" s="241"/>
      <c r="B210" s="241"/>
      <c r="C210" s="241"/>
      <c r="D210" s="241"/>
      <c r="E210" s="241"/>
      <c r="F210" s="239" t="s">
        <v>21</v>
      </c>
      <c r="G210" s="80">
        <v>-2176000</v>
      </c>
    </row>
    <row r="211" spans="1:7" s="223" customFormat="1">
      <c r="A211" s="237" t="s">
        <v>441</v>
      </c>
      <c r="B211" s="241"/>
      <c r="C211" s="241"/>
      <c r="D211" s="241"/>
      <c r="E211" s="241"/>
      <c r="F211" s="240" t="s">
        <v>464</v>
      </c>
      <c r="G211" s="82">
        <v>-81051</v>
      </c>
    </row>
    <row r="212" spans="1:7" s="223" customFormat="1">
      <c r="A212" s="241"/>
      <c r="B212" s="241"/>
      <c r="C212" s="241"/>
      <c r="D212" s="241"/>
      <c r="E212" s="241"/>
      <c r="F212" s="239" t="s">
        <v>4</v>
      </c>
      <c r="G212" s="241"/>
    </row>
    <row r="213" spans="1:7" s="223" customFormat="1">
      <c r="A213" s="241"/>
      <c r="B213" s="237" t="s">
        <v>452</v>
      </c>
      <c r="C213" s="241"/>
      <c r="D213" s="241"/>
      <c r="E213" s="241"/>
      <c r="F213" s="240" t="s">
        <v>465</v>
      </c>
      <c r="G213" s="82">
        <v>-69363.199999999997</v>
      </c>
    </row>
    <row r="214" spans="1:7" s="223" customFormat="1">
      <c r="A214" s="241"/>
      <c r="B214" s="241"/>
      <c r="C214" s="241"/>
      <c r="D214" s="241"/>
      <c r="E214" s="241"/>
      <c r="F214" s="239" t="s">
        <v>4</v>
      </c>
      <c r="G214" s="241"/>
    </row>
    <row r="215" spans="1:7" s="223" customFormat="1">
      <c r="A215" s="241"/>
      <c r="B215" s="241"/>
      <c r="C215" s="237" t="s">
        <v>25</v>
      </c>
      <c r="D215" s="241"/>
      <c r="E215" s="241"/>
      <c r="F215" s="240" t="s">
        <v>465</v>
      </c>
      <c r="G215" s="82">
        <v>-69363.199999999997</v>
      </c>
    </row>
    <row r="216" spans="1:7" s="223" customFormat="1">
      <c r="A216" s="241"/>
      <c r="B216" s="241"/>
      <c r="C216" s="241"/>
      <c r="D216" s="241"/>
      <c r="E216" s="241"/>
      <c r="F216" s="239" t="s">
        <v>4</v>
      </c>
      <c r="G216" s="241"/>
    </row>
    <row r="217" spans="1:7" s="223" customFormat="1">
      <c r="A217" s="241"/>
      <c r="B217" s="241"/>
      <c r="C217" s="241"/>
      <c r="D217" s="243" t="s">
        <v>215</v>
      </c>
      <c r="E217" s="243" t="s">
        <v>118</v>
      </c>
      <c r="F217" s="244" t="s">
        <v>466</v>
      </c>
      <c r="G217" s="80">
        <v>-69363.199999999997</v>
      </c>
    </row>
    <row r="218" spans="1:7" s="223" customFormat="1">
      <c r="A218" s="241"/>
      <c r="B218" s="241"/>
      <c r="C218" s="241"/>
      <c r="D218" s="241"/>
      <c r="E218" s="241"/>
      <c r="F218" s="239" t="s">
        <v>4</v>
      </c>
      <c r="G218" s="241"/>
    </row>
    <row r="219" spans="1:7" s="223" customFormat="1">
      <c r="A219" s="241"/>
      <c r="B219" s="241"/>
      <c r="C219" s="241"/>
      <c r="D219" s="241"/>
      <c r="E219" s="241"/>
      <c r="F219" s="239" t="s">
        <v>202</v>
      </c>
      <c r="G219" s="80">
        <v>-69363.199999999997</v>
      </c>
    </row>
    <row r="220" spans="1:7" s="223" customFormat="1" ht="33">
      <c r="A220" s="241"/>
      <c r="B220" s="237" t="s">
        <v>418</v>
      </c>
      <c r="C220" s="241"/>
      <c r="D220" s="241"/>
      <c r="E220" s="241"/>
      <c r="F220" s="240" t="s">
        <v>467</v>
      </c>
      <c r="G220" s="82">
        <v>-11687.8</v>
      </c>
    </row>
    <row r="221" spans="1:7" s="223" customFormat="1">
      <c r="A221" s="241"/>
      <c r="B221" s="241"/>
      <c r="C221" s="241"/>
      <c r="D221" s="241"/>
      <c r="E221" s="241"/>
      <c r="F221" s="239" t="s">
        <v>4</v>
      </c>
      <c r="G221" s="241"/>
    </row>
    <row r="222" spans="1:7" s="223" customFormat="1" ht="33">
      <c r="A222" s="241"/>
      <c r="B222" s="241"/>
      <c r="C222" s="237" t="s">
        <v>25</v>
      </c>
      <c r="D222" s="241"/>
      <c r="E222" s="241"/>
      <c r="F222" s="240" t="s">
        <v>467</v>
      </c>
      <c r="G222" s="82">
        <v>-11687.8</v>
      </c>
    </row>
    <row r="223" spans="1:7" s="223" customFormat="1">
      <c r="A223" s="241"/>
      <c r="B223" s="241"/>
      <c r="C223" s="241"/>
      <c r="D223" s="241"/>
      <c r="E223" s="241"/>
      <c r="F223" s="239" t="s">
        <v>4</v>
      </c>
      <c r="G223" s="241"/>
    </row>
    <row r="224" spans="1:7" s="223" customFormat="1" ht="33">
      <c r="A224" s="241"/>
      <c r="B224" s="241"/>
      <c r="C224" s="241"/>
      <c r="D224" s="243" t="s">
        <v>203</v>
      </c>
      <c r="E224" s="243" t="s">
        <v>62</v>
      </c>
      <c r="F224" s="244" t="s">
        <v>468</v>
      </c>
      <c r="G224" s="80">
        <v>-3539.9</v>
      </c>
    </row>
    <row r="225" spans="1:7" s="223" customFormat="1">
      <c r="A225" s="241"/>
      <c r="B225" s="241"/>
      <c r="C225" s="241"/>
      <c r="D225" s="241"/>
      <c r="E225" s="241"/>
      <c r="F225" s="239" t="s">
        <v>4</v>
      </c>
      <c r="G225" s="241"/>
    </row>
    <row r="226" spans="1:7" s="223" customFormat="1">
      <c r="A226" s="241"/>
      <c r="B226" s="241"/>
      <c r="C226" s="241"/>
      <c r="D226" s="241"/>
      <c r="E226" s="241"/>
      <c r="F226" s="239" t="s">
        <v>202</v>
      </c>
      <c r="G226" s="80">
        <v>-3539.9</v>
      </c>
    </row>
    <row r="227" spans="1:7" s="223" customFormat="1">
      <c r="A227" s="241"/>
      <c r="B227" s="241"/>
      <c r="C227" s="241"/>
      <c r="D227" s="243" t="s">
        <v>209</v>
      </c>
      <c r="E227" s="243" t="s">
        <v>189</v>
      </c>
      <c r="F227" s="244" t="s">
        <v>469</v>
      </c>
      <c r="G227" s="80">
        <v>-8147.9</v>
      </c>
    </row>
    <row r="228" spans="1:7" s="223" customFormat="1">
      <c r="A228" s="241"/>
      <c r="B228" s="241"/>
      <c r="C228" s="241"/>
      <c r="D228" s="241"/>
      <c r="E228" s="241"/>
      <c r="F228" s="239" t="s">
        <v>4</v>
      </c>
      <c r="G228" s="241"/>
    </row>
    <row r="229" spans="1:7" s="223" customFormat="1">
      <c r="A229" s="241"/>
      <c r="B229" s="241"/>
      <c r="C229" s="241"/>
      <c r="D229" s="241"/>
      <c r="E229" s="241"/>
      <c r="F229" s="239" t="s">
        <v>202</v>
      </c>
      <c r="G229" s="80">
        <v>-8147.9</v>
      </c>
    </row>
    <row r="230" spans="1:7" s="223" customFormat="1" ht="33">
      <c r="A230" s="237" t="s">
        <v>418</v>
      </c>
      <c r="B230" s="241"/>
      <c r="C230" s="241"/>
      <c r="D230" s="241"/>
      <c r="E230" s="241"/>
      <c r="F230" s="240" t="s">
        <v>470</v>
      </c>
      <c r="G230" s="82">
        <v>-9012</v>
      </c>
    </row>
    <row r="231" spans="1:7" s="223" customFormat="1">
      <c r="A231" s="241"/>
      <c r="B231" s="241"/>
      <c r="C231" s="241"/>
      <c r="D231" s="241"/>
      <c r="E231" s="241"/>
      <c r="F231" s="239" t="s">
        <v>4</v>
      </c>
      <c r="G231" s="241"/>
    </row>
    <row r="232" spans="1:7" s="223" customFormat="1">
      <c r="A232" s="241"/>
      <c r="B232" s="237" t="s">
        <v>25</v>
      </c>
      <c r="C232" s="241"/>
      <c r="D232" s="241"/>
      <c r="E232" s="241"/>
      <c r="F232" s="240" t="s">
        <v>471</v>
      </c>
      <c r="G232" s="82">
        <v>-7500</v>
      </c>
    </row>
    <row r="233" spans="1:7" s="223" customFormat="1">
      <c r="A233" s="241"/>
      <c r="B233" s="241"/>
      <c r="C233" s="241"/>
      <c r="D233" s="241"/>
      <c r="E233" s="241"/>
      <c r="F233" s="239" t="s">
        <v>4</v>
      </c>
      <c r="G233" s="241"/>
    </row>
    <row r="234" spans="1:7" s="223" customFormat="1">
      <c r="A234" s="241"/>
      <c r="B234" s="241"/>
      <c r="C234" s="237" t="s">
        <v>25</v>
      </c>
      <c r="D234" s="241"/>
      <c r="E234" s="241"/>
      <c r="F234" s="240" t="s">
        <v>471</v>
      </c>
      <c r="G234" s="82">
        <v>-7500</v>
      </c>
    </row>
    <row r="235" spans="1:7" s="223" customFormat="1">
      <c r="A235" s="241"/>
      <c r="B235" s="241"/>
      <c r="C235" s="241"/>
      <c r="D235" s="241"/>
      <c r="E235" s="241"/>
      <c r="F235" s="239" t="s">
        <v>4</v>
      </c>
      <c r="G235" s="241"/>
    </row>
    <row r="236" spans="1:7" s="223" customFormat="1" ht="33">
      <c r="A236" s="241"/>
      <c r="B236" s="241"/>
      <c r="C236" s="241"/>
      <c r="D236" s="243" t="s">
        <v>336</v>
      </c>
      <c r="E236" s="243" t="s">
        <v>344</v>
      </c>
      <c r="F236" s="244" t="s">
        <v>472</v>
      </c>
      <c r="G236" s="80">
        <v>-7500</v>
      </c>
    </row>
    <row r="237" spans="1:7" s="223" customFormat="1">
      <c r="A237" s="241"/>
      <c r="B237" s="241"/>
      <c r="C237" s="241"/>
      <c r="D237" s="241"/>
      <c r="E237" s="241"/>
      <c r="F237" s="239" t="s">
        <v>4</v>
      </c>
      <c r="G237" s="241"/>
    </row>
    <row r="238" spans="1:7" s="223" customFormat="1">
      <c r="A238" s="241"/>
      <c r="B238" s="241"/>
      <c r="C238" s="241"/>
      <c r="D238" s="241"/>
      <c r="E238" s="241"/>
      <c r="F238" s="239" t="s">
        <v>335</v>
      </c>
      <c r="G238" s="80">
        <v>-7500</v>
      </c>
    </row>
    <row r="239" spans="1:7" s="223" customFormat="1">
      <c r="A239" s="241"/>
      <c r="B239" s="237" t="s">
        <v>404</v>
      </c>
      <c r="C239" s="241"/>
      <c r="D239" s="241"/>
      <c r="E239" s="241"/>
      <c r="F239" s="240" t="s">
        <v>473</v>
      </c>
      <c r="G239" s="82">
        <v>-1512</v>
      </c>
    </row>
    <row r="240" spans="1:7" s="223" customFormat="1">
      <c r="A240" s="241"/>
      <c r="B240" s="241"/>
      <c r="C240" s="241"/>
      <c r="D240" s="241"/>
      <c r="E240" s="241"/>
      <c r="F240" s="239" t="s">
        <v>4</v>
      </c>
      <c r="G240" s="241"/>
    </row>
    <row r="241" spans="1:7" s="223" customFormat="1">
      <c r="A241" s="241"/>
      <c r="B241" s="241"/>
      <c r="C241" s="237" t="s">
        <v>25</v>
      </c>
      <c r="D241" s="241"/>
      <c r="E241" s="241"/>
      <c r="F241" s="240" t="s">
        <v>473</v>
      </c>
      <c r="G241" s="82">
        <v>-1512</v>
      </c>
    </row>
    <row r="242" spans="1:7" s="223" customFormat="1">
      <c r="A242" s="241"/>
      <c r="B242" s="241"/>
      <c r="C242" s="241"/>
      <c r="D242" s="241"/>
      <c r="E242" s="241"/>
      <c r="F242" s="239" t="s">
        <v>4</v>
      </c>
      <c r="G242" s="241"/>
    </row>
    <row r="243" spans="1:7" s="223" customFormat="1" ht="33">
      <c r="A243" s="241"/>
      <c r="B243" s="241"/>
      <c r="C243" s="241"/>
      <c r="D243" s="243" t="s">
        <v>336</v>
      </c>
      <c r="E243" s="243" t="s">
        <v>142</v>
      </c>
      <c r="F243" s="244" t="s">
        <v>474</v>
      </c>
      <c r="G243" s="80">
        <v>-1512</v>
      </c>
    </row>
    <row r="244" spans="1:7" s="223" customFormat="1">
      <c r="A244" s="241"/>
      <c r="B244" s="241"/>
      <c r="C244" s="241"/>
      <c r="D244" s="241"/>
      <c r="E244" s="241"/>
      <c r="F244" s="239" t="s">
        <v>4</v>
      </c>
      <c r="G244" s="241"/>
    </row>
    <row r="245" spans="1:7" s="223" customFormat="1">
      <c r="A245" s="241"/>
      <c r="B245" s="241"/>
      <c r="C245" s="241"/>
      <c r="D245" s="241"/>
      <c r="E245" s="241"/>
      <c r="F245" s="239" t="s">
        <v>335</v>
      </c>
      <c r="G245" s="80">
        <v>-1512</v>
      </c>
    </row>
    <row r="246" spans="1:7" s="223" customFormat="1">
      <c r="A246" s="237" t="s">
        <v>475</v>
      </c>
      <c r="B246" s="241"/>
      <c r="C246" s="241"/>
      <c r="D246" s="241"/>
      <c r="E246" s="241"/>
      <c r="F246" s="240" t="s">
        <v>476</v>
      </c>
      <c r="G246" s="82">
        <v>-10893.3</v>
      </c>
    </row>
    <row r="247" spans="1:7" s="223" customFormat="1">
      <c r="A247" s="241"/>
      <c r="B247" s="241"/>
      <c r="C247" s="241"/>
      <c r="D247" s="241"/>
      <c r="E247" s="241"/>
      <c r="F247" s="239" t="s">
        <v>4</v>
      </c>
      <c r="G247" s="241"/>
    </row>
    <row r="248" spans="1:7" s="223" customFormat="1" ht="33">
      <c r="A248" s="241"/>
      <c r="B248" s="237" t="s">
        <v>409</v>
      </c>
      <c r="C248" s="241"/>
      <c r="D248" s="241"/>
      <c r="E248" s="241"/>
      <c r="F248" s="240" t="s">
        <v>477</v>
      </c>
      <c r="G248" s="82">
        <v>-10893.3</v>
      </c>
    </row>
    <row r="249" spans="1:7" s="223" customFormat="1">
      <c r="A249" s="241"/>
      <c r="B249" s="241"/>
      <c r="C249" s="241"/>
      <c r="D249" s="241"/>
      <c r="E249" s="241"/>
      <c r="F249" s="239" t="s">
        <v>4</v>
      </c>
      <c r="G249" s="241"/>
    </row>
    <row r="250" spans="1:7" s="223" customFormat="1">
      <c r="A250" s="241"/>
      <c r="B250" s="241"/>
      <c r="C250" s="237" t="s">
        <v>25</v>
      </c>
      <c r="D250" s="241"/>
      <c r="E250" s="241"/>
      <c r="F250" s="240" t="s">
        <v>478</v>
      </c>
      <c r="G250" s="82">
        <v>-10893.3</v>
      </c>
    </row>
    <row r="251" spans="1:7" s="223" customFormat="1">
      <c r="A251" s="241"/>
      <c r="B251" s="241"/>
      <c r="C251" s="241"/>
      <c r="D251" s="241"/>
      <c r="E251" s="241"/>
      <c r="F251" s="239" t="s">
        <v>4</v>
      </c>
      <c r="G251" s="241"/>
    </row>
    <row r="252" spans="1:7" s="223" customFormat="1">
      <c r="A252" s="241"/>
      <c r="B252" s="241"/>
      <c r="C252" s="241"/>
      <c r="D252" s="243" t="s">
        <v>273</v>
      </c>
      <c r="E252" s="243" t="s">
        <v>62</v>
      </c>
      <c r="F252" s="244" t="s">
        <v>479</v>
      </c>
      <c r="G252" s="80">
        <v>-4482</v>
      </c>
    </row>
    <row r="253" spans="1:7" s="223" customFormat="1">
      <c r="A253" s="241"/>
      <c r="B253" s="241"/>
      <c r="C253" s="241"/>
      <c r="D253" s="241"/>
      <c r="E253" s="241"/>
      <c r="F253" s="239" t="s">
        <v>4</v>
      </c>
      <c r="G253" s="241"/>
    </row>
    <row r="254" spans="1:7" s="223" customFormat="1">
      <c r="A254" s="241"/>
      <c r="B254" s="241"/>
      <c r="C254" s="241"/>
      <c r="D254" s="241"/>
      <c r="E254" s="241"/>
      <c r="F254" s="239" t="s">
        <v>272</v>
      </c>
      <c r="G254" s="80">
        <v>-4482</v>
      </c>
    </row>
    <row r="255" spans="1:7" s="223" customFormat="1" ht="33">
      <c r="A255" s="241"/>
      <c r="B255" s="241"/>
      <c r="C255" s="241"/>
      <c r="D255" s="243" t="s">
        <v>299</v>
      </c>
      <c r="E255" s="243" t="s">
        <v>62</v>
      </c>
      <c r="F255" s="244" t="s">
        <v>480</v>
      </c>
      <c r="G255" s="80">
        <v>-4584.3</v>
      </c>
    </row>
    <row r="256" spans="1:7" s="223" customFormat="1">
      <c r="A256" s="241"/>
      <c r="B256" s="241"/>
      <c r="C256" s="241"/>
      <c r="D256" s="241"/>
      <c r="E256" s="241"/>
      <c r="F256" s="239" t="s">
        <v>4</v>
      </c>
      <c r="G256" s="241"/>
    </row>
    <row r="257" spans="1:7" s="223" customFormat="1">
      <c r="A257" s="241"/>
      <c r="B257" s="241"/>
      <c r="C257" s="241"/>
      <c r="D257" s="241"/>
      <c r="E257" s="241"/>
      <c r="F257" s="239" t="s">
        <v>298</v>
      </c>
      <c r="G257" s="80">
        <v>-4584.3</v>
      </c>
    </row>
    <row r="258" spans="1:7" s="223" customFormat="1" ht="33">
      <c r="A258" s="241"/>
      <c r="B258" s="241"/>
      <c r="C258" s="241"/>
      <c r="D258" s="243" t="s">
        <v>299</v>
      </c>
      <c r="E258" s="243" t="s">
        <v>147</v>
      </c>
      <c r="F258" s="244" t="s">
        <v>481</v>
      </c>
      <c r="G258" s="80">
        <v>-1827</v>
      </c>
    </row>
    <row r="259" spans="1:7" s="223" customFormat="1">
      <c r="A259" s="241"/>
      <c r="B259" s="241"/>
      <c r="C259" s="241"/>
      <c r="D259" s="241"/>
      <c r="E259" s="241"/>
      <c r="F259" s="239" t="s">
        <v>4</v>
      </c>
      <c r="G259" s="241"/>
    </row>
    <row r="260" spans="1:7" s="223" customFormat="1">
      <c r="A260" s="241"/>
      <c r="B260" s="241"/>
      <c r="C260" s="241"/>
      <c r="D260" s="241"/>
      <c r="E260" s="241"/>
      <c r="F260" s="239" t="s">
        <v>298</v>
      </c>
      <c r="G260" s="80">
        <v>-1827</v>
      </c>
    </row>
    <row r="261" spans="1:7" s="223" customFormat="1">
      <c r="A261" s="237" t="s">
        <v>461</v>
      </c>
      <c r="B261" s="241"/>
      <c r="C261" s="241"/>
      <c r="D261" s="241"/>
      <c r="E261" s="241"/>
      <c r="F261" s="240" t="s">
        <v>482</v>
      </c>
      <c r="G261" s="82">
        <v>-23410</v>
      </c>
    </row>
    <row r="262" spans="1:7" s="223" customFormat="1">
      <c r="A262" s="241"/>
      <c r="B262" s="241"/>
      <c r="C262" s="241"/>
      <c r="D262" s="241"/>
      <c r="E262" s="241"/>
      <c r="F262" s="239" t="s">
        <v>4</v>
      </c>
      <c r="G262" s="241"/>
    </row>
    <row r="263" spans="1:7" s="223" customFormat="1">
      <c r="A263" s="241"/>
      <c r="B263" s="237" t="s">
        <v>441</v>
      </c>
      <c r="C263" s="241"/>
      <c r="D263" s="241"/>
      <c r="E263" s="241"/>
      <c r="F263" s="240" t="s">
        <v>483</v>
      </c>
      <c r="G263" s="82">
        <v>-23410</v>
      </c>
    </row>
    <row r="264" spans="1:7" s="223" customFormat="1">
      <c r="A264" s="241"/>
      <c r="B264" s="241"/>
      <c r="C264" s="241"/>
      <c r="D264" s="241"/>
      <c r="E264" s="241"/>
      <c r="F264" s="239" t="s">
        <v>4</v>
      </c>
      <c r="G264" s="241"/>
    </row>
    <row r="265" spans="1:7" s="223" customFormat="1">
      <c r="A265" s="241"/>
      <c r="B265" s="241"/>
      <c r="C265" s="237" t="s">
        <v>404</v>
      </c>
      <c r="D265" s="241"/>
      <c r="E265" s="241"/>
      <c r="F265" s="240" t="s">
        <v>484</v>
      </c>
      <c r="G265" s="82">
        <v>-23410</v>
      </c>
    </row>
    <row r="266" spans="1:7" s="223" customFormat="1">
      <c r="A266" s="241"/>
      <c r="B266" s="241"/>
      <c r="C266" s="241"/>
      <c r="D266" s="241"/>
      <c r="E266" s="241"/>
      <c r="F266" s="239" t="s">
        <v>4</v>
      </c>
      <c r="G266" s="241"/>
    </row>
    <row r="267" spans="1:7" s="223" customFormat="1" ht="33">
      <c r="A267" s="241"/>
      <c r="B267" s="241"/>
      <c r="C267" s="241"/>
      <c r="D267" s="243" t="s">
        <v>314</v>
      </c>
      <c r="E267" s="243" t="s">
        <v>118</v>
      </c>
      <c r="F267" s="244" t="s">
        <v>485</v>
      </c>
      <c r="G267" s="80">
        <v>-610</v>
      </c>
    </row>
    <row r="268" spans="1:7" s="223" customFormat="1">
      <c r="A268" s="241"/>
      <c r="B268" s="241"/>
      <c r="C268" s="241"/>
      <c r="D268" s="241"/>
      <c r="E268" s="241"/>
      <c r="F268" s="239" t="s">
        <v>4</v>
      </c>
      <c r="G268" s="241"/>
    </row>
    <row r="269" spans="1:7" s="223" customFormat="1">
      <c r="A269" s="241"/>
      <c r="B269" s="241"/>
      <c r="C269" s="241"/>
      <c r="D269" s="241"/>
      <c r="E269" s="241"/>
      <c r="F269" s="239" t="s">
        <v>313</v>
      </c>
      <c r="G269" s="80">
        <v>-610</v>
      </c>
    </row>
    <row r="270" spans="1:7" s="223" customFormat="1" ht="33">
      <c r="A270" s="241"/>
      <c r="B270" s="241"/>
      <c r="C270" s="241"/>
      <c r="D270" s="243" t="s">
        <v>241</v>
      </c>
      <c r="E270" s="243" t="s">
        <v>189</v>
      </c>
      <c r="F270" s="244" t="s">
        <v>486</v>
      </c>
      <c r="G270" s="80">
        <v>-2500</v>
      </c>
    </row>
    <row r="271" spans="1:7" s="223" customFormat="1">
      <c r="A271" s="241"/>
      <c r="B271" s="241"/>
      <c r="C271" s="241"/>
      <c r="D271" s="241"/>
      <c r="E271" s="241"/>
      <c r="F271" s="239" t="s">
        <v>4</v>
      </c>
      <c r="G271" s="241"/>
    </row>
    <row r="272" spans="1:7" s="223" customFormat="1">
      <c r="A272" s="241"/>
      <c r="B272" s="241"/>
      <c r="C272" s="241"/>
      <c r="D272" s="241"/>
      <c r="E272" s="241"/>
      <c r="F272" s="239" t="s">
        <v>240</v>
      </c>
      <c r="G272" s="80">
        <v>-2500</v>
      </c>
    </row>
    <row r="273" spans="1:7" s="223" customFormat="1" ht="33">
      <c r="A273" s="241"/>
      <c r="B273" s="241"/>
      <c r="C273" s="241"/>
      <c r="D273" s="243" t="s">
        <v>121</v>
      </c>
      <c r="E273" s="243" t="s">
        <v>62</v>
      </c>
      <c r="F273" s="244" t="s">
        <v>487</v>
      </c>
      <c r="G273" s="80">
        <v>-11000</v>
      </c>
    </row>
    <row r="274" spans="1:7" s="223" customFormat="1">
      <c r="A274" s="241"/>
      <c r="B274" s="241"/>
      <c r="C274" s="241"/>
      <c r="D274" s="241"/>
      <c r="E274" s="241"/>
      <c r="F274" s="239" t="s">
        <v>4</v>
      </c>
      <c r="G274" s="241"/>
    </row>
    <row r="275" spans="1:7" s="223" customFormat="1">
      <c r="A275" s="241"/>
      <c r="B275" s="241"/>
      <c r="C275" s="241"/>
      <c r="D275" s="241"/>
      <c r="E275" s="241"/>
      <c r="F275" s="239" t="s">
        <v>98</v>
      </c>
      <c r="G275" s="80">
        <v>-11000</v>
      </c>
    </row>
    <row r="276" spans="1:7" s="223" customFormat="1">
      <c r="A276" s="241"/>
      <c r="B276" s="241"/>
      <c r="C276" s="241"/>
      <c r="D276" s="243" t="s">
        <v>323</v>
      </c>
      <c r="E276" s="243" t="s">
        <v>118</v>
      </c>
      <c r="F276" s="244" t="s">
        <v>488</v>
      </c>
      <c r="G276" s="80">
        <v>-1000</v>
      </c>
    </row>
    <row r="277" spans="1:7" s="223" customFormat="1">
      <c r="A277" s="241"/>
      <c r="B277" s="241"/>
      <c r="C277" s="241"/>
      <c r="D277" s="241"/>
      <c r="E277" s="241"/>
      <c r="F277" s="239" t="s">
        <v>4</v>
      </c>
      <c r="G277" s="241"/>
    </row>
    <row r="278" spans="1:7" s="223" customFormat="1">
      <c r="A278" s="241"/>
      <c r="B278" s="241"/>
      <c r="C278" s="241"/>
      <c r="D278" s="241"/>
      <c r="E278" s="241"/>
      <c r="F278" s="239" t="s">
        <v>322</v>
      </c>
      <c r="G278" s="80">
        <v>-1000</v>
      </c>
    </row>
    <row r="279" spans="1:7" s="223" customFormat="1">
      <c r="A279" s="241"/>
      <c r="B279" s="241"/>
      <c r="C279" s="241"/>
      <c r="D279" s="243" t="s">
        <v>349</v>
      </c>
      <c r="E279" s="243" t="s">
        <v>142</v>
      </c>
      <c r="F279" s="244" t="s">
        <v>489</v>
      </c>
      <c r="G279" s="80">
        <v>-8300</v>
      </c>
    </row>
    <row r="280" spans="1:7" s="223" customFormat="1">
      <c r="A280" s="241"/>
      <c r="B280" s="241"/>
      <c r="C280" s="241"/>
      <c r="D280" s="241"/>
      <c r="E280" s="241"/>
      <c r="F280" s="239" t="s">
        <v>4</v>
      </c>
      <c r="G280" s="241"/>
    </row>
    <row r="281" spans="1:7" s="223" customFormat="1">
      <c r="A281" s="241"/>
      <c r="B281" s="241"/>
      <c r="C281" s="241"/>
      <c r="D281" s="241"/>
      <c r="E281" s="241"/>
      <c r="F281" s="239" t="s">
        <v>348</v>
      </c>
      <c r="G281" s="80">
        <v>-8300</v>
      </c>
    </row>
    <row r="282" spans="1:7" s="223" customFormat="1">
      <c r="A282" s="237" t="s">
        <v>490</v>
      </c>
      <c r="B282" s="241"/>
      <c r="C282" s="241"/>
      <c r="D282" s="241"/>
      <c r="E282" s="241"/>
      <c r="F282" s="240" t="s">
        <v>491</v>
      </c>
      <c r="G282" s="82">
        <v>4075845.8</v>
      </c>
    </row>
    <row r="283" spans="1:7">
      <c r="A283" s="241"/>
      <c r="B283" s="241"/>
      <c r="C283" s="241"/>
      <c r="D283" s="241"/>
      <c r="E283" s="241"/>
      <c r="F283" s="239" t="s">
        <v>4</v>
      </c>
      <c r="G283" s="241"/>
    </row>
    <row r="284" spans="1:7">
      <c r="A284" s="241"/>
      <c r="B284" s="237" t="s">
        <v>25</v>
      </c>
      <c r="C284" s="241"/>
      <c r="D284" s="241"/>
      <c r="E284" s="241"/>
      <c r="F284" s="240" t="s">
        <v>64</v>
      </c>
      <c r="G284" s="82">
        <v>4075845.8</v>
      </c>
    </row>
    <row r="285" spans="1:7">
      <c r="A285" s="241"/>
      <c r="B285" s="241"/>
      <c r="C285" s="241"/>
      <c r="D285" s="241"/>
      <c r="E285" s="241"/>
      <c r="F285" s="239" t="s">
        <v>4</v>
      </c>
      <c r="G285" s="241"/>
    </row>
    <row r="286" spans="1:7">
      <c r="A286" s="241"/>
      <c r="B286" s="241"/>
      <c r="C286" s="237" t="s">
        <v>25</v>
      </c>
      <c r="D286" s="241"/>
      <c r="E286" s="241"/>
      <c r="F286" s="240" t="s">
        <v>492</v>
      </c>
      <c r="G286" s="82">
        <v>4075845.8</v>
      </c>
    </row>
    <row r="287" spans="1:7">
      <c r="A287" s="241"/>
      <c r="B287" s="241"/>
      <c r="C287" s="241"/>
      <c r="D287" s="241"/>
      <c r="E287" s="241"/>
      <c r="F287" s="239" t="s">
        <v>4</v>
      </c>
      <c r="G287" s="241"/>
    </row>
    <row r="288" spans="1:7">
      <c r="A288" s="241"/>
      <c r="B288" s="241"/>
      <c r="C288" s="241"/>
      <c r="D288" s="243" t="s">
        <v>60</v>
      </c>
      <c r="E288" s="243" t="s">
        <v>62</v>
      </c>
      <c r="F288" s="244" t="s">
        <v>492</v>
      </c>
      <c r="G288" s="80">
        <v>4075845.8</v>
      </c>
    </row>
    <row r="289" spans="1:7">
      <c r="A289" s="241"/>
      <c r="B289" s="241"/>
      <c r="C289" s="241"/>
      <c r="D289" s="241"/>
      <c r="E289" s="241"/>
      <c r="F289" s="239" t="s">
        <v>4</v>
      </c>
      <c r="G289" s="241"/>
    </row>
    <row r="290" spans="1:7">
      <c r="A290" s="234"/>
      <c r="B290" s="234"/>
      <c r="C290" s="234"/>
      <c r="D290" s="234"/>
      <c r="E290" s="234"/>
      <c r="F290" s="239" t="s">
        <v>493</v>
      </c>
      <c r="G290" s="80">
        <v>4075845.8</v>
      </c>
    </row>
  </sheetData>
  <mergeCells count="5">
    <mergeCell ref="F1:G1"/>
    <mergeCell ref="A3:G3"/>
    <mergeCell ref="A5:C5"/>
    <mergeCell ref="D5:E5"/>
    <mergeCell ref="F5:F6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6"/>
  <sheetViews>
    <sheetView topLeftCell="A303" zoomScaleNormal="100" workbookViewId="0">
      <selection activeCell="A318" sqref="A1:A1048576"/>
    </sheetView>
  </sheetViews>
  <sheetFormatPr defaultRowHeight="16.5"/>
  <cols>
    <col min="1" max="1" width="14.28515625" style="113" customWidth="1"/>
    <col min="2" max="2" width="15.7109375" style="113" customWidth="1"/>
    <col min="3" max="3" width="62.85546875" style="113" customWidth="1"/>
    <col min="4" max="4" width="23" style="113" customWidth="1"/>
    <col min="5" max="5" width="9.140625" style="113"/>
    <col min="6" max="6" width="13.85546875" style="113" customWidth="1"/>
    <col min="7" max="16384" width="9.140625" style="113"/>
  </cols>
  <sheetData>
    <row r="1" spans="1:6" s="4" customFormat="1" ht="58.5" customHeight="1">
      <c r="D1" s="248" t="s">
        <v>570</v>
      </c>
      <c r="E1" s="248"/>
      <c r="F1" s="248"/>
    </row>
    <row r="2" spans="1:6" ht="18" customHeight="1"/>
    <row r="3" spans="1:6" ht="40.5" customHeight="1">
      <c r="A3" s="262" t="s">
        <v>571</v>
      </c>
      <c r="B3" s="262"/>
      <c r="C3" s="262"/>
      <c r="D3" s="262"/>
    </row>
    <row r="4" spans="1:6" ht="24" customHeight="1"/>
    <row r="7" spans="1:6" ht="27" customHeight="1">
      <c r="A7" s="261" t="s">
        <v>1</v>
      </c>
      <c r="B7" s="261"/>
      <c r="C7" s="261" t="s">
        <v>498</v>
      </c>
      <c r="D7" s="261" t="s">
        <v>499</v>
      </c>
    </row>
    <row r="8" spans="1:6" ht="75.75" customHeight="1">
      <c r="A8" s="220" t="s">
        <v>2</v>
      </c>
      <c r="B8" s="220" t="s">
        <v>500</v>
      </c>
      <c r="C8" s="261"/>
      <c r="D8" s="261"/>
    </row>
    <row r="9" spans="1:6">
      <c r="A9" s="79"/>
      <c r="B9" s="79"/>
      <c r="C9" s="81" t="s">
        <v>20</v>
      </c>
      <c r="D9" s="82">
        <v>-1627000</v>
      </c>
    </row>
    <row r="10" spans="1:6">
      <c r="A10" s="79"/>
      <c r="B10" s="79"/>
      <c r="C10" s="79" t="s">
        <v>4</v>
      </c>
      <c r="D10" s="79"/>
    </row>
    <row r="11" spans="1:6">
      <c r="A11" s="79"/>
      <c r="B11" s="79"/>
      <c r="C11" s="81" t="s">
        <v>98</v>
      </c>
      <c r="D11" s="82">
        <v>-168557.4</v>
      </c>
    </row>
    <row r="12" spans="1:6">
      <c r="A12" s="79"/>
      <c r="B12" s="79"/>
      <c r="C12" s="79" t="s">
        <v>4</v>
      </c>
      <c r="D12" s="79"/>
    </row>
    <row r="13" spans="1:6" ht="49.5">
      <c r="A13" s="219" t="s">
        <v>113</v>
      </c>
      <c r="B13" s="79"/>
      <c r="C13" s="79" t="s">
        <v>114</v>
      </c>
      <c r="D13" s="80">
        <v>-9528</v>
      </c>
    </row>
    <row r="14" spans="1:6">
      <c r="A14" s="79"/>
      <c r="B14" s="79"/>
      <c r="C14" s="79" t="s">
        <v>4</v>
      </c>
      <c r="D14" s="79"/>
    </row>
    <row r="15" spans="1:6" ht="49.5">
      <c r="A15" s="79"/>
      <c r="B15" s="219" t="s">
        <v>118</v>
      </c>
      <c r="C15" s="79" t="s">
        <v>119</v>
      </c>
      <c r="D15" s="80">
        <v>-9528</v>
      </c>
    </row>
    <row r="16" spans="1:6">
      <c r="A16" s="79"/>
      <c r="B16" s="79"/>
      <c r="C16" s="79" t="s">
        <v>5</v>
      </c>
      <c r="D16" s="79"/>
    </row>
    <row r="17" spans="1:4">
      <c r="A17" s="79"/>
      <c r="B17" s="79"/>
      <c r="C17" s="83" t="s">
        <v>98</v>
      </c>
      <c r="D17" s="84">
        <v>-9528</v>
      </c>
    </row>
    <row r="18" spans="1:4" ht="33">
      <c r="A18" s="79"/>
      <c r="B18" s="79"/>
      <c r="C18" s="79" t="s">
        <v>6</v>
      </c>
      <c r="D18" s="79"/>
    </row>
    <row r="19" spans="1:4">
      <c r="A19" s="79"/>
      <c r="B19" s="79"/>
      <c r="C19" s="79" t="s">
        <v>7</v>
      </c>
      <c r="D19" s="80">
        <v>-9528</v>
      </c>
    </row>
    <row r="20" spans="1:4">
      <c r="A20" s="79"/>
      <c r="B20" s="79"/>
      <c r="C20" s="79" t="s">
        <v>63</v>
      </c>
      <c r="D20" s="80">
        <v>-9528</v>
      </c>
    </row>
    <row r="21" spans="1:4" ht="33">
      <c r="A21" s="79"/>
      <c r="B21" s="79"/>
      <c r="C21" s="79" t="s">
        <v>99</v>
      </c>
      <c r="D21" s="80">
        <v>-9528</v>
      </c>
    </row>
    <row r="22" spans="1:4">
      <c r="A22" s="79"/>
      <c r="B22" s="79"/>
      <c r="C22" s="79" t="s">
        <v>501</v>
      </c>
      <c r="D22" s="80">
        <v>-1000</v>
      </c>
    </row>
    <row r="23" spans="1:4">
      <c r="A23" s="79"/>
      <c r="B23" s="79"/>
      <c r="C23" s="79" t="s">
        <v>503</v>
      </c>
      <c r="D23" s="80">
        <v>-1000</v>
      </c>
    </row>
    <row r="24" spans="1:4">
      <c r="A24" s="79"/>
      <c r="B24" s="79"/>
      <c r="C24" s="79" t="s">
        <v>504</v>
      </c>
      <c r="D24" s="80">
        <v>-7328</v>
      </c>
    </row>
    <row r="25" spans="1:4">
      <c r="A25" s="79"/>
      <c r="B25" s="79"/>
      <c r="C25" s="79" t="s">
        <v>505</v>
      </c>
      <c r="D25" s="80">
        <v>-1000</v>
      </c>
    </row>
    <row r="26" spans="1:4">
      <c r="A26" s="79"/>
      <c r="B26" s="79"/>
      <c r="C26" s="79" t="s">
        <v>506</v>
      </c>
      <c r="D26" s="80">
        <v>-6328</v>
      </c>
    </row>
    <row r="27" spans="1:4">
      <c r="A27" s="79"/>
      <c r="B27" s="79"/>
      <c r="C27" s="79" t="s">
        <v>100</v>
      </c>
      <c r="D27" s="80">
        <v>-1200</v>
      </c>
    </row>
    <row r="28" spans="1:4">
      <c r="A28" s="79"/>
      <c r="B28" s="79"/>
      <c r="C28" s="79" t="s">
        <v>509</v>
      </c>
      <c r="D28" s="80">
        <v>-1200</v>
      </c>
    </row>
    <row r="29" spans="1:4">
      <c r="A29" s="219" t="s">
        <v>121</v>
      </c>
      <c r="B29" s="79"/>
      <c r="C29" s="79" t="s">
        <v>122</v>
      </c>
      <c r="D29" s="80">
        <v>-11000</v>
      </c>
    </row>
    <row r="30" spans="1:4">
      <c r="A30" s="79"/>
      <c r="B30" s="79"/>
      <c r="C30" s="79" t="s">
        <v>4</v>
      </c>
      <c r="D30" s="79"/>
    </row>
    <row r="31" spans="1:4" ht="33">
      <c r="A31" s="79"/>
      <c r="B31" s="219" t="s">
        <v>62</v>
      </c>
      <c r="C31" s="79" t="s">
        <v>125</v>
      </c>
      <c r="D31" s="80">
        <v>-11000</v>
      </c>
    </row>
    <row r="32" spans="1:4">
      <c r="A32" s="79"/>
      <c r="B32" s="79"/>
      <c r="C32" s="79" t="s">
        <v>5</v>
      </c>
      <c r="D32" s="79"/>
    </row>
    <row r="33" spans="1:4">
      <c r="A33" s="79"/>
      <c r="B33" s="79"/>
      <c r="C33" s="83" t="s">
        <v>98</v>
      </c>
      <c r="D33" s="84">
        <v>-11000</v>
      </c>
    </row>
    <row r="34" spans="1:4" ht="33">
      <c r="A34" s="79"/>
      <c r="B34" s="79"/>
      <c r="C34" s="79" t="s">
        <v>6</v>
      </c>
      <c r="D34" s="79"/>
    </row>
    <row r="35" spans="1:4">
      <c r="A35" s="79"/>
      <c r="B35" s="79"/>
      <c r="C35" s="79" t="s">
        <v>7</v>
      </c>
      <c r="D35" s="80">
        <v>-11000</v>
      </c>
    </row>
    <row r="36" spans="1:4">
      <c r="A36" s="79"/>
      <c r="B36" s="79"/>
      <c r="C36" s="79" t="s">
        <v>63</v>
      </c>
      <c r="D36" s="80">
        <v>-11000</v>
      </c>
    </row>
    <row r="37" spans="1:4" ht="33">
      <c r="A37" s="79"/>
      <c r="B37" s="79"/>
      <c r="C37" s="79" t="s">
        <v>99</v>
      </c>
      <c r="D37" s="80">
        <v>-11000</v>
      </c>
    </row>
    <row r="38" spans="1:4">
      <c r="A38" s="79"/>
      <c r="B38" s="79"/>
      <c r="C38" s="79" t="s">
        <v>100</v>
      </c>
      <c r="D38" s="80">
        <v>-11000</v>
      </c>
    </row>
    <row r="39" spans="1:4">
      <c r="A39" s="79"/>
      <c r="B39" s="79"/>
      <c r="C39" s="79" t="s">
        <v>510</v>
      </c>
      <c r="D39" s="80">
        <v>-11000</v>
      </c>
    </row>
    <row r="40" spans="1:4" ht="33">
      <c r="A40" s="219" t="s">
        <v>127</v>
      </c>
      <c r="B40" s="79"/>
      <c r="C40" s="79" t="s">
        <v>128</v>
      </c>
      <c r="D40" s="80">
        <v>-5318.8</v>
      </c>
    </row>
    <row r="41" spans="1:4">
      <c r="A41" s="79"/>
      <c r="B41" s="79"/>
      <c r="C41" s="79" t="s">
        <v>4</v>
      </c>
      <c r="D41" s="79"/>
    </row>
    <row r="42" spans="1:4" ht="49.5">
      <c r="A42" s="79"/>
      <c r="B42" s="219" t="s">
        <v>131</v>
      </c>
      <c r="C42" s="79" t="s">
        <v>132</v>
      </c>
      <c r="D42" s="80">
        <v>-5318.8</v>
      </c>
    </row>
    <row r="43" spans="1:4">
      <c r="A43" s="79"/>
      <c r="B43" s="79"/>
      <c r="C43" s="79" t="s">
        <v>5</v>
      </c>
      <c r="D43" s="79"/>
    </row>
    <row r="44" spans="1:4">
      <c r="A44" s="79"/>
      <c r="B44" s="79"/>
      <c r="C44" s="83" t="s">
        <v>98</v>
      </c>
      <c r="D44" s="84">
        <v>-5318.8</v>
      </c>
    </row>
    <row r="45" spans="1:4" ht="33">
      <c r="A45" s="79"/>
      <c r="B45" s="79"/>
      <c r="C45" s="79" t="s">
        <v>6</v>
      </c>
      <c r="D45" s="79"/>
    </row>
    <row r="46" spans="1:4">
      <c r="A46" s="79"/>
      <c r="B46" s="79"/>
      <c r="C46" s="79" t="s">
        <v>7</v>
      </c>
      <c r="D46" s="80">
        <v>-5318.8</v>
      </c>
    </row>
    <row r="47" spans="1:4">
      <c r="A47" s="79"/>
      <c r="B47" s="79"/>
      <c r="C47" s="79" t="s">
        <v>63</v>
      </c>
      <c r="D47" s="80">
        <v>-5318.8</v>
      </c>
    </row>
    <row r="48" spans="1:4">
      <c r="A48" s="79"/>
      <c r="B48" s="79"/>
      <c r="C48" s="79" t="s">
        <v>511</v>
      </c>
      <c r="D48" s="80">
        <v>-4400</v>
      </c>
    </row>
    <row r="49" spans="1:4">
      <c r="A49" s="79"/>
      <c r="B49" s="79"/>
      <c r="C49" s="79" t="s">
        <v>512</v>
      </c>
      <c r="D49" s="80">
        <v>-4400</v>
      </c>
    </row>
    <row r="50" spans="1:4">
      <c r="A50" s="79"/>
      <c r="B50" s="79"/>
      <c r="C50" s="79" t="s">
        <v>513</v>
      </c>
      <c r="D50" s="80">
        <v>-4400</v>
      </c>
    </row>
    <row r="51" spans="1:4">
      <c r="A51" s="79"/>
      <c r="B51" s="79"/>
      <c r="C51" s="79" t="s">
        <v>514</v>
      </c>
      <c r="D51" s="80">
        <v>-918.8</v>
      </c>
    </row>
    <row r="52" spans="1:4">
      <c r="A52" s="79"/>
      <c r="B52" s="79"/>
      <c r="C52" s="79" t="s">
        <v>515</v>
      </c>
      <c r="D52" s="80">
        <v>-918.8</v>
      </c>
    </row>
    <row r="53" spans="1:4" ht="33">
      <c r="A53" s="79"/>
      <c r="B53" s="79"/>
      <c r="C53" s="79" t="s">
        <v>516</v>
      </c>
      <c r="D53" s="80">
        <v>-918.8</v>
      </c>
    </row>
    <row r="54" spans="1:4">
      <c r="A54" s="219" t="s">
        <v>134</v>
      </c>
      <c r="B54" s="79"/>
      <c r="C54" s="79" t="s">
        <v>135</v>
      </c>
      <c r="D54" s="80">
        <v>-37089.4</v>
      </c>
    </row>
    <row r="55" spans="1:4">
      <c r="A55" s="79"/>
      <c r="B55" s="79"/>
      <c r="C55" s="79" t="s">
        <v>4</v>
      </c>
      <c r="D55" s="79"/>
    </row>
    <row r="56" spans="1:4" ht="33">
      <c r="A56" s="79"/>
      <c r="B56" s="219" t="s">
        <v>62</v>
      </c>
      <c r="C56" s="79" t="s">
        <v>138</v>
      </c>
      <c r="D56" s="80">
        <v>-11500</v>
      </c>
    </row>
    <row r="57" spans="1:4">
      <c r="A57" s="79"/>
      <c r="B57" s="79"/>
      <c r="C57" s="79" t="s">
        <v>5</v>
      </c>
      <c r="D57" s="79"/>
    </row>
    <row r="58" spans="1:4">
      <c r="A58" s="79"/>
      <c r="B58" s="79"/>
      <c r="C58" s="83" t="s">
        <v>98</v>
      </c>
      <c r="D58" s="84">
        <v>-11500</v>
      </c>
    </row>
    <row r="59" spans="1:4" ht="33">
      <c r="A59" s="79"/>
      <c r="B59" s="79"/>
      <c r="C59" s="79" t="s">
        <v>6</v>
      </c>
      <c r="D59" s="79"/>
    </row>
    <row r="60" spans="1:4">
      <c r="A60" s="79"/>
      <c r="B60" s="79"/>
      <c r="C60" s="79" t="s">
        <v>7</v>
      </c>
      <c r="D60" s="80">
        <v>-11500</v>
      </c>
    </row>
    <row r="61" spans="1:4">
      <c r="A61" s="79"/>
      <c r="B61" s="79"/>
      <c r="C61" s="79" t="s">
        <v>63</v>
      </c>
      <c r="D61" s="80">
        <v>-11500</v>
      </c>
    </row>
    <row r="62" spans="1:4" ht="33">
      <c r="A62" s="79"/>
      <c r="B62" s="79"/>
      <c r="C62" s="79" t="s">
        <v>99</v>
      </c>
      <c r="D62" s="80">
        <v>-11500</v>
      </c>
    </row>
    <row r="63" spans="1:4">
      <c r="A63" s="79"/>
      <c r="B63" s="79"/>
      <c r="C63" s="79" t="s">
        <v>501</v>
      </c>
      <c r="D63" s="80">
        <v>-6500</v>
      </c>
    </row>
    <row r="64" spans="1:4">
      <c r="A64" s="79"/>
      <c r="B64" s="79"/>
      <c r="C64" s="79" t="s">
        <v>517</v>
      </c>
      <c r="D64" s="80">
        <v>-1500</v>
      </c>
    </row>
    <row r="65" spans="1:4">
      <c r="A65" s="79"/>
      <c r="B65" s="79"/>
      <c r="C65" s="79" t="s">
        <v>503</v>
      </c>
      <c r="D65" s="80">
        <v>-5000</v>
      </c>
    </row>
    <row r="66" spans="1:4">
      <c r="A66" s="79"/>
      <c r="B66" s="79"/>
      <c r="C66" s="79" t="s">
        <v>504</v>
      </c>
      <c r="D66" s="80">
        <v>-1000</v>
      </c>
    </row>
    <row r="67" spans="1:4">
      <c r="A67" s="79"/>
      <c r="B67" s="79"/>
      <c r="C67" s="79" t="s">
        <v>505</v>
      </c>
      <c r="D67" s="80">
        <v>-1000</v>
      </c>
    </row>
    <row r="68" spans="1:4">
      <c r="A68" s="79"/>
      <c r="B68" s="79"/>
      <c r="C68" s="79" t="s">
        <v>520</v>
      </c>
      <c r="D68" s="80">
        <v>-4000</v>
      </c>
    </row>
    <row r="69" spans="1:4">
      <c r="A69" s="79"/>
      <c r="B69" s="79"/>
      <c r="C69" s="79" t="s">
        <v>521</v>
      </c>
      <c r="D69" s="80">
        <v>-4000</v>
      </c>
    </row>
    <row r="70" spans="1:4" ht="33">
      <c r="A70" s="79"/>
      <c r="B70" s="219" t="s">
        <v>118</v>
      </c>
      <c r="C70" s="79" t="s">
        <v>140</v>
      </c>
      <c r="D70" s="80">
        <v>-8523.1</v>
      </c>
    </row>
    <row r="71" spans="1:4">
      <c r="A71" s="79"/>
      <c r="B71" s="79"/>
      <c r="C71" s="79" t="s">
        <v>5</v>
      </c>
      <c r="D71" s="79"/>
    </row>
    <row r="72" spans="1:4">
      <c r="A72" s="79"/>
      <c r="B72" s="79"/>
      <c r="C72" s="83" t="s">
        <v>98</v>
      </c>
      <c r="D72" s="84">
        <v>-8523.1</v>
      </c>
    </row>
    <row r="73" spans="1:4" ht="33">
      <c r="A73" s="79"/>
      <c r="B73" s="79"/>
      <c r="C73" s="79" t="s">
        <v>6</v>
      </c>
      <c r="D73" s="79"/>
    </row>
    <row r="74" spans="1:4">
      <c r="A74" s="79"/>
      <c r="B74" s="79"/>
      <c r="C74" s="79" t="s">
        <v>7</v>
      </c>
      <c r="D74" s="80">
        <v>-8523.1</v>
      </c>
    </row>
    <row r="75" spans="1:4">
      <c r="A75" s="79"/>
      <c r="B75" s="79"/>
      <c r="C75" s="79" t="s">
        <v>63</v>
      </c>
      <c r="D75" s="80">
        <v>-8523.1</v>
      </c>
    </row>
    <row r="76" spans="1:4" ht="33">
      <c r="A76" s="79"/>
      <c r="B76" s="79"/>
      <c r="C76" s="79" t="s">
        <v>99</v>
      </c>
      <c r="D76" s="80">
        <v>-8523.1</v>
      </c>
    </row>
    <row r="77" spans="1:4">
      <c r="A77" s="79"/>
      <c r="B77" s="79"/>
      <c r="C77" s="79" t="s">
        <v>501</v>
      </c>
      <c r="D77" s="80">
        <v>-3000</v>
      </c>
    </row>
    <row r="78" spans="1:4">
      <c r="A78" s="79"/>
      <c r="B78" s="79"/>
      <c r="C78" s="79" t="s">
        <v>517</v>
      </c>
      <c r="D78" s="80">
        <v>-3000</v>
      </c>
    </row>
    <row r="79" spans="1:4">
      <c r="A79" s="79"/>
      <c r="B79" s="79"/>
      <c r="C79" s="79" t="s">
        <v>504</v>
      </c>
      <c r="D79" s="80">
        <v>-4000</v>
      </c>
    </row>
    <row r="80" spans="1:4">
      <c r="A80" s="79"/>
      <c r="B80" s="79"/>
      <c r="C80" s="79" t="s">
        <v>505</v>
      </c>
      <c r="D80" s="80">
        <v>-4000</v>
      </c>
    </row>
    <row r="81" spans="1:4">
      <c r="A81" s="79"/>
      <c r="B81" s="79"/>
      <c r="C81" s="79" t="s">
        <v>522</v>
      </c>
      <c r="D81" s="80">
        <v>-1523.1</v>
      </c>
    </row>
    <row r="82" spans="1:4">
      <c r="A82" s="79"/>
      <c r="B82" s="79"/>
      <c r="C82" s="79" t="s">
        <v>525</v>
      </c>
      <c r="D82" s="80">
        <v>-1523.1</v>
      </c>
    </row>
    <row r="83" spans="1:4">
      <c r="A83" s="79"/>
      <c r="B83" s="219" t="s">
        <v>142</v>
      </c>
      <c r="C83" s="79" t="s">
        <v>143</v>
      </c>
      <c r="D83" s="80">
        <v>-2218.8000000000002</v>
      </c>
    </row>
    <row r="84" spans="1:4">
      <c r="A84" s="79"/>
      <c r="B84" s="79"/>
      <c r="C84" s="79" t="s">
        <v>5</v>
      </c>
      <c r="D84" s="79"/>
    </row>
    <row r="85" spans="1:4">
      <c r="A85" s="79"/>
      <c r="B85" s="79"/>
      <c r="C85" s="83" t="s">
        <v>98</v>
      </c>
      <c r="D85" s="84">
        <v>-2218.8000000000002</v>
      </c>
    </row>
    <row r="86" spans="1:4" ht="33">
      <c r="A86" s="79"/>
      <c r="B86" s="79"/>
      <c r="C86" s="79" t="s">
        <v>6</v>
      </c>
      <c r="D86" s="79"/>
    </row>
    <row r="87" spans="1:4">
      <c r="A87" s="79"/>
      <c r="B87" s="79"/>
      <c r="C87" s="79" t="s">
        <v>7</v>
      </c>
      <c r="D87" s="80">
        <v>-2218.8000000000002</v>
      </c>
    </row>
    <row r="88" spans="1:4">
      <c r="A88" s="79"/>
      <c r="B88" s="79"/>
      <c r="C88" s="79" t="s">
        <v>63</v>
      </c>
      <c r="D88" s="80">
        <v>-2218.8000000000002</v>
      </c>
    </row>
    <row r="89" spans="1:4" ht="33">
      <c r="A89" s="79"/>
      <c r="B89" s="79"/>
      <c r="C89" s="79" t="s">
        <v>99</v>
      </c>
      <c r="D89" s="80">
        <v>-2218.8000000000002</v>
      </c>
    </row>
    <row r="90" spans="1:4">
      <c r="A90" s="79"/>
      <c r="B90" s="79"/>
      <c r="C90" s="79" t="s">
        <v>504</v>
      </c>
      <c r="D90" s="80">
        <v>-2218.8000000000002</v>
      </c>
    </row>
    <row r="91" spans="1:4">
      <c r="A91" s="79"/>
      <c r="B91" s="79"/>
      <c r="C91" s="79" t="s">
        <v>505</v>
      </c>
      <c r="D91" s="80">
        <v>-2218.8000000000002</v>
      </c>
    </row>
    <row r="92" spans="1:4">
      <c r="A92" s="79"/>
      <c r="B92" s="219" t="s">
        <v>131</v>
      </c>
      <c r="C92" s="79" t="s">
        <v>145</v>
      </c>
      <c r="D92" s="80">
        <v>-1500</v>
      </c>
    </row>
    <row r="93" spans="1:4">
      <c r="A93" s="79"/>
      <c r="B93" s="79"/>
      <c r="C93" s="79" t="s">
        <v>5</v>
      </c>
      <c r="D93" s="79"/>
    </row>
    <row r="94" spans="1:4">
      <c r="A94" s="79"/>
      <c r="B94" s="79"/>
      <c r="C94" s="83" t="s">
        <v>98</v>
      </c>
      <c r="D94" s="84">
        <v>-1500</v>
      </c>
    </row>
    <row r="95" spans="1:4" ht="33">
      <c r="A95" s="79"/>
      <c r="B95" s="79"/>
      <c r="C95" s="79" t="s">
        <v>6</v>
      </c>
      <c r="D95" s="79"/>
    </row>
    <row r="96" spans="1:4">
      <c r="A96" s="79"/>
      <c r="B96" s="79"/>
      <c r="C96" s="79" t="s">
        <v>7</v>
      </c>
      <c r="D96" s="80">
        <v>-1500</v>
      </c>
    </row>
    <row r="97" spans="1:4">
      <c r="A97" s="79"/>
      <c r="B97" s="79"/>
      <c r="C97" s="79" t="s">
        <v>63</v>
      </c>
      <c r="D97" s="80">
        <v>-1500</v>
      </c>
    </row>
    <row r="98" spans="1:4" ht="33">
      <c r="A98" s="79"/>
      <c r="B98" s="79"/>
      <c r="C98" s="79" t="s">
        <v>99</v>
      </c>
      <c r="D98" s="80">
        <v>-1500</v>
      </c>
    </row>
    <row r="99" spans="1:4">
      <c r="A99" s="79"/>
      <c r="B99" s="79"/>
      <c r="C99" s="79" t="s">
        <v>501</v>
      </c>
      <c r="D99" s="80">
        <v>-500</v>
      </c>
    </row>
    <row r="100" spans="1:4">
      <c r="A100" s="79"/>
      <c r="B100" s="79"/>
      <c r="C100" s="79" t="s">
        <v>502</v>
      </c>
      <c r="D100" s="80">
        <v>-500</v>
      </c>
    </row>
    <row r="101" spans="1:4">
      <c r="A101" s="79"/>
      <c r="B101" s="79"/>
      <c r="C101" s="79" t="s">
        <v>100</v>
      </c>
      <c r="D101" s="80">
        <v>-1000</v>
      </c>
    </row>
    <row r="102" spans="1:4">
      <c r="A102" s="79"/>
      <c r="B102" s="79"/>
      <c r="C102" s="79" t="s">
        <v>507</v>
      </c>
      <c r="D102" s="80">
        <v>-1000</v>
      </c>
    </row>
    <row r="103" spans="1:4" ht="33">
      <c r="A103" s="79"/>
      <c r="B103" s="219" t="s">
        <v>147</v>
      </c>
      <c r="C103" s="79" t="s">
        <v>148</v>
      </c>
      <c r="D103" s="80">
        <v>-13347.5</v>
      </c>
    </row>
    <row r="104" spans="1:4">
      <c r="A104" s="79"/>
      <c r="B104" s="79"/>
      <c r="C104" s="79" t="s">
        <v>5</v>
      </c>
      <c r="D104" s="79"/>
    </row>
    <row r="105" spans="1:4">
      <c r="A105" s="79"/>
      <c r="B105" s="79"/>
      <c r="C105" s="83" t="s">
        <v>98</v>
      </c>
      <c r="D105" s="84">
        <v>-13347.5</v>
      </c>
    </row>
    <row r="106" spans="1:4" ht="33">
      <c r="A106" s="79"/>
      <c r="B106" s="79"/>
      <c r="C106" s="79" t="s">
        <v>6</v>
      </c>
      <c r="D106" s="79"/>
    </row>
    <row r="107" spans="1:4">
      <c r="A107" s="79"/>
      <c r="B107" s="79"/>
      <c r="C107" s="79" t="s">
        <v>7</v>
      </c>
      <c r="D107" s="80">
        <v>-13347.5</v>
      </c>
    </row>
    <row r="108" spans="1:4">
      <c r="A108" s="79"/>
      <c r="B108" s="79"/>
      <c r="C108" s="79" t="s">
        <v>63</v>
      </c>
      <c r="D108" s="80">
        <v>-13347.5</v>
      </c>
    </row>
    <row r="109" spans="1:4" ht="33">
      <c r="A109" s="79"/>
      <c r="B109" s="79"/>
      <c r="C109" s="79" t="s">
        <v>99</v>
      </c>
      <c r="D109" s="80">
        <v>-13347.5</v>
      </c>
    </row>
    <row r="110" spans="1:4">
      <c r="A110" s="79"/>
      <c r="B110" s="79"/>
      <c r="C110" s="79" t="s">
        <v>501</v>
      </c>
      <c r="D110" s="80">
        <v>-700</v>
      </c>
    </row>
    <row r="111" spans="1:4">
      <c r="A111" s="79"/>
      <c r="B111" s="79"/>
      <c r="C111" s="79" t="s">
        <v>518</v>
      </c>
      <c r="D111" s="80">
        <v>-700</v>
      </c>
    </row>
    <row r="112" spans="1:4">
      <c r="A112" s="79"/>
      <c r="B112" s="79"/>
      <c r="C112" s="79" t="s">
        <v>520</v>
      </c>
      <c r="D112" s="80">
        <v>-852</v>
      </c>
    </row>
    <row r="113" spans="1:4">
      <c r="A113" s="79"/>
      <c r="B113" s="79"/>
      <c r="C113" s="79" t="s">
        <v>521</v>
      </c>
      <c r="D113" s="80">
        <v>-852</v>
      </c>
    </row>
    <row r="114" spans="1:4" ht="33">
      <c r="A114" s="79"/>
      <c r="B114" s="79"/>
      <c r="C114" s="79" t="s">
        <v>527</v>
      </c>
      <c r="D114" s="80">
        <v>-4900</v>
      </c>
    </row>
    <row r="115" spans="1:4">
      <c r="A115" s="79"/>
      <c r="B115" s="79"/>
      <c r="C115" s="79" t="s">
        <v>528</v>
      </c>
      <c r="D115" s="80">
        <v>-4900</v>
      </c>
    </row>
    <row r="116" spans="1:4">
      <c r="A116" s="79"/>
      <c r="B116" s="79"/>
      <c r="C116" s="79" t="s">
        <v>522</v>
      </c>
      <c r="D116" s="80">
        <v>-6895.5</v>
      </c>
    </row>
    <row r="117" spans="1:4">
      <c r="A117" s="79"/>
      <c r="B117" s="79"/>
      <c r="C117" s="79" t="s">
        <v>523</v>
      </c>
      <c r="D117" s="80">
        <v>-2776.9</v>
      </c>
    </row>
    <row r="118" spans="1:4">
      <c r="A118" s="79"/>
      <c r="B118" s="79"/>
      <c r="C118" s="79" t="s">
        <v>525</v>
      </c>
      <c r="D118" s="80">
        <v>-2152.8000000000002</v>
      </c>
    </row>
    <row r="119" spans="1:4">
      <c r="A119" s="79"/>
      <c r="B119" s="79"/>
      <c r="C119" s="79" t="s">
        <v>524</v>
      </c>
      <c r="D119" s="80">
        <v>-965.8</v>
      </c>
    </row>
    <row r="120" spans="1:4">
      <c r="A120" s="79"/>
      <c r="B120" s="79"/>
      <c r="C120" s="79" t="s">
        <v>526</v>
      </c>
      <c r="D120" s="80">
        <v>-1000</v>
      </c>
    </row>
    <row r="121" spans="1:4">
      <c r="A121" s="219" t="s">
        <v>150</v>
      </c>
      <c r="B121" s="79"/>
      <c r="C121" s="79" t="s">
        <v>90</v>
      </c>
      <c r="D121" s="80">
        <v>-8621.2000000000007</v>
      </c>
    </row>
    <row r="122" spans="1:4">
      <c r="A122" s="79"/>
      <c r="B122" s="79"/>
      <c r="C122" s="79" t="s">
        <v>4</v>
      </c>
      <c r="D122" s="79"/>
    </row>
    <row r="123" spans="1:4" ht="66">
      <c r="A123" s="79"/>
      <c r="B123" s="219" t="s">
        <v>142</v>
      </c>
      <c r="C123" s="79" t="s">
        <v>93</v>
      </c>
      <c r="D123" s="80">
        <v>-8621.2000000000007</v>
      </c>
    </row>
    <row r="124" spans="1:4">
      <c r="A124" s="79"/>
      <c r="B124" s="79"/>
      <c r="C124" s="79" t="s">
        <v>5</v>
      </c>
      <c r="D124" s="79"/>
    </row>
    <row r="125" spans="1:4">
      <c r="A125" s="79"/>
      <c r="B125" s="79"/>
      <c r="C125" s="83" t="s">
        <v>98</v>
      </c>
      <c r="D125" s="84">
        <v>-8621.2000000000007</v>
      </c>
    </row>
    <row r="126" spans="1:4" ht="33">
      <c r="A126" s="79"/>
      <c r="B126" s="79"/>
      <c r="C126" s="79" t="s">
        <v>6</v>
      </c>
      <c r="D126" s="79"/>
    </row>
    <row r="127" spans="1:4">
      <c r="A127" s="79"/>
      <c r="B127" s="79"/>
      <c r="C127" s="79" t="s">
        <v>7</v>
      </c>
      <c r="D127" s="80">
        <v>-8621.2000000000007</v>
      </c>
    </row>
    <row r="128" spans="1:4">
      <c r="A128" s="79"/>
      <c r="B128" s="79"/>
      <c r="C128" s="79" t="s">
        <v>63</v>
      </c>
      <c r="D128" s="80">
        <v>-8621.2000000000007</v>
      </c>
    </row>
    <row r="129" spans="1:4">
      <c r="A129" s="79"/>
      <c r="B129" s="79"/>
      <c r="C129" s="79" t="s">
        <v>529</v>
      </c>
      <c r="D129" s="80">
        <v>-8621.2000000000007</v>
      </c>
    </row>
    <row r="130" spans="1:4">
      <c r="A130" s="79"/>
      <c r="B130" s="79"/>
      <c r="C130" s="79" t="s">
        <v>530</v>
      </c>
      <c r="D130" s="80">
        <v>-8621.2000000000007</v>
      </c>
    </row>
    <row r="131" spans="1:4" ht="66">
      <c r="A131" s="219" t="s">
        <v>151</v>
      </c>
      <c r="B131" s="79"/>
      <c r="C131" s="79" t="s">
        <v>152</v>
      </c>
      <c r="D131" s="80">
        <v>-97000</v>
      </c>
    </row>
    <row r="132" spans="1:4">
      <c r="A132" s="79"/>
      <c r="B132" s="79"/>
      <c r="C132" s="79" t="s">
        <v>4</v>
      </c>
      <c r="D132" s="79"/>
    </row>
    <row r="133" spans="1:4" ht="49.5">
      <c r="A133" s="79"/>
      <c r="B133" s="219" t="s">
        <v>62</v>
      </c>
      <c r="C133" s="79" t="s">
        <v>155</v>
      </c>
      <c r="D133" s="80">
        <v>-30000</v>
      </c>
    </row>
    <row r="134" spans="1:4">
      <c r="A134" s="79"/>
      <c r="B134" s="79"/>
      <c r="C134" s="79" t="s">
        <v>5</v>
      </c>
      <c r="D134" s="79"/>
    </row>
    <row r="135" spans="1:4">
      <c r="A135" s="79"/>
      <c r="B135" s="79"/>
      <c r="C135" s="83" t="s">
        <v>98</v>
      </c>
      <c r="D135" s="84">
        <v>-30000</v>
      </c>
    </row>
    <row r="136" spans="1:4" ht="33">
      <c r="A136" s="79"/>
      <c r="B136" s="79"/>
      <c r="C136" s="79" t="s">
        <v>6</v>
      </c>
      <c r="D136" s="79"/>
    </row>
    <row r="137" spans="1:4">
      <c r="A137" s="79"/>
      <c r="B137" s="79"/>
      <c r="C137" s="79" t="s">
        <v>7</v>
      </c>
      <c r="D137" s="80">
        <v>-30000</v>
      </c>
    </row>
    <row r="138" spans="1:4">
      <c r="A138" s="79"/>
      <c r="B138" s="79"/>
      <c r="C138" s="79" t="s">
        <v>63</v>
      </c>
      <c r="D138" s="80">
        <v>-30000</v>
      </c>
    </row>
    <row r="139" spans="1:4">
      <c r="A139" s="79"/>
      <c r="B139" s="79"/>
      <c r="C139" s="79" t="s">
        <v>529</v>
      </c>
      <c r="D139" s="80">
        <v>-30000</v>
      </c>
    </row>
    <row r="140" spans="1:4">
      <c r="A140" s="79"/>
      <c r="B140" s="79"/>
      <c r="C140" s="79" t="s">
        <v>530</v>
      </c>
      <c r="D140" s="80">
        <v>-30000</v>
      </c>
    </row>
    <row r="141" spans="1:4" ht="33">
      <c r="A141" s="79"/>
      <c r="B141" s="219" t="s">
        <v>157</v>
      </c>
      <c r="C141" s="79" t="s">
        <v>158</v>
      </c>
      <c r="D141" s="80">
        <v>-67000</v>
      </c>
    </row>
    <row r="142" spans="1:4">
      <c r="A142" s="79"/>
      <c r="B142" s="79"/>
      <c r="C142" s="79" t="s">
        <v>5</v>
      </c>
      <c r="D142" s="79"/>
    </row>
    <row r="143" spans="1:4">
      <c r="A143" s="79"/>
      <c r="B143" s="79"/>
      <c r="C143" s="83" t="s">
        <v>98</v>
      </c>
      <c r="D143" s="84">
        <v>-67000</v>
      </c>
    </row>
    <row r="144" spans="1:4" ht="33">
      <c r="A144" s="79"/>
      <c r="B144" s="79"/>
      <c r="C144" s="79" t="s">
        <v>6</v>
      </c>
      <c r="D144" s="79"/>
    </row>
    <row r="145" spans="1:4">
      <c r="A145" s="79"/>
      <c r="B145" s="79"/>
      <c r="C145" s="79" t="s">
        <v>7</v>
      </c>
      <c r="D145" s="80">
        <v>-67000</v>
      </c>
    </row>
    <row r="146" spans="1:4">
      <c r="A146" s="79"/>
      <c r="B146" s="79"/>
      <c r="C146" s="79" t="s">
        <v>63</v>
      </c>
      <c r="D146" s="80">
        <v>-67000</v>
      </c>
    </row>
    <row r="147" spans="1:4">
      <c r="A147" s="79"/>
      <c r="B147" s="79"/>
      <c r="C147" s="79" t="s">
        <v>529</v>
      </c>
      <c r="D147" s="80">
        <v>-67000</v>
      </c>
    </row>
    <row r="148" spans="1:4">
      <c r="A148" s="79"/>
      <c r="B148" s="79"/>
      <c r="C148" s="79" t="s">
        <v>530</v>
      </c>
      <c r="D148" s="80">
        <v>-67000</v>
      </c>
    </row>
    <row r="149" spans="1:4">
      <c r="A149" s="79"/>
      <c r="B149" s="79"/>
      <c r="C149" s="81" t="s">
        <v>159</v>
      </c>
      <c r="D149" s="82">
        <v>-2000</v>
      </c>
    </row>
    <row r="150" spans="1:4">
      <c r="A150" s="79"/>
      <c r="B150" s="79"/>
      <c r="C150" s="79" t="s">
        <v>4</v>
      </c>
      <c r="D150" s="79"/>
    </row>
    <row r="151" spans="1:4" ht="33">
      <c r="A151" s="219" t="s">
        <v>160</v>
      </c>
      <c r="B151" s="79"/>
      <c r="C151" s="79" t="s">
        <v>161</v>
      </c>
      <c r="D151" s="80">
        <v>-2000</v>
      </c>
    </row>
    <row r="152" spans="1:4">
      <c r="A152" s="79"/>
      <c r="B152" s="79"/>
      <c r="C152" s="79" t="s">
        <v>4</v>
      </c>
      <c r="D152" s="79"/>
    </row>
    <row r="153" spans="1:4" ht="33">
      <c r="A153" s="79"/>
      <c r="B153" s="219" t="s">
        <v>62</v>
      </c>
      <c r="C153" s="79" t="s">
        <v>164</v>
      </c>
      <c r="D153" s="80">
        <v>-2000</v>
      </c>
    </row>
    <row r="154" spans="1:4">
      <c r="A154" s="79"/>
      <c r="B154" s="79"/>
      <c r="C154" s="79" t="s">
        <v>5</v>
      </c>
      <c r="D154" s="79"/>
    </row>
    <row r="155" spans="1:4">
      <c r="A155" s="79"/>
      <c r="B155" s="79"/>
      <c r="C155" s="83" t="s">
        <v>159</v>
      </c>
      <c r="D155" s="84">
        <v>-2000</v>
      </c>
    </row>
    <row r="156" spans="1:4" ht="33">
      <c r="A156" s="79"/>
      <c r="B156" s="79"/>
      <c r="C156" s="79" t="s">
        <v>6</v>
      </c>
      <c r="D156" s="79"/>
    </row>
    <row r="157" spans="1:4">
      <c r="A157" s="79"/>
      <c r="B157" s="79"/>
      <c r="C157" s="79" t="s">
        <v>7</v>
      </c>
      <c r="D157" s="80">
        <v>-2000</v>
      </c>
    </row>
    <row r="158" spans="1:4">
      <c r="A158" s="79"/>
      <c r="B158" s="79"/>
      <c r="C158" s="79" t="s">
        <v>63</v>
      </c>
      <c r="D158" s="80">
        <v>-2000</v>
      </c>
    </row>
    <row r="159" spans="1:4" ht="33">
      <c r="A159" s="79"/>
      <c r="B159" s="79"/>
      <c r="C159" s="79" t="s">
        <v>99</v>
      </c>
      <c r="D159" s="80">
        <v>-2000</v>
      </c>
    </row>
    <row r="160" spans="1:4">
      <c r="A160" s="79"/>
      <c r="B160" s="79"/>
      <c r="C160" s="79" t="s">
        <v>501</v>
      </c>
      <c r="D160" s="80">
        <v>-1000</v>
      </c>
    </row>
    <row r="161" spans="1:4">
      <c r="A161" s="79"/>
      <c r="B161" s="79"/>
      <c r="C161" s="79" t="s">
        <v>518</v>
      </c>
      <c r="D161" s="80">
        <v>-500</v>
      </c>
    </row>
    <row r="162" spans="1:4">
      <c r="A162" s="79"/>
      <c r="B162" s="79"/>
      <c r="C162" s="79" t="s">
        <v>502</v>
      </c>
      <c r="D162" s="80">
        <v>-500</v>
      </c>
    </row>
    <row r="163" spans="1:4">
      <c r="A163" s="79"/>
      <c r="B163" s="79"/>
      <c r="C163" s="79" t="s">
        <v>504</v>
      </c>
      <c r="D163" s="80">
        <v>-1000</v>
      </c>
    </row>
    <row r="164" spans="1:4">
      <c r="A164" s="79"/>
      <c r="B164" s="79"/>
      <c r="C164" s="79" t="s">
        <v>506</v>
      </c>
      <c r="D164" s="80">
        <v>-1000</v>
      </c>
    </row>
    <row r="165" spans="1:4">
      <c r="A165" s="79"/>
      <c r="B165" s="79"/>
      <c r="C165" s="81" t="s">
        <v>166</v>
      </c>
      <c r="D165" s="82">
        <v>-54999</v>
      </c>
    </row>
    <row r="166" spans="1:4">
      <c r="A166" s="79"/>
      <c r="B166" s="79"/>
      <c r="C166" s="79" t="s">
        <v>4</v>
      </c>
      <c r="D166" s="79"/>
    </row>
    <row r="167" spans="1:4" ht="49.5">
      <c r="A167" s="219" t="s">
        <v>167</v>
      </c>
      <c r="B167" s="79"/>
      <c r="C167" s="79" t="s">
        <v>168</v>
      </c>
      <c r="D167" s="80">
        <v>-3630.1</v>
      </c>
    </row>
    <row r="168" spans="1:4">
      <c r="A168" s="79"/>
      <c r="B168" s="79"/>
      <c r="C168" s="79" t="s">
        <v>4</v>
      </c>
      <c r="D168" s="79"/>
    </row>
    <row r="169" spans="1:4" ht="49.5">
      <c r="A169" s="79"/>
      <c r="B169" s="219" t="s">
        <v>62</v>
      </c>
      <c r="C169" s="79" t="s">
        <v>169</v>
      </c>
      <c r="D169" s="80">
        <v>-3630.1</v>
      </c>
    </row>
    <row r="170" spans="1:4">
      <c r="A170" s="79"/>
      <c r="B170" s="79"/>
      <c r="C170" s="79" t="s">
        <v>5</v>
      </c>
      <c r="D170" s="79"/>
    </row>
    <row r="171" spans="1:4">
      <c r="A171" s="79"/>
      <c r="B171" s="79"/>
      <c r="C171" s="83" t="s">
        <v>166</v>
      </c>
      <c r="D171" s="84">
        <v>-3630.1</v>
      </c>
    </row>
    <row r="172" spans="1:4" ht="33">
      <c r="A172" s="79"/>
      <c r="B172" s="79"/>
      <c r="C172" s="79" t="s">
        <v>6</v>
      </c>
      <c r="D172" s="79"/>
    </row>
    <row r="173" spans="1:4">
      <c r="A173" s="79"/>
      <c r="B173" s="79"/>
      <c r="C173" s="79" t="s">
        <v>7</v>
      </c>
      <c r="D173" s="80">
        <v>-3630.1</v>
      </c>
    </row>
    <row r="174" spans="1:4">
      <c r="A174" s="79"/>
      <c r="B174" s="79"/>
      <c r="C174" s="79" t="s">
        <v>63</v>
      </c>
      <c r="D174" s="80">
        <v>-3630.1</v>
      </c>
    </row>
    <row r="175" spans="1:4" ht="33">
      <c r="A175" s="79"/>
      <c r="B175" s="79"/>
      <c r="C175" s="79" t="s">
        <v>99</v>
      </c>
      <c r="D175" s="80">
        <v>-3630.1</v>
      </c>
    </row>
    <row r="176" spans="1:4">
      <c r="A176" s="79"/>
      <c r="B176" s="79"/>
      <c r="C176" s="79" t="s">
        <v>100</v>
      </c>
      <c r="D176" s="80">
        <v>-600</v>
      </c>
    </row>
    <row r="177" spans="1:4">
      <c r="A177" s="79"/>
      <c r="B177" s="79"/>
      <c r="C177" s="79" t="s">
        <v>510</v>
      </c>
      <c r="D177" s="80">
        <v>-600</v>
      </c>
    </row>
    <row r="178" spans="1:4" ht="33">
      <c r="A178" s="79"/>
      <c r="B178" s="79"/>
      <c r="C178" s="79" t="s">
        <v>527</v>
      </c>
      <c r="D178" s="80">
        <v>-2162.4</v>
      </c>
    </row>
    <row r="179" spans="1:4">
      <c r="A179" s="79"/>
      <c r="B179" s="79"/>
      <c r="C179" s="79" t="s">
        <v>528</v>
      </c>
      <c r="D179" s="80">
        <v>-2162.4</v>
      </c>
    </row>
    <row r="180" spans="1:4">
      <c r="A180" s="79"/>
      <c r="B180" s="79"/>
      <c r="C180" s="79" t="s">
        <v>522</v>
      </c>
      <c r="D180" s="80">
        <v>-867.7</v>
      </c>
    </row>
    <row r="181" spans="1:4">
      <c r="A181" s="79"/>
      <c r="B181" s="79"/>
      <c r="C181" s="79" t="s">
        <v>523</v>
      </c>
      <c r="D181" s="80">
        <v>-867.7</v>
      </c>
    </row>
    <row r="182" spans="1:4">
      <c r="A182" s="219" t="s">
        <v>174</v>
      </c>
      <c r="B182" s="79"/>
      <c r="C182" s="79" t="s">
        <v>175</v>
      </c>
      <c r="D182" s="80">
        <v>-51368.9</v>
      </c>
    </row>
    <row r="183" spans="1:4">
      <c r="A183" s="79"/>
      <c r="B183" s="79"/>
      <c r="C183" s="79" t="s">
        <v>4</v>
      </c>
      <c r="D183" s="79"/>
    </row>
    <row r="184" spans="1:4">
      <c r="A184" s="79"/>
      <c r="B184" s="219" t="s">
        <v>62</v>
      </c>
      <c r="C184" s="79" t="s">
        <v>175</v>
      </c>
      <c r="D184" s="80">
        <v>-3372.6</v>
      </c>
    </row>
    <row r="185" spans="1:4">
      <c r="A185" s="79"/>
      <c r="B185" s="79"/>
      <c r="C185" s="79" t="s">
        <v>5</v>
      </c>
      <c r="D185" s="79"/>
    </row>
    <row r="186" spans="1:4" ht="33">
      <c r="A186" s="79"/>
      <c r="B186" s="79"/>
      <c r="C186" s="83" t="s">
        <v>535</v>
      </c>
      <c r="D186" s="84">
        <v>-3372.6</v>
      </c>
    </row>
    <row r="187" spans="1:4" ht="33">
      <c r="A187" s="79"/>
      <c r="B187" s="79"/>
      <c r="C187" s="79" t="s">
        <v>6</v>
      </c>
      <c r="D187" s="79"/>
    </row>
    <row r="188" spans="1:4">
      <c r="A188" s="79"/>
      <c r="B188" s="79"/>
      <c r="C188" s="79" t="s">
        <v>7</v>
      </c>
      <c r="D188" s="80">
        <v>-3372.6</v>
      </c>
    </row>
    <row r="189" spans="1:4">
      <c r="A189" s="79"/>
      <c r="B189" s="79"/>
      <c r="C189" s="79" t="s">
        <v>63</v>
      </c>
      <c r="D189" s="80">
        <v>-3372.6</v>
      </c>
    </row>
    <row r="190" spans="1:4" ht="33">
      <c r="A190" s="79"/>
      <c r="B190" s="79"/>
      <c r="C190" s="79" t="s">
        <v>99</v>
      </c>
      <c r="D190" s="80">
        <v>-3372.6</v>
      </c>
    </row>
    <row r="191" spans="1:4">
      <c r="A191" s="79"/>
      <c r="B191" s="79"/>
      <c r="C191" s="79" t="s">
        <v>520</v>
      </c>
      <c r="D191" s="80">
        <v>-1220</v>
      </c>
    </row>
    <row r="192" spans="1:4">
      <c r="A192" s="79"/>
      <c r="B192" s="79"/>
      <c r="C192" s="79" t="s">
        <v>521</v>
      </c>
      <c r="D192" s="80">
        <v>-1220</v>
      </c>
    </row>
    <row r="193" spans="1:4">
      <c r="A193" s="79"/>
      <c r="B193" s="79"/>
      <c r="C193" s="79" t="s">
        <v>522</v>
      </c>
      <c r="D193" s="80">
        <v>-2152.6</v>
      </c>
    </row>
    <row r="194" spans="1:4">
      <c r="A194" s="79"/>
      <c r="B194" s="79"/>
      <c r="C194" s="79" t="s">
        <v>524</v>
      </c>
      <c r="D194" s="80">
        <v>-2152.6</v>
      </c>
    </row>
    <row r="195" spans="1:4">
      <c r="A195" s="79"/>
      <c r="B195" s="219" t="s">
        <v>118</v>
      </c>
      <c r="C195" s="79" t="s">
        <v>179</v>
      </c>
      <c r="D195" s="80">
        <v>-1563.5</v>
      </c>
    </row>
    <row r="196" spans="1:4">
      <c r="A196" s="79"/>
      <c r="B196" s="79"/>
      <c r="C196" s="79" t="s">
        <v>5</v>
      </c>
      <c r="D196" s="79"/>
    </row>
    <row r="197" spans="1:4">
      <c r="A197" s="79"/>
      <c r="B197" s="79"/>
      <c r="C197" s="83" t="s">
        <v>166</v>
      </c>
      <c r="D197" s="84">
        <v>-1563.5</v>
      </c>
    </row>
    <row r="198" spans="1:4" ht="33">
      <c r="A198" s="79"/>
      <c r="B198" s="79"/>
      <c r="C198" s="79" t="s">
        <v>6</v>
      </c>
      <c r="D198" s="79"/>
    </row>
    <row r="199" spans="1:4">
      <c r="A199" s="79"/>
      <c r="B199" s="79"/>
      <c r="C199" s="79" t="s">
        <v>7</v>
      </c>
      <c r="D199" s="80">
        <v>-1563.5</v>
      </c>
    </row>
    <row r="200" spans="1:4">
      <c r="A200" s="79"/>
      <c r="B200" s="79"/>
      <c r="C200" s="79" t="s">
        <v>63</v>
      </c>
      <c r="D200" s="80">
        <v>-1563.5</v>
      </c>
    </row>
    <row r="201" spans="1:4" ht="33">
      <c r="A201" s="79"/>
      <c r="B201" s="79"/>
      <c r="C201" s="79" t="s">
        <v>99</v>
      </c>
      <c r="D201" s="80">
        <v>-1563.5</v>
      </c>
    </row>
    <row r="202" spans="1:4">
      <c r="A202" s="79"/>
      <c r="B202" s="79"/>
      <c r="C202" s="79" t="s">
        <v>100</v>
      </c>
      <c r="D202" s="80">
        <v>-602</v>
      </c>
    </row>
    <row r="203" spans="1:4">
      <c r="A203" s="79"/>
      <c r="B203" s="79"/>
      <c r="C203" s="79" t="s">
        <v>510</v>
      </c>
      <c r="D203" s="80">
        <v>-602</v>
      </c>
    </row>
    <row r="204" spans="1:4" ht="33">
      <c r="A204" s="79"/>
      <c r="B204" s="79"/>
      <c r="C204" s="79" t="s">
        <v>527</v>
      </c>
      <c r="D204" s="80">
        <v>-961.5</v>
      </c>
    </row>
    <row r="205" spans="1:4">
      <c r="A205" s="79"/>
      <c r="B205" s="79"/>
      <c r="C205" s="79" t="s">
        <v>528</v>
      </c>
      <c r="D205" s="80">
        <v>-961.5</v>
      </c>
    </row>
    <row r="206" spans="1:4" ht="49.5">
      <c r="A206" s="79"/>
      <c r="B206" s="219" t="s">
        <v>181</v>
      </c>
      <c r="C206" s="79" t="s">
        <v>182</v>
      </c>
      <c r="D206" s="80">
        <v>-7951.8</v>
      </c>
    </row>
    <row r="207" spans="1:4">
      <c r="A207" s="79"/>
      <c r="B207" s="79"/>
      <c r="C207" s="79" t="s">
        <v>5</v>
      </c>
      <c r="D207" s="79"/>
    </row>
    <row r="208" spans="1:4" ht="33">
      <c r="A208" s="79"/>
      <c r="B208" s="79"/>
      <c r="C208" s="83" t="s">
        <v>535</v>
      </c>
      <c r="D208" s="84">
        <v>-7951.8</v>
      </c>
    </row>
    <row r="209" spans="1:4" ht="33">
      <c r="A209" s="79"/>
      <c r="B209" s="79"/>
      <c r="C209" s="79" t="s">
        <v>6</v>
      </c>
      <c r="D209" s="79"/>
    </row>
    <row r="210" spans="1:4">
      <c r="A210" s="79"/>
      <c r="B210" s="79"/>
      <c r="C210" s="79" t="s">
        <v>7</v>
      </c>
      <c r="D210" s="80">
        <v>-7951.8</v>
      </c>
    </row>
    <row r="211" spans="1:4">
      <c r="A211" s="79"/>
      <c r="B211" s="79"/>
      <c r="C211" s="79" t="s">
        <v>36</v>
      </c>
      <c r="D211" s="80">
        <v>-7951.8</v>
      </c>
    </row>
    <row r="212" spans="1:4">
      <c r="A212" s="79"/>
      <c r="B212" s="79"/>
      <c r="C212" s="79" t="s">
        <v>37</v>
      </c>
      <c r="D212" s="80">
        <v>-7951.8</v>
      </c>
    </row>
    <row r="213" spans="1:4">
      <c r="A213" s="79"/>
      <c r="B213" s="79"/>
      <c r="C213" s="79" t="s">
        <v>532</v>
      </c>
      <c r="D213" s="80">
        <v>-7951.8</v>
      </c>
    </row>
    <row r="214" spans="1:4">
      <c r="A214" s="79"/>
      <c r="B214" s="79"/>
      <c r="C214" s="79" t="s">
        <v>533</v>
      </c>
      <c r="D214" s="80">
        <v>-7951.8</v>
      </c>
    </row>
    <row r="215" spans="1:4" ht="33">
      <c r="A215" s="79"/>
      <c r="B215" s="219" t="s">
        <v>184</v>
      </c>
      <c r="C215" s="79" t="s">
        <v>185</v>
      </c>
      <c r="D215" s="80">
        <v>-38481</v>
      </c>
    </row>
    <row r="216" spans="1:4">
      <c r="A216" s="79"/>
      <c r="B216" s="79"/>
      <c r="C216" s="79" t="s">
        <v>5</v>
      </c>
      <c r="D216" s="79"/>
    </row>
    <row r="217" spans="1:4" ht="33">
      <c r="A217" s="79"/>
      <c r="B217" s="79"/>
      <c r="C217" s="83" t="s">
        <v>535</v>
      </c>
      <c r="D217" s="84">
        <v>-38481</v>
      </c>
    </row>
    <row r="218" spans="1:4" ht="33">
      <c r="A218" s="79"/>
      <c r="B218" s="79"/>
      <c r="C218" s="79" t="s">
        <v>6</v>
      </c>
      <c r="D218" s="79"/>
    </row>
    <row r="219" spans="1:4">
      <c r="A219" s="79"/>
      <c r="B219" s="79"/>
      <c r="C219" s="79" t="s">
        <v>7</v>
      </c>
      <c r="D219" s="80">
        <v>-38481</v>
      </c>
    </row>
    <row r="220" spans="1:4">
      <c r="A220" s="79"/>
      <c r="B220" s="79"/>
      <c r="C220" s="79" t="s">
        <v>36</v>
      </c>
      <c r="D220" s="80">
        <v>-38481</v>
      </c>
    </row>
    <row r="221" spans="1:4">
      <c r="A221" s="79"/>
      <c r="B221" s="79"/>
      <c r="C221" s="79" t="s">
        <v>37</v>
      </c>
      <c r="D221" s="80">
        <v>-38481</v>
      </c>
    </row>
    <row r="222" spans="1:4">
      <c r="A222" s="79"/>
      <c r="B222" s="79"/>
      <c r="C222" s="79" t="s">
        <v>65</v>
      </c>
      <c r="D222" s="80">
        <v>-38481</v>
      </c>
    </row>
    <row r="223" spans="1:4">
      <c r="A223" s="79"/>
      <c r="B223" s="79"/>
      <c r="C223" s="79" t="s">
        <v>66</v>
      </c>
      <c r="D223" s="80">
        <v>-38481</v>
      </c>
    </row>
    <row r="224" spans="1:4">
      <c r="A224" s="79"/>
      <c r="B224" s="79"/>
      <c r="C224" s="81" t="s">
        <v>21</v>
      </c>
      <c r="D224" s="82">
        <v>-2176000</v>
      </c>
    </row>
    <row r="225" spans="1:4">
      <c r="A225" s="79"/>
      <c r="B225" s="79"/>
      <c r="C225" s="79" t="s">
        <v>4</v>
      </c>
      <c r="D225" s="79"/>
    </row>
    <row r="226" spans="1:4">
      <c r="A226" s="219" t="s">
        <v>188</v>
      </c>
      <c r="B226" s="79"/>
      <c r="C226" s="79" t="s">
        <v>31</v>
      </c>
      <c r="D226" s="80">
        <v>-2176000</v>
      </c>
    </row>
    <row r="227" spans="1:4">
      <c r="A227" s="79"/>
      <c r="B227" s="79"/>
      <c r="C227" s="79" t="s">
        <v>4</v>
      </c>
      <c r="D227" s="79"/>
    </row>
    <row r="228" spans="1:4" ht="99">
      <c r="A228" s="79"/>
      <c r="B228" s="219" t="s">
        <v>189</v>
      </c>
      <c r="C228" s="79" t="s">
        <v>34</v>
      </c>
      <c r="D228" s="80">
        <v>-2176000</v>
      </c>
    </row>
    <row r="229" spans="1:4">
      <c r="A229" s="79"/>
      <c r="B229" s="79"/>
      <c r="C229" s="79" t="s">
        <v>5</v>
      </c>
      <c r="D229" s="79"/>
    </row>
    <row r="230" spans="1:4">
      <c r="A230" s="79"/>
      <c r="B230" s="79"/>
      <c r="C230" s="83" t="s">
        <v>21</v>
      </c>
      <c r="D230" s="84">
        <v>-2176000</v>
      </c>
    </row>
    <row r="231" spans="1:4" ht="33">
      <c r="A231" s="79"/>
      <c r="B231" s="79"/>
      <c r="C231" s="79" t="s">
        <v>6</v>
      </c>
      <c r="D231" s="79"/>
    </row>
    <row r="232" spans="1:4">
      <c r="A232" s="79"/>
      <c r="B232" s="79"/>
      <c r="C232" s="79" t="s">
        <v>7</v>
      </c>
      <c r="D232" s="80">
        <v>-2176000</v>
      </c>
    </row>
    <row r="233" spans="1:4">
      <c r="A233" s="79"/>
      <c r="B233" s="79"/>
      <c r="C233" s="79" t="s">
        <v>36</v>
      </c>
      <c r="D233" s="80">
        <v>-2176000</v>
      </c>
    </row>
    <row r="234" spans="1:4">
      <c r="A234" s="79"/>
      <c r="B234" s="79"/>
      <c r="C234" s="79" t="s">
        <v>37</v>
      </c>
      <c r="D234" s="80">
        <v>-2176000</v>
      </c>
    </row>
    <row r="235" spans="1:4">
      <c r="A235" s="79"/>
      <c r="B235" s="79"/>
      <c r="C235" s="79" t="s">
        <v>38</v>
      </c>
      <c r="D235" s="80">
        <v>-1689000</v>
      </c>
    </row>
    <row r="236" spans="1:4">
      <c r="A236" s="79"/>
      <c r="B236" s="79"/>
      <c r="C236" s="79" t="s">
        <v>39</v>
      </c>
      <c r="D236" s="80">
        <v>-1689000</v>
      </c>
    </row>
    <row r="237" spans="1:4">
      <c r="A237" s="79"/>
      <c r="B237" s="79"/>
      <c r="C237" s="79" t="s">
        <v>65</v>
      </c>
      <c r="D237" s="80">
        <v>-487000</v>
      </c>
    </row>
    <row r="238" spans="1:4">
      <c r="A238" s="79"/>
      <c r="B238" s="79"/>
      <c r="C238" s="79" t="s">
        <v>66</v>
      </c>
      <c r="D238" s="80">
        <v>-487000</v>
      </c>
    </row>
    <row r="239" spans="1:4">
      <c r="A239" s="79"/>
      <c r="B239" s="79"/>
      <c r="C239" s="81" t="s">
        <v>190</v>
      </c>
      <c r="D239" s="82">
        <v>-301000</v>
      </c>
    </row>
    <row r="240" spans="1:4">
      <c r="A240" s="79"/>
      <c r="B240" s="79"/>
      <c r="C240" s="79" t="s">
        <v>4</v>
      </c>
      <c r="D240" s="79"/>
    </row>
    <row r="241" spans="1:4" ht="49.5">
      <c r="A241" s="219" t="s">
        <v>191</v>
      </c>
      <c r="B241" s="79"/>
      <c r="C241" s="79" t="s">
        <v>192</v>
      </c>
      <c r="D241" s="80">
        <v>-300000</v>
      </c>
    </row>
    <row r="242" spans="1:4">
      <c r="A242" s="79"/>
      <c r="B242" s="79"/>
      <c r="C242" s="79" t="s">
        <v>4</v>
      </c>
      <c r="D242" s="79"/>
    </row>
    <row r="243" spans="1:4" ht="66">
      <c r="A243" s="79"/>
      <c r="B243" s="219" t="s">
        <v>62</v>
      </c>
      <c r="C243" s="79" t="s">
        <v>195</v>
      </c>
      <c r="D243" s="80">
        <v>-300000</v>
      </c>
    </row>
    <row r="244" spans="1:4">
      <c r="A244" s="79"/>
      <c r="B244" s="79"/>
      <c r="C244" s="79" t="s">
        <v>5</v>
      </c>
      <c r="D244" s="79"/>
    </row>
    <row r="245" spans="1:4">
      <c r="A245" s="79"/>
      <c r="B245" s="79"/>
      <c r="C245" s="83" t="s">
        <v>190</v>
      </c>
      <c r="D245" s="84">
        <v>-300000</v>
      </c>
    </row>
    <row r="246" spans="1:4" ht="33">
      <c r="A246" s="79"/>
      <c r="B246" s="79"/>
      <c r="C246" s="79" t="s">
        <v>6</v>
      </c>
      <c r="D246" s="79"/>
    </row>
    <row r="247" spans="1:4">
      <c r="A247" s="79"/>
      <c r="B247" s="79"/>
      <c r="C247" s="79" t="s">
        <v>7</v>
      </c>
      <c r="D247" s="80">
        <v>-300000</v>
      </c>
    </row>
    <row r="248" spans="1:4">
      <c r="A248" s="79"/>
      <c r="B248" s="79"/>
      <c r="C248" s="79" t="s">
        <v>63</v>
      </c>
      <c r="D248" s="80">
        <v>-300000</v>
      </c>
    </row>
    <row r="249" spans="1:4">
      <c r="A249" s="79"/>
      <c r="B249" s="79"/>
      <c r="C249" s="79" t="s">
        <v>529</v>
      </c>
      <c r="D249" s="80">
        <v>-300000</v>
      </c>
    </row>
    <row r="250" spans="1:4">
      <c r="A250" s="79"/>
      <c r="B250" s="79"/>
      <c r="C250" s="79" t="s">
        <v>530</v>
      </c>
      <c r="D250" s="80">
        <v>-300000</v>
      </c>
    </row>
    <row r="251" spans="1:4" ht="49.5">
      <c r="A251" s="219" t="s">
        <v>197</v>
      </c>
      <c r="B251" s="79"/>
      <c r="C251" s="79" t="s">
        <v>198</v>
      </c>
      <c r="D251" s="80">
        <v>-1000</v>
      </c>
    </row>
    <row r="252" spans="1:4">
      <c r="A252" s="79"/>
      <c r="B252" s="79"/>
      <c r="C252" s="79" t="s">
        <v>4</v>
      </c>
      <c r="D252" s="79"/>
    </row>
    <row r="253" spans="1:4" ht="49.5">
      <c r="A253" s="79"/>
      <c r="B253" s="219" t="s">
        <v>62</v>
      </c>
      <c r="C253" s="79" t="s">
        <v>198</v>
      </c>
      <c r="D253" s="80">
        <v>-1000</v>
      </c>
    </row>
    <row r="254" spans="1:4">
      <c r="A254" s="79"/>
      <c r="B254" s="79"/>
      <c r="C254" s="79" t="s">
        <v>5</v>
      </c>
      <c r="D254" s="79"/>
    </row>
    <row r="255" spans="1:4" ht="33">
      <c r="A255" s="79"/>
      <c r="B255" s="79"/>
      <c r="C255" s="83" t="s">
        <v>537</v>
      </c>
      <c r="D255" s="84">
        <v>-1000</v>
      </c>
    </row>
    <row r="256" spans="1:4" ht="33">
      <c r="A256" s="79"/>
      <c r="B256" s="79"/>
      <c r="C256" s="79" t="s">
        <v>6</v>
      </c>
      <c r="D256" s="79"/>
    </row>
    <row r="257" spans="1:4">
      <c r="A257" s="79"/>
      <c r="B257" s="79"/>
      <c r="C257" s="79" t="s">
        <v>7</v>
      </c>
      <c r="D257" s="80">
        <v>-1000</v>
      </c>
    </row>
    <row r="258" spans="1:4">
      <c r="A258" s="79"/>
      <c r="B258" s="79"/>
      <c r="C258" s="79" t="s">
        <v>63</v>
      </c>
      <c r="D258" s="80">
        <v>-1000</v>
      </c>
    </row>
    <row r="259" spans="1:4" ht="33">
      <c r="A259" s="79"/>
      <c r="B259" s="79"/>
      <c r="C259" s="79" t="s">
        <v>99</v>
      </c>
      <c r="D259" s="80">
        <v>-1000</v>
      </c>
    </row>
    <row r="260" spans="1:4">
      <c r="A260" s="79"/>
      <c r="B260" s="79"/>
      <c r="C260" s="79" t="s">
        <v>501</v>
      </c>
      <c r="D260" s="80">
        <v>-1000</v>
      </c>
    </row>
    <row r="261" spans="1:4">
      <c r="A261" s="79"/>
      <c r="B261" s="79"/>
      <c r="C261" s="79" t="s">
        <v>502</v>
      </c>
      <c r="D261" s="80">
        <v>-1000</v>
      </c>
    </row>
    <row r="262" spans="1:4">
      <c r="A262" s="79"/>
      <c r="B262" s="79"/>
      <c r="C262" s="81" t="s">
        <v>202</v>
      </c>
      <c r="D262" s="82">
        <v>-81051</v>
      </c>
    </row>
    <row r="263" spans="1:4">
      <c r="A263" s="79"/>
      <c r="B263" s="79"/>
      <c r="C263" s="79" t="s">
        <v>4</v>
      </c>
      <c r="D263" s="79"/>
    </row>
    <row r="264" spans="1:4" ht="49.5">
      <c r="A264" s="219" t="s">
        <v>203</v>
      </c>
      <c r="B264" s="79"/>
      <c r="C264" s="79" t="s">
        <v>204</v>
      </c>
      <c r="D264" s="80">
        <v>-3539.9</v>
      </c>
    </row>
    <row r="265" spans="1:4">
      <c r="A265" s="79"/>
      <c r="B265" s="79"/>
      <c r="C265" s="79" t="s">
        <v>4</v>
      </c>
      <c r="D265" s="79"/>
    </row>
    <row r="266" spans="1:4" ht="33">
      <c r="A266" s="79"/>
      <c r="B266" s="219" t="s">
        <v>62</v>
      </c>
      <c r="C266" s="79" t="s">
        <v>207</v>
      </c>
      <c r="D266" s="80">
        <v>-3539.9</v>
      </c>
    </row>
    <row r="267" spans="1:4">
      <c r="A267" s="79"/>
      <c r="B267" s="79"/>
      <c r="C267" s="79" t="s">
        <v>5</v>
      </c>
      <c r="D267" s="79"/>
    </row>
    <row r="268" spans="1:4">
      <c r="A268" s="79"/>
      <c r="B268" s="79"/>
      <c r="C268" s="83" t="s">
        <v>202</v>
      </c>
      <c r="D268" s="84">
        <v>-3539.9</v>
      </c>
    </row>
    <row r="269" spans="1:4" ht="33">
      <c r="A269" s="79"/>
      <c r="B269" s="79"/>
      <c r="C269" s="79" t="s">
        <v>6</v>
      </c>
      <c r="D269" s="79"/>
    </row>
    <row r="270" spans="1:4">
      <c r="A270" s="79"/>
      <c r="B270" s="79"/>
      <c r="C270" s="79" t="s">
        <v>7</v>
      </c>
      <c r="D270" s="80">
        <v>-3539.9</v>
      </c>
    </row>
    <row r="271" spans="1:4">
      <c r="A271" s="79"/>
      <c r="B271" s="79"/>
      <c r="C271" s="79" t="s">
        <v>63</v>
      </c>
      <c r="D271" s="80">
        <v>-3539.9</v>
      </c>
    </row>
    <row r="272" spans="1:4" ht="33">
      <c r="A272" s="79"/>
      <c r="B272" s="79"/>
      <c r="C272" s="79" t="s">
        <v>99</v>
      </c>
      <c r="D272" s="80">
        <v>-3539.9</v>
      </c>
    </row>
    <row r="273" spans="1:4">
      <c r="A273" s="79"/>
      <c r="B273" s="79"/>
      <c r="C273" s="79" t="s">
        <v>522</v>
      </c>
      <c r="D273" s="80">
        <v>-3539.9</v>
      </c>
    </row>
    <row r="274" spans="1:4">
      <c r="A274" s="79"/>
      <c r="B274" s="79"/>
      <c r="C274" s="79" t="s">
        <v>525</v>
      </c>
      <c r="D274" s="80">
        <v>-3539.9</v>
      </c>
    </row>
    <row r="275" spans="1:4" ht="33">
      <c r="A275" s="219" t="s">
        <v>209</v>
      </c>
      <c r="B275" s="79"/>
      <c r="C275" s="79" t="s">
        <v>210</v>
      </c>
      <c r="D275" s="80">
        <v>-8147.9</v>
      </c>
    </row>
    <row r="276" spans="1:4">
      <c r="A276" s="79"/>
      <c r="B276" s="79"/>
      <c r="C276" s="79" t="s">
        <v>4</v>
      </c>
      <c r="D276" s="79"/>
    </row>
    <row r="277" spans="1:4">
      <c r="A277" s="79"/>
      <c r="B277" s="219" t="s">
        <v>189</v>
      </c>
      <c r="C277" s="79" t="s">
        <v>213</v>
      </c>
      <c r="D277" s="80">
        <v>-8147.9</v>
      </c>
    </row>
    <row r="278" spans="1:4">
      <c r="A278" s="79"/>
      <c r="B278" s="79"/>
      <c r="C278" s="79" t="s">
        <v>5</v>
      </c>
      <c r="D278" s="79"/>
    </row>
    <row r="279" spans="1:4">
      <c r="A279" s="79"/>
      <c r="B279" s="79"/>
      <c r="C279" s="83" t="s">
        <v>202</v>
      </c>
      <c r="D279" s="84">
        <v>-8147.9</v>
      </c>
    </row>
    <row r="280" spans="1:4" ht="33">
      <c r="A280" s="79"/>
      <c r="B280" s="79"/>
      <c r="C280" s="79" t="s">
        <v>6</v>
      </c>
      <c r="D280" s="79"/>
    </row>
    <row r="281" spans="1:4">
      <c r="A281" s="79"/>
      <c r="B281" s="79"/>
      <c r="C281" s="79" t="s">
        <v>7</v>
      </c>
      <c r="D281" s="80">
        <v>-8147.9</v>
      </c>
    </row>
    <row r="282" spans="1:4">
      <c r="A282" s="79"/>
      <c r="B282" s="79"/>
      <c r="C282" s="79" t="s">
        <v>63</v>
      </c>
      <c r="D282" s="80">
        <v>-8147.9</v>
      </c>
    </row>
    <row r="283" spans="1:4">
      <c r="A283" s="79"/>
      <c r="B283" s="79"/>
      <c r="C283" s="79" t="s">
        <v>514</v>
      </c>
      <c r="D283" s="80">
        <v>-8147.9</v>
      </c>
    </row>
    <row r="284" spans="1:4" ht="33">
      <c r="A284" s="79"/>
      <c r="B284" s="79"/>
      <c r="C284" s="79" t="s">
        <v>538</v>
      </c>
      <c r="D284" s="80">
        <v>-8147.9</v>
      </c>
    </row>
    <row r="285" spans="1:4">
      <c r="A285" s="79"/>
      <c r="B285" s="79"/>
      <c r="C285" s="79" t="s">
        <v>539</v>
      </c>
      <c r="D285" s="80">
        <v>-8147.9</v>
      </c>
    </row>
    <row r="286" spans="1:4" ht="33">
      <c r="A286" s="219" t="s">
        <v>215</v>
      </c>
      <c r="B286" s="79"/>
      <c r="C286" s="79" t="s">
        <v>216</v>
      </c>
      <c r="D286" s="80">
        <v>-69363.199999999997</v>
      </c>
    </row>
    <row r="287" spans="1:4">
      <c r="A287" s="79"/>
      <c r="B287" s="79"/>
      <c r="C287" s="79" t="s">
        <v>4</v>
      </c>
      <c r="D287" s="79"/>
    </row>
    <row r="288" spans="1:4">
      <c r="A288" s="79"/>
      <c r="B288" s="219" t="s">
        <v>118</v>
      </c>
      <c r="C288" s="79" t="s">
        <v>219</v>
      </c>
      <c r="D288" s="80">
        <v>-69363.199999999997</v>
      </c>
    </row>
    <row r="289" spans="1:4">
      <c r="A289" s="79"/>
      <c r="B289" s="79"/>
      <c r="C289" s="79" t="s">
        <v>5</v>
      </c>
      <c r="D289" s="79"/>
    </row>
    <row r="290" spans="1:4">
      <c r="A290" s="79"/>
      <c r="B290" s="79"/>
      <c r="C290" s="83" t="s">
        <v>202</v>
      </c>
      <c r="D290" s="84">
        <v>-69363.199999999997</v>
      </c>
    </row>
    <row r="291" spans="1:4" ht="33">
      <c r="A291" s="79"/>
      <c r="B291" s="79"/>
      <c r="C291" s="79" t="s">
        <v>6</v>
      </c>
      <c r="D291" s="79"/>
    </row>
    <row r="292" spans="1:4">
      <c r="A292" s="79"/>
      <c r="B292" s="79"/>
      <c r="C292" s="79" t="s">
        <v>7</v>
      </c>
      <c r="D292" s="80">
        <v>-69363.199999999997</v>
      </c>
    </row>
    <row r="293" spans="1:4">
      <c r="A293" s="79"/>
      <c r="B293" s="79"/>
      <c r="C293" s="79" t="s">
        <v>63</v>
      </c>
      <c r="D293" s="80">
        <v>-69363.199999999997</v>
      </c>
    </row>
    <row r="294" spans="1:4">
      <c r="A294" s="79"/>
      <c r="B294" s="79"/>
      <c r="C294" s="79" t="s">
        <v>529</v>
      </c>
      <c r="D294" s="80">
        <v>-69363.199999999997</v>
      </c>
    </row>
    <row r="295" spans="1:4">
      <c r="A295" s="79"/>
      <c r="B295" s="79"/>
      <c r="C295" s="79" t="s">
        <v>530</v>
      </c>
      <c r="D295" s="80">
        <v>-69363.199999999997</v>
      </c>
    </row>
    <row r="296" spans="1:4">
      <c r="A296" s="79"/>
      <c r="B296" s="79"/>
      <c r="C296" s="81" t="s">
        <v>221</v>
      </c>
      <c r="D296" s="82">
        <v>-1867594.1</v>
      </c>
    </row>
    <row r="297" spans="1:4">
      <c r="A297" s="79"/>
      <c r="B297" s="79"/>
      <c r="C297" s="79" t="s">
        <v>4</v>
      </c>
      <c r="D297" s="79"/>
    </row>
    <row r="298" spans="1:4">
      <c r="A298" s="219" t="s">
        <v>222</v>
      </c>
      <c r="B298" s="79"/>
      <c r="C298" s="79" t="s">
        <v>223</v>
      </c>
      <c r="D298" s="80">
        <v>-1824695.4</v>
      </c>
    </row>
    <row r="299" spans="1:4">
      <c r="A299" s="79"/>
      <c r="B299" s="79"/>
      <c r="C299" s="79" t="s">
        <v>4</v>
      </c>
      <c r="D299" s="79"/>
    </row>
    <row r="300" spans="1:4" ht="33">
      <c r="A300" s="79"/>
      <c r="B300" s="219" t="s">
        <v>142</v>
      </c>
      <c r="C300" s="79" t="s">
        <v>226</v>
      </c>
      <c r="D300" s="80">
        <v>-6758</v>
      </c>
    </row>
    <row r="301" spans="1:4">
      <c r="A301" s="79"/>
      <c r="B301" s="79"/>
      <c r="C301" s="79" t="s">
        <v>5</v>
      </c>
      <c r="D301" s="79"/>
    </row>
    <row r="302" spans="1:4">
      <c r="A302" s="79"/>
      <c r="B302" s="79"/>
      <c r="C302" s="83" t="s">
        <v>221</v>
      </c>
      <c r="D302" s="84">
        <v>-6758</v>
      </c>
    </row>
    <row r="303" spans="1:4" ht="33">
      <c r="A303" s="79"/>
      <c r="B303" s="79"/>
      <c r="C303" s="79" t="s">
        <v>6</v>
      </c>
      <c r="D303" s="79"/>
    </row>
    <row r="304" spans="1:4">
      <c r="A304" s="79"/>
      <c r="B304" s="79"/>
      <c r="C304" s="79" t="s">
        <v>7</v>
      </c>
      <c r="D304" s="80">
        <v>-6758</v>
      </c>
    </row>
    <row r="305" spans="1:4">
      <c r="A305" s="79"/>
      <c r="B305" s="79"/>
      <c r="C305" s="79" t="s">
        <v>63</v>
      </c>
      <c r="D305" s="80">
        <v>-6758</v>
      </c>
    </row>
    <row r="306" spans="1:4" ht="33">
      <c r="A306" s="79"/>
      <c r="B306" s="79"/>
      <c r="C306" s="79" t="s">
        <v>99</v>
      </c>
      <c r="D306" s="80">
        <v>-6758</v>
      </c>
    </row>
    <row r="307" spans="1:4">
      <c r="A307" s="79"/>
      <c r="B307" s="79"/>
      <c r="C307" s="79" t="s">
        <v>100</v>
      </c>
      <c r="D307" s="80">
        <v>-6758</v>
      </c>
    </row>
    <row r="308" spans="1:4">
      <c r="A308" s="79"/>
      <c r="B308" s="79"/>
      <c r="C308" s="79" t="s">
        <v>508</v>
      </c>
      <c r="D308" s="80">
        <v>-6758</v>
      </c>
    </row>
    <row r="309" spans="1:4">
      <c r="A309" s="79"/>
      <c r="B309" s="219" t="s">
        <v>228</v>
      </c>
      <c r="C309" s="79" t="s">
        <v>229</v>
      </c>
      <c r="D309" s="80">
        <v>-1817937.4</v>
      </c>
    </row>
    <row r="310" spans="1:4">
      <c r="A310" s="79"/>
      <c r="B310" s="79"/>
      <c r="C310" s="79" t="s">
        <v>5</v>
      </c>
      <c r="D310" s="79"/>
    </row>
    <row r="311" spans="1:4">
      <c r="A311" s="79"/>
      <c r="B311" s="79"/>
      <c r="C311" s="83" t="s">
        <v>221</v>
      </c>
      <c r="D311" s="84">
        <v>-1817937.4</v>
      </c>
    </row>
    <row r="312" spans="1:4" ht="33">
      <c r="A312" s="79"/>
      <c r="B312" s="79"/>
      <c r="C312" s="79" t="s">
        <v>6</v>
      </c>
      <c r="D312" s="79"/>
    </row>
    <row r="313" spans="1:4">
      <c r="A313" s="79"/>
      <c r="B313" s="79"/>
      <c r="C313" s="79" t="s">
        <v>7</v>
      </c>
      <c r="D313" s="80">
        <v>-1817937.4</v>
      </c>
    </row>
    <row r="314" spans="1:4">
      <c r="A314" s="79"/>
      <c r="B314" s="79"/>
      <c r="C314" s="79" t="s">
        <v>63</v>
      </c>
      <c r="D314" s="80">
        <v>-1817937.4</v>
      </c>
    </row>
    <row r="315" spans="1:4">
      <c r="A315" s="79"/>
      <c r="B315" s="79"/>
      <c r="C315" s="79" t="s">
        <v>540</v>
      </c>
      <c r="D315" s="80">
        <v>-1817937.4</v>
      </c>
    </row>
    <row r="316" spans="1:4">
      <c r="A316" s="79"/>
      <c r="B316" s="79"/>
      <c r="C316" s="79" t="s">
        <v>541</v>
      </c>
      <c r="D316" s="80">
        <v>-617937.4</v>
      </c>
    </row>
    <row r="317" spans="1:4">
      <c r="A317" s="79"/>
      <c r="B317" s="79"/>
      <c r="C317" s="79" t="s">
        <v>542</v>
      </c>
      <c r="D317" s="80">
        <v>-1200000</v>
      </c>
    </row>
    <row r="318" spans="1:4" ht="49.5">
      <c r="A318" s="219" t="s">
        <v>232</v>
      </c>
      <c r="B318" s="79"/>
      <c r="C318" s="79" t="s">
        <v>233</v>
      </c>
      <c r="D318" s="80">
        <v>-42898.7</v>
      </c>
    </row>
    <row r="319" spans="1:4">
      <c r="A319" s="79"/>
      <c r="B319" s="79"/>
      <c r="C319" s="79" t="s">
        <v>4</v>
      </c>
      <c r="D319" s="79"/>
    </row>
    <row r="320" spans="1:4" ht="66">
      <c r="A320" s="79"/>
      <c r="B320" s="219" t="s">
        <v>62</v>
      </c>
      <c r="C320" s="79" t="s">
        <v>236</v>
      </c>
      <c r="D320" s="80">
        <v>-41642.9</v>
      </c>
    </row>
    <row r="321" spans="1:4">
      <c r="A321" s="79"/>
      <c r="B321" s="79"/>
      <c r="C321" s="79" t="s">
        <v>5</v>
      </c>
      <c r="D321" s="79"/>
    </row>
    <row r="322" spans="1:4">
      <c r="A322" s="79"/>
      <c r="B322" s="79"/>
      <c r="C322" s="83" t="s">
        <v>221</v>
      </c>
      <c r="D322" s="84">
        <v>-41642.9</v>
      </c>
    </row>
    <row r="323" spans="1:4" ht="33">
      <c r="A323" s="79"/>
      <c r="B323" s="79"/>
      <c r="C323" s="79" t="s">
        <v>6</v>
      </c>
      <c r="D323" s="79"/>
    </row>
    <row r="324" spans="1:4">
      <c r="A324" s="79"/>
      <c r="B324" s="79"/>
      <c r="C324" s="79" t="s">
        <v>7</v>
      </c>
      <c r="D324" s="80">
        <v>-41642.9</v>
      </c>
    </row>
    <row r="325" spans="1:4">
      <c r="A325" s="79"/>
      <c r="B325" s="79"/>
      <c r="C325" s="79" t="s">
        <v>63</v>
      </c>
      <c r="D325" s="80">
        <v>-41642.9</v>
      </c>
    </row>
    <row r="326" spans="1:4">
      <c r="A326" s="79"/>
      <c r="B326" s="79"/>
      <c r="C326" s="79" t="s">
        <v>511</v>
      </c>
      <c r="D326" s="80">
        <v>-6700</v>
      </c>
    </row>
    <row r="327" spans="1:4">
      <c r="A327" s="79"/>
      <c r="B327" s="79"/>
      <c r="C327" s="79" t="s">
        <v>512</v>
      </c>
      <c r="D327" s="80">
        <v>-6700</v>
      </c>
    </row>
    <row r="328" spans="1:4">
      <c r="A328" s="79"/>
      <c r="B328" s="79"/>
      <c r="C328" s="79" t="s">
        <v>513</v>
      </c>
      <c r="D328" s="80">
        <v>-6700</v>
      </c>
    </row>
    <row r="329" spans="1:4" ht="33">
      <c r="A329" s="79"/>
      <c r="B329" s="79"/>
      <c r="C329" s="79" t="s">
        <v>99</v>
      </c>
      <c r="D329" s="80">
        <v>-34942.9</v>
      </c>
    </row>
    <row r="330" spans="1:4">
      <c r="A330" s="79"/>
      <c r="B330" s="79"/>
      <c r="C330" s="79" t="s">
        <v>501</v>
      </c>
      <c r="D330" s="80">
        <v>-1700.4</v>
      </c>
    </row>
    <row r="331" spans="1:4">
      <c r="A331" s="79"/>
      <c r="B331" s="79"/>
      <c r="C331" s="79" t="s">
        <v>518</v>
      </c>
      <c r="D331" s="80">
        <v>-600</v>
      </c>
    </row>
    <row r="332" spans="1:4">
      <c r="A332" s="79"/>
      <c r="B332" s="79"/>
      <c r="C332" s="79" t="s">
        <v>502</v>
      </c>
      <c r="D332" s="80">
        <v>-1100.4000000000001</v>
      </c>
    </row>
    <row r="333" spans="1:4">
      <c r="A333" s="79"/>
      <c r="B333" s="79"/>
      <c r="C333" s="79" t="s">
        <v>100</v>
      </c>
      <c r="D333" s="80">
        <v>-24532</v>
      </c>
    </row>
    <row r="334" spans="1:4">
      <c r="A334" s="79"/>
      <c r="B334" s="79"/>
      <c r="C334" s="79" t="s">
        <v>531</v>
      </c>
      <c r="D334" s="80">
        <v>-1650</v>
      </c>
    </row>
    <row r="335" spans="1:4">
      <c r="A335" s="79"/>
      <c r="B335" s="79"/>
      <c r="C335" s="79" t="s">
        <v>507</v>
      </c>
      <c r="D335" s="80">
        <v>-10697.7</v>
      </c>
    </row>
    <row r="336" spans="1:4" ht="33">
      <c r="A336" s="79"/>
      <c r="B336" s="79"/>
      <c r="C336" s="79" t="s">
        <v>519</v>
      </c>
      <c r="D336" s="80">
        <v>-500</v>
      </c>
    </row>
    <row r="337" spans="1:4">
      <c r="A337" s="79"/>
      <c r="B337" s="79"/>
      <c r="C337" s="79" t="s">
        <v>508</v>
      </c>
      <c r="D337" s="80">
        <v>-2313.8000000000002</v>
      </c>
    </row>
    <row r="338" spans="1:4">
      <c r="A338" s="79"/>
      <c r="B338" s="79"/>
      <c r="C338" s="79" t="s">
        <v>510</v>
      </c>
      <c r="D338" s="80">
        <v>-9370.5</v>
      </c>
    </row>
    <row r="339" spans="1:4" ht="33">
      <c r="A339" s="79"/>
      <c r="B339" s="79"/>
      <c r="C339" s="79" t="s">
        <v>527</v>
      </c>
      <c r="D339" s="80">
        <v>-2249.5</v>
      </c>
    </row>
    <row r="340" spans="1:4" ht="33">
      <c r="A340" s="79"/>
      <c r="B340" s="79"/>
      <c r="C340" s="79" t="s">
        <v>543</v>
      </c>
      <c r="D340" s="80">
        <v>-2249.5</v>
      </c>
    </row>
    <row r="341" spans="1:4">
      <c r="A341" s="79"/>
      <c r="B341" s="79"/>
      <c r="C341" s="79" t="s">
        <v>522</v>
      </c>
      <c r="D341" s="80">
        <v>-6461</v>
      </c>
    </row>
    <row r="342" spans="1:4">
      <c r="A342" s="79"/>
      <c r="B342" s="79"/>
      <c r="C342" s="79" t="s">
        <v>523</v>
      </c>
      <c r="D342" s="80">
        <v>-5811</v>
      </c>
    </row>
    <row r="343" spans="1:4">
      <c r="A343" s="79"/>
      <c r="B343" s="79"/>
      <c r="C343" s="79" t="s">
        <v>526</v>
      </c>
      <c r="D343" s="80">
        <v>-650</v>
      </c>
    </row>
    <row r="344" spans="1:4" ht="33">
      <c r="A344" s="79"/>
      <c r="B344" s="219" t="s">
        <v>172</v>
      </c>
      <c r="C344" s="79" t="s">
        <v>238</v>
      </c>
      <c r="D344" s="80">
        <v>-1255.8</v>
      </c>
    </row>
    <row r="345" spans="1:4">
      <c r="A345" s="79"/>
      <c r="B345" s="79"/>
      <c r="C345" s="79" t="s">
        <v>5</v>
      </c>
      <c r="D345" s="79"/>
    </row>
    <row r="346" spans="1:4">
      <c r="A346" s="79"/>
      <c r="B346" s="79"/>
      <c r="C346" s="83" t="s">
        <v>221</v>
      </c>
      <c r="D346" s="84">
        <v>-1255.8</v>
      </c>
    </row>
    <row r="347" spans="1:4" ht="33">
      <c r="A347" s="79"/>
      <c r="B347" s="79"/>
      <c r="C347" s="79" t="s">
        <v>6</v>
      </c>
      <c r="D347" s="79"/>
    </row>
    <row r="348" spans="1:4">
      <c r="A348" s="79"/>
      <c r="B348" s="79"/>
      <c r="C348" s="79" t="s">
        <v>7</v>
      </c>
      <c r="D348" s="80">
        <v>-1255.8</v>
      </c>
    </row>
    <row r="349" spans="1:4">
      <c r="A349" s="79"/>
      <c r="B349" s="79"/>
      <c r="C349" s="79" t="s">
        <v>36</v>
      </c>
      <c r="D349" s="80">
        <v>-1255.8</v>
      </c>
    </row>
    <row r="350" spans="1:4">
      <c r="A350" s="79"/>
      <c r="B350" s="79"/>
      <c r="C350" s="79" t="s">
        <v>37</v>
      </c>
      <c r="D350" s="80">
        <v>-1255.8</v>
      </c>
    </row>
    <row r="351" spans="1:4">
      <c r="A351" s="79"/>
      <c r="B351" s="79"/>
      <c r="C351" s="79" t="s">
        <v>532</v>
      </c>
      <c r="D351" s="80">
        <v>-1255.8</v>
      </c>
    </row>
    <row r="352" spans="1:4">
      <c r="A352" s="79"/>
      <c r="B352" s="79"/>
      <c r="C352" s="79" t="s">
        <v>533</v>
      </c>
      <c r="D352" s="80">
        <v>-1255.8</v>
      </c>
    </row>
    <row r="353" spans="1:4">
      <c r="A353" s="79"/>
      <c r="B353" s="79"/>
      <c r="C353" s="81" t="s">
        <v>240</v>
      </c>
      <c r="D353" s="82">
        <v>-2500</v>
      </c>
    </row>
    <row r="354" spans="1:4">
      <c r="A354" s="79"/>
      <c r="B354" s="79"/>
      <c r="C354" s="79" t="s">
        <v>4</v>
      </c>
      <c r="D354" s="79"/>
    </row>
    <row r="355" spans="1:4">
      <c r="A355" s="219" t="s">
        <v>241</v>
      </c>
      <c r="B355" s="79"/>
      <c r="C355" s="79" t="s">
        <v>242</v>
      </c>
      <c r="D355" s="80">
        <v>-2500</v>
      </c>
    </row>
    <row r="356" spans="1:4">
      <c r="A356" s="79"/>
      <c r="B356" s="79"/>
      <c r="C356" s="79" t="s">
        <v>4</v>
      </c>
      <c r="D356" s="79"/>
    </row>
    <row r="357" spans="1:4" ht="49.5">
      <c r="A357" s="79"/>
      <c r="B357" s="219" t="s">
        <v>189</v>
      </c>
      <c r="C357" s="79" t="s">
        <v>245</v>
      </c>
      <c r="D357" s="80">
        <v>-2500</v>
      </c>
    </row>
    <row r="358" spans="1:4">
      <c r="A358" s="79"/>
      <c r="B358" s="79"/>
      <c r="C358" s="79" t="s">
        <v>5</v>
      </c>
      <c r="D358" s="79"/>
    </row>
    <row r="359" spans="1:4">
      <c r="A359" s="79"/>
      <c r="B359" s="79"/>
      <c r="C359" s="83" t="s">
        <v>240</v>
      </c>
      <c r="D359" s="84">
        <v>-2500</v>
      </c>
    </row>
    <row r="360" spans="1:4" ht="33">
      <c r="A360" s="79"/>
      <c r="B360" s="79"/>
      <c r="C360" s="79" t="s">
        <v>6</v>
      </c>
      <c r="D360" s="79"/>
    </row>
    <row r="361" spans="1:4">
      <c r="A361" s="79"/>
      <c r="B361" s="79"/>
      <c r="C361" s="79" t="s">
        <v>7</v>
      </c>
      <c r="D361" s="80">
        <v>-2500</v>
      </c>
    </row>
    <row r="362" spans="1:4">
      <c r="A362" s="79"/>
      <c r="B362" s="79"/>
      <c r="C362" s="79" t="s">
        <v>63</v>
      </c>
      <c r="D362" s="80">
        <v>-2500</v>
      </c>
    </row>
    <row r="363" spans="1:4">
      <c r="A363" s="79"/>
      <c r="B363" s="79"/>
      <c r="C363" s="79" t="s">
        <v>544</v>
      </c>
      <c r="D363" s="80">
        <v>-2500</v>
      </c>
    </row>
    <row r="364" spans="1:4" ht="33">
      <c r="A364" s="79"/>
      <c r="B364" s="79"/>
      <c r="C364" s="79" t="s">
        <v>545</v>
      </c>
      <c r="D364" s="80">
        <v>-2500</v>
      </c>
    </row>
    <row r="365" spans="1:4" ht="33">
      <c r="A365" s="79"/>
      <c r="B365" s="79"/>
      <c r="C365" s="79" t="s">
        <v>546</v>
      </c>
      <c r="D365" s="80">
        <v>-2500</v>
      </c>
    </row>
    <row r="366" spans="1:4">
      <c r="A366" s="79"/>
      <c r="B366" s="79"/>
      <c r="C366" s="81" t="s">
        <v>247</v>
      </c>
      <c r="D366" s="82">
        <v>-4658.7</v>
      </c>
    </row>
    <row r="367" spans="1:4">
      <c r="A367" s="79"/>
      <c r="B367" s="79"/>
      <c r="C367" s="79" t="s">
        <v>4</v>
      </c>
      <c r="D367" s="79"/>
    </row>
    <row r="368" spans="1:4" ht="33">
      <c r="A368" s="219" t="s">
        <v>248</v>
      </c>
      <c r="B368" s="79"/>
      <c r="C368" s="79" t="s">
        <v>249</v>
      </c>
      <c r="D368" s="80">
        <v>-4658.7</v>
      </c>
    </row>
    <row r="369" spans="1:4">
      <c r="A369" s="79"/>
      <c r="B369" s="79"/>
      <c r="C369" s="79" t="s">
        <v>4</v>
      </c>
      <c r="D369" s="79"/>
    </row>
    <row r="370" spans="1:4" ht="49.5">
      <c r="A370" s="79"/>
      <c r="B370" s="219" t="s">
        <v>62</v>
      </c>
      <c r="C370" s="79" t="s">
        <v>252</v>
      </c>
      <c r="D370" s="80">
        <v>-2139.6</v>
      </c>
    </row>
    <row r="371" spans="1:4">
      <c r="A371" s="79"/>
      <c r="B371" s="79"/>
      <c r="C371" s="79" t="s">
        <v>5</v>
      </c>
      <c r="D371" s="79"/>
    </row>
    <row r="372" spans="1:4">
      <c r="A372" s="79"/>
      <c r="B372" s="79"/>
      <c r="C372" s="83" t="s">
        <v>247</v>
      </c>
      <c r="D372" s="84">
        <v>-2139.6</v>
      </c>
    </row>
    <row r="373" spans="1:4" ht="33">
      <c r="A373" s="79"/>
      <c r="B373" s="79"/>
      <c r="C373" s="79" t="s">
        <v>6</v>
      </c>
      <c r="D373" s="79"/>
    </row>
    <row r="374" spans="1:4">
      <c r="A374" s="79"/>
      <c r="B374" s="79"/>
      <c r="C374" s="79" t="s">
        <v>7</v>
      </c>
      <c r="D374" s="80">
        <v>-2139.6</v>
      </c>
    </row>
    <row r="375" spans="1:4">
      <c r="A375" s="79"/>
      <c r="B375" s="79"/>
      <c r="C375" s="79" t="s">
        <v>63</v>
      </c>
      <c r="D375" s="80">
        <v>-2139.6</v>
      </c>
    </row>
    <row r="376" spans="1:4" ht="33">
      <c r="A376" s="79"/>
      <c r="B376" s="79"/>
      <c r="C376" s="79" t="s">
        <v>99</v>
      </c>
      <c r="D376" s="80">
        <v>-2139.6</v>
      </c>
    </row>
    <row r="377" spans="1:4">
      <c r="A377" s="79"/>
      <c r="B377" s="79"/>
      <c r="C377" s="79" t="s">
        <v>501</v>
      </c>
      <c r="D377" s="80">
        <v>-822.5</v>
      </c>
    </row>
    <row r="378" spans="1:4">
      <c r="A378" s="79"/>
      <c r="B378" s="79"/>
      <c r="C378" s="79" t="s">
        <v>502</v>
      </c>
      <c r="D378" s="80">
        <v>-822.5</v>
      </c>
    </row>
    <row r="379" spans="1:4">
      <c r="A379" s="79"/>
      <c r="B379" s="79"/>
      <c r="C379" s="79" t="s">
        <v>522</v>
      </c>
      <c r="D379" s="80">
        <v>-1317.1</v>
      </c>
    </row>
    <row r="380" spans="1:4">
      <c r="A380" s="79"/>
      <c r="B380" s="79"/>
      <c r="C380" s="79" t="s">
        <v>523</v>
      </c>
      <c r="D380" s="80">
        <v>-1317.1</v>
      </c>
    </row>
    <row r="381" spans="1:4" ht="33">
      <c r="A381" s="79"/>
      <c r="B381" s="219" t="s">
        <v>142</v>
      </c>
      <c r="C381" s="79" t="s">
        <v>254</v>
      </c>
      <c r="D381" s="80">
        <v>-567.9</v>
      </c>
    </row>
    <row r="382" spans="1:4">
      <c r="A382" s="79"/>
      <c r="B382" s="79"/>
      <c r="C382" s="79" t="s">
        <v>5</v>
      </c>
      <c r="D382" s="79"/>
    </row>
    <row r="383" spans="1:4">
      <c r="A383" s="79"/>
      <c r="B383" s="79"/>
      <c r="C383" s="83" t="s">
        <v>247</v>
      </c>
      <c r="D383" s="84">
        <v>-567.9</v>
      </c>
    </row>
    <row r="384" spans="1:4" ht="33">
      <c r="A384" s="79"/>
      <c r="B384" s="79"/>
      <c r="C384" s="79" t="s">
        <v>6</v>
      </c>
      <c r="D384" s="79"/>
    </row>
    <row r="385" spans="1:4">
      <c r="A385" s="79"/>
      <c r="B385" s="79"/>
      <c r="C385" s="79" t="s">
        <v>7</v>
      </c>
      <c r="D385" s="80">
        <v>-567.9</v>
      </c>
    </row>
    <row r="386" spans="1:4">
      <c r="A386" s="79"/>
      <c r="B386" s="79"/>
      <c r="C386" s="79" t="s">
        <v>63</v>
      </c>
      <c r="D386" s="80">
        <v>-567.9</v>
      </c>
    </row>
    <row r="387" spans="1:4" ht="33">
      <c r="A387" s="79"/>
      <c r="B387" s="79"/>
      <c r="C387" s="79" t="s">
        <v>99</v>
      </c>
      <c r="D387" s="80">
        <v>-567.9</v>
      </c>
    </row>
    <row r="388" spans="1:4">
      <c r="A388" s="79"/>
      <c r="B388" s="79"/>
      <c r="C388" s="79" t="s">
        <v>100</v>
      </c>
      <c r="D388" s="80">
        <v>-567.9</v>
      </c>
    </row>
    <row r="389" spans="1:4">
      <c r="A389" s="79"/>
      <c r="B389" s="79"/>
      <c r="C389" s="79" t="s">
        <v>508</v>
      </c>
      <c r="D389" s="80">
        <v>-567.9</v>
      </c>
    </row>
    <row r="390" spans="1:4" ht="33">
      <c r="A390" s="79"/>
      <c r="B390" s="219" t="s">
        <v>172</v>
      </c>
      <c r="C390" s="79" t="s">
        <v>256</v>
      </c>
      <c r="D390" s="80">
        <v>-1951.2</v>
      </c>
    </row>
    <row r="391" spans="1:4">
      <c r="A391" s="79"/>
      <c r="B391" s="79"/>
      <c r="C391" s="79" t="s">
        <v>5</v>
      </c>
      <c r="D391" s="79"/>
    </row>
    <row r="392" spans="1:4">
      <c r="A392" s="79"/>
      <c r="B392" s="79"/>
      <c r="C392" s="83" t="s">
        <v>247</v>
      </c>
      <c r="D392" s="84">
        <v>-1951.2</v>
      </c>
    </row>
    <row r="393" spans="1:4" ht="33">
      <c r="A393" s="79"/>
      <c r="B393" s="79"/>
      <c r="C393" s="79" t="s">
        <v>6</v>
      </c>
      <c r="D393" s="79"/>
    </row>
    <row r="394" spans="1:4">
      <c r="A394" s="79"/>
      <c r="B394" s="79"/>
      <c r="C394" s="79" t="s">
        <v>7</v>
      </c>
      <c r="D394" s="80">
        <v>-1951.2</v>
      </c>
    </row>
    <row r="395" spans="1:4">
      <c r="A395" s="79"/>
      <c r="B395" s="79"/>
      <c r="C395" s="79" t="s">
        <v>36</v>
      </c>
      <c r="D395" s="80">
        <v>-1951.2</v>
      </c>
    </row>
    <row r="396" spans="1:4">
      <c r="A396" s="79"/>
      <c r="B396" s="79"/>
      <c r="C396" s="79" t="s">
        <v>37</v>
      </c>
      <c r="D396" s="80">
        <v>-1951.2</v>
      </c>
    </row>
    <row r="397" spans="1:4">
      <c r="A397" s="79"/>
      <c r="B397" s="79"/>
      <c r="C397" s="79" t="s">
        <v>532</v>
      </c>
      <c r="D397" s="80">
        <v>-1951.2</v>
      </c>
    </row>
    <row r="398" spans="1:4">
      <c r="A398" s="79"/>
      <c r="B398" s="79"/>
      <c r="C398" s="79" t="s">
        <v>533</v>
      </c>
      <c r="D398" s="80">
        <v>-1951.2</v>
      </c>
    </row>
    <row r="399" spans="1:4">
      <c r="A399" s="79"/>
      <c r="B399" s="79"/>
      <c r="C399" s="81" t="s">
        <v>258</v>
      </c>
      <c r="D399" s="82">
        <v>-1200</v>
      </c>
    </row>
    <row r="400" spans="1:4">
      <c r="A400" s="79"/>
      <c r="B400" s="79"/>
      <c r="C400" s="79" t="s">
        <v>4</v>
      </c>
      <c r="D400" s="79"/>
    </row>
    <row r="401" spans="1:4">
      <c r="A401" s="219" t="s">
        <v>259</v>
      </c>
      <c r="B401" s="79"/>
      <c r="C401" s="79" t="s">
        <v>260</v>
      </c>
      <c r="D401" s="80">
        <v>-1200</v>
      </c>
    </row>
    <row r="402" spans="1:4">
      <c r="A402" s="79"/>
      <c r="B402" s="79"/>
      <c r="C402" s="79" t="s">
        <v>4</v>
      </c>
      <c r="D402" s="79"/>
    </row>
    <row r="403" spans="1:4" ht="49.5">
      <c r="A403" s="79"/>
      <c r="B403" s="219" t="s">
        <v>62</v>
      </c>
      <c r="C403" s="79" t="s">
        <v>263</v>
      </c>
      <c r="D403" s="80">
        <v>-1200</v>
      </c>
    </row>
    <row r="404" spans="1:4">
      <c r="A404" s="79"/>
      <c r="B404" s="79"/>
      <c r="C404" s="79" t="s">
        <v>5</v>
      </c>
      <c r="D404" s="79"/>
    </row>
    <row r="405" spans="1:4">
      <c r="A405" s="79"/>
      <c r="B405" s="79"/>
      <c r="C405" s="83" t="s">
        <v>258</v>
      </c>
      <c r="D405" s="84">
        <v>-1200</v>
      </c>
    </row>
    <row r="406" spans="1:4" ht="33">
      <c r="A406" s="79"/>
      <c r="B406" s="79"/>
      <c r="C406" s="79" t="s">
        <v>6</v>
      </c>
      <c r="D406" s="79"/>
    </row>
    <row r="407" spans="1:4">
      <c r="A407" s="79"/>
      <c r="B407" s="79"/>
      <c r="C407" s="79" t="s">
        <v>7</v>
      </c>
      <c r="D407" s="80">
        <v>-1200</v>
      </c>
    </row>
    <row r="408" spans="1:4">
      <c r="A408" s="79"/>
      <c r="B408" s="79"/>
      <c r="C408" s="79" t="s">
        <v>63</v>
      </c>
      <c r="D408" s="80">
        <v>-1200</v>
      </c>
    </row>
    <row r="409" spans="1:4" ht="33">
      <c r="A409" s="79"/>
      <c r="B409" s="79"/>
      <c r="C409" s="79" t="s">
        <v>99</v>
      </c>
      <c r="D409" s="80">
        <v>-1200</v>
      </c>
    </row>
    <row r="410" spans="1:4">
      <c r="A410" s="79"/>
      <c r="B410" s="79"/>
      <c r="C410" s="79" t="s">
        <v>522</v>
      </c>
      <c r="D410" s="80">
        <v>-1200</v>
      </c>
    </row>
    <row r="411" spans="1:4">
      <c r="A411" s="79"/>
      <c r="B411" s="79"/>
      <c r="C411" s="79" t="s">
        <v>526</v>
      </c>
      <c r="D411" s="80">
        <v>-1200</v>
      </c>
    </row>
    <row r="412" spans="1:4">
      <c r="A412" s="79"/>
      <c r="B412" s="79"/>
      <c r="C412" s="81" t="s">
        <v>265</v>
      </c>
      <c r="D412" s="82">
        <v>-13150</v>
      </c>
    </row>
    <row r="413" spans="1:4">
      <c r="A413" s="79"/>
      <c r="B413" s="79"/>
      <c r="C413" s="79" t="s">
        <v>4</v>
      </c>
      <c r="D413" s="79"/>
    </row>
    <row r="414" spans="1:4" ht="33">
      <c r="A414" s="219" t="s">
        <v>266</v>
      </c>
      <c r="B414" s="79"/>
      <c r="C414" s="79" t="s">
        <v>267</v>
      </c>
      <c r="D414" s="80">
        <v>-13150</v>
      </c>
    </row>
    <row r="415" spans="1:4">
      <c r="A415" s="79"/>
      <c r="B415" s="79"/>
      <c r="C415" s="79" t="s">
        <v>4</v>
      </c>
      <c r="D415" s="79"/>
    </row>
    <row r="416" spans="1:4" ht="66">
      <c r="A416" s="79"/>
      <c r="B416" s="219" t="s">
        <v>62</v>
      </c>
      <c r="C416" s="79" t="s">
        <v>270</v>
      </c>
      <c r="D416" s="80">
        <v>-13150</v>
      </c>
    </row>
    <row r="417" spans="1:4">
      <c r="A417" s="79"/>
      <c r="B417" s="79"/>
      <c r="C417" s="79" t="s">
        <v>5</v>
      </c>
      <c r="D417" s="79"/>
    </row>
    <row r="418" spans="1:4">
      <c r="A418" s="79"/>
      <c r="B418" s="79"/>
      <c r="C418" s="83" t="s">
        <v>265</v>
      </c>
      <c r="D418" s="84">
        <v>-13150</v>
      </c>
    </row>
    <row r="419" spans="1:4" ht="33">
      <c r="A419" s="79"/>
      <c r="B419" s="79"/>
      <c r="C419" s="79" t="s">
        <v>6</v>
      </c>
      <c r="D419" s="79"/>
    </row>
    <row r="420" spans="1:4">
      <c r="A420" s="79"/>
      <c r="B420" s="79"/>
      <c r="C420" s="79" t="s">
        <v>7</v>
      </c>
      <c r="D420" s="80">
        <v>-13150</v>
      </c>
    </row>
    <row r="421" spans="1:4">
      <c r="A421" s="79"/>
      <c r="B421" s="79"/>
      <c r="C421" s="79" t="s">
        <v>63</v>
      </c>
      <c r="D421" s="80">
        <v>-13150</v>
      </c>
    </row>
    <row r="422" spans="1:4" ht="33">
      <c r="A422" s="79"/>
      <c r="B422" s="79"/>
      <c r="C422" s="79" t="s">
        <v>99</v>
      </c>
      <c r="D422" s="80">
        <v>-13150</v>
      </c>
    </row>
    <row r="423" spans="1:4">
      <c r="A423" s="79"/>
      <c r="B423" s="79"/>
      <c r="C423" s="79" t="s">
        <v>520</v>
      </c>
      <c r="D423" s="80">
        <v>-13150</v>
      </c>
    </row>
    <row r="424" spans="1:4">
      <c r="A424" s="79"/>
      <c r="B424" s="79"/>
      <c r="C424" s="79" t="s">
        <v>521</v>
      </c>
      <c r="D424" s="80">
        <v>-13150</v>
      </c>
    </row>
    <row r="425" spans="1:4">
      <c r="A425" s="79"/>
      <c r="B425" s="79"/>
      <c r="C425" s="81" t="s">
        <v>272</v>
      </c>
      <c r="D425" s="82">
        <v>-4482</v>
      </c>
    </row>
    <row r="426" spans="1:4">
      <c r="A426" s="79"/>
      <c r="B426" s="79"/>
      <c r="C426" s="79" t="s">
        <v>4</v>
      </c>
      <c r="D426" s="79"/>
    </row>
    <row r="427" spans="1:4">
      <c r="A427" s="219" t="s">
        <v>273</v>
      </c>
      <c r="B427" s="79"/>
      <c r="C427" s="79" t="s">
        <v>274</v>
      </c>
      <c r="D427" s="80">
        <v>-4482</v>
      </c>
    </row>
    <row r="428" spans="1:4">
      <c r="A428" s="79"/>
      <c r="B428" s="79"/>
      <c r="C428" s="79" t="s">
        <v>4</v>
      </c>
      <c r="D428" s="79"/>
    </row>
    <row r="429" spans="1:4" ht="33">
      <c r="A429" s="79"/>
      <c r="B429" s="219" t="s">
        <v>62</v>
      </c>
      <c r="C429" s="79" t="s">
        <v>277</v>
      </c>
      <c r="D429" s="80">
        <v>-4482</v>
      </c>
    </row>
    <row r="430" spans="1:4">
      <c r="A430" s="79"/>
      <c r="B430" s="79"/>
      <c r="C430" s="79" t="s">
        <v>5</v>
      </c>
      <c r="D430" s="79"/>
    </row>
    <row r="431" spans="1:4">
      <c r="A431" s="79"/>
      <c r="B431" s="79"/>
      <c r="C431" s="83" t="s">
        <v>272</v>
      </c>
      <c r="D431" s="84">
        <v>-4482</v>
      </c>
    </row>
    <row r="432" spans="1:4" ht="33">
      <c r="A432" s="79"/>
      <c r="B432" s="79"/>
      <c r="C432" s="79" t="s">
        <v>6</v>
      </c>
      <c r="D432" s="79"/>
    </row>
    <row r="433" spans="1:4">
      <c r="A433" s="79"/>
      <c r="B433" s="79"/>
      <c r="C433" s="79" t="s">
        <v>7</v>
      </c>
      <c r="D433" s="80">
        <v>-4482</v>
      </c>
    </row>
    <row r="434" spans="1:4">
      <c r="A434" s="79"/>
      <c r="B434" s="79"/>
      <c r="C434" s="79" t="s">
        <v>63</v>
      </c>
      <c r="D434" s="80">
        <v>-4482</v>
      </c>
    </row>
    <row r="435" spans="1:4" ht="33">
      <c r="A435" s="79"/>
      <c r="B435" s="79"/>
      <c r="C435" s="79" t="s">
        <v>99</v>
      </c>
      <c r="D435" s="80">
        <v>-4482</v>
      </c>
    </row>
    <row r="436" spans="1:4">
      <c r="A436" s="79"/>
      <c r="B436" s="79"/>
      <c r="C436" s="79" t="s">
        <v>501</v>
      </c>
      <c r="D436" s="80">
        <v>-1195.7</v>
      </c>
    </row>
    <row r="437" spans="1:4">
      <c r="A437" s="79"/>
      <c r="B437" s="79"/>
      <c r="C437" s="79" t="s">
        <v>502</v>
      </c>
      <c r="D437" s="80">
        <v>-1195.7</v>
      </c>
    </row>
    <row r="438" spans="1:4">
      <c r="A438" s="79"/>
      <c r="B438" s="79"/>
      <c r="C438" s="79" t="s">
        <v>504</v>
      </c>
      <c r="D438" s="80">
        <v>-784.8</v>
      </c>
    </row>
    <row r="439" spans="1:4">
      <c r="A439" s="79"/>
      <c r="B439" s="79"/>
      <c r="C439" s="79" t="s">
        <v>506</v>
      </c>
      <c r="D439" s="80">
        <v>-784.8</v>
      </c>
    </row>
    <row r="440" spans="1:4">
      <c r="A440" s="79"/>
      <c r="B440" s="79"/>
      <c r="C440" s="79" t="s">
        <v>100</v>
      </c>
      <c r="D440" s="80">
        <v>-2501.5</v>
      </c>
    </row>
    <row r="441" spans="1:4">
      <c r="A441" s="79"/>
      <c r="B441" s="79"/>
      <c r="C441" s="79" t="s">
        <v>101</v>
      </c>
      <c r="D441" s="80">
        <v>-2501.5</v>
      </c>
    </row>
    <row r="442" spans="1:4">
      <c r="A442" s="79"/>
      <c r="B442" s="79"/>
      <c r="C442" s="81" t="s">
        <v>1162</v>
      </c>
      <c r="D442" s="82">
        <v>-39435.1</v>
      </c>
    </row>
    <row r="443" spans="1:4">
      <c r="A443" s="79"/>
      <c r="B443" s="79"/>
      <c r="C443" s="79" t="s">
        <v>4</v>
      </c>
      <c r="D443" s="79"/>
    </row>
    <row r="444" spans="1:4">
      <c r="A444" s="219" t="s">
        <v>1163</v>
      </c>
      <c r="B444" s="79"/>
      <c r="C444" s="79" t="s">
        <v>1164</v>
      </c>
      <c r="D444" s="80">
        <v>-39435.1</v>
      </c>
    </row>
    <row r="445" spans="1:4">
      <c r="A445" s="79"/>
      <c r="B445" s="79"/>
      <c r="C445" s="79" t="s">
        <v>4</v>
      </c>
      <c r="D445" s="79"/>
    </row>
    <row r="446" spans="1:4">
      <c r="A446" s="79"/>
      <c r="B446" s="219" t="s">
        <v>62</v>
      </c>
      <c r="C446" s="79" t="s">
        <v>1167</v>
      </c>
      <c r="D446" s="80">
        <v>-18677.099999999999</v>
      </c>
    </row>
    <row r="447" spans="1:4">
      <c r="A447" s="79"/>
      <c r="B447" s="79"/>
      <c r="C447" s="79" t="s">
        <v>5</v>
      </c>
      <c r="D447" s="79"/>
    </row>
    <row r="448" spans="1:4">
      <c r="A448" s="79"/>
      <c r="B448" s="79"/>
      <c r="C448" s="83" t="s">
        <v>1173</v>
      </c>
      <c r="D448" s="84">
        <v>-18677.099999999999</v>
      </c>
    </row>
    <row r="449" spans="1:4" ht="33">
      <c r="A449" s="79"/>
      <c r="B449" s="79"/>
      <c r="C449" s="79" t="s">
        <v>6</v>
      </c>
      <c r="D449" s="79"/>
    </row>
    <row r="450" spans="1:4">
      <c r="A450" s="79"/>
      <c r="B450" s="79"/>
      <c r="C450" s="79" t="s">
        <v>7</v>
      </c>
      <c r="D450" s="80">
        <v>-18677.099999999999</v>
      </c>
    </row>
    <row r="451" spans="1:4">
      <c r="A451" s="79"/>
      <c r="B451" s="79"/>
      <c r="C451" s="79" t="s">
        <v>63</v>
      </c>
      <c r="D451" s="80">
        <v>-18677.099999999999</v>
      </c>
    </row>
    <row r="452" spans="1:4" ht="33">
      <c r="A452" s="79"/>
      <c r="B452" s="79"/>
      <c r="C452" s="79" t="s">
        <v>99</v>
      </c>
      <c r="D452" s="80">
        <v>-18677.099999999999</v>
      </c>
    </row>
    <row r="453" spans="1:4">
      <c r="A453" s="79"/>
      <c r="B453" s="79"/>
      <c r="C453" s="79" t="s">
        <v>501</v>
      </c>
      <c r="D453" s="80">
        <v>-2798</v>
      </c>
    </row>
    <row r="454" spans="1:4">
      <c r="A454" s="79"/>
      <c r="B454" s="79"/>
      <c r="C454" s="79" t="s">
        <v>502</v>
      </c>
      <c r="D454" s="80">
        <v>-2798</v>
      </c>
    </row>
    <row r="455" spans="1:4">
      <c r="A455" s="79"/>
      <c r="B455" s="79"/>
      <c r="C455" s="79" t="s">
        <v>100</v>
      </c>
      <c r="D455" s="80">
        <v>-327</v>
      </c>
    </row>
    <row r="456" spans="1:4">
      <c r="A456" s="79"/>
      <c r="B456" s="79"/>
      <c r="C456" s="79" t="s">
        <v>508</v>
      </c>
      <c r="D456" s="80">
        <v>-327</v>
      </c>
    </row>
    <row r="457" spans="1:4" ht="33">
      <c r="A457" s="79"/>
      <c r="B457" s="79"/>
      <c r="C457" s="79" t="s">
        <v>527</v>
      </c>
      <c r="D457" s="80">
        <v>-3801.9</v>
      </c>
    </row>
    <row r="458" spans="1:4" ht="33">
      <c r="A458" s="79"/>
      <c r="B458" s="79"/>
      <c r="C458" s="79" t="s">
        <v>543</v>
      </c>
      <c r="D458" s="80">
        <v>-3801.9</v>
      </c>
    </row>
    <row r="459" spans="1:4">
      <c r="A459" s="79"/>
      <c r="B459" s="79"/>
      <c r="C459" s="79" t="s">
        <v>522</v>
      </c>
      <c r="D459" s="80">
        <v>-11750.2</v>
      </c>
    </row>
    <row r="460" spans="1:4">
      <c r="A460" s="79"/>
      <c r="B460" s="79"/>
      <c r="C460" s="79" t="s">
        <v>523</v>
      </c>
      <c r="D460" s="80">
        <v>-3233.7</v>
      </c>
    </row>
    <row r="461" spans="1:4">
      <c r="A461" s="79"/>
      <c r="B461" s="79"/>
      <c r="C461" s="79" t="s">
        <v>525</v>
      </c>
      <c r="D461" s="80">
        <v>-8090</v>
      </c>
    </row>
    <row r="462" spans="1:4">
      <c r="A462" s="79"/>
      <c r="B462" s="79"/>
      <c r="C462" s="79" t="s">
        <v>524</v>
      </c>
      <c r="D462" s="80">
        <v>-426.5</v>
      </c>
    </row>
    <row r="463" spans="1:4" ht="33">
      <c r="A463" s="79"/>
      <c r="B463" s="219" t="s">
        <v>172</v>
      </c>
      <c r="C463" s="79" t="s">
        <v>1169</v>
      </c>
      <c r="D463" s="80">
        <v>-20758</v>
      </c>
    </row>
    <row r="464" spans="1:4">
      <c r="A464" s="79"/>
      <c r="B464" s="79"/>
      <c r="C464" s="79" t="s">
        <v>5</v>
      </c>
      <c r="D464" s="79"/>
    </row>
    <row r="465" spans="1:4">
      <c r="A465" s="79"/>
      <c r="B465" s="79"/>
      <c r="C465" s="83" t="s">
        <v>1173</v>
      </c>
      <c r="D465" s="84">
        <v>-20758</v>
      </c>
    </row>
    <row r="466" spans="1:4" ht="33">
      <c r="A466" s="79"/>
      <c r="B466" s="79"/>
      <c r="C466" s="79" t="s">
        <v>6</v>
      </c>
      <c r="D466" s="79"/>
    </row>
    <row r="467" spans="1:4">
      <c r="A467" s="79"/>
      <c r="B467" s="79"/>
      <c r="C467" s="79" t="s">
        <v>7</v>
      </c>
      <c r="D467" s="80">
        <v>-20758</v>
      </c>
    </row>
    <row r="468" spans="1:4">
      <c r="A468" s="79"/>
      <c r="B468" s="79"/>
      <c r="C468" s="79" t="s">
        <v>36</v>
      </c>
      <c r="D468" s="80">
        <v>-20758</v>
      </c>
    </row>
    <row r="469" spans="1:4">
      <c r="A469" s="79"/>
      <c r="B469" s="79"/>
      <c r="C469" s="79" t="s">
        <v>37</v>
      </c>
      <c r="D469" s="80">
        <v>-20758</v>
      </c>
    </row>
    <row r="470" spans="1:4">
      <c r="A470" s="79"/>
      <c r="B470" s="79"/>
      <c r="C470" s="79" t="s">
        <v>532</v>
      </c>
      <c r="D470" s="80">
        <v>-20758</v>
      </c>
    </row>
    <row r="471" spans="1:4">
      <c r="A471" s="79"/>
      <c r="B471" s="79"/>
      <c r="C471" s="79" t="s">
        <v>1174</v>
      </c>
      <c r="D471" s="80">
        <v>-20758</v>
      </c>
    </row>
    <row r="472" spans="1:4">
      <c r="A472" s="79"/>
      <c r="B472" s="79"/>
      <c r="C472" s="81" t="s">
        <v>279</v>
      </c>
      <c r="D472" s="82">
        <v>-888340.7</v>
      </c>
    </row>
    <row r="473" spans="1:4">
      <c r="A473" s="79"/>
      <c r="B473" s="79"/>
      <c r="C473" s="79" t="s">
        <v>4</v>
      </c>
      <c r="D473" s="79"/>
    </row>
    <row r="474" spans="1:4" ht="49.5">
      <c r="A474" s="219" t="s">
        <v>280</v>
      </c>
      <c r="B474" s="79"/>
      <c r="C474" s="79" t="s">
        <v>281</v>
      </c>
      <c r="D474" s="80">
        <v>-888340.7</v>
      </c>
    </row>
    <row r="475" spans="1:4">
      <c r="A475" s="79"/>
      <c r="B475" s="79"/>
      <c r="C475" s="79" t="s">
        <v>4</v>
      </c>
      <c r="D475" s="79"/>
    </row>
    <row r="476" spans="1:4" ht="49.5">
      <c r="A476" s="79"/>
      <c r="B476" s="219" t="s">
        <v>62</v>
      </c>
      <c r="C476" s="79" t="s">
        <v>284</v>
      </c>
      <c r="D476" s="80">
        <v>-127123.5</v>
      </c>
    </row>
    <row r="477" spans="1:4">
      <c r="A477" s="79"/>
      <c r="B477" s="79"/>
      <c r="C477" s="79" t="s">
        <v>5</v>
      </c>
      <c r="D477" s="79"/>
    </row>
    <row r="478" spans="1:4">
      <c r="A478" s="79"/>
      <c r="B478" s="79"/>
      <c r="C478" s="83" t="s">
        <v>279</v>
      </c>
      <c r="D478" s="84">
        <v>-127123.5</v>
      </c>
    </row>
    <row r="479" spans="1:4" ht="33">
      <c r="A479" s="79"/>
      <c r="B479" s="79"/>
      <c r="C479" s="79" t="s">
        <v>6</v>
      </c>
      <c r="D479" s="79"/>
    </row>
    <row r="480" spans="1:4">
      <c r="A480" s="79"/>
      <c r="B480" s="79"/>
      <c r="C480" s="79" t="s">
        <v>7</v>
      </c>
      <c r="D480" s="80">
        <v>-127123.5</v>
      </c>
    </row>
    <row r="481" spans="1:4">
      <c r="A481" s="79"/>
      <c r="B481" s="79"/>
      <c r="C481" s="79" t="s">
        <v>63</v>
      </c>
      <c r="D481" s="80">
        <v>-127123.5</v>
      </c>
    </row>
    <row r="482" spans="1:4" ht="33">
      <c r="A482" s="79"/>
      <c r="B482" s="79"/>
      <c r="C482" s="79" t="s">
        <v>99</v>
      </c>
      <c r="D482" s="80">
        <v>-127123.5</v>
      </c>
    </row>
    <row r="483" spans="1:4">
      <c r="A483" s="79"/>
      <c r="B483" s="79"/>
      <c r="C483" s="79" t="s">
        <v>501</v>
      </c>
      <c r="D483" s="80">
        <v>-1020</v>
      </c>
    </row>
    <row r="484" spans="1:4">
      <c r="A484" s="79"/>
      <c r="B484" s="79"/>
      <c r="C484" s="79" t="s">
        <v>502</v>
      </c>
      <c r="D484" s="80">
        <v>-1020</v>
      </c>
    </row>
    <row r="485" spans="1:4">
      <c r="A485" s="79"/>
      <c r="B485" s="79"/>
      <c r="C485" s="79" t="s">
        <v>522</v>
      </c>
      <c r="D485" s="80">
        <v>-126103.5</v>
      </c>
    </row>
    <row r="486" spans="1:4">
      <c r="A486" s="79"/>
      <c r="B486" s="79"/>
      <c r="C486" s="79" t="s">
        <v>523</v>
      </c>
      <c r="D486" s="80">
        <v>-12071.2</v>
      </c>
    </row>
    <row r="487" spans="1:4">
      <c r="A487" s="79"/>
      <c r="B487" s="79"/>
      <c r="C487" s="79" t="s">
        <v>525</v>
      </c>
      <c r="D487" s="80">
        <v>-97863.5</v>
      </c>
    </row>
    <row r="488" spans="1:4">
      <c r="A488" s="79"/>
      <c r="B488" s="79"/>
      <c r="C488" s="79" t="s">
        <v>524</v>
      </c>
      <c r="D488" s="80">
        <v>-12145.9</v>
      </c>
    </row>
    <row r="489" spans="1:4">
      <c r="A489" s="79"/>
      <c r="B489" s="79"/>
      <c r="C489" s="79" t="s">
        <v>526</v>
      </c>
      <c r="D489" s="80">
        <v>-4022.9</v>
      </c>
    </row>
    <row r="490" spans="1:4" ht="33">
      <c r="A490" s="79"/>
      <c r="B490" s="219" t="s">
        <v>142</v>
      </c>
      <c r="C490" s="79" t="s">
        <v>286</v>
      </c>
      <c r="D490" s="80">
        <v>-10084.200000000001</v>
      </c>
    </row>
    <row r="491" spans="1:4">
      <c r="A491" s="79"/>
      <c r="B491" s="79"/>
      <c r="C491" s="79" t="s">
        <v>5</v>
      </c>
      <c r="D491" s="79"/>
    </row>
    <row r="492" spans="1:4">
      <c r="A492" s="79"/>
      <c r="B492" s="79"/>
      <c r="C492" s="83" t="s">
        <v>279</v>
      </c>
      <c r="D492" s="84">
        <v>-10084.200000000001</v>
      </c>
    </row>
    <row r="493" spans="1:4" ht="33">
      <c r="A493" s="79"/>
      <c r="B493" s="79"/>
      <c r="C493" s="79" t="s">
        <v>6</v>
      </c>
      <c r="D493" s="79"/>
    </row>
    <row r="494" spans="1:4">
      <c r="A494" s="79"/>
      <c r="B494" s="79"/>
      <c r="C494" s="79" t="s">
        <v>7</v>
      </c>
      <c r="D494" s="80">
        <v>-10084.200000000001</v>
      </c>
    </row>
    <row r="495" spans="1:4">
      <c r="A495" s="79"/>
      <c r="B495" s="79"/>
      <c r="C495" s="79" t="s">
        <v>63</v>
      </c>
      <c r="D495" s="80">
        <v>-10084.200000000001</v>
      </c>
    </row>
    <row r="496" spans="1:4" ht="33">
      <c r="A496" s="79"/>
      <c r="B496" s="79"/>
      <c r="C496" s="79" t="s">
        <v>99</v>
      </c>
      <c r="D496" s="80">
        <v>-10084.200000000001</v>
      </c>
    </row>
    <row r="497" spans="1:4">
      <c r="A497" s="79"/>
      <c r="B497" s="79"/>
      <c r="C497" s="79" t="s">
        <v>501</v>
      </c>
      <c r="D497" s="80">
        <v>-565.6</v>
      </c>
    </row>
    <row r="498" spans="1:4">
      <c r="A498" s="79"/>
      <c r="B498" s="79"/>
      <c r="C498" s="79" t="s">
        <v>502</v>
      </c>
      <c r="D498" s="80">
        <v>-565.6</v>
      </c>
    </row>
    <row r="499" spans="1:4">
      <c r="A499" s="79"/>
      <c r="B499" s="79"/>
      <c r="C499" s="79" t="s">
        <v>100</v>
      </c>
      <c r="D499" s="80">
        <v>-1101.2</v>
      </c>
    </row>
    <row r="500" spans="1:4">
      <c r="A500" s="79"/>
      <c r="B500" s="79"/>
      <c r="C500" s="79" t="s">
        <v>508</v>
      </c>
      <c r="D500" s="80">
        <v>-1101.2</v>
      </c>
    </row>
    <row r="501" spans="1:4">
      <c r="A501" s="79"/>
      <c r="B501" s="79"/>
      <c r="C501" s="79" t="s">
        <v>522</v>
      </c>
      <c r="D501" s="80">
        <v>-8417.4</v>
      </c>
    </row>
    <row r="502" spans="1:4">
      <c r="A502" s="79"/>
      <c r="B502" s="79"/>
      <c r="C502" s="79" t="s">
        <v>523</v>
      </c>
      <c r="D502" s="80">
        <v>-8417.4</v>
      </c>
    </row>
    <row r="503" spans="1:4" ht="49.5">
      <c r="A503" s="79"/>
      <c r="B503" s="219" t="s">
        <v>288</v>
      </c>
      <c r="C503" s="79" t="s">
        <v>289</v>
      </c>
      <c r="D503" s="80">
        <v>-13177</v>
      </c>
    </row>
    <row r="504" spans="1:4">
      <c r="A504" s="79"/>
      <c r="B504" s="79"/>
      <c r="C504" s="79" t="s">
        <v>5</v>
      </c>
      <c r="D504" s="79"/>
    </row>
    <row r="505" spans="1:4">
      <c r="A505" s="79"/>
      <c r="B505" s="79"/>
      <c r="C505" s="83" t="s">
        <v>279</v>
      </c>
      <c r="D505" s="84">
        <v>-13177</v>
      </c>
    </row>
    <row r="506" spans="1:4" ht="33">
      <c r="A506" s="79"/>
      <c r="B506" s="79"/>
      <c r="C506" s="79" t="s">
        <v>6</v>
      </c>
      <c r="D506" s="79"/>
    </row>
    <row r="507" spans="1:4">
      <c r="A507" s="79"/>
      <c r="B507" s="79"/>
      <c r="C507" s="79" t="s">
        <v>7</v>
      </c>
      <c r="D507" s="80">
        <v>-13177</v>
      </c>
    </row>
    <row r="508" spans="1:4">
      <c r="A508" s="79"/>
      <c r="B508" s="79"/>
      <c r="C508" s="79" t="s">
        <v>63</v>
      </c>
      <c r="D508" s="80">
        <v>-13177</v>
      </c>
    </row>
    <row r="509" spans="1:4" ht="33">
      <c r="A509" s="79"/>
      <c r="B509" s="79"/>
      <c r="C509" s="79" t="s">
        <v>99</v>
      </c>
      <c r="D509" s="80">
        <v>-13177</v>
      </c>
    </row>
    <row r="510" spans="1:4">
      <c r="A510" s="79"/>
      <c r="B510" s="79"/>
      <c r="C510" s="79" t="s">
        <v>522</v>
      </c>
      <c r="D510" s="80">
        <v>-13177</v>
      </c>
    </row>
    <row r="511" spans="1:4">
      <c r="A511" s="79"/>
      <c r="B511" s="79"/>
      <c r="C511" s="79" t="s">
        <v>523</v>
      </c>
      <c r="D511" s="80">
        <v>-13177</v>
      </c>
    </row>
    <row r="512" spans="1:4" ht="82.5">
      <c r="A512" s="79"/>
      <c r="B512" s="219" t="s">
        <v>147</v>
      </c>
      <c r="C512" s="79" t="s">
        <v>291</v>
      </c>
      <c r="D512" s="80">
        <v>-3495.7</v>
      </c>
    </row>
    <row r="513" spans="1:4">
      <c r="A513" s="79"/>
      <c r="B513" s="79"/>
      <c r="C513" s="79" t="s">
        <v>5</v>
      </c>
      <c r="D513" s="79"/>
    </row>
    <row r="514" spans="1:4">
      <c r="A514" s="79"/>
      <c r="B514" s="79"/>
      <c r="C514" s="83" t="s">
        <v>279</v>
      </c>
      <c r="D514" s="84">
        <v>-3495.7</v>
      </c>
    </row>
    <row r="515" spans="1:4" ht="33">
      <c r="A515" s="79"/>
      <c r="B515" s="79"/>
      <c r="C515" s="79" t="s">
        <v>6</v>
      </c>
      <c r="D515" s="79"/>
    </row>
    <row r="516" spans="1:4">
      <c r="A516" s="79"/>
      <c r="B516" s="79"/>
      <c r="C516" s="79" t="s">
        <v>7</v>
      </c>
      <c r="D516" s="80">
        <v>-3495.7</v>
      </c>
    </row>
    <row r="517" spans="1:4">
      <c r="A517" s="79"/>
      <c r="B517" s="79"/>
      <c r="C517" s="79" t="s">
        <v>63</v>
      </c>
      <c r="D517" s="80">
        <v>-3495.7</v>
      </c>
    </row>
    <row r="518" spans="1:4" ht="33">
      <c r="A518" s="79"/>
      <c r="B518" s="79"/>
      <c r="C518" s="79" t="s">
        <v>99</v>
      </c>
      <c r="D518" s="80">
        <v>-3495.7</v>
      </c>
    </row>
    <row r="519" spans="1:4">
      <c r="A519" s="79"/>
      <c r="B519" s="79"/>
      <c r="C519" s="79" t="s">
        <v>522</v>
      </c>
      <c r="D519" s="80">
        <v>-3495.7</v>
      </c>
    </row>
    <row r="520" spans="1:4">
      <c r="A520" s="79"/>
      <c r="B520" s="79"/>
      <c r="C520" s="79" t="s">
        <v>523</v>
      </c>
      <c r="D520" s="80">
        <v>-3495.7</v>
      </c>
    </row>
    <row r="521" spans="1:4" ht="33">
      <c r="A521" s="79"/>
      <c r="B521" s="219" t="s">
        <v>293</v>
      </c>
      <c r="C521" s="79" t="s">
        <v>294</v>
      </c>
      <c r="D521" s="80">
        <v>-15723.8</v>
      </c>
    </row>
    <row r="522" spans="1:4">
      <c r="A522" s="79"/>
      <c r="B522" s="79"/>
      <c r="C522" s="79" t="s">
        <v>5</v>
      </c>
      <c r="D522" s="79"/>
    </row>
    <row r="523" spans="1:4">
      <c r="A523" s="79"/>
      <c r="B523" s="79"/>
      <c r="C523" s="83" t="s">
        <v>279</v>
      </c>
      <c r="D523" s="84">
        <v>-15723.8</v>
      </c>
    </row>
    <row r="524" spans="1:4" ht="33">
      <c r="A524" s="79"/>
      <c r="B524" s="79"/>
      <c r="C524" s="79" t="s">
        <v>6</v>
      </c>
      <c r="D524" s="79"/>
    </row>
    <row r="525" spans="1:4">
      <c r="A525" s="79"/>
      <c r="B525" s="79"/>
      <c r="C525" s="79" t="s">
        <v>7</v>
      </c>
      <c r="D525" s="80">
        <v>-15723.8</v>
      </c>
    </row>
    <row r="526" spans="1:4">
      <c r="A526" s="79"/>
      <c r="B526" s="79"/>
      <c r="C526" s="79" t="s">
        <v>63</v>
      </c>
      <c r="D526" s="80">
        <v>-15723.8</v>
      </c>
    </row>
    <row r="527" spans="1:4" ht="33">
      <c r="A527" s="79"/>
      <c r="B527" s="79"/>
      <c r="C527" s="79" t="s">
        <v>99</v>
      </c>
      <c r="D527" s="80">
        <v>-15723.8</v>
      </c>
    </row>
    <row r="528" spans="1:4">
      <c r="A528" s="79"/>
      <c r="B528" s="79"/>
      <c r="C528" s="79" t="s">
        <v>522</v>
      </c>
      <c r="D528" s="80">
        <v>-15723.8</v>
      </c>
    </row>
    <row r="529" spans="1:4">
      <c r="A529" s="79"/>
      <c r="B529" s="79"/>
      <c r="C529" s="79" t="s">
        <v>523</v>
      </c>
      <c r="D529" s="80">
        <v>-8631.6</v>
      </c>
    </row>
    <row r="530" spans="1:4">
      <c r="A530" s="79"/>
      <c r="B530" s="79"/>
      <c r="C530" s="79" t="s">
        <v>525</v>
      </c>
      <c r="D530" s="80">
        <v>-4734.2</v>
      </c>
    </row>
    <row r="531" spans="1:4">
      <c r="A531" s="79"/>
      <c r="B531" s="79"/>
      <c r="C531" s="79" t="s">
        <v>524</v>
      </c>
      <c r="D531" s="80">
        <v>-1404.9</v>
      </c>
    </row>
    <row r="532" spans="1:4">
      <c r="A532" s="79"/>
      <c r="B532" s="79"/>
      <c r="C532" s="79" t="s">
        <v>526</v>
      </c>
      <c r="D532" s="80">
        <v>-953.1</v>
      </c>
    </row>
    <row r="533" spans="1:4">
      <c r="A533" s="79"/>
      <c r="B533" s="219" t="s">
        <v>172</v>
      </c>
      <c r="C533" s="79" t="s">
        <v>296</v>
      </c>
      <c r="D533" s="80">
        <v>-718736.5</v>
      </c>
    </row>
    <row r="534" spans="1:4">
      <c r="A534" s="79"/>
      <c r="B534" s="79"/>
      <c r="C534" s="79" t="s">
        <v>5</v>
      </c>
      <c r="D534" s="79"/>
    </row>
    <row r="535" spans="1:4">
      <c r="A535" s="79"/>
      <c r="B535" s="79"/>
      <c r="C535" s="83" t="s">
        <v>279</v>
      </c>
      <c r="D535" s="84">
        <v>-718736.5</v>
      </c>
    </row>
    <row r="536" spans="1:4" ht="33">
      <c r="A536" s="79"/>
      <c r="B536" s="79"/>
      <c r="C536" s="79" t="s">
        <v>6</v>
      </c>
      <c r="D536" s="79"/>
    </row>
    <row r="537" spans="1:4">
      <c r="A537" s="79"/>
      <c r="B537" s="79"/>
      <c r="C537" s="79" t="s">
        <v>7</v>
      </c>
      <c r="D537" s="80">
        <v>-718736.5</v>
      </c>
    </row>
    <row r="538" spans="1:4">
      <c r="A538" s="79"/>
      <c r="B538" s="79"/>
      <c r="C538" s="79" t="s">
        <v>36</v>
      </c>
      <c r="D538" s="80">
        <v>-718736.5</v>
      </c>
    </row>
    <row r="539" spans="1:4">
      <c r="A539" s="79"/>
      <c r="B539" s="79"/>
      <c r="C539" s="79" t="s">
        <v>37</v>
      </c>
      <c r="D539" s="80">
        <v>-718736.5</v>
      </c>
    </row>
    <row r="540" spans="1:4">
      <c r="A540" s="79"/>
      <c r="B540" s="79"/>
      <c r="C540" s="79" t="s">
        <v>38</v>
      </c>
      <c r="D540" s="80">
        <v>-688700</v>
      </c>
    </row>
    <row r="541" spans="1:4">
      <c r="A541" s="79"/>
      <c r="B541" s="79"/>
      <c r="C541" s="79" t="s">
        <v>536</v>
      </c>
      <c r="D541" s="80">
        <v>-688700</v>
      </c>
    </row>
    <row r="542" spans="1:4">
      <c r="A542" s="79"/>
      <c r="B542" s="79"/>
      <c r="C542" s="79" t="s">
        <v>532</v>
      </c>
      <c r="D542" s="80">
        <v>-18736.5</v>
      </c>
    </row>
    <row r="543" spans="1:4">
      <c r="A543" s="79"/>
      <c r="B543" s="79"/>
      <c r="C543" s="79" t="s">
        <v>533</v>
      </c>
      <c r="D543" s="80">
        <v>-15196.1</v>
      </c>
    </row>
    <row r="544" spans="1:4">
      <c r="A544" s="79"/>
      <c r="B544" s="79"/>
      <c r="C544" s="79" t="s">
        <v>534</v>
      </c>
      <c r="D544" s="80">
        <v>-3540.4</v>
      </c>
    </row>
    <row r="545" spans="1:4">
      <c r="A545" s="79"/>
      <c r="B545" s="79"/>
      <c r="C545" s="79" t="s">
        <v>65</v>
      </c>
      <c r="D545" s="80">
        <v>-11300</v>
      </c>
    </row>
    <row r="546" spans="1:4">
      <c r="A546" s="79"/>
      <c r="B546" s="79"/>
      <c r="C546" s="79" t="s">
        <v>66</v>
      </c>
      <c r="D546" s="80">
        <v>-11300</v>
      </c>
    </row>
    <row r="547" spans="1:4">
      <c r="A547" s="79"/>
      <c r="B547" s="79"/>
      <c r="C547" s="81" t="s">
        <v>298</v>
      </c>
      <c r="D547" s="82">
        <v>-6411.3</v>
      </c>
    </row>
    <row r="548" spans="1:4">
      <c r="A548" s="79"/>
      <c r="B548" s="79"/>
      <c r="C548" s="79" t="s">
        <v>4</v>
      </c>
      <c r="D548" s="79"/>
    </row>
    <row r="549" spans="1:4">
      <c r="A549" s="219" t="s">
        <v>299</v>
      </c>
      <c r="B549" s="79"/>
      <c r="C549" s="79" t="s">
        <v>300</v>
      </c>
      <c r="D549" s="80">
        <v>-6411.3</v>
      </c>
    </row>
    <row r="550" spans="1:4">
      <c r="A550" s="79"/>
      <c r="B550" s="79"/>
      <c r="C550" s="79" t="s">
        <v>4</v>
      </c>
      <c r="D550" s="79"/>
    </row>
    <row r="551" spans="1:4" ht="33">
      <c r="A551" s="79"/>
      <c r="B551" s="219" t="s">
        <v>62</v>
      </c>
      <c r="C551" s="79" t="s">
        <v>303</v>
      </c>
      <c r="D551" s="80">
        <v>-4584.3</v>
      </c>
    </row>
    <row r="552" spans="1:4">
      <c r="A552" s="79"/>
      <c r="B552" s="79"/>
      <c r="C552" s="79" t="s">
        <v>5</v>
      </c>
      <c r="D552" s="79"/>
    </row>
    <row r="553" spans="1:4">
      <c r="A553" s="79"/>
      <c r="B553" s="79"/>
      <c r="C553" s="83" t="s">
        <v>298</v>
      </c>
      <c r="D553" s="84">
        <v>-4584.3</v>
      </c>
    </row>
    <row r="554" spans="1:4" ht="33">
      <c r="A554" s="79"/>
      <c r="B554" s="79"/>
      <c r="C554" s="79" t="s">
        <v>6</v>
      </c>
      <c r="D554" s="79"/>
    </row>
    <row r="555" spans="1:4">
      <c r="A555" s="79"/>
      <c r="B555" s="79"/>
      <c r="C555" s="79" t="s">
        <v>7</v>
      </c>
      <c r="D555" s="80">
        <v>-4584.3</v>
      </c>
    </row>
    <row r="556" spans="1:4">
      <c r="A556" s="79"/>
      <c r="B556" s="79"/>
      <c r="C556" s="79" t="s">
        <v>63</v>
      </c>
      <c r="D556" s="80">
        <v>-4584.3</v>
      </c>
    </row>
    <row r="557" spans="1:4">
      <c r="A557" s="79"/>
      <c r="B557" s="79"/>
      <c r="C557" s="79" t="s">
        <v>511</v>
      </c>
      <c r="D557" s="80">
        <v>-4584.3</v>
      </c>
    </row>
    <row r="558" spans="1:4">
      <c r="A558" s="79"/>
      <c r="B558" s="79"/>
      <c r="C558" s="79" t="s">
        <v>512</v>
      </c>
      <c r="D558" s="80">
        <v>-4584.3</v>
      </c>
    </row>
    <row r="559" spans="1:4">
      <c r="A559" s="79"/>
      <c r="B559" s="79"/>
      <c r="C559" s="79" t="s">
        <v>513</v>
      </c>
      <c r="D559" s="80">
        <v>-1821.5</v>
      </c>
    </row>
    <row r="560" spans="1:4" ht="33">
      <c r="A560" s="79"/>
      <c r="B560" s="79"/>
      <c r="C560" s="79" t="s">
        <v>547</v>
      </c>
      <c r="D560" s="80">
        <v>-2762.8</v>
      </c>
    </row>
    <row r="561" spans="1:4" ht="33">
      <c r="A561" s="79"/>
      <c r="B561" s="219" t="s">
        <v>147</v>
      </c>
      <c r="C561" s="79" t="s">
        <v>304</v>
      </c>
      <c r="D561" s="80">
        <v>-1827</v>
      </c>
    </row>
    <row r="562" spans="1:4">
      <c r="A562" s="79"/>
      <c r="B562" s="79"/>
      <c r="C562" s="79" t="s">
        <v>5</v>
      </c>
      <c r="D562" s="79"/>
    </row>
    <row r="563" spans="1:4">
      <c r="A563" s="79"/>
      <c r="B563" s="79"/>
      <c r="C563" s="83" t="s">
        <v>298</v>
      </c>
      <c r="D563" s="84">
        <v>-1827</v>
      </c>
    </row>
    <row r="564" spans="1:4" ht="33">
      <c r="A564" s="79"/>
      <c r="B564" s="79"/>
      <c r="C564" s="79" t="s">
        <v>6</v>
      </c>
      <c r="D564" s="79"/>
    </row>
    <row r="565" spans="1:4">
      <c r="A565" s="79"/>
      <c r="B565" s="79"/>
      <c r="C565" s="79" t="s">
        <v>7</v>
      </c>
      <c r="D565" s="80">
        <v>-1827</v>
      </c>
    </row>
    <row r="566" spans="1:4">
      <c r="A566" s="79"/>
      <c r="B566" s="79"/>
      <c r="C566" s="79" t="s">
        <v>63</v>
      </c>
      <c r="D566" s="80">
        <v>-1827</v>
      </c>
    </row>
    <row r="567" spans="1:4" ht="33">
      <c r="A567" s="79"/>
      <c r="B567" s="79"/>
      <c r="C567" s="79" t="s">
        <v>99</v>
      </c>
      <c r="D567" s="80">
        <v>-1827</v>
      </c>
    </row>
    <row r="568" spans="1:4">
      <c r="A568" s="79"/>
      <c r="B568" s="79"/>
      <c r="C568" s="79" t="s">
        <v>100</v>
      </c>
      <c r="D568" s="80">
        <v>-1827</v>
      </c>
    </row>
    <row r="569" spans="1:4">
      <c r="A569" s="79"/>
      <c r="B569" s="79"/>
      <c r="C569" s="79" t="s">
        <v>101</v>
      </c>
      <c r="D569" s="80">
        <v>-1827</v>
      </c>
    </row>
    <row r="570" spans="1:4">
      <c r="A570" s="79"/>
      <c r="B570" s="79"/>
      <c r="C570" s="81" t="s">
        <v>306</v>
      </c>
      <c r="D570" s="82">
        <v>-8744.5</v>
      </c>
    </row>
    <row r="571" spans="1:4">
      <c r="A571" s="79"/>
      <c r="B571" s="79"/>
      <c r="C571" s="79" t="s">
        <v>4</v>
      </c>
      <c r="D571" s="79"/>
    </row>
    <row r="572" spans="1:4" ht="33">
      <c r="A572" s="219" t="s">
        <v>307</v>
      </c>
      <c r="B572" s="79"/>
      <c r="C572" s="79" t="s">
        <v>308</v>
      </c>
      <c r="D572" s="80">
        <v>-8744.5</v>
      </c>
    </row>
    <row r="573" spans="1:4">
      <c r="A573" s="79"/>
      <c r="B573" s="79"/>
      <c r="C573" s="79" t="s">
        <v>4</v>
      </c>
      <c r="D573" s="79"/>
    </row>
    <row r="574" spans="1:4" ht="33">
      <c r="A574" s="79"/>
      <c r="B574" s="219" t="s">
        <v>62</v>
      </c>
      <c r="C574" s="79" t="s">
        <v>311</v>
      </c>
      <c r="D574" s="80">
        <v>-8744.5</v>
      </c>
    </row>
    <row r="575" spans="1:4">
      <c r="A575" s="79"/>
      <c r="B575" s="79"/>
      <c r="C575" s="79" t="s">
        <v>5</v>
      </c>
      <c r="D575" s="79"/>
    </row>
    <row r="576" spans="1:4">
      <c r="A576" s="79"/>
      <c r="B576" s="79"/>
      <c r="C576" s="83" t="s">
        <v>306</v>
      </c>
      <c r="D576" s="84">
        <v>-8744.5</v>
      </c>
    </row>
    <row r="577" spans="1:4" ht="33">
      <c r="A577" s="79"/>
      <c r="B577" s="79"/>
      <c r="C577" s="79" t="s">
        <v>6</v>
      </c>
      <c r="D577" s="79"/>
    </row>
    <row r="578" spans="1:4">
      <c r="A578" s="79"/>
      <c r="B578" s="79"/>
      <c r="C578" s="79" t="s">
        <v>7</v>
      </c>
      <c r="D578" s="80">
        <v>-8744.5</v>
      </c>
    </row>
    <row r="579" spans="1:4">
      <c r="A579" s="79"/>
      <c r="B579" s="79"/>
      <c r="C579" s="79" t="s">
        <v>63</v>
      </c>
      <c r="D579" s="80">
        <v>-8744.5</v>
      </c>
    </row>
    <row r="580" spans="1:4" ht="33">
      <c r="A580" s="79"/>
      <c r="B580" s="79"/>
      <c r="C580" s="79" t="s">
        <v>99</v>
      </c>
      <c r="D580" s="80">
        <v>-8744.5</v>
      </c>
    </row>
    <row r="581" spans="1:4">
      <c r="A581" s="79"/>
      <c r="B581" s="79"/>
      <c r="C581" s="79" t="s">
        <v>501</v>
      </c>
      <c r="D581" s="80">
        <v>-1420.4</v>
      </c>
    </row>
    <row r="582" spans="1:4">
      <c r="A582" s="79"/>
      <c r="B582" s="79"/>
      <c r="C582" s="79" t="s">
        <v>502</v>
      </c>
      <c r="D582" s="80">
        <v>-1420.4</v>
      </c>
    </row>
    <row r="583" spans="1:4">
      <c r="A583" s="79"/>
      <c r="B583" s="79"/>
      <c r="C583" s="79" t="s">
        <v>504</v>
      </c>
      <c r="D583" s="80">
        <v>-6680.3</v>
      </c>
    </row>
    <row r="584" spans="1:4">
      <c r="A584" s="79"/>
      <c r="B584" s="79"/>
      <c r="C584" s="79" t="s">
        <v>506</v>
      </c>
      <c r="D584" s="80">
        <v>-6680.3</v>
      </c>
    </row>
    <row r="585" spans="1:4">
      <c r="A585" s="79"/>
      <c r="B585" s="79"/>
      <c r="C585" s="79" t="s">
        <v>522</v>
      </c>
      <c r="D585" s="80">
        <v>-643.79999999999995</v>
      </c>
    </row>
    <row r="586" spans="1:4">
      <c r="A586" s="79"/>
      <c r="B586" s="79"/>
      <c r="C586" s="79" t="s">
        <v>525</v>
      </c>
      <c r="D586" s="80">
        <v>-643.79999999999995</v>
      </c>
    </row>
    <row r="587" spans="1:4">
      <c r="A587" s="79"/>
      <c r="B587" s="79"/>
      <c r="C587" s="81" t="s">
        <v>313</v>
      </c>
      <c r="D587" s="82">
        <v>-13717.9</v>
      </c>
    </row>
    <row r="588" spans="1:4">
      <c r="A588" s="79"/>
      <c r="B588" s="79"/>
      <c r="C588" s="79" t="s">
        <v>4</v>
      </c>
      <c r="D588" s="79"/>
    </row>
    <row r="589" spans="1:4">
      <c r="A589" s="219" t="s">
        <v>314</v>
      </c>
      <c r="B589" s="79"/>
      <c r="C589" s="79" t="s">
        <v>315</v>
      </c>
      <c r="D589" s="80">
        <v>-13717.9</v>
      </c>
    </row>
    <row r="590" spans="1:4">
      <c r="A590" s="79"/>
      <c r="B590" s="79"/>
      <c r="C590" s="79" t="s">
        <v>4</v>
      </c>
      <c r="D590" s="79"/>
    </row>
    <row r="591" spans="1:4" ht="33">
      <c r="A591" s="79"/>
      <c r="B591" s="219" t="s">
        <v>62</v>
      </c>
      <c r="C591" s="79" t="s">
        <v>318</v>
      </c>
      <c r="D591" s="80">
        <v>-13107.9</v>
      </c>
    </row>
    <row r="592" spans="1:4">
      <c r="A592" s="79"/>
      <c r="B592" s="79"/>
      <c r="C592" s="79" t="s">
        <v>5</v>
      </c>
      <c r="D592" s="79"/>
    </row>
    <row r="593" spans="1:4">
      <c r="A593" s="79"/>
      <c r="B593" s="79"/>
      <c r="C593" s="83" t="s">
        <v>313</v>
      </c>
      <c r="D593" s="84">
        <v>-13107.9</v>
      </c>
    </row>
    <row r="594" spans="1:4" ht="33">
      <c r="A594" s="79"/>
      <c r="B594" s="79"/>
      <c r="C594" s="79" t="s">
        <v>6</v>
      </c>
      <c r="D594" s="79"/>
    </row>
    <row r="595" spans="1:4">
      <c r="A595" s="79"/>
      <c r="B595" s="79"/>
      <c r="C595" s="79" t="s">
        <v>7</v>
      </c>
      <c r="D595" s="80">
        <v>-13107.9</v>
      </c>
    </row>
    <row r="596" spans="1:4">
      <c r="A596" s="79"/>
      <c r="B596" s="79"/>
      <c r="C596" s="79" t="s">
        <v>63</v>
      </c>
      <c r="D596" s="80">
        <v>-13107.9</v>
      </c>
    </row>
    <row r="597" spans="1:4" ht="33">
      <c r="A597" s="79"/>
      <c r="B597" s="79"/>
      <c r="C597" s="79" t="s">
        <v>99</v>
      </c>
      <c r="D597" s="80">
        <v>-13107.9</v>
      </c>
    </row>
    <row r="598" spans="1:4">
      <c r="A598" s="79"/>
      <c r="B598" s="79"/>
      <c r="C598" s="79" t="s">
        <v>501</v>
      </c>
      <c r="D598" s="80">
        <v>-1216</v>
      </c>
    </row>
    <row r="599" spans="1:4">
      <c r="A599" s="79"/>
      <c r="B599" s="79"/>
      <c r="C599" s="79" t="s">
        <v>517</v>
      </c>
      <c r="D599" s="80">
        <v>-650</v>
      </c>
    </row>
    <row r="600" spans="1:4">
      <c r="A600" s="79"/>
      <c r="B600" s="79"/>
      <c r="C600" s="79" t="s">
        <v>502</v>
      </c>
      <c r="D600" s="80">
        <v>-566</v>
      </c>
    </row>
    <row r="601" spans="1:4">
      <c r="A601" s="79"/>
      <c r="B601" s="79"/>
      <c r="C601" s="79" t="s">
        <v>504</v>
      </c>
      <c r="D601" s="80">
        <v>-7000</v>
      </c>
    </row>
    <row r="602" spans="1:4">
      <c r="A602" s="79"/>
      <c r="B602" s="79"/>
      <c r="C602" s="79" t="s">
        <v>506</v>
      </c>
      <c r="D602" s="80">
        <v>-7000</v>
      </c>
    </row>
    <row r="603" spans="1:4">
      <c r="A603" s="79"/>
      <c r="B603" s="79"/>
      <c r="C603" s="79" t="s">
        <v>100</v>
      </c>
      <c r="D603" s="80">
        <v>-3357.4</v>
      </c>
    </row>
    <row r="604" spans="1:4">
      <c r="A604" s="79"/>
      <c r="B604" s="79"/>
      <c r="C604" s="79" t="s">
        <v>531</v>
      </c>
      <c r="D604" s="80">
        <v>-757</v>
      </c>
    </row>
    <row r="605" spans="1:4">
      <c r="A605" s="79"/>
      <c r="B605" s="79"/>
      <c r="C605" s="79" t="s">
        <v>508</v>
      </c>
      <c r="D605" s="80">
        <v>-1600.4</v>
      </c>
    </row>
    <row r="606" spans="1:4">
      <c r="A606" s="79"/>
      <c r="B606" s="79"/>
      <c r="C606" s="79" t="s">
        <v>509</v>
      </c>
      <c r="D606" s="80">
        <v>-1000</v>
      </c>
    </row>
    <row r="607" spans="1:4">
      <c r="A607" s="79"/>
      <c r="B607" s="79"/>
      <c r="C607" s="79" t="s">
        <v>522</v>
      </c>
      <c r="D607" s="80">
        <v>-1534.5</v>
      </c>
    </row>
    <row r="608" spans="1:4">
      <c r="A608" s="79"/>
      <c r="B608" s="79"/>
      <c r="C608" s="79" t="s">
        <v>525</v>
      </c>
      <c r="D608" s="80">
        <v>-1534.5</v>
      </c>
    </row>
    <row r="609" spans="1:4" ht="33">
      <c r="A609" s="79"/>
      <c r="B609" s="219" t="s">
        <v>118</v>
      </c>
      <c r="C609" s="79" t="s">
        <v>320</v>
      </c>
      <c r="D609" s="80">
        <v>-610</v>
      </c>
    </row>
    <row r="610" spans="1:4">
      <c r="A610" s="79"/>
      <c r="B610" s="79"/>
      <c r="C610" s="79" t="s">
        <v>5</v>
      </c>
      <c r="D610" s="79"/>
    </row>
    <row r="611" spans="1:4">
      <c r="A611" s="79"/>
      <c r="B611" s="79"/>
      <c r="C611" s="83" t="s">
        <v>313</v>
      </c>
      <c r="D611" s="84">
        <v>-610</v>
      </c>
    </row>
    <row r="612" spans="1:4" ht="33">
      <c r="A612" s="79"/>
      <c r="B612" s="79"/>
      <c r="C612" s="79" t="s">
        <v>6</v>
      </c>
      <c r="D612" s="79"/>
    </row>
    <row r="613" spans="1:4">
      <c r="A613" s="79"/>
      <c r="B613" s="79"/>
      <c r="C613" s="79" t="s">
        <v>7</v>
      </c>
      <c r="D613" s="80">
        <v>-610</v>
      </c>
    </row>
    <row r="614" spans="1:4">
      <c r="A614" s="79"/>
      <c r="B614" s="79"/>
      <c r="C614" s="79" t="s">
        <v>63</v>
      </c>
      <c r="D614" s="80">
        <v>-610</v>
      </c>
    </row>
    <row r="615" spans="1:4" ht="33">
      <c r="A615" s="79"/>
      <c r="B615" s="79"/>
      <c r="C615" s="79" t="s">
        <v>99</v>
      </c>
      <c r="D615" s="80">
        <v>-610</v>
      </c>
    </row>
    <row r="616" spans="1:4">
      <c r="A616" s="79"/>
      <c r="B616" s="79"/>
      <c r="C616" s="79" t="s">
        <v>100</v>
      </c>
      <c r="D616" s="80">
        <v>-610</v>
      </c>
    </row>
    <row r="617" spans="1:4">
      <c r="A617" s="79"/>
      <c r="B617" s="79"/>
      <c r="C617" s="79" t="s">
        <v>101</v>
      </c>
      <c r="D617" s="80">
        <v>-610</v>
      </c>
    </row>
    <row r="618" spans="1:4">
      <c r="A618" s="79"/>
      <c r="B618" s="79"/>
      <c r="C618" s="81" t="s">
        <v>322</v>
      </c>
      <c r="D618" s="82">
        <v>-19696.5</v>
      </c>
    </row>
    <row r="619" spans="1:4">
      <c r="A619" s="79"/>
      <c r="B619" s="79"/>
      <c r="C619" s="79" t="s">
        <v>4</v>
      </c>
      <c r="D619" s="79"/>
    </row>
    <row r="620" spans="1:4">
      <c r="A620" s="219" t="s">
        <v>323</v>
      </c>
      <c r="B620" s="79"/>
      <c r="C620" s="79" t="s">
        <v>324</v>
      </c>
      <c r="D620" s="80">
        <v>-19696.5</v>
      </c>
    </row>
    <row r="621" spans="1:4">
      <c r="A621" s="79"/>
      <c r="B621" s="79"/>
      <c r="C621" s="79" t="s">
        <v>4</v>
      </c>
      <c r="D621" s="79"/>
    </row>
    <row r="622" spans="1:4">
      <c r="A622" s="79"/>
      <c r="B622" s="219" t="s">
        <v>62</v>
      </c>
      <c r="C622" s="79" t="s">
        <v>327</v>
      </c>
      <c r="D622" s="80">
        <v>-3000</v>
      </c>
    </row>
    <row r="623" spans="1:4">
      <c r="A623" s="79"/>
      <c r="B623" s="79"/>
      <c r="C623" s="79" t="s">
        <v>5</v>
      </c>
      <c r="D623" s="79"/>
    </row>
    <row r="624" spans="1:4">
      <c r="A624" s="79"/>
      <c r="B624" s="79"/>
      <c r="C624" s="83" t="s">
        <v>322</v>
      </c>
      <c r="D624" s="84">
        <v>-3000</v>
      </c>
    </row>
    <row r="625" spans="1:4" ht="33">
      <c r="A625" s="79"/>
      <c r="B625" s="79"/>
      <c r="C625" s="79" t="s">
        <v>6</v>
      </c>
      <c r="D625" s="79"/>
    </row>
    <row r="626" spans="1:4">
      <c r="A626" s="79"/>
      <c r="B626" s="79"/>
      <c r="C626" s="79" t="s">
        <v>7</v>
      </c>
      <c r="D626" s="80">
        <v>-3000</v>
      </c>
    </row>
    <row r="627" spans="1:4">
      <c r="A627" s="79"/>
      <c r="B627" s="79"/>
      <c r="C627" s="79" t="s">
        <v>63</v>
      </c>
      <c r="D627" s="80">
        <v>-3000</v>
      </c>
    </row>
    <row r="628" spans="1:4" ht="33">
      <c r="A628" s="79"/>
      <c r="B628" s="79"/>
      <c r="C628" s="79" t="s">
        <v>99</v>
      </c>
      <c r="D628" s="80">
        <v>-3000</v>
      </c>
    </row>
    <row r="629" spans="1:4">
      <c r="A629" s="79"/>
      <c r="B629" s="79"/>
      <c r="C629" s="79" t="s">
        <v>501</v>
      </c>
      <c r="D629" s="80">
        <v>-3000</v>
      </c>
    </row>
    <row r="630" spans="1:4">
      <c r="A630" s="79"/>
      <c r="B630" s="79"/>
      <c r="C630" s="79" t="s">
        <v>517</v>
      </c>
      <c r="D630" s="80">
        <v>-1000</v>
      </c>
    </row>
    <row r="631" spans="1:4">
      <c r="A631" s="79"/>
      <c r="B631" s="79"/>
      <c r="C631" s="79" t="s">
        <v>502</v>
      </c>
      <c r="D631" s="80">
        <v>-2000</v>
      </c>
    </row>
    <row r="632" spans="1:4">
      <c r="A632" s="79"/>
      <c r="B632" s="219" t="s">
        <v>118</v>
      </c>
      <c r="C632" s="79" t="s">
        <v>329</v>
      </c>
      <c r="D632" s="80">
        <v>-1000</v>
      </c>
    </row>
    <row r="633" spans="1:4">
      <c r="A633" s="79"/>
      <c r="B633" s="79"/>
      <c r="C633" s="79" t="s">
        <v>5</v>
      </c>
      <c r="D633" s="79"/>
    </row>
    <row r="634" spans="1:4">
      <c r="A634" s="79"/>
      <c r="B634" s="79"/>
      <c r="C634" s="83" t="s">
        <v>322</v>
      </c>
      <c r="D634" s="84">
        <v>-1000</v>
      </c>
    </row>
    <row r="635" spans="1:4" ht="33">
      <c r="A635" s="79"/>
      <c r="B635" s="79"/>
      <c r="C635" s="79" t="s">
        <v>6</v>
      </c>
      <c r="D635" s="79"/>
    </row>
    <row r="636" spans="1:4">
      <c r="A636" s="79"/>
      <c r="B636" s="79"/>
      <c r="C636" s="79" t="s">
        <v>7</v>
      </c>
      <c r="D636" s="80">
        <v>-1000</v>
      </c>
    </row>
    <row r="637" spans="1:4">
      <c r="A637" s="79"/>
      <c r="B637" s="79"/>
      <c r="C637" s="79" t="s">
        <v>63</v>
      </c>
      <c r="D637" s="80">
        <v>-1000</v>
      </c>
    </row>
    <row r="638" spans="1:4" ht="33">
      <c r="A638" s="79"/>
      <c r="B638" s="79"/>
      <c r="C638" s="79" t="s">
        <v>99</v>
      </c>
      <c r="D638" s="80">
        <v>-1000</v>
      </c>
    </row>
    <row r="639" spans="1:4">
      <c r="A639" s="79"/>
      <c r="B639" s="79"/>
      <c r="C639" s="79" t="s">
        <v>100</v>
      </c>
      <c r="D639" s="80">
        <v>-1000</v>
      </c>
    </row>
    <row r="640" spans="1:4">
      <c r="A640" s="79"/>
      <c r="B640" s="79"/>
      <c r="C640" s="79" t="s">
        <v>510</v>
      </c>
      <c r="D640" s="80">
        <v>-1000</v>
      </c>
    </row>
    <row r="641" spans="1:4" ht="33">
      <c r="A641" s="79"/>
      <c r="B641" s="219" t="s">
        <v>172</v>
      </c>
      <c r="C641" s="79" t="s">
        <v>331</v>
      </c>
      <c r="D641" s="80">
        <v>-7013.1</v>
      </c>
    </row>
    <row r="642" spans="1:4">
      <c r="A642" s="79"/>
      <c r="B642" s="79"/>
      <c r="C642" s="79" t="s">
        <v>5</v>
      </c>
      <c r="D642" s="79"/>
    </row>
    <row r="643" spans="1:4">
      <c r="A643" s="79"/>
      <c r="B643" s="79"/>
      <c r="C643" s="83" t="s">
        <v>322</v>
      </c>
      <c r="D643" s="84">
        <v>-7013.1</v>
      </c>
    </row>
    <row r="644" spans="1:4" ht="33">
      <c r="A644" s="79"/>
      <c r="B644" s="79"/>
      <c r="C644" s="79" t="s">
        <v>6</v>
      </c>
      <c r="D644" s="79"/>
    </row>
    <row r="645" spans="1:4">
      <c r="A645" s="79"/>
      <c r="B645" s="79"/>
      <c r="C645" s="79" t="s">
        <v>7</v>
      </c>
      <c r="D645" s="80">
        <v>-7013.1</v>
      </c>
    </row>
    <row r="646" spans="1:4">
      <c r="A646" s="79"/>
      <c r="B646" s="79"/>
      <c r="C646" s="79" t="s">
        <v>36</v>
      </c>
      <c r="D646" s="80">
        <v>-7013.1</v>
      </c>
    </row>
    <row r="647" spans="1:4">
      <c r="A647" s="79"/>
      <c r="B647" s="79"/>
      <c r="C647" s="79" t="s">
        <v>37</v>
      </c>
      <c r="D647" s="80">
        <v>-7013.1</v>
      </c>
    </row>
    <row r="648" spans="1:4">
      <c r="A648" s="79"/>
      <c r="B648" s="79"/>
      <c r="C648" s="79" t="s">
        <v>532</v>
      </c>
      <c r="D648" s="80">
        <v>-7013.1</v>
      </c>
    </row>
    <row r="649" spans="1:4">
      <c r="A649" s="79"/>
      <c r="B649" s="79"/>
      <c r="C649" s="79" t="s">
        <v>533</v>
      </c>
      <c r="D649" s="80">
        <v>-7013.1</v>
      </c>
    </row>
    <row r="650" spans="1:4">
      <c r="A650" s="79"/>
      <c r="B650" s="219" t="s">
        <v>187</v>
      </c>
      <c r="C650" s="79" t="s">
        <v>333</v>
      </c>
      <c r="D650" s="80">
        <v>-8683.4</v>
      </c>
    </row>
    <row r="651" spans="1:4">
      <c r="A651" s="79"/>
      <c r="B651" s="79"/>
      <c r="C651" s="79" t="s">
        <v>5</v>
      </c>
      <c r="D651" s="79"/>
    </row>
    <row r="652" spans="1:4">
      <c r="A652" s="79"/>
      <c r="B652" s="79"/>
      <c r="C652" s="83" t="s">
        <v>322</v>
      </c>
      <c r="D652" s="84">
        <v>-8683.4</v>
      </c>
    </row>
    <row r="653" spans="1:4" ht="33">
      <c r="A653" s="79"/>
      <c r="B653" s="79"/>
      <c r="C653" s="79" t="s">
        <v>6</v>
      </c>
      <c r="D653" s="79"/>
    </row>
    <row r="654" spans="1:4">
      <c r="A654" s="79"/>
      <c r="B654" s="79"/>
      <c r="C654" s="79" t="s">
        <v>7</v>
      </c>
      <c r="D654" s="80">
        <v>-8683.4</v>
      </c>
    </row>
    <row r="655" spans="1:4">
      <c r="A655" s="79"/>
      <c r="B655" s="79"/>
      <c r="C655" s="79" t="s">
        <v>36</v>
      </c>
      <c r="D655" s="80">
        <v>-8683.4</v>
      </c>
    </row>
    <row r="656" spans="1:4">
      <c r="A656" s="79"/>
      <c r="B656" s="79"/>
      <c r="C656" s="79" t="s">
        <v>37</v>
      </c>
      <c r="D656" s="80">
        <v>-8683.4</v>
      </c>
    </row>
    <row r="657" spans="1:4">
      <c r="A657" s="79"/>
      <c r="B657" s="79"/>
      <c r="C657" s="79" t="s">
        <v>38</v>
      </c>
      <c r="D657" s="80">
        <v>-8683.4</v>
      </c>
    </row>
    <row r="658" spans="1:4">
      <c r="A658" s="79"/>
      <c r="B658" s="79"/>
      <c r="C658" s="79" t="s">
        <v>536</v>
      </c>
      <c r="D658" s="80">
        <v>-8683.4</v>
      </c>
    </row>
    <row r="659" spans="1:4">
      <c r="A659" s="79"/>
      <c r="B659" s="79"/>
      <c r="C659" s="81" t="s">
        <v>335</v>
      </c>
      <c r="D659" s="82">
        <v>-10212</v>
      </c>
    </row>
    <row r="660" spans="1:4">
      <c r="A660" s="79"/>
      <c r="B660" s="79"/>
      <c r="C660" s="79" t="s">
        <v>4</v>
      </c>
      <c r="D660" s="79"/>
    </row>
    <row r="661" spans="1:4" ht="49.5">
      <c r="A661" s="219" t="s">
        <v>336</v>
      </c>
      <c r="B661" s="79"/>
      <c r="C661" s="79" t="s">
        <v>337</v>
      </c>
      <c r="D661" s="80">
        <v>-10212</v>
      </c>
    </row>
    <row r="662" spans="1:4">
      <c r="A662" s="79"/>
      <c r="B662" s="79"/>
      <c r="C662" s="79" t="s">
        <v>4</v>
      </c>
      <c r="D662" s="79"/>
    </row>
    <row r="663" spans="1:4" ht="33">
      <c r="A663" s="79"/>
      <c r="B663" s="219" t="s">
        <v>118</v>
      </c>
      <c r="C663" s="79" t="s">
        <v>340</v>
      </c>
      <c r="D663" s="80">
        <v>-1200</v>
      </c>
    </row>
    <row r="664" spans="1:4">
      <c r="A664" s="79"/>
      <c r="B664" s="79"/>
      <c r="C664" s="79" t="s">
        <v>5</v>
      </c>
      <c r="D664" s="79"/>
    </row>
    <row r="665" spans="1:4">
      <c r="A665" s="79"/>
      <c r="B665" s="79"/>
      <c r="C665" s="83" t="s">
        <v>335</v>
      </c>
      <c r="D665" s="84">
        <v>-1200</v>
      </c>
    </row>
    <row r="666" spans="1:4" ht="33">
      <c r="A666" s="79"/>
      <c r="B666" s="79"/>
      <c r="C666" s="79" t="s">
        <v>6</v>
      </c>
      <c r="D666" s="79"/>
    </row>
    <row r="667" spans="1:4">
      <c r="A667" s="79"/>
      <c r="B667" s="79"/>
      <c r="C667" s="79" t="s">
        <v>7</v>
      </c>
      <c r="D667" s="80">
        <v>-1200</v>
      </c>
    </row>
    <row r="668" spans="1:4">
      <c r="A668" s="79"/>
      <c r="B668" s="79"/>
      <c r="C668" s="79" t="s">
        <v>36</v>
      </c>
      <c r="D668" s="80">
        <v>-1200</v>
      </c>
    </row>
    <row r="669" spans="1:4">
      <c r="A669" s="79"/>
      <c r="B669" s="79"/>
      <c r="C669" s="79" t="s">
        <v>37</v>
      </c>
      <c r="D669" s="80">
        <v>-1200</v>
      </c>
    </row>
    <row r="670" spans="1:4">
      <c r="A670" s="79"/>
      <c r="B670" s="79"/>
      <c r="C670" s="79" t="s">
        <v>65</v>
      </c>
      <c r="D670" s="80">
        <v>-1200</v>
      </c>
    </row>
    <row r="671" spans="1:4">
      <c r="A671" s="79"/>
      <c r="B671" s="79"/>
      <c r="C671" s="79" t="s">
        <v>66</v>
      </c>
      <c r="D671" s="80">
        <v>-1200</v>
      </c>
    </row>
    <row r="672" spans="1:4" ht="33">
      <c r="A672" s="79"/>
      <c r="B672" s="219" t="s">
        <v>142</v>
      </c>
      <c r="C672" s="79" t="s">
        <v>342</v>
      </c>
      <c r="D672" s="80">
        <v>-1512</v>
      </c>
    </row>
    <row r="673" spans="1:4">
      <c r="A673" s="79"/>
      <c r="B673" s="79"/>
      <c r="C673" s="79" t="s">
        <v>5</v>
      </c>
      <c r="D673" s="79"/>
    </row>
    <row r="674" spans="1:4">
      <c r="A674" s="79"/>
      <c r="B674" s="79"/>
      <c r="C674" s="83" t="s">
        <v>335</v>
      </c>
      <c r="D674" s="84">
        <v>-1512</v>
      </c>
    </row>
    <row r="675" spans="1:4" ht="33">
      <c r="A675" s="79"/>
      <c r="B675" s="79"/>
      <c r="C675" s="79" t="s">
        <v>6</v>
      </c>
      <c r="D675" s="79"/>
    </row>
    <row r="676" spans="1:4">
      <c r="A676" s="79"/>
      <c r="B676" s="79"/>
      <c r="C676" s="79" t="s">
        <v>7</v>
      </c>
      <c r="D676" s="80">
        <v>-1512</v>
      </c>
    </row>
    <row r="677" spans="1:4">
      <c r="A677" s="79"/>
      <c r="B677" s="79"/>
      <c r="C677" s="79" t="s">
        <v>36</v>
      </c>
      <c r="D677" s="80">
        <v>-1512</v>
      </c>
    </row>
    <row r="678" spans="1:4">
      <c r="A678" s="79"/>
      <c r="B678" s="79"/>
      <c r="C678" s="79" t="s">
        <v>37</v>
      </c>
      <c r="D678" s="80">
        <v>-1512</v>
      </c>
    </row>
    <row r="679" spans="1:4">
      <c r="A679" s="79"/>
      <c r="B679" s="79"/>
      <c r="C679" s="79" t="s">
        <v>65</v>
      </c>
      <c r="D679" s="80">
        <v>-1512</v>
      </c>
    </row>
    <row r="680" spans="1:4">
      <c r="A680" s="79"/>
      <c r="B680" s="79"/>
      <c r="C680" s="79" t="s">
        <v>66</v>
      </c>
      <c r="D680" s="80">
        <v>-1512</v>
      </c>
    </row>
    <row r="681" spans="1:4" ht="33">
      <c r="A681" s="79"/>
      <c r="B681" s="219" t="s">
        <v>344</v>
      </c>
      <c r="C681" s="79" t="s">
        <v>345</v>
      </c>
      <c r="D681" s="80">
        <v>-7500</v>
      </c>
    </row>
    <row r="682" spans="1:4">
      <c r="A682" s="79"/>
      <c r="B682" s="79"/>
      <c r="C682" s="79" t="s">
        <v>5</v>
      </c>
      <c r="D682" s="79"/>
    </row>
    <row r="683" spans="1:4">
      <c r="A683" s="79"/>
      <c r="B683" s="79"/>
      <c r="C683" s="83" t="s">
        <v>335</v>
      </c>
      <c r="D683" s="84">
        <v>-7500</v>
      </c>
    </row>
    <row r="684" spans="1:4" ht="33">
      <c r="A684" s="79"/>
      <c r="B684" s="79"/>
      <c r="C684" s="79" t="s">
        <v>6</v>
      </c>
      <c r="D684" s="79"/>
    </row>
    <row r="685" spans="1:4">
      <c r="A685" s="79"/>
      <c r="B685" s="79"/>
      <c r="C685" s="79" t="s">
        <v>7</v>
      </c>
      <c r="D685" s="80">
        <v>-7500</v>
      </c>
    </row>
    <row r="686" spans="1:4">
      <c r="A686" s="79"/>
      <c r="B686" s="79"/>
      <c r="C686" s="79" t="s">
        <v>36</v>
      </c>
      <c r="D686" s="80">
        <v>-7500</v>
      </c>
    </row>
    <row r="687" spans="1:4">
      <c r="A687" s="79"/>
      <c r="B687" s="79"/>
      <c r="C687" s="79" t="s">
        <v>37</v>
      </c>
      <c r="D687" s="80">
        <v>-7500</v>
      </c>
    </row>
    <row r="688" spans="1:4">
      <c r="A688" s="79"/>
      <c r="B688" s="79"/>
      <c r="C688" s="79" t="s">
        <v>65</v>
      </c>
      <c r="D688" s="80">
        <v>-7500</v>
      </c>
    </row>
    <row r="689" spans="1:4">
      <c r="A689" s="79"/>
      <c r="B689" s="79"/>
      <c r="C689" s="79" t="s">
        <v>66</v>
      </c>
      <c r="D689" s="80">
        <v>-7500</v>
      </c>
    </row>
    <row r="690" spans="1:4">
      <c r="A690" s="79"/>
      <c r="B690" s="79"/>
      <c r="C690" s="81" t="s">
        <v>348</v>
      </c>
      <c r="D690" s="82">
        <v>-11054.4</v>
      </c>
    </row>
    <row r="691" spans="1:4">
      <c r="A691" s="79"/>
      <c r="B691" s="79"/>
      <c r="C691" s="79" t="s">
        <v>4</v>
      </c>
      <c r="D691" s="79"/>
    </row>
    <row r="692" spans="1:4" ht="33">
      <c r="A692" s="219" t="s">
        <v>349</v>
      </c>
      <c r="B692" s="79"/>
      <c r="C692" s="79" t="s">
        <v>350</v>
      </c>
      <c r="D692" s="80">
        <v>-11054.4</v>
      </c>
    </row>
    <row r="693" spans="1:4">
      <c r="A693" s="79"/>
      <c r="B693" s="79"/>
      <c r="C693" s="79" t="s">
        <v>4</v>
      </c>
      <c r="D693" s="79"/>
    </row>
    <row r="694" spans="1:4" ht="33">
      <c r="A694" s="79"/>
      <c r="B694" s="219" t="s">
        <v>62</v>
      </c>
      <c r="C694" s="79" t="s">
        <v>353</v>
      </c>
      <c r="D694" s="80">
        <v>-2754.4</v>
      </c>
    </row>
    <row r="695" spans="1:4">
      <c r="A695" s="79"/>
      <c r="B695" s="79"/>
      <c r="C695" s="79" t="s">
        <v>5</v>
      </c>
      <c r="D695" s="79"/>
    </row>
    <row r="696" spans="1:4">
      <c r="A696" s="79"/>
      <c r="B696" s="79"/>
      <c r="C696" s="83" t="s">
        <v>348</v>
      </c>
      <c r="D696" s="84">
        <v>-2754.4</v>
      </c>
    </row>
    <row r="697" spans="1:4" ht="33">
      <c r="A697" s="79"/>
      <c r="B697" s="79"/>
      <c r="C697" s="79" t="s">
        <v>6</v>
      </c>
      <c r="D697" s="79"/>
    </row>
    <row r="698" spans="1:4">
      <c r="A698" s="79"/>
      <c r="B698" s="79"/>
      <c r="C698" s="79" t="s">
        <v>7</v>
      </c>
      <c r="D698" s="80">
        <v>-2754.4</v>
      </c>
    </row>
    <row r="699" spans="1:4">
      <c r="A699" s="79"/>
      <c r="B699" s="79"/>
      <c r="C699" s="79" t="s">
        <v>63</v>
      </c>
      <c r="D699" s="80">
        <v>-2754.4</v>
      </c>
    </row>
    <row r="700" spans="1:4" ht="33">
      <c r="A700" s="79"/>
      <c r="B700" s="79"/>
      <c r="C700" s="79" t="s">
        <v>99</v>
      </c>
      <c r="D700" s="80">
        <v>-2754.4</v>
      </c>
    </row>
    <row r="701" spans="1:4" ht="33">
      <c r="A701" s="79"/>
      <c r="B701" s="79"/>
      <c r="C701" s="79" t="s">
        <v>527</v>
      </c>
      <c r="D701" s="80">
        <v>-1990</v>
      </c>
    </row>
    <row r="702" spans="1:4">
      <c r="A702" s="79"/>
      <c r="B702" s="79"/>
      <c r="C702" s="79" t="s">
        <v>528</v>
      </c>
      <c r="D702" s="80">
        <v>-1990</v>
      </c>
    </row>
    <row r="703" spans="1:4">
      <c r="A703" s="79"/>
      <c r="B703" s="79"/>
      <c r="C703" s="79" t="s">
        <v>522</v>
      </c>
      <c r="D703" s="80">
        <v>-764.4</v>
      </c>
    </row>
    <row r="704" spans="1:4">
      <c r="A704" s="79"/>
      <c r="B704" s="79"/>
      <c r="C704" s="79" t="s">
        <v>523</v>
      </c>
      <c r="D704" s="80">
        <v>-764.4</v>
      </c>
    </row>
    <row r="705" spans="1:4">
      <c r="A705" s="79"/>
      <c r="B705" s="219" t="s">
        <v>142</v>
      </c>
      <c r="C705" s="79" t="s">
        <v>355</v>
      </c>
      <c r="D705" s="80">
        <v>-8300</v>
      </c>
    </row>
    <row r="706" spans="1:4">
      <c r="A706" s="79"/>
      <c r="B706" s="79"/>
      <c r="C706" s="79" t="s">
        <v>5</v>
      </c>
      <c r="D706" s="79"/>
    </row>
    <row r="707" spans="1:4">
      <c r="A707" s="79"/>
      <c r="B707" s="79"/>
      <c r="C707" s="83" t="s">
        <v>348</v>
      </c>
      <c r="D707" s="84">
        <v>-8300</v>
      </c>
    </row>
    <row r="708" spans="1:4" ht="33">
      <c r="A708" s="79"/>
      <c r="B708" s="79"/>
      <c r="C708" s="79" t="s">
        <v>6</v>
      </c>
      <c r="D708" s="79"/>
    </row>
    <row r="709" spans="1:4">
      <c r="A709" s="79"/>
      <c r="B709" s="79"/>
      <c r="C709" s="79" t="s">
        <v>7</v>
      </c>
      <c r="D709" s="80">
        <v>-8300</v>
      </c>
    </row>
    <row r="710" spans="1:4">
      <c r="A710" s="79"/>
      <c r="B710" s="79"/>
      <c r="C710" s="79" t="s">
        <v>63</v>
      </c>
      <c r="D710" s="80">
        <v>-8300</v>
      </c>
    </row>
    <row r="711" spans="1:4" ht="33">
      <c r="A711" s="79"/>
      <c r="B711" s="79"/>
      <c r="C711" s="79" t="s">
        <v>99</v>
      </c>
      <c r="D711" s="80">
        <v>-8300</v>
      </c>
    </row>
    <row r="712" spans="1:4">
      <c r="A712" s="79"/>
      <c r="B712" s="79"/>
      <c r="C712" s="79" t="s">
        <v>100</v>
      </c>
      <c r="D712" s="80">
        <v>-8300</v>
      </c>
    </row>
    <row r="713" spans="1:4">
      <c r="A713" s="79"/>
      <c r="B713" s="79"/>
      <c r="C713" s="79" t="s">
        <v>510</v>
      </c>
      <c r="D713" s="80">
        <v>-8300</v>
      </c>
    </row>
    <row r="714" spans="1:4">
      <c r="A714" s="79"/>
      <c r="B714" s="79"/>
      <c r="C714" s="81" t="s">
        <v>357</v>
      </c>
      <c r="D714" s="82">
        <v>-15700</v>
      </c>
    </row>
    <row r="715" spans="1:4">
      <c r="A715" s="79"/>
      <c r="B715" s="79"/>
      <c r="C715" s="79" t="s">
        <v>4</v>
      </c>
      <c r="D715" s="79"/>
    </row>
    <row r="716" spans="1:4" ht="33">
      <c r="A716" s="219" t="s">
        <v>358</v>
      </c>
      <c r="B716" s="79"/>
      <c r="C716" s="79" t="s">
        <v>359</v>
      </c>
      <c r="D716" s="80">
        <v>-15700</v>
      </c>
    </row>
    <row r="717" spans="1:4">
      <c r="A717" s="79"/>
      <c r="B717" s="79"/>
      <c r="C717" s="79" t="s">
        <v>4</v>
      </c>
      <c r="D717" s="79"/>
    </row>
    <row r="718" spans="1:4" ht="33">
      <c r="A718" s="79"/>
      <c r="B718" s="219" t="s">
        <v>62</v>
      </c>
      <c r="C718" s="79" t="s">
        <v>362</v>
      </c>
      <c r="D718" s="80">
        <v>-15700</v>
      </c>
    </row>
    <row r="719" spans="1:4">
      <c r="A719" s="79"/>
      <c r="B719" s="79"/>
      <c r="C719" s="79" t="s">
        <v>5</v>
      </c>
      <c r="D719" s="79"/>
    </row>
    <row r="720" spans="1:4">
      <c r="A720" s="79"/>
      <c r="B720" s="79"/>
      <c r="C720" s="83" t="s">
        <v>357</v>
      </c>
      <c r="D720" s="84">
        <v>-15700</v>
      </c>
    </row>
    <row r="721" spans="1:4" ht="33">
      <c r="A721" s="79"/>
      <c r="B721" s="79"/>
      <c r="C721" s="79" t="s">
        <v>6</v>
      </c>
      <c r="D721" s="79"/>
    </row>
    <row r="722" spans="1:4">
      <c r="A722" s="79"/>
      <c r="B722" s="79"/>
      <c r="C722" s="79" t="s">
        <v>7</v>
      </c>
      <c r="D722" s="80">
        <v>-15700</v>
      </c>
    </row>
    <row r="723" spans="1:4">
      <c r="A723" s="79"/>
      <c r="B723" s="79"/>
      <c r="C723" s="79" t="s">
        <v>63</v>
      </c>
      <c r="D723" s="80">
        <v>-15700</v>
      </c>
    </row>
    <row r="724" spans="1:4">
      <c r="A724" s="79"/>
      <c r="B724" s="79"/>
      <c r="C724" s="79" t="s">
        <v>511</v>
      </c>
      <c r="D724" s="80">
        <v>-15000</v>
      </c>
    </row>
    <row r="725" spans="1:4">
      <c r="A725" s="79"/>
      <c r="B725" s="79"/>
      <c r="C725" s="79" t="s">
        <v>512</v>
      </c>
      <c r="D725" s="80">
        <v>-15000</v>
      </c>
    </row>
    <row r="726" spans="1:4">
      <c r="A726" s="79"/>
      <c r="B726" s="79"/>
      <c r="C726" s="79" t="s">
        <v>513</v>
      </c>
      <c r="D726" s="80">
        <v>-15000</v>
      </c>
    </row>
    <row r="727" spans="1:4" ht="33">
      <c r="A727" s="79"/>
      <c r="B727" s="79"/>
      <c r="C727" s="79" t="s">
        <v>99</v>
      </c>
      <c r="D727" s="80">
        <v>-700</v>
      </c>
    </row>
    <row r="728" spans="1:4">
      <c r="A728" s="79"/>
      <c r="B728" s="79"/>
      <c r="C728" s="79" t="s">
        <v>504</v>
      </c>
      <c r="D728" s="80">
        <v>-700</v>
      </c>
    </row>
    <row r="729" spans="1:4">
      <c r="A729" s="79"/>
      <c r="B729" s="79"/>
      <c r="C729" s="79" t="s">
        <v>505</v>
      </c>
      <c r="D729" s="80">
        <v>-700</v>
      </c>
    </row>
    <row r="730" spans="1:4">
      <c r="A730" s="79"/>
      <c r="B730" s="79"/>
      <c r="C730" s="81" t="s">
        <v>364</v>
      </c>
      <c r="D730" s="82">
        <v>-2800</v>
      </c>
    </row>
    <row r="731" spans="1:4">
      <c r="A731" s="79"/>
      <c r="B731" s="79"/>
      <c r="C731" s="79" t="s">
        <v>4</v>
      </c>
      <c r="D731" s="79"/>
    </row>
    <row r="732" spans="1:4" ht="33">
      <c r="A732" s="219" t="s">
        <v>365</v>
      </c>
      <c r="B732" s="79"/>
      <c r="C732" s="79" t="s">
        <v>366</v>
      </c>
      <c r="D732" s="80">
        <v>-2800</v>
      </c>
    </row>
    <row r="733" spans="1:4">
      <c r="A733" s="79"/>
      <c r="B733" s="79"/>
      <c r="C733" s="79" t="s">
        <v>4</v>
      </c>
      <c r="D733" s="79"/>
    </row>
    <row r="734" spans="1:4" ht="33">
      <c r="A734" s="79"/>
      <c r="B734" s="219" t="s">
        <v>62</v>
      </c>
      <c r="C734" s="79" t="s">
        <v>369</v>
      </c>
      <c r="D734" s="80">
        <v>-2800</v>
      </c>
    </row>
    <row r="735" spans="1:4">
      <c r="A735" s="79"/>
      <c r="B735" s="79"/>
      <c r="C735" s="79" t="s">
        <v>5</v>
      </c>
      <c r="D735" s="79"/>
    </row>
    <row r="736" spans="1:4">
      <c r="A736" s="79"/>
      <c r="B736" s="79"/>
      <c r="C736" s="83" t="s">
        <v>364</v>
      </c>
      <c r="D736" s="84">
        <v>-2800</v>
      </c>
    </row>
    <row r="737" spans="1:4" ht="33">
      <c r="A737" s="79"/>
      <c r="B737" s="79"/>
      <c r="C737" s="79" t="s">
        <v>6</v>
      </c>
      <c r="D737" s="79"/>
    </row>
    <row r="738" spans="1:4">
      <c r="A738" s="79"/>
      <c r="B738" s="79"/>
      <c r="C738" s="79" t="s">
        <v>7</v>
      </c>
      <c r="D738" s="80">
        <v>-2800</v>
      </c>
    </row>
    <row r="739" spans="1:4">
      <c r="A739" s="79"/>
      <c r="B739" s="79"/>
      <c r="C739" s="79" t="s">
        <v>63</v>
      </c>
      <c r="D739" s="80">
        <v>-2800</v>
      </c>
    </row>
    <row r="740" spans="1:4">
      <c r="A740" s="79"/>
      <c r="B740" s="79"/>
      <c r="C740" s="79" t="s">
        <v>511</v>
      </c>
      <c r="D740" s="80">
        <v>-2800</v>
      </c>
    </row>
    <row r="741" spans="1:4">
      <c r="A741" s="79"/>
      <c r="B741" s="79"/>
      <c r="C741" s="79" t="s">
        <v>512</v>
      </c>
      <c r="D741" s="80">
        <v>-2800</v>
      </c>
    </row>
    <row r="742" spans="1:4">
      <c r="A742" s="79"/>
      <c r="B742" s="79"/>
      <c r="C742" s="79" t="s">
        <v>513</v>
      </c>
      <c r="D742" s="80">
        <v>-2800</v>
      </c>
    </row>
    <row r="743" spans="1:4">
      <c r="A743" s="79"/>
      <c r="B743" s="79"/>
      <c r="C743" s="81" t="s">
        <v>370</v>
      </c>
      <c r="D743" s="82">
        <v>-1350</v>
      </c>
    </row>
    <row r="744" spans="1:4">
      <c r="A744" s="79"/>
      <c r="B744" s="79"/>
      <c r="C744" s="79" t="s">
        <v>4</v>
      </c>
      <c r="D744" s="79"/>
    </row>
    <row r="745" spans="1:4">
      <c r="A745" s="219" t="s">
        <v>371</v>
      </c>
      <c r="B745" s="79"/>
      <c r="C745" s="79" t="s">
        <v>372</v>
      </c>
      <c r="D745" s="80">
        <v>-1350</v>
      </c>
    </row>
    <row r="746" spans="1:4">
      <c r="A746" s="79"/>
      <c r="B746" s="79"/>
      <c r="C746" s="79" t="s">
        <v>4</v>
      </c>
      <c r="D746" s="79"/>
    </row>
    <row r="747" spans="1:4" ht="33">
      <c r="A747" s="79"/>
      <c r="B747" s="219" t="s">
        <v>62</v>
      </c>
      <c r="C747" s="79" t="s">
        <v>375</v>
      </c>
      <c r="D747" s="80">
        <v>-1350</v>
      </c>
    </row>
    <row r="748" spans="1:4">
      <c r="A748" s="79"/>
      <c r="B748" s="79"/>
      <c r="C748" s="79" t="s">
        <v>5</v>
      </c>
      <c r="D748" s="79"/>
    </row>
    <row r="749" spans="1:4">
      <c r="A749" s="79"/>
      <c r="B749" s="79"/>
      <c r="C749" s="83" t="s">
        <v>370</v>
      </c>
      <c r="D749" s="84">
        <v>-1350</v>
      </c>
    </row>
    <row r="750" spans="1:4" ht="33">
      <c r="A750" s="79"/>
      <c r="B750" s="79"/>
      <c r="C750" s="79" t="s">
        <v>6</v>
      </c>
      <c r="D750" s="79"/>
    </row>
    <row r="751" spans="1:4">
      <c r="A751" s="79"/>
      <c r="B751" s="79"/>
      <c r="C751" s="79" t="s">
        <v>7</v>
      </c>
      <c r="D751" s="80">
        <v>-1350</v>
      </c>
    </row>
    <row r="752" spans="1:4">
      <c r="A752" s="79"/>
      <c r="B752" s="79"/>
      <c r="C752" s="79" t="s">
        <v>63</v>
      </c>
      <c r="D752" s="80">
        <v>-1350</v>
      </c>
    </row>
    <row r="753" spans="1:4" ht="33">
      <c r="A753" s="79"/>
      <c r="B753" s="79"/>
      <c r="C753" s="79" t="s">
        <v>99</v>
      </c>
      <c r="D753" s="80">
        <v>-1350</v>
      </c>
    </row>
    <row r="754" spans="1:4">
      <c r="A754" s="79"/>
      <c r="B754" s="79"/>
      <c r="C754" s="79" t="s">
        <v>504</v>
      </c>
      <c r="D754" s="80">
        <v>-1350</v>
      </c>
    </row>
    <row r="755" spans="1:4">
      <c r="A755" s="79"/>
      <c r="B755" s="79"/>
      <c r="C755" s="79" t="s">
        <v>505</v>
      </c>
      <c r="D755" s="80">
        <v>-1350</v>
      </c>
    </row>
    <row r="756" spans="1:4">
      <c r="A756" s="79"/>
      <c r="B756" s="79"/>
      <c r="C756" s="81" t="s">
        <v>376</v>
      </c>
      <c r="D756" s="82">
        <v>-4462.6000000000004</v>
      </c>
    </row>
    <row r="757" spans="1:4">
      <c r="A757" s="79"/>
      <c r="B757" s="79"/>
      <c r="C757" s="79" t="s">
        <v>4</v>
      </c>
      <c r="D757" s="79"/>
    </row>
    <row r="758" spans="1:4" ht="33">
      <c r="A758" s="219" t="s">
        <v>377</v>
      </c>
      <c r="B758" s="79"/>
      <c r="C758" s="79" t="s">
        <v>378</v>
      </c>
      <c r="D758" s="80">
        <v>-4462.6000000000004</v>
      </c>
    </row>
    <row r="759" spans="1:4">
      <c r="A759" s="79"/>
      <c r="B759" s="79"/>
      <c r="C759" s="79" t="s">
        <v>4</v>
      </c>
      <c r="D759" s="79"/>
    </row>
    <row r="760" spans="1:4" ht="33">
      <c r="A760" s="79"/>
      <c r="B760" s="219" t="s">
        <v>62</v>
      </c>
      <c r="C760" s="79" t="s">
        <v>381</v>
      </c>
      <c r="D760" s="80">
        <v>-4462.6000000000004</v>
      </c>
    </row>
    <row r="761" spans="1:4">
      <c r="A761" s="79"/>
      <c r="B761" s="79"/>
      <c r="C761" s="79" t="s">
        <v>5</v>
      </c>
      <c r="D761" s="79"/>
    </row>
    <row r="762" spans="1:4">
      <c r="A762" s="79"/>
      <c r="B762" s="79"/>
      <c r="C762" s="83" t="s">
        <v>376</v>
      </c>
      <c r="D762" s="84">
        <v>-4462.6000000000004</v>
      </c>
    </row>
    <row r="763" spans="1:4" ht="33">
      <c r="A763" s="79"/>
      <c r="B763" s="79"/>
      <c r="C763" s="79" t="s">
        <v>6</v>
      </c>
      <c r="D763" s="79"/>
    </row>
    <row r="764" spans="1:4">
      <c r="A764" s="79"/>
      <c r="B764" s="79"/>
      <c r="C764" s="79" t="s">
        <v>7</v>
      </c>
      <c r="D764" s="80">
        <v>-4462.6000000000004</v>
      </c>
    </row>
    <row r="765" spans="1:4">
      <c r="A765" s="79"/>
      <c r="B765" s="79"/>
      <c r="C765" s="79" t="s">
        <v>63</v>
      </c>
      <c r="D765" s="80">
        <v>-4462.6000000000004</v>
      </c>
    </row>
    <row r="766" spans="1:4" ht="33">
      <c r="A766" s="79"/>
      <c r="B766" s="79"/>
      <c r="C766" s="79" t="s">
        <v>99</v>
      </c>
      <c r="D766" s="80">
        <v>-4462.6000000000004</v>
      </c>
    </row>
    <row r="767" spans="1:4">
      <c r="A767" s="79"/>
      <c r="B767" s="79"/>
      <c r="C767" s="79" t="s">
        <v>501</v>
      </c>
      <c r="D767" s="80">
        <v>-1262.5999999999999</v>
      </c>
    </row>
    <row r="768" spans="1:4">
      <c r="A768" s="79"/>
      <c r="B768" s="79"/>
      <c r="C768" s="79" t="s">
        <v>502</v>
      </c>
      <c r="D768" s="80">
        <v>-1262.5999999999999</v>
      </c>
    </row>
    <row r="769" spans="1:4">
      <c r="A769" s="79"/>
      <c r="B769" s="79"/>
      <c r="C769" s="79" t="s">
        <v>100</v>
      </c>
      <c r="D769" s="80">
        <v>-3200</v>
      </c>
    </row>
    <row r="770" spans="1:4">
      <c r="A770" s="79"/>
      <c r="B770" s="79"/>
      <c r="C770" s="79" t="s">
        <v>507</v>
      </c>
      <c r="D770" s="80">
        <v>-3200</v>
      </c>
    </row>
    <row r="771" spans="1:4">
      <c r="A771" s="79"/>
      <c r="B771" s="79"/>
      <c r="C771" s="81" t="s">
        <v>382</v>
      </c>
      <c r="D771" s="82">
        <v>-3728.6</v>
      </c>
    </row>
    <row r="772" spans="1:4">
      <c r="A772" s="79"/>
      <c r="B772" s="79"/>
      <c r="C772" s="79" t="s">
        <v>4</v>
      </c>
      <c r="D772" s="79"/>
    </row>
    <row r="773" spans="1:4">
      <c r="A773" s="219" t="s">
        <v>383</v>
      </c>
      <c r="B773" s="79"/>
      <c r="C773" s="79" t="s">
        <v>384</v>
      </c>
      <c r="D773" s="80">
        <v>-3728.6</v>
      </c>
    </row>
    <row r="774" spans="1:4">
      <c r="A774" s="79"/>
      <c r="B774" s="79"/>
      <c r="C774" s="79" t="s">
        <v>4</v>
      </c>
      <c r="D774" s="79"/>
    </row>
    <row r="775" spans="1:4" ht="33">
      <c r="A775" s="79"/>
      <c r="B775" s="219" t="s">
        <v>62</v>
      </c>
      <c r="C775" s="79" t="s">
        <v>387</v>
      </c>
      <c r="D775" s="80">
        <v>-3728.6</v>
      </c>
    </row>
    <row r="776" spans="1:4">
      <c r="A776" s="79"/>
      <c r="B776" s="79"/>
      <c r="C776" s="79" t="s">
        <v>5</v>
      </c>
      <c r="D776" s="79"/>
    </row>
    <row r="777" spans="1:4">
      <c r="A777" s="79"/>
      <c r="B777" s="79"/>
      <c r="C777" s="83" t="s">
        <v>382</v>
      </c>
      <c r="D777" s="84">
        <v>-3728.6</v>
      </c>
    </row>
    <row r="778" spans="1:4" ht="33">
      <c r="A778" s="79"/>
      <c r="B778" s="79"/>
      <c r="C778" s="79" t="s">
        <v>6</v>
      </c>
      <c r="D778" s="79"/>
    </row>
    <row r="779" spans="1:4">
      <c r="A779" s="79"/>
      <c r="B779" s="79"/>
      <c r="C779" s="79" t="s">
        <v>7</v>
      </c>
      <c r="D779" s="80">
        <v>-3728.6</v>
      </c>
    </row>
    <row r="780" spans="1:4">
      <c r="A780" s="79"/>
      <c r="B780" s="79"/>
      <c r="C780" s="79" t="s">
        <v>63</v>
      </c>
      <c r="D780" s="80">
        <v>-3728.6</v>
      </c>
    </row>
    <row r="781" spans="1:4">
      <c r="A781" s="79"/>
      <c r="B781" s="79"/>
      <c r="C781" s="79" t="s">
        <v>511</v>
      </c>
      <c r="D781" s="80">
        <v>-3728.6</v>
      </c>
    </row>
    <row r="782" spans="1:4">
      <c r="A782" s="79"/>
      <c r="B782" s="79"/>
      <c r="C782" s="79" t="s">
        <v>512</v>
      </c>
      <c r="D782" s="80">
        <v>-3728.6</v>
      </c>
    </row>
    <row r="783" spans="1:4" ht="33">
      <c r="A783" s="79"/>
      <c r="B783" s="79"/>
      <c r="C783" s="79" t="s">
        <v>548</v>
      </c>
      <c r="D783" s="80">
        <v>-3728.6</v>
      </c>
    </row>
    <row r="784" spans="1:4">
      <c r="A784" s="79"/>
      <c r="B784" s="79"/>
      <c r="C784" s="81" t="s">
        <v>493</v>
      </c>
      <c r="D784" s="82">
        <v>4075845.8</v>
      </c>
    </row>
    <row r="785" spans="1:4">
      <c r="A785" s="79"/>
      <c r="B785" s="79"/>
      <c r="C785" s="79" t="s">
        <v>4</v>
      </c>
      <c r="D785" s="79"/>
    </row>
    <row r="786" spans="1:4">
      <c r="A786" s="219" t="s">
        <v>60</v>
      </c>
      <c r="B786" s="79"/>
      <c r="C786" s="79" t="s">
        <v>61</v>
      </c>
      <c r="D786" s="80">
        <v>4075845.8</v>
      </c>
    </row>
    <row r="787" spans="1:4">
      <c r="A787" s="79"/>
      <c r="B787" s="79"/>
      <c r="C787" s="79" t="s">
        <v>4</v>
      </c>
      <c r="D787" s="79"/>
    </row>
    <row r="788" spans="1:4">
      <c r="A788" s="79"/>
      <c r="B788" s="219" t="s">
        <v>62</v>
      </c>
      <c r="C788" s="79" t="s">
        <v>61</v>
      </c>
      <c r="D788" s="80">
        <v>4075845.8</v>
      </c>
    </row>
    <row r="789" spans="1:4">
      <c r="A789" s="79"/>
      <c r="B789" s="79"/>
      <c r="C789" s="79" t="s">
        <v>5</v>
      </c>
      <c r="D789" s="79"/>
    </row>
    <row r="790" spans="1:4">
      <c r="A790" s="79"/>
      <c r="B790" s="79"/>
      <c r="C790" s="83" t="s">
        <v>493</v>
      </c>
      <c r="D790" s="84">
        <v>4075845.8</v>
      </c>
    </row>
    <row r="791" spans="1:4" ht="33">
      <c r="A791" s="79"/>
      <c r="B791" s="79"/>
      <c r="C791" s="79" t="s">
        <v>6</v>
      </c>
      <c r="D791" s="79"/>
    </row>
    <row r="792" spans="1:4">
      <c r="A792" s="79"/>
      <c r="B792" s="79"/>
      <c r="C792" s="79" t="s">
        <v>7</v>
      </c>
      <c r="D792" s="80">
        <v>4075845.8</v>
      </c>
    </row>
    <row r="793" spans="1:4">
      <c r="A793" s="79"/>
      <c r="B793" s="79"/>
      <c r="C793" s="79" t="s">
        <v>63</v>
      </c>
      <c r="D793" s="80">
        <v>4075845.8</v>
      </c>
    </row>
    <row r="794" spans="1:4">
      <c r="A794" s="79"/>
      <c r="B794" s="79"/>
      <c r="C794" s="79" t="s">
        <v>529</v>
      </c>
      <c r="D794" s="80">
        <v>4075845.8</v>
      </c>
    </row>
    <row r="795" spans="1:4">
      <c r="A795" s="79"/>
      <c r="B795" s="79"/>
      <c r="C795" s="79" t="s">
        <v>549</v>
      </c>
      <c r="D795" s="80">
        <v>4075845.8</v>
      </c>
    </row>
    <row r="796" spans="1:4">
      <c r="A796" s="247"/>
      <c r="B796" s="247"/>
      <c r="C796" s="247"/>
      <c r="D796" s="247"/>
    </row>
  </sheetData>
  <autoFilter ref="A7:A762">
    <sortState ref="A17:B911">
      <sortCondition sortBy="cellColor" ref="A1:A931" dxfId="0"/>
    </sortState>
  </autoFilter>
  <mergeCells count="5">
    <mergeCell ref="D1:F1"/>
    <mergeCell ref="A7:B7"/>
    <mergeCell ref="C7:C8"/>
    <mergeCell ref="D7:D8"/>
    <mergeCell ref="A3:D3"/>
  </mergeCells>
  <pageMargins left="0.16" right="0.22" top="0.75" bottom="0.21" header="0.3" footer="0.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19" workbookViewId="0">
      <selection activeCell="H23" sqref="H23"/>
    </sheetView>
  </sheetViews>
  <sheetFormatPr defaultRowHeight="13.5"/>
  <cols>
    <col min="1" max="1" width="13.7109375" style="14" customWidth="1"/>
    <col min="2" max="2" width="15.7109375" style="15" customWidth="1"/>
    <col min="3" max="3" width="60.5703125" style="15" customWidth="1"/>
    <col min="4" max="6" width="26.85546875" style="14" customWidth="1"/>
    <col min="7" max="16384" width="9.140625" style="14"/>
  </cols>
  <sheetData>
    <row r="1" spans="1:13" s="1" customFormat="1" ht="21.75" customHeight="1">
      <c r="A1" s="7"/>
      <c r="B1" s="7"/>
      <c r="C1" s="12"/>
      <c r="D1" s="263" t="s">
        <v>106</v>
      </c>
      <c r="E1" s="263"/>
      <c r="F1" s="263"/>
    </row>
    <row r="2" spans="1:13" s="1" customFormat="1" ht="21" customHeight="1">
      <c r="A2" s="7"/>
      <c r="B2" s="7"/>
      <c r="C2" s="263" t="s">
        <v>57</v>
      </c>
      <c r="D2" s="263"/>
      <c r="E2" s="263"/>
      <c r="F2" s="263"/>
      <c r="G2" s="3"/>
      <c r="H2" s="3"/>
      <c r="I2" s="3"/>
      <c r="J2" s="3"/>
      <c r="K2" s="3"/>
      <c r="L2" s="3"/>
      <c r="M2" s="3"/>
    </row>
    <row r="3" spans="1:13" s="1" customFormat="1" ht="19.5" customHeight="1">
      <c r="A3" s="7"/>
      <c r="B3" s="7"/>
      <c r="C3" s="263" t="s">
        <v>29</v>
      </c>
      <c r="D3" s="263"/>
      <c r="E3" s="263"/>
      <c r="F3" s="263"/>
      <c r="G3" s="3"/>
      <c r="H3" s="3"/>
      <c r="I3" s="3"/>
      <c r="J3" s="3"/>
      <c r="K3" s="3"/>
      <c r="L3" s="3"/>
      <c r="M3" s="3"/>
    </row>
    <row r="4" spans="1:13" s="1" customFormat="1" ht="17.25">
      <c r="A4" s="7"/>
      <c r="B4" s="7"/>
      <c r="C4" s="17"/>
      <c r="D4" s="17"/>
    </row>
    <row r="5" spans="1:13" s="1" customFormat="1" ht="17.25">
      <c r="A5" s="7"/>
      <c r="B5" s="7"/>
      <c r="C5" s="17"/>
      <c r="D5" s="17"/>
    </row>
    <row r="6" spans="1:13" s="1" customFormat="1" ht="68.25" customHeight="1">
      <c r="A6" s="264" t="s">
        <v>58</v>
      </c>
      <c r="B6" s="264"/>
      <c r="C6" s="264"/>
      <c r="D6" s="264"/>
      <c r="E6" s="264"/>
      <c r="F6" s="264"/>
    </row>
    <row r="7" spans="1:13" s="2" customFormat="1" ht="17.25">
      <c r="A7" s="18"/>
      <c r="B7" s="19"/>
      <c r="C7" s="20"/>
      <c r="D7" s="21"/>
      <c r="E7" s="268" t="s">
        <v>28</v>
      </c>
      <c r="F7" s="268"/>
    </row>
    <row r="8" spans="1:13" s="2" customFormat="1" ht="44.25" customHeight="1">
      <c r="A8" s="269" t="s">
        <v>40</v>
      </c>
      <c r="B8" s="269"/>
      <c r="C8" s="273" t="s">
        <v>41</v>
      </c>
      <c r="D8" s="270" t="s">
        <v>24</v>
      </c>
      <c r="E8" s="271"/>
      <c r="F8" s="272"/>
    </row>
    <row r="9" spans="1:13" s="2" customFormat="1" ht="25.5" customHeight="1">
      <c r="A9" s="269"/>
      <c r="B9" s="269"/>
      <c r="C9" s="273"/>
      <c r="D9" s="274" t="s">
        <v>42</v>
      </c>
      <c r="E9" s="274"/>
      <c r="F9" s="274"/>
    </row>
    <row r="10" spans="1:13" s="2" customFormat="1" ht="21" customHeight="1">
      <c r="A10" s="269" t="s">
        <v>30</v>
      </c>
      <c r="B10" s="269" t="s">
        <v>43</v>
      </c>
      <c r="C10" s="273"/>
      <c r="D10" s="265" t="s">
        <v>44</v>
      </c>
      <c r="E10" s="266" t="s">
        <v>45</v>
      </c>
      <c r="F10" s="267"/>
    </row>
    <row r="11" spans="1:13" s="2" customFormat="1" ht="34.5">
      <c r="A11" s="269"/>
      <c r="B11" s="269"/>
      <c r="C11" s="273"/>
      <c r="D11" s="265"/>
      <c r="E11" s="22" t="s">
        <v>46</v>
      </c>
      <c r="F11" s="22" t="s">
        <v>47</v>
      </c>
    </row>
    <row r="12" spans="1:13" s="2" customFormat="1" ht="34.5">
      <c r="A12" s="23"/>
      <c r="B12" s="24"/>
      <c r="C12" s="25" t="s">
        <v>48</v>
      </c>
      <c r="D12" s="26">
        <f t="shared" ref="D12:F12" si="0">+D13+D14</f>
        <v>-2176000</v>
      </c>
      <c r="E12" s="26">
        <f t="shared" si="0"/>
        <v>-1627000</v>
      </c>
      <c r="F12" s="26">
        <f t="shared" si="0"/>
        <v>-549000</v>
      </c>
    </row>
    <row r="13" spans="1:13" s="2" customFormat="1" ht="24" customHeight="1">
      <c r="A13" s="27"/>
      <c r="B13" s="28"/>
      <c r="C13" s="29" t="s">
        <v>49</v>
      </c>
      <c r="D13" s="30">
        <f>+E13+F13</f>
        <v>0</v>
      </c>
      <c r="E13" s="30">
        <v>0</v>
      </c>
      <c r="F13" s="30">
        <v>0</v>
      </c>
    </row>
    <row r="14" spans="1:13" s="2" customFormat="1" ht="25.5" customHeight="1">
      <c r="A14" s="27"/>
      <c r="B14" s="28"/>
      <c r="C14" s="29" t="s">
        <v>50</v>
      </c>
      <c r="D14" s="54">
        <f>+D22</f>
        <v>-2176000</v>
      </c>
      <c r="E14" s="54">
        <f t="shared" ref="E14:F14" si="1">+E22</f>
        <v>-1627000</v>
      </c>
      <c r="F14" s="54">
        <f t="shared" si="1"/>
        <v>-549000</v>
      </c>
    </row>
    <row r="15" spans="1:13" s="2" customFormat="1" ht="34.5">
      <c r="A15" s="27"/>
      <c r="B15" s="28"/>
      <c r="C15" s="31" t="s">
        <v>51</v>
      </c>
      <c r="D15" s="32">
        <f>+D16</f>
        <v>-2176000</v>
      </c>
      <c r="E15" s="32">
        <f>+E16</f>
        <v>-1627000</v>
      </c>
      <c r="F15" s="32">
        <f>+F16</f>
        <v>-549000</v>
      </c>
    </row>
    <row r="16" spans="1:13" ht="24" customHeight="1">
      <c r="A16" s="33">
        <v>1190</v>
      </c>
      <c r="B16" s="16"/>
      <c r="C16" s="34" t="s">
        <v>54</v>
      </c>
      <c r="D16" s="32">
        <f>+E16+F16</f>
        <v>-2176000</v>
      </c>
      <c r="E16" s="32">
        <f>+E18</f>
        <v>-1627000</v>
      </c>
      <c r="F16" s="32">
        <f>+F18</f>
        <v>-549000</v>
      </c>
    </row>
    <row r="17" spans="1:6" ht="21.75" customHeight="1">
      <c r="A17" s="35"/>
      <c r="B17" s="16"/>
      <c r="C17" s="36" t="s">
        <v>52</v>
      </c>
      <c r="D17" s="37"/>
      <c r="E17" s="38"/>
      <c r="F17" s="38"/>
    </row>
    <row r="18" spans="1:6" ht="123.75" customHeight="1">
      <c r="A18" s="39"/>
      <c r="B18" s="40" t="s">
        <v>55</v>
      </c>
      <c r="C18" s="31" t="s">
        <v>53</v>
      </c>
      <c r="D18" s="41">
        <f>+E18+F18</f>
        <v>-2176000</v>
      </c>
      <c r="E18" s="41">
        <f>+E22</f>
        <v>-1627000</v>
      </c>
      <c r="F18" s="41">
        <f>+F22</f>
        <v>-549000</v>
      </c>
    </row>
    <row r="19" spans="1:6" ht="19.5" customHeight="1">
      <c r="A19" s="39"/>
      <c r="B19" s="28"/>
      <c r="C19" s="36" t="s">
        <v>26</v>
      </c>
      <c r="D19" s="42"/>
      <c r="E19" s="42"/>
      <c r="F19" s="42"/>
    </row>
    <row r="20" spans="1:6" ht="23.25" customHeight="1">
      <c r="A20" s="39"/>
      <c r="B20" s="28"/>
      <c r="C20" s="43" t="s">
        <v>22</v>
      </c>
      <c r="D20" s="44">
        <f>+E20+F20</f>
        <v>-2176000</v>
      </c>
      <c r="E20" s="44">
        <f>+E18</f>
        <v>-1627000</v>
      </c>
      <c r="F20" s="44">
        <f>+F18</f>
        <v>-549000</v>
      </c>
    </row>
    <row r="21" spans="1:6" ht="36.75" customHeight="1">
      <c r="A21" s="39"/>
      <c r="B21" s="28"/>
      <c r="C21" s="36" t="s">
        <v>27</v>
      </c>
      <c r="D21" s="42"/>
      <c r="E21" s="42"/>
      <c r="F21" s="42"/>
    </row>
    <row r="22" spans="1:6" ht="21" customHeight="1">
      <c r="A22" s="39"/>
      <c r="B22" s="28"/>
      <c r="C22" s="36" t="s">
        <v>36</v>
      </c>
      <c r="D22" s="30">
        <f>D23</f>
        <v>-2176000</v>
      </c>
      <c r="E22" s="30">
        <f t="shared" ref="E22:F22" si="2">E23</f>
        <v>-1627000</v>
      </c>
      <c r="F22" s="30">
        <f t="shared" si="2"/>
        <v>-549000</v>
      </c>
    </row>
    <row r="23" spans="1:6" ht="21" customHeight="1">
      <c r="A23" s="39"/>
      <c r="B23" s="49"/>
      <c r="C23" s="36" t="s">
        <v>37</v>
      </c>
      <c r="D23" s="30">
        <f>D24+D26</f>
        <v>-2176000</v>
      </c>
      <c r="E23" s="30">
        <f t="shared" ref="E23:F23" si="3">E24+E26</f>
        <v>-1627000</v>
      </c>
      <c r="F23" s="30">
        <f t="shared" si="3"/>
        <v>-549000</v>
      </c>
    </row>
    <row r="24" spans="1:6" ht="21" customHeight="1">
      <c r="A24" s="39"/>
      <c r="B24" s="49"/>
      <c r="C24" s="36" t="s">
        <v>38</v>
      </c>
      <c r="D24" s="30">
        <f>D25</f>
        <v>-1689000</v>
      </c>
      <c r="E24" s="30">
        <f t="shared" ref="E24:F24" si="4">E25</f>
        <v>-1251000</v>
      </c>
      <c r="F24" s="30">
        <f t="shared" si="4"/>
        <v>-438000</v>
      </c>
    </row>
    <row r="25" spans="1:6" ht="21" customHeight="1">
      <c r="A25" s="39"/>
      <c r="B25" s="49"/>
      <c r="C25" s="45" t="s">
        <v>39</v>
      </c>
      <c r="D25" s="30">
        <f>+E25+F25</f>
        <v>-1689000</v>
      </c>
      <c r="E25" s="38">
        <v>-1251000</v>
      </c>
      <c r="F25" s="38">
        <v>-438000</v>
      </c>
    </row>
    <row r="26" spans="1:6" ht="17.25">
      <c r="A26" s="52"/>
      <c r="B26" s="53"/>
      <c r="C26" s="36" t="s">
        <v>67</v>
      </c>
      <c r="D26" s="30">
        <f>D27</f>
        <v>-487000</v>
      </c>
      <c r="E26" s="30">
        <f t="shared" ref="E26:F26" si="5">E27</f>
        <v>-376000</v>
      </c>
      <c r="F26" s="30">
        <f t="shared" si="5"/>
        <v>-111000</v>
      </c>
    </row>
    <row r="27" spans="1:6" ht="17.25">
      <c r="A27" s="52"/>
      <c r="B27" s="53"/>
      <c r="C27" s="45" t="s">
        <v>68</v>
      </c>
      <c r="D27" s="30">
        <f t="shared" ref="D27" si="6">+E27+F27</f>
        <v>-487000</v>
      </c>
      <c r="E27" s="30">
        <v>-376000</v>
      </c>
      <c r="F27" s="30">
        <v>-111000</v>
      </c>
    </row>
  </sheetData>
  <mergeCells count="13">
    <mergeCell ref="D1:F1"/>
    <mergeCell ref="C2:F2"/>
    <mergeCell ref="C3:F3"/>
    <mergeCell ref="A6:F6"/>
    <mergeCell ref="D10:D11"/>
    <mergeCell ref="E10:F10"/>
    <mergeCell ref="E7:F7"/>
    <mergeCell ref="A8:B9"/>
    <mergeCell ref="D8:F8"/>
    <mergeCell ref="C8:C11"/>
    <mergeCell ref="D9:F9"/>
    <mergeCell ref="A10:A11"/>
    <mergeCell ref="B10:B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37" sqref="C37"/>
    </sheetView>
  </sheetViews>
  <sheetFormatPr defaultRowHeight="15"/>
  <cols>
    <col min="1" max="1" width="13.28515625" customWidth="1"/>
    <col min="2" max="2" width="13.7109375" customWidth="1"/>
    <col min="3" max="3" width="48.42578125" customWidth="1"/>
    <col min="4" max="4" width="19.5703125" customWidth="1"/>
    <col min="5" max="5" width="21.140625" customWidth="1"/>
    <col min="6" max="6" width="19.5703125" customWidth="1"/>
  </cols>
  <sheetData>
    <row r="1" spans="1:6" ht="17.25">
      <c r="A1" s="47"/>
      <c r="B1" s="47"/>
      <c r="C1" s="74"/>
      <c r="D1" s="263" t="s">
        <v>550</v>
      </c>
      <c r="E1" s="263"/>
      <c r="F1" s="263"/>
    </row>
    <row r="2" spans="1:6" ht="17.25">
      <c r="A2" s="47"/>
      <c r="B2" s="47"/>
      <c r="C2" s="263" t="s">
        <v>57</v>
      </c>
      <c r="D2" s="263"/>
      <c r="E2" s="263"/>
      <c r="F2" s="263"/>
    </row>
    <row r="3" spans="1:6" ht="17.25">
      <c r="A3" s="47"/>
      <c r="B3" s="47"/>
      <c r="C3" s="263" t="s">
        <v>29</v>
      </c>
      <c r="D3" s="263"/>
      <c r="E3" s="263"/>
      <c r="F3" s="263"/>
    </row>
    <row r="4" spans="1:6" ht="17.25">
      <c r="A4" s="47"/>
      <c r="B4" s="47"/>
      <c r="C4" s="46"/>
      <c r="D4" s="46"/>
      <c r="E4" s="1"/>
      <c r="F4" s="1"/>
    </row>
    <row r="5" spans="1:6" ht="17.25">
      <c r="A5" s="47"/>
      <c r="B5" s="47"/>
      <c r="C5" s="46"/>
      <c r="D5" s="46"/>
      <c r="E5" s="1"/>
      <c r="F5" s="1"/>
    </row>
    <row r="6" spans="1:6" ht="83.25" customHeight="1">
      <c r="A6" s="264" t="s">
        <v>107</v>
      </c>
      <c r="B6" s="264"/>
      <c r="C6" s="264"/>
      <c r="D6" s="264"/>
      <c r="E6" s="264"/>
      <c r="F6" s="264"/>
    </row>
    <row r="7" spans="1:6" ht="17.25">
      <c r="A7" s="18"/>
      <c r="B7" s="19"/>
      <c r="C7" s="20"/>
      <c r="D7" s="21"/>
      <c r="E7" s="268" t="s">
        <v>28</v>
      </c>
      <c r="F7" s="268"/>
    </row>
    <row r="8" spans="1:6" ht="17.25">
      <c r="A8" s="269" t="s">
        <v>40</v>
      </c>
      <c r="B8" s="269"/>
      <c r="C8" s="273" t="s">
        <v>41</v>
      </c>
      <c r="D8" s="270" t="s">
        <v>24</v>
      </c>
      <c r="E8" s="271"/>
      <c r="F8" s="272"/>
    </row>
    <row r="9" spans="1:6" ht="17.25">
      <c r="A9" s="269"/>
      <c r="B9" s="269"/>
      <c r="C9" s="273"/>
      <c r="D9" s="274" t="s">
        <v>42</v>
      </c>
      <c r="E9" s="274"/>
      <c r="F9" s="274"/>
    </row>
    <row r="10" spans="1:6" ht="17.25">
      <c r="A10" s="269" t="s">
        <v>30</v>
      </c>
      <c r="B10" s="269" t="s">
        <v>43</v>
      </c>
      <c r="C10" s="273"/>
      <c r="D10" s="265" t="s">
        <v>44</v>
      </c>
      <c r="E10" s="266" t="s">
        <v>45</v>
      </c>
      <c r="F10" s="267"/>
    </row>
    <row r="11" spans="1:6" ht="51.75">
      <c r="A11" s="269"/>
      <c r="B11" s="269"/>
      <c r="C11" s="273"/>
      <c r="D11" s="265"/>
      <c r="E11" s="75" t="s">
        <v>104</v>
      </c>
      <c r="F11" s="75" t="s">
        <v>47</v>
      </c>
    </row>
    <row r="12" spans="1:6" ht="36" customHeight="1">
      <c r="A12" s="23"/>
      <c r="B12" s="24"/>
      <c r="C12" s="25" t="s">
        <v>48</v>
      </c>
      <c r="D12" s="26">
        <f t="shared" ref="D12:F12" si="0">+D13+D14</f>
        <v>-8621.2000000000007</v>
      </c>
      <c r="E12" s="26">
        <f t="shared" si="0"/>
        <v>0</v>
      </c>
      <c r="F12" s="26">
        <f t="shared" si="0"/>
        <v>-8621.2000000000007</v>
      </c>
    </row>
    <row r="13" spans="1:6" ht="30.75" customHeight="1">
      <c r="A13" s="27"/>
      <c r="B13" s="76"/>
      <c r="C13" s="29" t="s">
        <v>49</v>
      </c>
      <c r="D13" s="30">
        <f>+E13+F13</f>
        <v>0</v>
      </c>
      <c r="E13" s="30">
        <v>0</v>
      </c>
      <c r="F13" s="30">
        <v>0</v>
      </c>
    </row>
    <row r="14" spans="1:6" ht="41.25" customHeight="1">
      <c r="A14" s="27"/>
      <c r="B14" s="76"/>
      <c r="C14" s="29" t="s">
        <v>50</v>
      </c>
      <c r="D14" s="54">
        <f>+D22</f>
        <v>-8621.2000000000007</v>
      </c>
      <c r="E14" s="54">
        <f t="shared" ref="E14:F14" si="1">+E22</f>
        <v>0</v>
      </c>
      <c r="F14" s="54">
        <f t="shared" si="1"/>
        <v>-8621.2000000000007</v>
      </c>
    </row>
    <row r="15" spans="1:6" ht="47.25" customHeight="1">
      <c r="A15" s="27"/>
      <c r="B15" s="76"/>
      <c r="C15" s="6" t="s">
        <v>95</v>
      </c>
      <c r="D15" s="32">
        <f>+D16</f>
        <v>-8621.2000000000007</v>
      </c>
      <c r="E15" s="32">
        <f>+E16</f>
        <v>0</v>
      </c>
      <c r="F15" s="32">
        <f>+F16</f>
        <v>-8621.2000000000007</v>
      </c>
    </row>
    <row r="16" spans="1:6" ht="38.25" customHeight="1">
      <c r="A16" s="33">
        <v>1214</v>
      </c>
      <c r="B16" s="16"/>
      <c r="C16" s="9" t="s">
        <v>97</v>
      </c>
      <c r="D16" s="32">
        <f>+E16+F16</f>
        <v>-8621.2000000000007</v>
      </c>
      <c r="E16" s="32">
        <f>+E18</f>
        <v>0</v>
      </c>
      <c r="F16" s="32">
        <f>+F18</f>
        <v>-8621.2000000000007</v>
      </c>
    </row>
    <row r="17" spans="1:6" ht="21" customHeight="1">
      <c r="A17" s="35"/>
      <c r="B17" s="16"/>
      <c r="C17" s="36" t="s">
        <v>52</v>
      </c>
      <c r="D17" s="37"/>
      <c r="E17" s="38"/>
      <c r="F17" s="38"/>
    </row>
    <row r="18" spans="1:6" ht="135" customHeight="1">
      <c r="A18" s="39"/>
      <c r="B18" s="40" t="s">
        <v>105</v>
      </c>
      <c r="C18" s="10" t="s">
        <v>96</v>
      </c>
      <c r="D18" s="41">
        <f>+E18+F18</f>
        <v>-8621.2000000000007</v>
      </c>
      <c r="E18" s="41">
        <f>+E22</f>
        <v>0</v>
      </c>
      <c r="F18" s="41">
        <f>+F22</f>
        <v>-8621.2000000000007</v>
      </c>
    </row>
    <row r="19" spans="1:6" ht="21.75" customHeight="1">
      <c r="A19" s="39"/>
      <c r="B19" s="76"/>
      <c r="C19" s="36" t="s">
        <v>26</v>
      </c>
      <c r="D19" s="42"/>
      <c r="E19" s="42"/>
      <c r="F19" s="42"/>
    </row>
    <row r="20" spans="1:6" ht="21" customHeight="1">
      <c r="A20" s="39"/>
      <c r="B20" s="76"/>
      <c r="C20" s="6" t="s">
        <v>95</v>
      </c>
      <c r="D20" s="44">
        <f>+E20+F20</f>
        <v>-8621.2000000000007</v>
      </c>
      <c r="E20" s="44">
        <f>+E18</f>
        <v>0</v>
      </c>
      <c r="F20" s="44">
        <f>+F18</f>
        <v>-8621.2000000000007</v>
      </c>
    </row>
    <row r="21" spans="1:6" ht="54.75" customHeight="1">
      <c r="A21" s="39"/>
      <c r="B21" s="76"/>
      <c r="C21" s="36" t="s">
        <v>27</v>
      </c>
      <c r="D21" s="42"/>
      <c r="E21" s="42"/>
      <c r="F21" s="42"/>
    </row>
    <row r="22" spans="1:6" ht="34.5" customHeight="1">
      <c r="A22" s="39"/>
      <c r="B22" s="76"/>
      <c r="C22" s="11" t="s">
        <v>7</v>
      </c>
      <c r="D22" s="51">
        <f t="shared" ref="D22" si="2">+D23</f>
        <v>-8621.2000000000007</v>
      </c>
      <c r="E22" s="30">
        <v>0</v>
      </c>
      <c r="F22" s="51">
        <f>+F23</f>
        <v>-8621.2000000000007</v>
      </c>
    </row>
    <row r="23" spans="1:6" ht="22.5" customHeight="1">
      <c r="A23" s="39"/>
      <c r="B23" s="76"/>
      <c r="C23" s="11" t="s">
        <v>63</v>
      </c>
      <c r="D23" s="30">
        <f t="shared" ref="D23" si="3">+E23+F23</f>
        <v>-8621.2000000000007</v>
      </c>
      <c r="E23" s="30">
        <v>0</v>
      </c>
      <c r="F23" s="51">
        <f>+F24</f>
        <v>-8621.2000000000007</v>
      </c>
    </row>
    <row r="24" spans="1:6" ht="19.5" customHeight="1">
      <c r="A24" s="52"/>
      <c r="B24" s="53"/>
      <c r="C24" s="73" t="s">
        <v>102</v>
      </c>
      <c r="D24" s="30">
        <f t="shared" ref="D24:D25" si="4">+E24+F24</f>
        <v>-8621.2000000000007</v>
      </c>
      <c r="E24" s="30">
        <v>0</v>
      </c>
      <c r="F24" s="50">
        <f>F25</f>
        <v>-8621.2000000000007</v>
      </c>
    </row>
    <row r="25" spans="1:6" ht="17.25">
      <c r="A25" s="77"/>
      <c r="B25" s="77"/>
      <c r="C25" s="73" t="s">
        <v>103</v>
      </c>
      <c r="D25" s="30">
        <f t="shared" si="4"/>
        <v>-8621.2000000000007</v>
      </c>
      <c r="E25" s="30">
        <v>0</v>
      </c>
      <c r="F25" s="50">
        <v>-8621.2000000000007</v>
      </c>
    </row>
  </sheetData>
  <mergeCells count="13">
    <mergeCell ref="B10:B11"/>
    <mergeCell ref="D10:D11"/>
    <mergeCell ref="E10:F10"/>
    <mergeCell ref="D1:F1"/>
    <mergeCell ref="C2:F2"/>
    <mergeCell ref="C3:F3"/>
    <mergeCell ref="A6:F6"/>
    <mergeCell ref="E7:F7"/>
    <mergeCell ref="A8:B9"/>
    <mergeCell ref="C8:C11"/>
    <mergeCell ref="D8:F8"/>
    <mergeCell ref="D9:F9"/>
    <mergeCell ref="A10:A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C14" sqref="C14"/>
    </sheetView>
  </sheetViews>
  <sheetFormatPr defaultRowHeight="16.5"/>
  <cols>
    <col min="1" max="1" width="9.5703125" style="125" customWidth="1"/>
    <col min="2" max="2" width="13" style="125" customWidth="1"/>
    <col min="3" max="3" width="60.28515625" style="125" customWidth="1"/>
    <col min="4" max="4" width="12.140625" style="125" customWidth="1"/>
    <col min="5" max="5" width="21.140625" style="114" customWidth="1"/>
    <col min="6" max="256" width="9.140625" style="114"/>
    <col min="257" max="257" width="9.5703125" style="114" customWidth="1"/>
    <col min="258" max="258" width="13" style="114" customWidth="1"/>
    <col min="259" max="259" width="60.28515625" style="114" customWidth="1"/>
    <col min="260" max="260" width="20.28515625" style="114" customWidth="1"/>
    <col min="261" max="512" width="9.140625" style="114"/>
    <col min="513" max="513" width="9.5703125" style="114" customWidth="1"/>
    <col min="514" max="514" width="13" style="114" customWidth="1"/>
    <col min="515" max="515" width="60.28515625" style="114" customWidth="1"/>
    <col min="516" max="516" width="20.28515625" style="114" customWidth="1"/>
    <col min="517" max="768" width="9.140625" style="114"/>
    <col min="769" max="769" width="9.5703125" style="114" customWidth="1"/>
    <col min="770" max="770" width="13" style="114" customWidth="1"/>
    <col min="771" max="771" width="60.28515625" style="114" customWidth="1"/>
    <col min="772" max="772" width="20.28515625" style="114" customWidth="1"/>
    <col min="773" max="1024" width="9.140625" style="114"/>
    <col min="1025" max="1025" width="9.5703125" style="114" customWidth="1"/>
    <col min="1026" max="1026" width="13" style="114" customWidth="1"/>
    <col min="1027" max="1027" width="60.28515625" style="114" customWidth="1"/>
    <col min="1028" max="1028" width="20.28515625" style="114" customWidth="1"/>
    <col min="1029" max="1280" width="9.140625" style="114"/>
    <col min="1281" max="1281" width="9.5703125" style="114" customWidth="1"/>
    <col min="1282" max="1282" width="13" style="114" customWidth="1"/>
    <col min="1283" max="1283" width="60.28515625" style="114" customWidth="1"/>
    <col min="1284" max="1284" width="20.28515625" style="114" customWidth="1"/>
    <col min="1285" max="1536" width="9.140625" style="114"/>
    <col min="1537" max="1537" width="9.5703125" style="114" customWidth="1"/>
    <col min="1538" max="1538" width="13" style="114" customWidth="1"/>
    <col min="1539" max="1539" width="60.28515625" style="114" customWidth="1"/>
    <col min="1540" max="1540" width="20.28515625" style="114" customWidth="1"/>
    <col min="1541" max="1792" width="9.140625" style="114"/>
    <col min="1793" max="1793" width="9.5703125" style="114" customWidth="1"/>
    <col min="1794" max="1794" width="13" style="114" customWidth="1"/>
    <col min="1795" max="1795" width="60.28515625" style="114" customWidth="1"/>
    <col min="1796" max="1796" width="20.28515625" style="114" customWidth="1"/>
    <col min="1797" max="2048" width="9.140625" style="114"/>
    <col min="2049" max="2049" width="9.5703125" style="114" customWidth="1"/>
    <col min="2050" max="2050" width="13" style="114" customWidth="1"/>
    <col min="2051" max="2051" width="60.28515625" style="114" customWidth="1"/>
    <col min="2052" max="2052" width="20.28515625" style="114" customWidth="1"/>
    <col min="2053" max="2304" width="9.140625" style="114"/>
    <col min="2305" max="2305" width="9.5703125" style="114" customWidth="1"/>
    <col min="2306" max="2306" width="13" style="114" customWidth="1"/>
    <col min="2307" max="2307" width="60.28515625" style="114" customWidth="1"/>
    <col min="2308" max="2308" width="20.28515625" style="114" customWidth="1"/>
    <col min="2309" max="2560" width="9.140625" style="114"/>
    <col min="2561" max="2561" width="9.5703125" style="114" customWidth="1"/>
    <col min="2562" max="2562" width="13" style="114" customWidth="1"/>
    <col min="2563" max="2563" width="60.28515625" style="114" customWidth="1"/>
    <col min="2564" max="2564" width="20.28515625" style="114" customWidth="1"/>
    <col min="2565" max="2816" width="9.140625" style="114"/>
    <col min="2817" max="2817" width="9.5703125" style="114" customWidth="1"/>
    <col min="2818" max="2818" width="13" style="114" customWidth="1"/>
    <col min="2819" max="2819" width="60.28515625" style="114" customWidth="1"/>
    <col min="2820" max="2820" width="20.28515625" style="114" customWidth="1"/>
    <col min="2821" max="3072" width="9.140625" style="114"/>
    <col min="3073" max="3073" width="9.5703125" style="114" customWidth="1"/>
    <col min="3074" max="3074" width="13" style="114" customWidth="1"/>
    <col min="3075" max="3075" width="60.28515625" style="114" customWidth="1"/>
    <col min="3076" max="3076" width="20.28515625" style="114" customWidth="1"/>
    <col min="3077" max="3328" width="9.140625" style="114"/>
    <col min="3329" max="3329" width="9.5703125" style="114" customWidth="1"/>
    <col min="3330" max="3330" width="13" style="114" customWidth="1"/>
    <col min="3331" max="3331" width="60.28515625" style="114" customWidth="1"/>
    <col min="3332" max="3332" width="20.28515625" style="114" customWidth="1"/>
    <col min="3333" max="3584" width="9.140625" style="114"/>
    <col min="3585" max="3585" width="9.5703125" style="114" customWidth="1"/>
    <col min="3586" max="3586" width="13" style="114" customWidth="1"/>
    <col min="3587" max="3587" width="60.28515625" style="114" customWidth="1"/>
    <col min="3588" max="3588" width="20.28515625" style="114" customWidth="1"/>
    <col min="3589" max="3840" width="9.140625" style="114"/>
    <col min="3841" max="3841" width="9.5703125" style="114" customWidth="1"/>
    <col min="3842" max="3842" width="13" style="114" customWidth="1"/>
    <col min="3843" max="3843" width="60.28515625" style="114" customWidth="1"/>
    <col min="3844" max="3844" width="20.28515625" style="114" customWidth="1"/>
    <col min="3845" max="4096" width="9.140625" style="114"/>
    <col min="4097" max="4097" width="9.5703125" style="114" customWidth="1"/>
    <col min="4098" max="4098" width="13" style="114" customWidth="1"/>
    <col min="4099" max="4099" width="60.28515625" style="114" customWidth="1"/>
    <col min="4100" max="4100" width="20.28515625" style="114" customWidth="1"/>
    <col min="4101" max="4352" width="9.140625" style="114"/>
    <col min="4353" max="4353" width="9.5703125" style="114" customWidth="1"/>
    <col min="4354" max="4354" width="13" style="114" customWidth="1"/>
    <col min="4355" max="4355" width="60.28515625" style="114" customWidth="1"/>
    <col min="4356" max="4356" width="20.28515625" style="114" customWidth="1"/>
    <col min="4357" max="4608" width="9.140625" style="114"/>
    <col min="4609" max="4609" width="9.5703125" style="114" customWidth="1"/>
    <col min="4610" max="4610" width="13" style="114" customWidth="1"/>
    <col min="4611" max="4611" width="60.28515625" style="114" customWidth="1"/>
    <col min="4612" max="4612" width="20.28515625" style="114" customWidth="1"/>
    <col min="4613" max="4864" width="9.140625" style="114"/>
    <col min="4865" max="4865" width="9.5703125" style="114" customWidth="1"/>
    <col min="4866" max="4866" width="13" style="114" customWidth="1"/>
    <col min="4867" max="4867" width="60.28515625" style="114" customWidth="1"/>
    <col min="4868" max="4868" width="20.28515625" style="114" customWidth="1"/>
    <col min="4869" max="5120" width="9.140625" style="114"/>
    <col min="5121" max="5121" width="9.5703125" style="114" customWidth="1"/>
    <col min="5122" max="5122" width="13" style="114" customWidth="1"/>
    <col min="5123" max="5123" width="60.28515625" style="114" customWidth="1"/>
    <col min="5124" max="5124" width="20.28515625" style="114" customWidth="1"/>
    <col min="5125" max="5376" width="9.140625" style="114"/>
    <col min="5377" max="5377" width="9.5703125" style="114" customWidth="1"/>
    <col min="5378" max="5378" width="13" style="114" customWidth="1"/>
    <col min="5379" max="5379" width="60.28515625" style="114" customWidth="1"/>
    <col min="5380" max="5380" width="20.28515625" style="114" customWidth="1"/>
    <col min="5381" max="5632" width="9.140625" style="114"/>
    <col min="5633" max="5633" width="9.5703125" style="114" customWidth="1"/>
    <col min="5634" max="5634" width="13" style="114" customWidth="1"/>
    <col min="5635" max="5635" width="60.28515625" style="114" customWidth="1"/>
    <col min="5636" max="5636" width="20.28515625" style="114" customWidth="1"/>
    <col min="5637" max="5888" width="9.140625" style="114"/>
    <col min="5889" max="5889" width="9.5703125" style="114" customWidth="1"/>
    <col min="5890" max="5890" width="13" style="114" customWidth="1"/>
    <col min="5891" max="5891" width="60.28515625" style="114" customWidth="1"/>
    <col min="5892" max="5892" width="20.28515625" style="114" customWidth="1"/>
    <col min="5893" max="6144" width="9.140625" style="114"/>
    <col min="6145" max="6145" width="9.5703125" style="114" customWidth="1"/>
    <col min="6146" max="6146" width="13" style="114" customWidth="1"/>
    <col min="6147" max="6147" width="60.28515625" style="114" customWidth="1"/>
    <col min="6148" max="6148" width="20.28515625" style="114" customWidth="1"/>
    <col min="6149" max="6400" width="9.140625" style="114"/>
    <col min="6401" max="6401" width="9.5703125" style="114" customWidth="1"/>
    <col min="6402" max="6402" width="13" style="114" customWidth="1"/>
    <col min="6403" max="6403" width="60.28515625" style="114" customWidth="1"/>
    <col min="6404" max="6404" width="20.28515625" style="114" customWidth="1"/>
    <col min="6405" max="6656" width="9.140625" style="114"/>
    <col min="6657" max="6657" width="9.5703125" style="114" customWidth="1"/>
    <col min="6658" max="6658" width="13" style="114" customWidth="1"/>
    <col min="6659" max="6659" width="60.28515625" style="114" customWidth="1"/>
    <col min="6660" max="6660" width="20.28515625" style="114" customWidth="1"/>
    <col min="6661" max="6912" width="9.140625" style="114"/>
    <col min="6913" max="6913" width="9.5703125" style="114" customWidth="1"/>
    <col min="6914" max="6914" width="13" style="114" customWidth="1"/>
    <col min="6915" max="6915" width="60.28515625" style="114" customWidth="1"/>
    <col min="6916" max="6916" width="20.28515625" style="114" customWidth="1"/>
    <col min="6917" max="7168" width="9.140625" style="114"/>
    <col min="7169" max="7169" width="9.5703125" style="114" customWidth="1"/>
    <col min="7170" max="7170" width="13" style="114" customWidth="1"/>
    <col min="7171" max="7171" width="60.28515625" style="114" customWidth="1"/>
    <col min="7172" max="7172" width="20.28515625" style="114" customWidth="1"/>
    <col min="7173" max="7424" width="9.140625" style="114"/>
    <col min="7425" max="7425" width="9.5703125" style="114" customWidth="1"/>
    <col min="7426" max="7426" width="13" style="114" customWidth="1"/>
    <col min="7427" max="7427" width="60.28515625" style="114" customWidth="1"/>
    <col min="7428" max="7428" width="20.28515625" style="114" customWidth="1"/>
    <col min="7429" max="7680" width="9.140625" style="114"/>
    <col min="7681" max="7681" width="9.5703125" style="114" customWidth="1"/>
    <col min="7682" max="7682" width="13" style="114" customWidth="1"/>
    <col min="7683" max="7683" width="60.28515625" style="114" customWidth="1"/>
    <col min="7684" max="7684" width="20.28515625" style="114" customWidth="1"/>
    <col min="7685" max="7936" width="9.140625" style="114"/>
    <col min="7937" max="7937" width="9.5703125" style="114" customWidth="1"/>
    <col min="7938" max="7938" width="13" style="114" customWidth="1"/>
    <col min="7939" max="7939" width="60.28515625" style="114" customWidth="1"/>
    <col min="7940" max="7940" width="20.28515625" style="114" customWidth="1"/>
    <col min="7941" max="8192" width="9.140625" style="114"/>
    <col min="8193" max="8193" width="9.5703125" style="114" customWidth="1"/>
    <col min="8194" max="8194" width="13" style="114" customWidth="1"/>
    <col min="8195" max="8195" width="60.28515625" style="114" customWidth="1"/>
    <col min="8196" max="8196" width="20.28515625" style="114" customWidth="1"/>
    <col min="8197" max="8448" width="9.140625" style="114"/>
    <col min="8449" max="8449" width="9.5703125" style="114" customWidth="1"/>
    <col min="8450" max="8450" width="13" style="114" customWidth="1"/>
    <col min="8451" max="8451" width="60.28515625" style="114" customWidth="1"/>
    <col min="8452" max="8452" width="20.28515625" style="114" customWidth="1"/>
    <col min="8453" max="8704" width="9.140625" style="114"/>
    <col min="8705" max="8705" width="9.5703125" style="114" customWidth="1"/>
    <col min="8706" max="8706" width="13" style="114" customWidth="1"/>
    <col min="8707" max="8707" width="60.28515625" style="114" customWidth="1"/>
    <col min="8708" max="8708" width="20.28515625" style="114" customWidth="1"/>
    <col min="8709" max="8960" width="9.140625" style="114"/>
    <col min="8961" max="8961" width="9.5703125" style="114" customWidth="1"/>
    <col min="8962" max="8962" width="13" style="114" customWidth="1"/>
    <col min="8963" max="8963" width="60.28515625" style="114" customWidth="1"/>
    <col min="8964" max="8964" width="20.28515625" style="114" customWidth="1"/>
    <col min="8965" max="9216" width="9.140625" style="114"/>
    <col min="9217" max="9217" width="9.5703125" style="114" customWidth="1"/>
    <col min="9218" max="9218" width="13" style="114" customWidth="1"/>
    <col min="9219" max="9219" width="60.28515625" style="114" customWidth="1"/>
    <col min="9220" max="9220" width="20.28515625" style="114" customWidth="1"/>
    <col min="9221" max="9472" width="9.140625" style="114"/>
    <col min="9473" max="9473" width="9.5703125" style="114" customWidth="1"/>
    <col min="9474" max="9474" width="13" style="114" customWidth="1"/>
    <col min="9475" max="9475" width="60.28515625" style="114" customWidth="1"/>
    <col min="9476" max="9476" width="20.28515625" style="114" customWidth="1"/>
    <col min="9477" max="9728" width="9.140625" style="114"/>
    <col min="9729" max="9729" width="9.5703125" style="114" customWidth="1"/>
    <col min="9730" max="9730" width="13" style="114" customWidth="1"/>
    <col min="9731" max="9731" width="60.28515625" style="114" customWidth="1"/>
    <col min="9732" max="9732" width="20.28515625" style="114" customWidth="1"/>
    <col min="9733" max="9984" width="9.140625" style="114"/>
    <col min="9985" max="9985" width="9.5703125" style="114" customWidth="1"/>
    <col min="9986" max="9986" width="13" style="114" customWidth="1"/>
    <col min="9987" max="9987" width="60.28515625" style="114" customWidth="1"/>
    <col min="9988" max="9988" width="20.28515625" style="114" customWidth="1"/>
    <col min="9989" max="10240" width="9.140625" style="114"/>
    <col min="10241" max="10241" width="9.5703125" style="114" customWidth="1"/>
    <col min="10242" max="10242" width="13" style="114" customWidth="1"/>
    <col min="10243" max="10243" width="60.28515625" style="114" customWidth="1"/>
    <col min="10244" max="10244" width="20.28515625" style="114" customWidth="1"/>
    <col min="10245" max="10496" width="9.140625" style="114"/>
    <col min="10497" max="10497" width="9.5703125" style="114" customWidth="1"/>
    <col min="10498" max="10498" width="13" style="114" customWidth="1"/>
    <col min="10499" max="10499" width="60.28515625" style="114" customWidth="1"/>
    <col min="10500" max="10500" width="20.28515625" style="114" customWidth="1"/>
    <col min="10501" max="10752" width="9.140625" style="114"/>
    <col min="10753" max="10753" width="9.5703125" style="114" customWidth="1"/>
    <col min="10754" max="10754" width="13" style="114" customWidth="1"/>
    <col min="10755" max="10755" width="60.28515625" style="114" customWidth="1"/>
    <col min="10756" max="10756" width="20.28515625" style="114" customWidth="1"/>
    <col min="10757" max="11008" width="9.140625" style="114"/>
    <col min="11009" max="11009" width="9.5703125" style="114" customWidth="1"/>
    <col min="11010" max="11010" width="13" style="114" customWidth="1"/>
    <col min="11011" max="11011" width="60.28515625" style="114" customWidth="1"/>
    <col min="11012" max="11012" width="20.28515625" style="114" customWidth="1"/>
    <col min="11013" max="11264" width="9.140625" style="114"/>
    <col min="11265" max="11265" width="9.5703125" style="114" customWidth="1"/>
    <col min="11266" max="11266" width="13" style="114" customWidth="1"/>
    <col min="11267" max="11267" width="60.28515625" style="114" customWidth="1"/>
    <col min="11268" max="11268" width="20.28515625" style="114" customWidth="1"/>
    <col min="11269" max="11520" width="9.140625" style="114"/>
    <col min="11521" max="11521" width="9.5703125" style="114" customWidth="1"/>
    <col min="11522" max="11522" width="13" style="114" customWidth="1"/>
    <col min="11523" max="11523" width="60.28515625" style="114" customWidth="1"/>
    <col min="11524" max="11524" width="20.28515625" style="114" customWidth="1"/>
    <col min="11525" max="11776" width="9.140625" style="114"/>
    <col min="11777" max="11777" width="9.5703125" style="114" customWidth="1"/>
    <col min="11778" max="11778" width="13" style="114" customWidth="1"/>
    <col min="11779" max="11779" width="60.28515625" style="114" customWidth="1"/>
    <col min="11780" max="11780" width="20.28515625" style="114" customWidth="1"/>
    <col min="11781" max="12032" width="9.140625" style="114"/>
    <col min="12033" max="12033" width="9.5703125" style="114" customWidth="1"/>
    <col min="12034" max="12034" width="13" style="114" customWidth="1"/>
    <col min="12035" max="12035" width="60.28515625" style="114" customWidth="1"/>
    <col min="12036" max="12036" width="20.28515625" style="114" customWidth="1"/>
    <col min="12037" max="12288" width="9.140625" style="114"/>
    <col min="12289" max="12289" width="9.5703125" style="114" customWidth="1"/>
    <col min="12290" max="12290" width="13" style="114" customWidth="1"/>
    <col min="12291" max="12291" width="60.28515625" style="114" customWidth="1"/>
    <col min="12292" max="12292" width="20.28515625" style="114" customWidth="1"/>
    <col min="12293" max="12544" width="9.140625" style="114"/>
    <col min="12545" max="12545" width="9.5703125" style="114" customWidth="1"/>
    <col min="12546" max="12546" width="13" style="114" customWidth="1"/>
    <col min="12547" max="12547" width="60.28515625" style="114" customWidth="1"/>
    <col min="12548" max="12548" width="20.28515625" style="114" customWidth="1"/>
    <col min="12549" max="12800" width="9.140625" style="114"/>
    <col min="12801" max="12801" width="9.5703125" style="114" customWidth="1"/>
    <col min="12802" max="12802" width="13" style="114" customWidth="1"/>
    <col min="12803" max="12803" width="60.28515625" style="114" customWidth="1"/>
    <col min="12804" max="12804" width="20.28515625" style="114" customWidth="1"/>
    <col min="12805" max="13056" width="9.140625" style="114"/>
    <col min="13057" max="13057" width="9.5703125" style="114" customWidth="1"/>
    <col min="13058" max="13058" width="13" style="114" customWidth="1"/>
    <col min="13059" max="13059" width="60.28515625" style="114" customWidth="1"/>
    <col min="13060" max="13060" width="20.28515625" style="114" customWidth="1"/>
    <col min="13061" max="13312" width="9.140625" style="114"/>
    <col min="13313" max="13313" width="9.5703125" style="114" customWidth="1"/>
    <col min="13314" max="13314" width="13" style="114" customWidth="1"/>
    <col min="13315" max="13315" width="60.28515625" style="114" customWidth="1"/>
    <col min="13316" max="13316" width="20.28515625" style="114" customWidth="1"/>
    <col min="13317" max="13568" width="9.140625" style="114"/>
    <col min="13569" max="13569" width="9.5703125" style="114" customWidth="1"/>
    <col min="13570" max="13570" width="13" style="114" customWidth="1"/>
    <col min="13571" max="13571" width="60.28515625" style="114" customWidth="1"/>
    <col min="13572" max="13572" width="20.28515625" style="114" customWidth="1"/>
    <col min="13573" max="13824" width="9.140625" style="114"/>
    <col min="13825" max="13825" width="9.5703125" style="114" customWidth="1"/>
    <col min="13826" max="13826" width="13" style="114" customWidth="1"/>
    <col min="13827" max="13827" width="60.28515625" style="114" customWidth="1"/>
    <col min="13828" max="13828" width="20.28515625" style="114" customWidth="1"/>
    <col min="13829" max="14080" width="9.140625" style="114"/>
    <col min="14081" max="14081" width="9.5703125" style="114" customWidth="1"/>
    <col min="14082" max="14082" width="13" style="114" customWidth="1"/>
    <col min="14083" max="14083" width="60.28515625" style="114" customWidth="1"/>
    <col min="14084" max="14084" width="20.28515625" style="114" customWidth="1"/>
    <col min="14085" max="14336" width="9.140625" style="114"/>
    <col min="14337" max="14337" width="9.5703125" style="114" customWidth="1"/>
    <col min="14338" max="14338" width="13" style="114" customWidth="1"/>
    <col min="14339" max="14339" width="60.28515625" style="114" customWidth="1"/>
    <col min="14340" max="14340" width="20.28515625" style="114" customWidth="1"/>
    <col min="14341" max="14592" width="9.140625" style="114"/>
    <col min="14593" max="14593" width="9.5703125" style="114" customWidth="1"/>
    <col min="14594" max="14594" width="13" style="114" customWidth="1"/>
    <col min="14595" max="14595" width="60.28515625" style="114" customWidth="1"/>
    <col min="14596" max="14596" width="20.28515625" style="114" customWidth="1"/>
    <col min="14597" max="14848" width="9.140625" style="114"/>
    <col min="14849" max="14849" width="9.5703125" style="114" customWidth="1"/>
    <col min="14850" max="14850" width="13" style="114" customWidth="1"/>
    <col min="14851" max="14851" width="60.28515625" style="114" customWidth="1"/>
    <col min="14852" max="14852" width="20.28515625" style="114" customWidth="1"/>
    <col min="14853" max="15104" width="9.140625" style="114"/>
    <col min="15105" max="15105" width="9.5703125" style="114" customWidth="1"/>
    <col min="15106" max="15106" width="13" style="114" customWidth="1"/>
    <col min="15107" max="15107" width="60.28515625" style="114" customWidth="1"/>
    <col min="15108" max="15108" width="20.28515625" style="114" customWidth="1"/>
    <col min="15109" max="15360" width="9.140625" style="114"/>
    <col min="15361" max="15361" width="9.5703125" style="114" customWidth="1"/>
    <col min="15362" max="15362" width="13" style="114" customWidth="1"/>
    <col min="15363" max="15363" width="60.28515625" style="114" customWidth="1"/>
    <col min="15364" max="15364" width="20.28515625" style="114" customWidth="1"/>
    <col min="15365" max="15616" width="9.140625" style="114"/>
    <col min="15617" max="15617" width="9.5703125" style="114" customWidth="1"/>
    <col min="15618" max="15618" width="13" style="114" customWidth="1"/>
    <col min="15619" max="15619" width="60.28515625" style="114" customWidth="1"/>
    <col min="15620" max="15620" width="20.28515625" style="114" customWidth="1"/>
    <col min="15621" max="15872" width="9.140625" style="114"/>
    <col min="15873" max="15873" width="9.5703125" style="114" customWidth="1"/>
    <col min="15874" max="15874" width="13" style="114" customWidth="1"/>
    <col min="15875" max="15875" width="60.28515625" style="114" customWidth="1"/>
    <col min="15876" max="15876" width="20.28515625" style="114" customWidth="1"/>
    <col min="15877" max="16128" width="9.140625" style="114"/>
    <col min="16129" max="16129" width="9.5703125" style="114" customWidth="1"/>
    <col min="16130" max="16130" width="13" style="114" customWidth="1"/>
    <col min="16131" max="16131" width="60.28515625" style="114" customWidth="1"/>
    <col min="16132" max="16132" width="20.28515625" style="114" customWidth="1"/>
    <col min="16133" max="16384" width="9.140625" style="114"/>
  </cols>
  <sheetData>
    <row r="1" spans="1:5">
      <c r="A1" s="277"/>
      <c r="B1" s="277"/>
      <c r="C1" s="277"/>
      <c r="D1" s="277"/>
      <c r="E1" s="89" t="s">
        <v>562</v>
      </c>
    </row>
    <row r="2" spans="1:5" ht="94.5" customHeight="1">
      <c r="A2" s="277" t="s">
        <v>563</v>
      </c>
      <c r="B2" s="277"/>
      <c r="C2" s="277"/>
      <c r="D2" s="277"/>
    </row>
    <row r="3" spans="1:5" ht="33">
      <c r="A3" s="115"/>
      <c r="B3" s="115"/>
      <c r="C3" s="115"/>
      <c r="D3" s="116" t="s">
        <v>564</v>
      </c>
    </row>
    <row r="4" spans="1:5" ht="48" customHeight="1">
      <c r="A4" s="278" t="s">
        <v>40</v>
      </c>
      <c r="B4" s="278"/>
      <c r="C4" s="279" t="s">
        <v>565</v>
      </c>
      <c r="D4" s="279" t="s">
        <v>78</v>
      </c>
    </row>
    <row r="5" spans="1:5" ht="33">
      <c r="A5" s="117" t="s">
        <v>30</v>
      </c>
      <c r="B5" s="117" t="s">
        <v>566</v>
      </c>
      <c r="C5" s="279"/>
      <c r="D5" s="279"/>
    </row>
    <row r="6" spans="1:5">
      <c r="A6" s="118"/>
      <c r="B6" s="118"/>
      <c r="C6" s="118" t="s">
        <v>567</v>
      </c>
      <c r="D6" s="119">
        <f>D8</f>
        <v>-8147.9</v>
      </c>
    </row>
    <row r="7" spans="1:5">
      <c r="A7" s="280" t="s">
        <v>4</v>
      </c>
      <c r="B7" s="280"/>
      <c r="C7" s="280"/>
      <c r="D7" s="280"/>
    </row>
    <row r="8" spans="1:5">
      <c r="A8" s="275" t="s">
        <v>568</v>
      </c>
      <c r="B8" s="275"/>
      <c r="C8" s="275"/>
      <c r="D8" s="119">
        <f>D9</f>
        <v>-8147.9</v>
      </c>
    </row>
    <row r="9" spans="1:5">
      <c r="A9" s="276" t="s">
        <v>202</v>
      </c>
      <c r="B9" s="276"/>
      <c r="C9" s="276"/>
      <c r="D9" s="119">
        <f>+D10</f>
        <v>-8147.9</v>
      </c>
    </row>
    <row r="10" spans="1:5" ht="33">
      <c r="A10" s="120" t="s">
        <v>209</v>
      </c>
      <c r="B10" s="120"/>
      <c r="C10" s="120" t="s">
        <v>210</v>
      </c>
      <c r="D10" s="121">
        <f>+D12</f>
        <v>-8147.9</v>
      </c>
    </row>
    <row r="11" spans="1:5">
      <c r="A11" s="120"/>
      <c r="B11" s="120"/>
      <c r="C11" s="122" t="s">
        <v>4</v>
      </c>
      <c r="D11" s="120"/>
    </row>
    <row r="12" spans="1:5">
      <c r="A12" s="120"/>
      <c r="B12" s="120" t="s">
        <v>189</v>
      </c>
      <c r="C12" s="120" t="s">
        <v>213</v>
      </c>
      <c r="D12" s="121">
        <f>+D14</f>
        <v>-8147.9</v>
      </c>
    </row>
    <row r="13" spans="1:5">
      <c r="A13" s="120"/>
      <c r="B13" s="120"/>
      <c r="C13" s="122" t="s">
        <v>5</v>
      </c>
      <c r="D13" s="120"/>
    </row>
    <row r="14" spans="1:5">
      <c r="A14" s="120"/>
      <c r="B14" s="120"/>
      <c r="C14" s="123" t="s">
        <v>202</v>
      </c>
      <c r="D14" s="124">
        <f>'[1]N 1'!D48</f>
        <v>-8147.9</v>
      </c>
    </row>
  </sheetData>
  <mergeCells count="8">
    <mergeCell ref="A8:C8"/>
    <mergeCell ref="A9:C9"/>
    <mergeCell ref="A1:D1"/>
    <mergeCell ref="A2:D2"/>
    <mergeCell ref="A4:B4"/>
    <mergeCell ref="C4:C5"/>
    <mergeCell ref="D4:D5"/>
    <mergeCell ref="A7:D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A2" sqref="A2:E2"/>
    </sheetView>
  </sheetViews>
  <sheetFormatPr defaultRowHeight="16.5"/>
  <cols>
    <col min="1" max="1" width="6.42578125" style="88" customWidth="1"/>
    <col min="2" max="2" width="37.7109375" style="85" customWidth="1"/>
    <col min="3" max="3" width="16" style="85" customWidth="1"/>
    <col min="4" max="4" width="19.5703125" style="85" customWidth="1"/>
    <col min="5" max="5" width="21.5703125" style="85" customWidth="1"/>
    <col min="6" max="6" width="12.85546875" style="85" bestFit="1" customWidth="1"/>
    <col min="7" max="256" width="9.140625" style="85"/>
    <col min="257" max="257" width="6.42578125" style="85" customWidth="1"/>
    <col min="258" max="258" width="33.7109375" style="85" customWidth="1"/>
    <col min="259" max="259" width="16" style="85" customWidth="1"/>
    <col min="260" max="260" width="19.5703125" style="85" customWidth="1"/>
    <col min="261" max="261" width="21.5703125" style="85" customWidth="1"/>
    <col min="262" max="262" width="12.85546875" style="85" bestFit="1" customWidth="1"/>
    <col min="263" max="512" width="9.140625" style="85"/>
    <col min="513" max="513" width="6.42578125" style="85" customWidth="1"/>
    <col min="514" max="514" width="33.7109375" style="85" customWidth="1"/>
    <col min="515" max="515" width="16" style="85" customWidth="1"/>
    <col min="516" max="516" width="19.5703125" style="85" customWidth="1"/>
    <col min="517" max="517" width="21.5703125" style="85" customWidth="1"/>
    <col min="518" max="518" width="12.85546875" style="85" bestFit="1" customWidth="1"/>
    <col min="519" max="768" width="9.140625" style="85"/>
    <col min="769" max="769" width="6.42578125" style="85" customWidth="1"/>
    <col min="770" max="770" width="33.7109375" style="85" customWidth="1"/>
    <col min="771" max="771" width="16" style="85" customWidth="1"/>
    <col min="772" max="772" width="19.5703125" style="85" customWidth="1"/>
    <col min="773" max="773" width="21.5703125" style="85" customWidth="1"/>
    <col min="774" max="774" width="12.85546875" style="85" bestFit="1" customWidth="1"/>
    <col min="775" max="1024" width="9.140625" style="85"/>
    <col min="1025" max="1025" width="6.42578125" style="85" customWidth="1"/>
    <col min="1026" max="1026" width="33.7109375" style="85" customWidth="1"/>
    <col min="1027" max="1027" width="16" style="85" customWidth="1"/>
    <col min="1028" max="1028" width="19.5703125" style="85" customWidth="1"/>
    <col min="1029" max="1029" width="21.5703125" style="85" customWidth="1"/>
    <col min="1030" max="1030" width="12.85546875" style="85" bestFit="1" customWidth="1"/>
    <col min="1031" max="1280" width="9.140625" style="85"/>
    <col min="1281" max="1281" width="6.42578125" style="85" customWidth="1"/>
    <col min="1282" max="1282" width="33.7109375" style="85" customWidth="1"/>
    <col min="1283" max="1283" width="16" style="85" customWidth="1"/>
    <col min="1284" max="1284" width="19.5703125" style="85" customWidth="1"/>
    <col min="1285" max="1285" width="21.5703125" style="85" customWidth="1"/>
    <col min="1286" max="1286" width="12.85546875" style="85" bestFit="1" customWidth="1"/>
    <col min="1287" max="1536" width="9.140625" style="85"/>
    <col min="1537" max="1537" width="6.42578125" style="85" customWidth="1"/>
    <col min="1538" max="1538" width="33.7109375" style="85" customWidth="1"/>
    <col min="1539" max="1539" width="16" style="85" customWidth="1"/>
    <col min="1540" max="1540" width="19.5703125" style="85" customWidth="1"/>
    <col min="1541" max="1541" width="21.5703125" style="85" customWidth="1"/>
    <col min="1542" max="1542" width="12.85546875" style="85" bestFit="1" customWidth="1"/>
    <col min="1543" max="1792" width="9.140625" style="85"/>
    <col min="1793" max="1793" width="6.42578125" style="85" customWidth="1"/>
    <col min="1794" max="1794" width="33.7109375" style="85" customWidth="1"/>
    <col min="1795" max="1795" width="16" style="85" customWidth="1"/>
    <col min="1796" max="1796" width="19.5703125" style="85" customWidth="1"/>
    <col min="1797" max="1797" width="21.5703125" style="85" customWidth="1"/>
    <col min="1798" max="1798" width="12.85546875" style="85" bestFit="1" customWidth="1"/>
    <col min="1799" max="2048" width="9.140625" style="85"/>
    <col min="2049" max="2049" width="6.42578125" style="85" customWidth="1"/>
    <col min="2050" max="2050" width="33.7109375" style="85" customWidth="1"/>
    <col min="2051" max="2051" width="16" style="85" customWidth="1"/>
    <col min="2052" max="2052" width="19.5703125" style="85" customWidth="1"/>
    <col min="2053" max="2053" width="21.5703125" style="85" customWidth="1"/>
    <col min="2054" max="2054" width="12.85546875" style="85" bestFit="1" customWidth="1"/>
    <col min="2055" max="2304" width="9.140625" style="85"/>
    <col min="2305" max="2305" width="6.42578125" style="85" customWidth="1"/>
    <col min="2306" max="2306" width="33.7109375" style="85" customWidth="1"/>
    <col min="2307" max="2307" width="16" style="85" customWidth="1"/>
    <col min="2308" max="2308" width="19.5703125" style="85" customWidth="1"/>
    <col min="2309" max="2309" width="21.5703125" style="85" customWidth="1"/>
    <col min="2310" max="2310" width="12.85546875" style="85" bestFit="1" customWidth="1"/>
    <col min="2311" max="2560" width="9.140625" style="85"/>
    <col min="2561" max="2561" width="6.42578125" style="85" customWidth="1"/>
    <col min="2562" max="2562" width="33.7109375" style="85" customWidth="1"/>
    <col min="2563" max="2563" width="16" style="85" customWidth="1"/>
    <col min="2564" max="2564" width="19.5703125" style="85" customWidth="1"/>
    <col min="2565" max="2565" width="21.5703125" style="85" customWidth="1"/>
    <col min="2566" max="2566" width="12.85546875" style="85" bestFit="1" customWidth="1"/>
    <col min="2567" max="2816" width="9.140625" style="85"/>
    <col min="2817" max="2817" width="6.42578125" style="85" customWidth="1"/>
    <col min="2818" max="2818" width="33.7109375" style="85" customWidth="1"/>
    <col min="2819" max="2819" width="16" style="85" customWidth="1"/>
    <col min="2820" max="2820" width="19.5703125" style="85" customWidth="1"/>
    <col min="2821" max="2821" width="21.5703125" style="85" customWidth="1"/>
    <col min="2822" max="2822" width="12.85546875" style="85" bestFit="1" customWidth="1"/>
    <col min="2823" max="3072" width="9.140625" style="85"/>
    <col min="3073" max="3073" width="6.42578125" style="85" customWidth="1"/>
    <col min="3074" max="3074" width="33.7109375" style="85" customWidth="1"/>
    <col min="3075" max="3075" width="16" style="85" customWidth="1"/>
    <col min="3076" max="3076" width="19.5703125" style="85" customWidth="1"/>
    <col min="3077" max="3077" width="21.5703125" style="85" customWidth="1"/>
    <col min="3078" max="3078" width="12.85546875" style="85" bestFit="1" customWidth="1"/>
    <col min="3079" max="3328" width="9.140625" style="85"/>
    <col min="3329" max="3329" width="6.42578125" style="85" customWidth="1"/>
    <col min="3330" max="3330" width="33.7109375" style="85" customWidth="1"/>
    <col min="3331" max="3331" width="16" style="85" customWidth="1"/>
    <col min="3332" max="3332" width="19.5703125" style="85" customWidth="1"/>
    <col min="3333" max="3333" width="21.5703125" style="85" customWidth="1"/>
    <col min="3334" max="3334" width="12.85546875" style="85" bestFit="1" customWidth="1"/>
    <col min="3335" max="3584" width="9.140625" style="85"/>
    <col min="3585" max="3585" width="6.42578125" style="85" customWidth="1"/>
    <col min="3586" max="3586" width="33.7109375" style="85" customWidth="1"/>
    <col min="3587" max="3587" width="16" style="85" customWidth="1"/>
    <col min="3588" max="3588" width="19.5703125" style="85" customWidth="1"/>
    <col min="3589" max="3589" width="21.5703125" style="85" customWidth="1"/>
    <col min="3590" max="3590" width="12.85546875" style="85" bestFit="1" customWidth="1"/>
    <col min="3591" max="3840" width="9.140625" style="85"/>
    <col min="3841" max="3841" width="6.42578125" style="85" customWidth="1"/>
    <col min="3842" max="3842" width="33.7109375" style="85" customWidth="1"/>
    <col min="3843" max="3843" width="16" style="85" customWidth="1"/>
    <col min="3844" max="3844" width="19.5703125" style="85" customWidth="1"/>
    <col min="3845" max="3845" width="21.5703125" style="85" customWidth="1"/>
    <col min="3846" max="3846" width="12.85546875" style="85" bestFit="1" customWidth="1"/>
    <col min="3847" max="4096" width="9.140625" style="85"/>
    <col min="4097" max="4097" width="6.42578125" style="85" customWidth="1"/>
    <col min="4098" max="4098" width="33.7109375" style="85" customWidth="1"/>
    <col min="4099" max="4099" width="16" style="85" customWidth="1"/>
    <col min="4100" max="4100" width="19.5703125" style="85" customWidth="1"/>
    <col min="4101" max="4101" width="21.5703125" style="85" customWidth="1"/>
    <col min="4102" max="4102" width="12.85546875" style="85" bestFit="1" customWidth="1"/>
    <col min="4103" max="4352" width="9.140625" style="85"/>
    <col min="4353" max="4353" width="6.42578125" style="85" customWidth="1"/>
    <col min="4354" max="4354" width="33.7109375" style="85" customWidth="1"/>
    <col min="4355" max="4355" width="16" style="85" customWidth="1"/>
    <col min="4356" max="4356" width="19.5703125" style="85" customWidth="1"/>
    <col min="4357" max="4357" width="21.5703125" style="85" customWidth="1"/>
    <col min="4358" max="4358" width="12.85546875" style="85" bestFit="1" customWidth="1"/>
    <col min="4359" max="4608" width="9.140625" style="85"/>
    <col min="4609" max="4609" width="6.42578125" style="85" customWidth="1"/>
    <col min="4610" max="4610" width="33.7109375" style="85" customWidth="1"/>
    <col min="4611" max="4611" width="16" style="85" customWidth="1"/>
    <col min="4612" max="4612" width="19.5703125" style="85" customWidth="1"/>
    <col min="4613" max="4613" width="21.5703125" style="85" customWidth="1"/>
    <col min="4614" max="4614" width="12.85546875" style="85" bestFit="1" customWidth="1"/>
    <col min="4615" max="4864" width="9.140625" style="85"/>
    <col min="4865" max="4865" width="6.42578125" style="85" customWidth="1"/>
    <col min="4866" max="4866" width="33.7109375" style="85" customWidth="1"/>
    <col min="4867" max="4867" width="16" style="85" customWidth="1"/>
    <col min="4868" max="4868" width="19.5703125" style="85" customWidth="1"/>
    <col min="4869" max="4869" width="21.5703125" style="85" customWidth="1"/>
    <col min="4870" max="4870" width="12.85546875" style="85" bestFit="1" customWidth="1"/>
    <col min="4871" max="5120" width="9.140625" style="85"/>
    <col min="5121" max="5121" width="6.42578125" style="85" customWidth="1"/>
    <col min="5122" max="5122" width="33.7109375" style="85" customWidth="1"/>
    <col min="5123" max="5123" width="16" style="85" customWidth="1"/>
    <col min="5124" max="5124" width="19.5703125" style="85" customWidth="1"/>
    <col min="5125" max="5125" width="21.5703125" style="85" customWidth="1"/>
    <col min="5126" max="5126" width="12.85546875" style="85" bestFit="1" customWidth="1"/>
    <col min="5127" max="5376" width="9.140625" style="85"/>
    <col min="5377" max="5377" width="6.42578125" style="85" customWidth="1"/>
    <col min="5378" max="5378" width="33.7109375" style="85" customWidth="1"/>
    <col min="5379" max="5379" width="16" style="85" customWidth="1"/>
    <col min="5380" max="5380" width="19.5703125" style="85" customWidth="1"/>
    <col min="5381" max="5381" width="21.5703125" style="85" customWidth="1"/>
    <col min="5382" max="5382" width="12.85546875" style="85" bestFit="1" customWidth="1"/>
    <col min="5383" max="5632" width="9.140625" style="85"/>
    <col min="5633" max="5633" width="6.42578125" style="85" customWidth="1"/>
    <col min="5634" max="5634" width="33.7109375" style="85" customWidth="1"/>
    <col min="5635" max="5635" width="16" style="85" customWidth="1"/>
    <col min="5636" max="5636" width="19.5703125" style="85" customWidth="1"/>
    <col min="5637" max="5637" width="21.5703125" style="85" customWidth="1"/>
    <col min="5638" max="5638" width="12.85546875" style="85" bestFit="1" customWidth="1"/>
    <col min="5639" max="5888" width="9.140625" style="85"/>
    <col min="5889" max="5889" width="6.42578125" style="85" customWidth="1"/>
    <col min="5890" max="5890" width="33.7109375" style="85" customWidth="1"/>
    <col min="5891" max="5891" width="16" style="85" customWidth="1"/>
    <col min="5892" max="5892" width="19.5703125" style="85" customWidth="1"/>
    <col min="5893" max="5893" width="21.5703125" style="85" customWidth="1"/>
    <col min="5894" max="5894" width="12.85546875" style="85" bestFit="1" customWidth="1"/>
    <col min="5895" max="6144" width="9.140625" style="85"/>
    <col min="6145" max="6145" width="6.42578125" style="85" customWidth="1"/>
    <col min="6146" max="6146" width="33.7109375" style="85" customWidth="1"/>
    <col min="6147" max="6147" width="16" style="85" customWidth="1"/>
    <col min="6148" max="6148" width="19.5703125" style="85" customWidth="1"/>
    <col min="6149" max="6149" width="21.5703125" style="85" customWidth="1"/>
    <col min="6150" max="6150" width="12.85546875" style="85" bestFit="1" customWidth="1"/>
    <col min="6151" max="6400" width="9.140625" style="85"/>
    <col min="6401" max="6401" width="6.42578125" style="85" customWidth="1"/>
    <col min="6402" max="6402" width="33.7109375" style="85" customWidth="1"/>
    <col min="6403" max="6403" width="16" style="85" customWidth="1"/>
    <col min="6404" max="6404" width="19.5703125" style="85" customWidth="1"/>
    <col min="6405" max="6405" width="21.5703125" style="85" customWidth="1"/>
    <col min="6406" max="6406" width="12.85546875" style="85" bestFit="1" customWidth="1"/>
    <col min="6407" max="6656" width="9.140625" style="85"/>
    <col min="6657" max="6657" width="6.42578125" style="85" customWidth="1"/>
    <col min="6658" max="6658" width="33.7109375" style="85" customWidth="1"/>
    <col min="6659" max="6659" width="16" style="85" customWidth="1"/>
    <col min="6660" max="6660" width="19.5703125" style="85" customWidth="1"/>
    <col min="6661" max="6661" width="21.5703125" style="85" customWidth="1"/>
    <col min="6662" max="6662" width="12.85546875" style="85" bestFit="1" customWidth="1"/>
    <col min="6663" max="6912" width="9.140625" style="85"/>
    <col min="6913" max="6913" width="6.42578125" style="85" customWidth="1"/>
    <col min="6914" max="6914" width="33.7109375" style="85" customWidth="1"/>
    <col min="6915" max="6915" width="16" style="85" customWidth="1"/>
    <col min="6916" max="6916" width="19.5703125" style="85" customWidth="1"/>
    <col min="6917" max="6917" width="21.5703125" style="85" customWidth="1"/>
    <col min="6918" max="6918" width="12.85546875" style="85" bestFit="1" customWidth="1"/>
    <col min="6919" max="7168" width="9.140625" style="85"/>
    <col min="7169" max="7169" width="6.42578125" style="85" customWidth="1"/>
    <col min="7170" max="7170" width="33.7109375" style="85" customWidth="1"/>
    <col min="7171" max="7171" width="16" style="85" customWidth="1"/>
    <col min="7172" max="7172" width="19.5703125" style="85" customWidth="1"/>
    <col min="7173" max="7173" width="21.5703125" style="85" customWidth="1"/>
    <col min="7174" max="7174" width="12.85546875" style="85" bestFit="1" customWidth="1"/>
    <col min="7175" max="7424" width="9.140625" style="85"/>
    <col min="7425" max="7425" width="6.42578125" style="85" customWidth="1"/>
    <col min="7426" max="7426" width="33.7109375" style="85" customWidth="1"/>
    <col min="7427" max="7427" width="16" style="85" customWidth="1"/>
    <col min="7428" max="7428" width="19.5703125" style="85" customWidth="1"/>
    <col min="7429" max="7429" width="21.5703125" style="85" customWidth="1"/>
    <col min="7430" max="7430" width="12.85546875" style="85" bestFit="1" customWidth="1"/>
    <col min="7431" max="7680" width="9.140625" style="85"/>
    <col min="7681" max="7681" width="6.42578125" style="85" customWidth="1"/>
    <col min="7682" max="7682" width="33.7109375" style="85" customWidth="1"/>
    <col min="7683" max="7683" width="16" style="85" customWidth="1"/>
    <col min="7684" max="7684" width="19.5703125" style="85" customWidth="1"/>
    <col min="7685" max="7685" width="21.5703125" style="85" customWidth="1"/>
    <col min="7686" max="7686" width="12.85546875" style="85" bestFit="1" customWidth="1"/>
    <col min="7687" max="7936" width="9.140625" style="85"/>
    <col min="7937" max="7937" width="6.42578125" style="85" customWidth="1"/>
    <col min="7938" max="7938" width="33.7109375" style="85" customWidth="1"/>
    <col min="7939" max="7939" width="16" style="85" customWidth="1"/>
    <col min="7940" max="7940" width="19.5703125" style="85" customWidth="1"/>
    <col min="7941" max="7941" width="21.5703125" style="85" customWidth="1"/>
    <col min="7942" max="7942" width="12.85546875" style="85" bestFit="1" customWidth="1"/>
    <col min="7943" max="8192" width="9.140625" style="85"/>
    <col min="8193" max="8193" width="6.42578125" style="85" customWidth="1"/>
    <col min="8194" max="8194" width="33.7109375" style="85" customWidth="1"/>
    <col min="8195" max="8195" width="16" style="85" customWidth="1"/>
    <col min="8196" max="8196" width="19.5703125" style="85" customWidth="1"/>
    <col min="8197" max="8197" width="21.5703125" style="85" customWidth="1"/>
    <col min="8198" max="8198" width="12.85546875" style="85" bestFit="1" customWidth="1"/>
    <col min="8199" max="8448" width="9.140625" style="85"/>
    <col min="8449" max="8449" width="6.42578125" style="85" customWidth="1"/>
    <col min="8450" max="8450" width="33.7109375" style="85" customWidth="1"/>
    <col min="8451" max="8451" width="16" style="85" customWidth="1"/>
    <col min="8452" max="8452" width="19.5703125" style="85" customWidth="1"/>
    <col min="8453" max="8453" width="21.5703125" style="85" customWidth="1"/>
    <col min="8454" max="8454" width="12.85546875" style="85" bestFit="1" customWidth="1"/>
    <col min="8455" max="8704" width="9.140625" style="85"/>
    <col min="8705" max="8705" width="6.42578125" style="85" customWidth="1"/>
    <col min="8706" max="8706" width="33.7109375" style="85" customWidth="1"/>
    <col min="8707" max="8707" width="16" style="85" customWidth="1"/>
    <col min="8708" max="8708" width="19.5703125" style="85" customWidth="1"/>
    <col min="8709" max="8709" width="21.5703125" style="85" customWidth="1"/>
    <col min="8710" max="8710" width="12.85546875" style="85" bestFit="1" customWidth="1"/>
    <col min="8711" max="8960" width="9.140625" style="85"/>
    <col min="8961" max="8961" width="6.42578125" style="85" customWidth="1"/>
    <col min="8962" max="8962" width="33.7109375" style="85" customWidth="1"/>
    <col min="8963" max="8963" width="16" style="85" customWidth="1"/>
    <col min="8964" max="8964" width="19.5703125" style="85" customWidth="1"/>
    <col min="8965" max="8965" width="21.5703125" style="85" customWidth="1"/>
    <col min="8966" max="8966" width="12.85546875" style="85" bestFit="1" customWidth="1"/>
    <col min="8967" max="9216" width="9.140625" style="85"/>
    <col min="9217" max="9217" width="6.42578125" style="85" customWidth="1"/>
    <col min="9218" max="9218" width="33.7109375" style="85" customWidth="1"/>
    <col min="9219" max="9219" width="16" style="85" customWidth="1"/>
    <col min="9220" max="9220" width="19.5703125" style="85" customWidth="1"/>
    <col min="9221" max="9221" width="21.5703125" style="85" customWidth="1"/>
    <col min="9222" max="9222" width="12.85546875" style="85" bestFit="1" customWidth="1"/>
    <col min="9223" max="9472" width="9.140625" style="85"/>
    <col min="9473" max="9473" width="6.42578125" style="85" customWidth="1"/>
    <col min="9474" max="9474" width="33.7109375" style="85" customWidth="1"/>
    <col min="9475" max="9475" width="16" style="85" customWidth="1"/>
    <col min="9476" max="9476" width="19.5703125" style="85" customWidth="1"/>
    <col min="9477" max="9477" width="21.5703125" style="85" customWidth="1"/>
    <col min="9478" max="9478" width="12.85546875" style="85" bestFit="1" customWidth="1"/>
    <col min="9479" max="9728" width="9.140625" style="85"/>
    <col min="9729" max="9729" width="6.42578125" style="85" customWidth="1"/>
    <col min="9730" max="9730" width="33.7109375" style="85" customWidth="1"/>
    <col min="9731" max="9731" width="16" style="85" customWidth="1"/>
    <col min="9732" max="9732" width="19.5703125" style="85" customWidth="1"/>
    <col min="9733" max="9733" width="21.5703125" style="85" customWidth="1"/>
    <col min="9734" max="9734" width="12.85546875" style="85" bestFit="1" customWidth="1"/>
    <col min="9735" max="9984" width="9.140625" style="85"/>
    <col min="9985" max="9985" width="6.42578125" style="85" customWidth="1"/>
    <col min="9986" max="9986" width="33.7109375" style="85" customWidth="1"/>
    <col min="9987" max="9987" width="16" style="85" customWidth="1"/>
    <col min="9988" max="9988" width="19.5703125" style="85" customWidth="1"/>
    <col min="9989" max="9989" width="21.5703125" style="85" customWidth="1"/>
    <col min="9990" max="9990" width="12.85546875" style="85" bestFit="1" customWidth="1"/>
    <col min="9991" max="10240" width="9.140625" style="85"/>
    <col min="10241" max="10241" width="6.42578125" style="85" customWidth="1"/>
    <col min="10242" max="10242" width="33.7109375" style="85" customWidth="1"/>
    <col min="10243" max="10243" width="16" style="85" customWidth="1"/>
    <col min="10244" max="10244" width="19.5703125" style="85" customWidth="1"/>
    <col min="10245" max="10245" width="21.5703125" style="85" customWidth="1"/>
    <col min="10246" max="10246" width="12.85546875" style="85" bestFit="1" customWidth="1"/>
    <col min="10247" max="10496" width="9.140625" style="85"/>
    <col min="10497" max="10497" width="6.42578125" style="85" customWidth="1"/>
    <col min="10498" max="10498" width="33.7109375" style="85" customWidth="1"/>
    <col min="10499" max="10499" width="16" style="85" customWidth="1"/>
    <col min="10500" max="10500" width="19.5703125" style="85" customWidth="1"/>
    <col min="10501" max="10501" width="21.5703125" style="85" customWidth="1"/>
    <col min="10502" max="10502" width="12.85546875" style="85" bestFit="1" customWidth="1"/>
    <col min="10503" max="10752" width="9.140625" style="85"/>
    <col min="10753" max="10753" width="6.42578125" style="85" customWidth="1"/>
    <col min="10754" max="10754" width="33.7109375" style="85" customWidth="1"/>
    <col min="10755" max="10755" width="16" style="85" customWidth="1"/>
    <col min="10756" max="10756" width="19.5703125" style="85" customWidth="1"/>
    <col min="10757" max="10757" width="21.5703125" style="85" customWidth="1"/>
    <col min="10758" max="10758" width="12.85546875" style="85" bestFit="1" customWidth="1"/>
    <col min="10759" max="11008" width="9.140625" style="85"/>
    <col min="11009" max="11009" width="6.42578125" style="85" customWidth="1"/>
    <col min="11010" max="11010" width="33.7109375" style="85" customWidth="1"/>
    <col min="11011" max="11011" width="16" style="85" customWidth="1"/>
    <col min="11012" max="11012" width="19.5703125" style="85" customWidth="1"/>
    <col min="11013" max="11013" width="21.5703125" style="85" customWidth="1"/>
    <col min="11014" max="11014" width="12.85546875" style="85" bestFit="1" customWidth="1"/>
    <col min="11015" max="11264" width="9.140625" style="85"/>
    <col min="11265" max="11265" width="6.42578125" style="85" customWidth="1"/>
    <col min="11266" max="11266" width="33.7109375" style="85" customWidth="1"/>
    <col min="11267" max="11267" width="16" style="85" customWidth="1"/>
    <col min="11268" max="11268" width="19.5703125" style="85" customWidth="1"/>
    <col min="11269" max="11269" width="21.5703125" style="85" customWidth="1"/>
    <col min="11270" max="11270" width="12.85546875" style="85" bestFit="1" customWidth="1"/>
    <col min="11271" max="11520" width="9.140625" style="85"/>
    <col min="11521" max="11521" width="6.42578125" style="85" customWidth="1"/>
    <col min="11522" max="11522" width="33.7109375" style="85" customWidth="1"/>
    <col min="11523" max="11523" width="16" style="85" customWidth="1"/>
    <col min="11524" max="11524" width="19.5703125" style="85" customWidth="1"/>
    <col min="11525" max="11525" width="21.5703125" style="85" customWidth="1"/>
    <col min="11526" max="11526" width="12.85546875" style="85" bestFit="1" customWidth="1"/>
    <col min="11527" max="11776" width="9.140625" style="85"/>
    <col min="11777" max="11777" width="6.42578125" style="85" customWidth="1"/>
    <col min="11778" max="11778" width="33.7109375" style="85" customWidth="1"/>
    <col min="11779" max="11779" width="16" style="85" customWidth="1"/>
    <col min="11780" max="11780" width="19.5703125" style="85" customWidth="1"/>
    <col min="11781" max="11781" width="21.5703125" style="85" customWidth="1"/>
    <col min="11782" max="11782" width="12.85546875" style="85" bestFit="1" customWidth="1"/>
    <col min="11783" max="12032" width="9.140625" style="85"/>
    <col min="12033" max="12033" width="6.42578125" style="85" customWidth="1"/>
    <col min="12034" max="12034" width="33.7109375" style="85" customWidth="1"/>
    <col min="12035" max="12035" width="16" style="85" customWidth="1"/>
    <col min="12036" max="12036" width="19.5703125" style="85" customWidth="1"/>
    <col min="12037" max="12037" width="21.5703125" style="85" customWidth="1"/>
    <col min="12038" max="12038" width="12.85546875" style="85" bestFit="1" customWidth="1"/>
    <col min="12039" max="12288" width="9.140625" style="85"/>
    <col min="12289" max="12289" width="6.42578125" style="85" customWidth="1"/>
    <col min="12290" max="12290" width="33.7109375" style="85" customWidth="1"/>
    <col min="12291" max="12291" width="16" style="85" customWidth="1"/>
    <col min="12292" max="12292" width="19.5703125" style="85" customWidth="1"/>
    <col min="12293" max="12293" width="21.5703125" style="85" customWidth="1"/>
    <col min="12294" max="12294" width="12.85546875" style="85" bestFit="1" customWidth="1"/>
    <col min="12295" max="12544" width="9.140625" style="85"/>
    <col min="12545" max="12545" width="6.42578125" style="85" customWidth="1"/>
    <col min="12546" max="12546" width="33.7109375" style="85" customWidth="1"/>
    <col min="12547" max="12547" width="16" style="85" customWidth="1"/>
    <col min="12548" max="12548" width="19.5703125" style="85" customWidth="1"/>
    <col min="12549" max="12549" width="21.5703125" style="85" customWidth="1"/>
    <col min="12550" max="12550" width="12.85546875" style="85" bestFit="1" customWidth="1"/>
    <col min="12551" max="12800" width="9.140625" style="85"/>
    <col min="12801" max="12801" width="6.42578125" style="85" customWidth="1"/>
    <col min="12802" max="12802" width="33.7109375" style="85" customWidth="1"/>
    <col min="12803" max="12803" width="16" style="85" customWidth="1"/>
    <col min="12804" max="12804" width="19.5703125" style="85" customWidth="1"/>
    <col min="12805" max="12805" width="21.5703125" style="85" customWidth="1"/>
    <col min="12806" max="12806" width="12.85546875" style="85" bestFit="1" customWidth="1"/>
    <col min="12807" max="13056" width="9.140625" style="85"/>
    <col min="13057" max="13057" width="6.42578125" style="85" customWidth="1"/>
    <col min="13058" max="13058" width="33.7109375" style="85" customWidth="1"/>
    <col min="13059" max="13059" width="16" style="85" customWidth="1"/>
    <col min="13060" max="13060" width="19.5703125" style="85" customWidth="1"/>
    <col min="13061" max="13061" width="21.5703125" style="85" customWidth="1"/>
    <col min="13062" max="13062" width="12.85546875" style="85" bestFit="1" customWidth="1"/>
    <col min="13063" max="13312" width="9.140625" style="85"/>
    <col min="13313" max="13313" width="6.42578125" style="85" customWidth="1"/>
    <col min="13314" max="13314" width="33.7109375" style="85" customWidth="1"/>
    <col min="13315" max="13315" width="16" style="85" customWidth="1"/>
    <col min="13316" max="13316" width="19.5703125" style="85" customWidth="1"/>
    <col min="13317" max="13317" width="21.5703125" style="85" customWidth="1"/>
    <col min="13318" max="13318" width="12.85546875" style="85" bestFit="1" customWidth="1"/>
    <col min="13319" max="13568" width="9.140625" style="85"/>
    <col min="13569" max="13569" width="6.42578125" style="85" customWidth="1"/>
    <col min="13570" max="13570" width="33.7109375" style="85" customWidth="1"/>
    <col min="13571" max="13571" width="16" style="85" customWidth="1"/>
    <col min="13572" max="13572" width="19.5703125" style="85" customWidth="1"/>
    <col min="13573" max="13573" width="21.5703125" style="85" customWidth="1"/>
    <col min="13574" max="13574" width="12.85546875" style="85" bestFit="1" customWidth="1"/>
    <col min="13575" max="13824" width="9.140625" style="85"/>
    <col min="13825" max="13825" width="6.42578125" style="85" customWidth="1"/>
    <col min="13826" max="13826" width="33.7109375" style="85" customWidth="1"/>
    <col min="13827" max="13827" width="16" style="85" customWidth="1"/>
    <col min="13828" max="13828" width="19.5703125" style="85" customWidth="1"/>
    <col min="13829" max="13829" width="21.5703125" style="85" customWidth="1"/>
    <col min="13830" max="13830" width="12.85546875" style="85" bestFit="1" customWidth="1"/>
    <col min="13831" max="14080" width="9.140625" style="85"/>
    <col min="14081" max="14081" width="6.42578125" style="85" customWidth="1"/>
    <col min="14082" max="14082" width="33.7109375" style="85" customWidth="1"/>
    <col min="14083" max="14083" width="16" style="85" customWidth="1"/>
    <col min="14084" max="14084" width="19.5703125" style="85" customWidth="1"/>
    <col min="14085" max="14085" width="21.5703125" style="85" customWidth="1"/>
    <col min="14086" max="14086" width="12.85546875" style="85" bestFit="1" customWidth="1"/>
    <col min="14087" max="14336" width="9.140625" style="85"/>
    <col min="14337" max="14337" width="6.42578125" style="85" customWidth="1"/>
    <col min="14338" max="14338" width="33.7109375" style="85" customWidth="1"/>
    <col min="14339" max="14339" width="16" style="85" customWidth="1"/>
    <col min="14340" max="14340" width="19.5703125" style="85" customWidth="1"/>
    <col min="14341" max="14341" width="21.5703125" style="85" customWidth="1"/>
    <col min="14342" max="14342" width="12.85546875" style="85" bestFit="1" customWidth="1"/>
    <col min="14343" max="14592" width="9.140625" style="85"/>
    <col min="14593" max="14593" width="6.42578125" style="85" customWidth="1"/>
    <col min="14594" max="14594" width="33.7109375" style="85" customWidth="1"/>
    <col min="14595" max="14595" width="16" style="85" customWidth="1"/>
    <col min="14596" max="14596" width="19.5703125" style="85" customWidth="1"/>
    <col min="14597" max="14597" width="21.5703125" style="85" customWidth="1"/>
    <col min="14598" max="14598" width="12.85546875" style="85" bestFit="1" customWidth="1"/>
    <col min="14599" max="14848" width="9.140625" style="85"/>
    <col min="14849" max="14849" width="6.42578125" style="85" customWidth="1"/>
    <col min="14850" max="14850" width="33.7109375" style="85" customWidth="1"/>
    <col min="14851" max="14851" width="16" style="85" customWidth="1"/>
    <col min="14852" max="14852" width="19.5703125" style="85" customWidth="1"/>
    <col min="14853" max="14853" width="21.5703125" style="85" customWidth="1"/>
    <col min="14854" max="14854" width="12.85546875" style="85" bestFit="1" customWidth="1"/>
    <col min="14855" max="15104" width="9.140625" style="85"/>
    <col min="15105" max="15105" width="6.42578125" style="85" customWidth="1"/>
    <col min="15106" max="15106" width="33.7109375" style="85" customWidth="1"/>
    <col min="15107" max="15107" width="16" style="85" customWidth="1"/>
    <col min="15108" max="15108" width="19.5703125" style="85" customWidth="1"/>
    <col min="15109" max="15109" width="21.5703125" style="85" customWidth="1"/>
    <col min="15110" max="15110" width="12.85546875" style="85" bestFit="1" customWidth="1"/>
    <col min="15111" max="15360" width="9.140625" style="85"/>
    <col min="15361" max="15361" width="6.42578125" style="85" customWidth="1"/>
    <col min="15362" max="15362" width="33.7109375" style="85" customWidth="1"/>
    <col min="15363" max="15363" width="16" style="85" customWidth="1"/>
    <col min="15364" max="15364" width="19.5703125" style="85" customWidth="1"/>
    <col min="15365" max="15365" width="21.5703125" style="85" customWidth="1"/>
    <col min="15366" max="15366" width="12.85546875" style="85" bestFit="1" customWidth="1"/>
    <col min="15367" max="15616" width="9.140625" style="85"/>
    <col min="15617" max="15617" width="6.42578125" style="85" customWidth="1"/>
    <col min="15618" max="15618" width="33.7109375" style="85" customWidth="1"/>
    <col min="15619" max="15619" width="16" style="85" customWidth="1"/>
    <col min="15620" max="15620" width="19.5703125" style="85" customWidth="1"/>
    <col min="15621" max="15621" width="21.5703125" style="85" customWidth="1"/>
    <col min="15622" max="15622" width="12.85546875" style="85" bestFit="1" customWidth="1"/>
    <col min="15623" max="15872" width="9.140625" style="85"/>
    <col min="15873" max="15873" width="6.42578125" style="85" customWidth="1"/>
    <col min="15874" max="15874" width="33.7109375" style="85" customWidth="1"/>
    <col min="15875" max="15875" width="16" style="85" customWidth="1"/>
    <col min="15876" max="15876" width="19.5703125" style="85" customWidth="1"/>
    <col min="15877" max="15877" width="21.5703125" style="85" customWidth="1"/>
    <col min="15878" max="15878" width="12.85546875" style="85" bestFit="1" customWidth="1"/>
    <col min="15879" max="16128" width="9.140625" style="85"/>
    <col min="16129" max="16129" width="6.42578125" style="85" customWidth="1"/>
    <col min="16130" max="16130" width="33.7109375" style="85" customWidth="1"/>
    <col min="16131" max="16131" width="16" style="85" customWidth="1"/>
    <col min="16132" max="16132" width="19.5703125" style="85" customWidth="1"/>
    <col min="16133" max="16133" width="21.5703125" style="85" customWidth="1"/>
    <col min="16134" max="16134" width="12.85546875" style="85" bestFit="1" customWidth="1"/>
    <col min="16135" max="16384" width="9.140625" style="85"/>
  </cols>
  <sheetData>
    <row r="1" spans="1:6">
      <c r="E1" s="89" t="s">
        <v>569</v>
      </c>
    </row>
    <row r="2" spans="1:6" ht="81" customHeight="1">
      <c r="A2" s="253" t="s">
        <v>551</v>
      </c>
      <c r="B2" s="253"/>
      <c r="C2" s="253"/>
      <c r="D2" s="253"/>
      <c r="E2" s="253"/>
      <c r="F2" s="90"/>
    </row>
    <row r="3" spans="1:6">
      <c r="B3" s="91"/>
    </row>
    <row r="4" spans="1:6">
      <c r="B4" s="91"/>
      <c r="E4" s="92" t="s">
        <v>552</v>
      </c>
    </row>
    <row r="5" spans="1:6">
      <c r="A5" s="281" t="s">
        <v>553</v>
      </c>
      <c r="B5" s="282" t="s">
        <v>554</v>
      </c>
      <c r="C5" s="283" t="s">
        <v>555</v>
      </c>
      <c r="D5" s="284" t="s">
        <v>556</v>
      </c>
      <c r="E5" s="284"/>
    </row>
    <row r="6" spans="1:6" ht="49.5">
      <c r="A6" s="281"/>
      <c r="B6" s="282"/>
      <c r="C6" s="283"/>
      <c r="D6" s="93" t="s">
        <v>557</v>
      </c>
      <c r="E6" s="93" t="s">
        <v>558</v>
      </c>
    </row>
    <row r="7" spans="1:6">
      <c r="A7" s="94"/>
      <c r="B7" s="95">
        <v>1</v>
      </c>
      <c r="C7" s="95">
        <v>2</v>
      </c>
      <c r="D7" s="95">
        <v>3</v>
      </c>
      <c r="E7" s="95">
        <v>4</v>
      </c>
    </row>
    <row r="8" spans="1:6" s="87" customFormat="1">
      <c r="A8" s="96"/>
      <c r="B8" s="97" t="s">
        <v>19</v>
      </c>
      <c r="C8" s="98">
        <f>C10</f>
        <v>-8147.9</v>
      </c>
      <c r="D8" s="98">
        <f>D10</f>
        <v>-8147.9</v>
      </c>
      <c r="E8" s="98">
        <f>E10</f>
        <v>0</v>
      </c>
      <c r="F8" s="86"/>
    </row>
    <row r="9" spans="1:6" s="87" customFormat="1">
      <c r="A9" s="96"/>
      <c r="B9" s="99" t="s">
        <v>52</v>
      </c>
      <c r="C9" s="98"/>
      <c r="D9" s="98"/>
      <c r="E9" s="98"/>
    </row>
    <row r="10" spans="1:6">
      <c r="A10" s="100">
        <v>5</v>
      </c>
      <c r="B10" s="101" t="s">
        <v>559</v>
      </c>
      <c r="C10" s="98">
        <f>SUM(C12)</f>
        <v>-8147.9</v>
      </c>
      <c r="D10" s="98">
        <f>SUM(D12)</f>
        <v>-8147.9</v>
      </c>
      <c r="E10" s="98">
        <f>SUM(E12)</f>
        <v>0</v>
      </c>
    </row>
    <row r="11" spans="1:6">
      <c r="A11" s="102"/>
      <c r="B11" s="99" t="s">
        <v>52</v>
      </c>
      <c r="C11" s="103"/>
      <c r="D11" s="103"/>
      <c r="E11" s="103"/>
    </row>
    <row r="12" spans="1:6" s="105" customFormat="1">
      <c r="A12" s="104">
        <v>5.0999999999999996</v>
      </c>
      <c r="B12" s="101" t="s">
        <v>560</v>
      </c>
      <c r="C12" s="98">
        <f>C14</f>
        <v>-8147.9</v>
      </c>
      <c r="D12" s="98">
        <f>D14</f>
        <v>-8147.9</v>
      </c>
      <c r="E12" s="98">
        <f>E14</f>
        <v>0</v>
      </c>
    </row>
    <row r="13" spans="1:6">
      <c r="A13" s="102"/>
      <c r="B13" s="106" t="s">
        <v>52</v>
      </c>
      <c r="C13" s="107"/>
      <c r="D13" s="98"/>
      <c r="E13" s="107"/>
    </row>
    <row r="14" spans="1:6" ht="115.5">
      <c r="A14" s="102"/>
      <c r="B14" s="106" t="s">
        <v>561</v>
      </c>
      <c r="C14" s="103">
        <f>D14+E14</f>
        <v>-8147.9</v>
      </c>
      <c r="D14" s="103">
        <v>-8147.9</v>
      </c>
      <c r="E14" s="103"/>
    </row>
  </sheetData>
  <mergeCells count="5">
    <mergeCell ref="A2:E2"/>
    <mergeCell ref="A5:A6"/>
    <mergeCell ref="B5:B6"/>
    <mergeCell ref="C5:C6"/>
    <mergeCell ref="D5:E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opLeftCell="A28" workbookViewId="0">
      <selection activeCell="C44" sqref="C44"/>
    </sheetView>
  </sheetViews>
  <sheetFormatPr defaultColWidth="9.140625" defaultRowHeight="17.25"/>
  <cols>
    <col min="1" max="1" width="12.7109375" style="47" customWidth="1"/>
    <col min="2" max="2" width="14" style="47" customWidth="1"/>
    <col min="3" max="3" width="59.28515625" style="47" customWidth="1"/>
    <col min="4" max="4" width="21" style="47" customWidth="1"/>
    <col min="5" max="5" width="18.7109375" style="47" customWidth="1"/>
    <col min="6" max="6" width="21" style="47" customWidth="1"/>
    <col min="7" max="7" width="19.85546875" style="47" customWidth="1"/>
    <col min="8" max="8" width="19.28515625" style="47" customWidth="1"/>
    <col min="9" max="9" width="11.42578125" style="47" bestFit="1" customWidth="1"/>
    <col min="10" max="16384" width="9.140625" style="47"/>
  </cols>
  <sheetData>
    <row r="1" spans="1:44">
      <c r="D1" s="2"/>
      <c r="E1" s="2"/>
      <c r="F1" s="289" t="s">
        <v>1127</v>
      </c>
      <c r="G1" s="289"/>
      <c r="H1" s="289"/>
      <c r="I1" s="46"/>
    </row>
    <row r="2" spans="1:44" s="140" customFormat="1" ht="16.5">
      <c r="D2" s="290" t="s">
        <v>57</v>
      </c>
      <c r="E2" s="290"/>
      <c r="F2" s="290"/>
      <c r="G2" s="290"/>
      <c r="H2" s="290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</row>
    <row r="3" spans="1:44" s="140" customFormat="1" ht="16.5">
      <c r="D3" s="290" t="s">
        <v>29</v>
      </c>
      <c r="E3" s="290"/>
      <c r="F3" s="290"/>
      <c r="G3" s="290"/>
      <c r="H3" s="290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</row>
    <row r="4" spans="1:44">
      <c r="D4" s="291"/>
      <c r="E4" s="291"/>
      <c r="F4" s="291"/>
      <c r="G4" s="46"/>
      <c r="H4" s="46"/>
      <c r="I4" s="46"/>
    </row>
    <row r="5" spans="1:44">
      <c r="D5" s="291"/>
      <c r="E5" s="291"/>
      <c r="F5" s="291"/>
      <c r="G5" s="46"/>
      <c r="H5" s="46"/>
      <c r="I5" s="46"/>
    </row>
    <row r="6" spans="1:44" ht="68.25" customHeight="1">
      <c r="A6" s="288" t="s">
        <v>1103</v>
      </c>
      <c r="B6" s="288"/>
      <c r="C6" s="288"/>
      <c r="D6" s="288"/>
      <c r="E6" s="288"/>
      <c r="F6" s="288"/>
      <c r="G6" s="288"/>
      <c r="H6" s="288"/>
      <c r="I6" s="109"/>
    </row>
    <row r="7" spans="1:44">
      <c r="B7" s="109"/>
      <c r="C7" s="109"/>
      <c r="D7" s="109"/>
      <c r="E7" s="109"/>
      <c r="F7" s="109"/>
      <c r="G7" s="285" t="s">
        <v>1104</v>
      </c>
      <c r="H7" s="285"/>
      <c r="I7" s="109"/>
    </row>
    <row r="8" spans="1:44" ht="36.75" customHeight="1">
      <c r="A8" s="286" t="s">
        <v>1105</v>
      </c>
      <c r="B8" s="286"/>
      <c r="C8" s="287" t="s">
        <v>1106</v>
      </c>
      <c r="D8" s="287" t="s">
        <v>1107</v>
      </c>
      <c r="E8" s="287" t="s">
        <v>1108</v>
      </c>
      <c r="F8" s="287"/>
      <c r="G8" s="287"/>
      <c r="H8" s="287"/>
      <c r="I8" s="109"/>
    </row>
    <row r="9" spans="1:44" s="1" customFormat="1">
      <c r="A9" s="286"/>
      <c r="B9" s="286"/>
      <c r="C9" s="287"/>
      <c r="D9" s="287"/>
      <c r="E9" s="287" t="s">
        <v>1109</v>
      </c>
      <c r="F9" s="287"/>
      <c r="G9" s="287"/>
      <c r="H9" s="287"/>
    </row>
    <row r="10" spans="1:44" s="1" customFormat="1" ht="103.5">
      <c r="A10" s="142" t="s">
        <v>30</v>
      </c>
      <c r="B10" s="142" t="s">
        <v>566</v>
      </c>
      <c r="C10" s="287"/>
      <c r="D10" s="287"/>
      <c r="E10" s="143" t="s">
        <v>1110</v>
      </c>
      <c r="F10" s="143" t="s">
        <v>1111</v>
      </c>
      <c r="G10" s="143" t="s">
        <v>1112</v>
      </c>
      <c r="H10" s="144" t="s">
        <v>1113</v>
      </c>
    </row>
    <row r="11" spans="1:44" s="148" customFormat="1">
      <c r="A11" s="145"/>
      <c r="B11" s="145"/>
      <c r="C11" s="146" t="s">
        <v>20</v>
      </c>
      <c r="D11" s="147">
        <f>+D14+D19+D26+D30+D34+D38+D42</f>
        <v>-815042.8</v>
      </c>
      <c r="E11" s="147">
        <f t="shared" ref="E11:H11" si="0">+E14+E19+E26+E30+E34+E38+E42</f>
        <v>0</v>
      </c>
      <c r="F11" s="147">
        <f t="shared" si="0"/>
        <v>-697383.4</v>
      </c>
      <c r="G11" s="147">
        <f t="shared" si="0"/>
        <v>-59993</v>
      </c>
      <c r="H11" s="147">
        <f t="shared" si="0"/>
        <v>-57666.400000000001</v>
      </c>
    </row>
    <row r="12" spans="1:44" s="1" customFormat="1">
      <c r="A12" s="142"/>
      <c r="B12" s="142"/>
      <c r="C12" s="149" t="s">
        <v>52</v>
      </c>
      <c r="D12" s="150"/>
      <c r="E12" s="150"/>
      <c r="F12" s="151"/>
      <c r="G12" s="151"/>
      <c r="H12" s="151"/>
    </row>
    <row r="13" spans="1:44" s="1" customFormat="1">
      <c r="A13" s="142"/>
      <c r="B13" s="142"/>
      <c r="C13" s="149"/>
      <c r="D13" s="150"/>
      <c r="E13" s="150"/>
      <c r="F13" s="151"/>
      <c r="G13" s="151"/>
      <c r="H13" s="151"/>
    </row>
    <row r="14" spans="1:44" s="148" customFormat="1">
      <c r="A14" s="142" t="s">
        <v>1114</v>
      </c>
      <c r="B14" s="142"/>
      <c r="C14" s="152" t="s">
        <v>1115</v>
      </c>
      <c r="D14" s="153">
        <f>+E14+F14+G14+H14</f>
        <v>-15696.5</v>
      </c>
      <c r="E14" s="147"/>
      <c r="F14" s="154">
        <f>+F16+F17</f>
        <v>-8683.4</v>
      </c>
      <c r="G14" s="155"/>
      <c r="H14" s="154">
        <f>+H16+H17</f>
        <v>-7013.1</v>
      </c>
    </row>
    <row r="15" spans="1:44" s="1" customFormat="1">
      <c r="A15" s="142"/>
      <c r="B15" s="156"/>
      <c r="C15" s="149" t="s">
        <v>52</v>
      </c>
      <c r="D15" s="157"/>
      <c r="E15" s="157"/>
      <c r="F15" s="158"/>
      <c r="G15" s="158"/>
      <c r="H15" s="151"/>
    </row>
    <row r="16" spans="1:44" s="1" customFormat="1" ht="34.5">
      <c r="A16" s="159">
        <v>1180</v>
      </c>
      <c r="B16" s="159">
        <v>31001</v>
      </c>
      <c r="C16" s="160" t="s">
        <v>449</v>
      </c>
      <c r="D16" s="147">
        <f t="shared" ref="D16:D17" si="1">+E16+F16+G16+H16</f>
        <v>-7013.1</v>
      </c>
      <c r="E16" s="153"/>
      <c r="F16" s="155"/>
      <c r="G16" s="155"/>
      <c r="H16" s="161">
        <v>-7013.1</v>
      </c>
    </row>
    <row r="17" spans="1:8" s="1" customFormat="1" ht="34.5">
      <c r="A17" s="162">
        <v>1180</v>
      </c>
      <c r="B17" s="162">
        <v>31004</v>
      </c>
      <c r="C17" s="163" t="s">
        <v>450</v>
      </c>
      <c r="D17" s="153">
        <f t="shared" si="1"/>
        <v>-8683.4</v>
      </c>
      <c r="E17" s="153"/>
      <c r="F17" s="161">
        <v>-8683.4</v>
      </c>
      <c r="G17" s="155"/>
      <c r="H17" s="154"/>
    </row>
    <row r="18" spans="1:8" s="1" customFormat="1">
      <c r="A18" s="164"/>
      <c r="B18" s="164"/>
      <c r="C18" s="149"/>
      <c r="D18" s="157"/>
      <c r="E18" s="150"/>
      <c r="F18" s="150"/>
      <c r="G18" s="157"/>
      <c r="H18" s="150"/>
    </row>
    <row r="19" spans="1:8">
      <c r="A19" s="165"/>
      <c r="B19" s="165"/>
      <c r="C19" s="166" t="s">
        <v>1117</v>
      </c>
      <c r="D19" s="167">
        <f>+E19+F19+G19+H19</f>
        <v>-10212</v>
      </c>
      <c r="E19" s="167"/>
      <c r="F19" s="167"/>
      <c r="G19" s="167">
        <f>+G21+G22+G24</f>
        <v>-10212</v>
      </c>
      <c r="H19" s="167"/>
    </row>
    <row r="20" spans="1:8">
      <c r="A20" s="165"/>
      <c r="B20" s="165"/>
      <c r="C20" s="165" t="s">
        <v>52</v>
      </c>
      <c r="D20" s="167"/>
      <c r="E20" s="167"/>
      <c r="F20" s="167"/>
      <c r="G20" s="167"/>
      <c r="H20" s="168"/>
    </row>
    <row r="21" spans="1:8" ht="34.5">
      <c r="A21" s="169">
        <v>1103</v>
      </c>
      <c r="B21" s="169">
        <v>11002</v>
      </c>
      <c r="C21" s="6" t="s">
        <v>1118</v>
      </c>
      <c r="D21" s="167">
        <f t="shared" ref="D21:D23" si="2">+E21+F21+G21+H21</f>
        <v>-1200</v>
      </c>
      <c r="E21" s="167"/>
      <c r="F21" s="167"/>
      <c r="G21" s="167">
        <v>-1200</v>
      </c>
      <c r="H21" s="168"/>
    </row>
    <row r="22" spans="1:8" ht="51.75">
      <c r="A22" s="169">
        <v>1103</v>
      </c>
      <c r="B22" s="169">
        <v>11003</v>
      </c>
      <c r="C22" s="6" t="s">
        <v>474</v>
      </c>
      <c r="D22" s="167">
        <f t="shared" si="2"/>
        <v>-1512</v>
      </c>
      <c r="E22" s="167"/>
      <c r="F22" s="167"/>
      <c r="G22" s="167">
        <f>G23</f>
        <v>-1512</v>
      </c>
      <c r="H22" s="167"/>
    </row>
    <row r="23" spans="1:8" ht="86.25">
      <c r="A23" s="170"/>
      <c r="B23" s="170"/>
      <c r="C23" s="171" t="s">
        <v>1119</v>
      </c>
      <c r="D23" s="167">
        <f t="shared" si="2"/>
        <v>-1512</v>
      </c>
      <c r="E23" s="167"/>
      <c r="F23" s="167"/>
      <c r="G23" s="167">
        <v>-1512</v>
      </c>
      <c r="H23" s="168"/>
    </row>
    <row r="24" spans="1:8" ht="34.5">
      <c r="A24" s="166">
        <v>1103</v>
      </c>
      <c r="B24" s="166">
        <v>21001</v>
      </c>
      <c r="C24" s="172" t="s">
        <v>472</v>
      </c>
      <c r="D24" s="167">
        <f>+E24+F24+G24+H24</f>
        <v>-7500</v>
      </c>
      <c r="E24" s="167"/>
      <c r="F24" s="167"/>
      <c r="G24" s="167">
        <f>G25</f>
        <v>-7500</v>
      </c>
      <c r="H24" s="173"/>
    </row>
    <row r="25" spans="1:8" ht="51.75">
      <c r="A25" s="170"/>
      <c r="B25" s="170"/>
      <c r="C25" s="171" t="s">
        <v>1120</v>
      </c>
      <c r="D25" s="174">
        <f t="shared" ref="D25" si="3">+E25+F25+G25+H25</f>
        <v>-7500</v>
      </c>
      <c r="E25" s="174"/>
      <c r="F25" s="174"/>
      <c r="G25" s="174">
        <v>-7500</v>
      </c>
      <c r="H25" s="175"/>
    </row>
    <row r="26" spans="1:8" s="148" customFormat="1">
      <c r="A26" s="176" t="s">
        <v>1114</v>
      </c>
      <c r="B26" s="177"/>
      <c r="C26" s="152" t="s">
        <v>1121</v>
      </c>
      <c r="D26" s="153">
        <f>+E26+F26+G26+H26</f>
        <v>-718736.5</v>
      </c>
      <c r="E26" s="147"/>
      <c r="F26" s="154">
        <f>+F28</f>
        <v>-688700</v>
      </c>
      <c r="G26" s="154">
        <f>+G28</f>
        <v>-11300</v>
      </c>
      <c r="H26" s="154">
        <f>+H28</f>
        <v>-18736.5</v>
      </c>
    </row>
    <row r="27" spans="1:8" s="1" customFormat="1">
      <c r="A27" s="142"/>
      <c r="B27" s="156"/>
      <c r="C27" s="149" t="s">
        <v>52</v>
      </c>
      <c r="D27" s="157"/>
      <c r="E27" s="157"/>
      <c r="F27" s="158"/>
      <c r="G27" s="158"/>
      <c r="H27" s="151"/>
    </row>
    <row r="28" spans="1:8" s="1" customFormat="1">
      <c r="A28" s="159">
        <v>1158</v>
      </c>
      <c r="B28" s="159">
        <v>31001</v>
      </c>
      <c r="C28" s="160" t="s">
        <v>1122</v>
      </c>
      <c r="D28" s="147">
        <f t="shared" ref="D28" si="4">+E28+F28+G28+H28</f>
        <v>-718736.5</v>
      </c>
      <c r="E28" s="153"/>
      <c r="F28" s="155">
        <v>-688700</v>
      </c>
      <c r="G28" s="155">
        <v>-11300</v>
      </c>
      <c r="H28" s="161">
        <v>-18736.5</v>
      </c>
    </row>
    <row r="29" spans="1:8" s="179" customFormat="1">
      <c r="A29" s="169"/>
      <c r="B29" s="169"/>
      <c r="C29" s="6"/>
      <c r="D29" s="178"/>
      <c r="E29" s="178"/>
      <c r="F29" s="178"/>
      <c r="G29" s="178"/>
      <c r="H29" s="178"/>
    </row>
    <row r="30" spans="1:8" s="182" customFormat="1">
      <c r="A30" s="180"/>
      <c r="B30" s="181"/>
      <c r="C30" s="181" t="s">
        <v>1123</v>
      </c>
      <c r="D30" s="178">
        <f>SUM(E30:H30)</f>
        <v>-1951.2</v>
      </c>
      <c r="E30" s="178">
        <f>E32</f>
        <v>0</v>
      </c>
      <c r="F30" s="178">
        <f t="shared" ref="F30:H30" si="5">F32</f>
        <v>0</v>
      </c>
      <c r="G30" s="178">
        <f t="shared" si="5"/>
        <v>0</v>
      </c>
      <c r="H30" s="178">
        <f t="shared" si="5"/>
        <v>-1951.2</v>
      </c>
    </row>
    <row r="31" spans="1:8" s="182" customFormat="1">
      <c r="A31" s="180"/>
      <c r="B31" s="180"/>
      <c r="C31" s="180" t="s">
        <v>52</v>
      </c>
      <c r="D31" s="178"/>
      <c r="E31" s="178"/>
      <c r="F31" s="178"/>
      <c r="G31" s="178"/>
      <c r="H31" s="178"/>
    </row>
    <row r="32" spans="1:8" s="179" customFormat="1" ht="51.75">
      <c r="A32" s="169">
        <v>1143</v>
      </c>
      <c r="B32" s="169">
        <v>31001</v>
      </c>
      <c r="C32" s="6" t="s">
        <v>256</v>
      </c>
      <c r="D32" s="178">
        <f t="shared" ref="D32" si="6">SUM(E32:H32)</f>
        <v>-1951.2</v>
      </c>
      <c r="E32" s="178"/>
      <c r="F32" s="178"/>
      <c r="G32" s="178"/>
      <c r="H32" s="178">
        <v>-1951.2</v>
      </c>
    </row>
    <row r="33" spans="1:9" s="184" customFormat="1">
      <c r="A33" s="180"/>
      <c r="B33" s="180"/>
      <c r="C33" s="171"/>
      <c r="D33" s="183"/>
      <c r="E33" s="183"/>
      <c r="F33" s="183"/>
      <c r="G33" s="183"/>
      <c r="H33" s="183"/>
    </row>
    <row r="34" spans="1:9" s="182" customFormat="1">
      <c r="A34" s="180"/>
      <c r="B34" s="181"/>
      <c r="C34" s="181" t="s">
        <v>1124</v>
      </c>
      <c r="D34" s="178">
        <f>D36</f>
        <v>-1255.8</v>
      </c>
      <c r="E34" s="178">
        <f t="shared" ref="E34:H34" si="7">E36</f>
        <v>0</v>
      </c>
      <c r="F34" s="178">
        <f t="shared" si="7"/>
        <v>0</v>
      </c>
      <c r="G34" s="178">
        <f t="shared" si="7"/>
        <v>0</v>
      </c>
      <c r="H34" s="178">
        <f t="shared" si="7"/>
        <v>-1255.8</v>
      </c>
    </row>
    <row r="35" spans="1:9" s="182" customFormat="1">
      <c r="A35" s="180"/>
      <c r="B35" s="180"/>
      <c r="C35" s="180" t="s">
        <v>52</v>
      </c>
      <c r="D35" s="178"/>
      <c r="E35" s="178"/>
      <c r="F35" s="178"/>
      <c r="G35" s="178"/>
      <c r="H35" s="178"/>
    </row>
    <row r="36" spans="1:9" s="179" customFormat="1" ht="34.5">
      <c r="A36" s="169">
        <v>1108</v>
      </c>
      <c r="B36" s="169">
        <v>31001</v>
      </c>
      <c r="C36" s="6" t="s">
        <v>408</v>
      </c>
      <c r="D36" s="178">
        <f>SUM(E36:H36)</f>
        <v>-1255.8</v>
      </c>
      <c r="E36" s="178"/>
      <c r="F36" s="178"/>
      <c r="G36" s="178"/>
      <c r="H36" s="178">
        <v>-1255.8</v>
      </c>
    </row>
    <row r="37" spans="1:9" s="184" customFormat="1">
      <c r="A37" s="180"/>
      <c r="B37" s="180"/>
      <c r="C37" s="171"/>
      <c r="D37" s="183"/>
      <c r="E37" s="183"/>
      <c r="F37" s="183"/>
      <c r="G37" s="183"/>
      <c r="H37" s="183"/>
    </row>
    <row r="38" spans="1:9">
      <c r="A38" s="180"/>
      <c r="B38" s="181"/>
      <c r="C38" s="181" t="s">
        <v>1125</v>
      </c>
      <c r="D38" s="178">
        <f>SUM(E38:H38)</f>
        <v>-46432.800000000003</v>
      </c>
      <c r="E38" s="178">
        <f>SUM(E40:E41)</f>
        <v>0</v>
      </c>
      <c r="F38" s="178">
        <f>SUM(F40:F41)</f>
        <v>0</v>
      </c>
      <c r="G38" s="178">
        <f>SUM(G40:G41)</f>
        <v>-38481</v>
      </c>
      <c r="H38" s="178">
        <f>SUM(H40:H41)</f>
        <v>-7951.8</v>
      </c>
    </row>
    <row r="39" spans="1:9">
      <c r="A39" s="180"/>
      <c r="B39" s="180"/>
      <c r="C39" s="180" t="s">
        <v>52</v>
      </c>
      <c r="D39" s="178"/>
      <c r="E39" s="178"/>
      <c r="F39" s="178"/>
      <c r="G39" s="178"/>
      <c r="H39" s="178"/>
    </row>
    <row r="40" spans="1:9" ht="69">
      <c r="A40" s="169">
        <v>1120</v>
      </c>
      <c r="B40" s="169">
        <v>31002</v>
      </c>
      <c r="C40" s="6" t="s">
        <v>1126</v>
      </c>
      <c r="D40" s="178">
        <f>SUM(E40:H40)</f>
        <v>-7951.8</v>
      </c>
      <c r="E40" s="178"/>
      <c r="F40" s="178"/>
      <c r="G40" s="178"/>
      <c r="H40" s="178">
        <v>-7951.8</v>
      </c>
      <c r="I40" s="185"/>
    </row>
    <row r="41" spans="1:9" ht="34.5">
      <c r="A41" s="169">
        <v>1120</v>
      </c>
      <c r="B41" s="169">
        <v>31003</v>
      </c>
      <c r="C41" s="6" t="s">
        <v>185</v>
      </c>
      <c r="D41" s="178">
        <f t="shared" ref="D41" si="8">SUM(E41:H41)</f>
        <v>-38481</v>
      </c>
      <c r="E41" s="178"/>
      <c r="F41" s="178"/>
      <c r="G41" s="178">
        <v>-38481</v>
      </c>
      <c r="H41" s="178"/>
      <c r="I41" s="185"/>
    </row>
    <row r="42" spans="1:9" ht="34.5">
      <c r="A42" s="180"/>
      <c r="B42" s="181"/>
      <c r="C42" s="181" t="s">
        <v>1142</v>
      </c>
      <c r="D42" s="178">
        <f>SUM(E42:H42)</f>
        <v>-20758</v>
      </c>
      <c r="E42" s="178">
        <f>SUM(E44:E45)</f>
        <v>0</v>
      </c>
      <c r="F42" s="178">
        <f>SUM(F44:F45)</f>
        <v>0</v>
      </c>
      <c r="G42" s="178">
        <f>SUM(G44:G45)</f>
        <v>0</v>
      </c>
      <c r="H42" s="178">
        <f>SUM(H44:H45)</f>
        <v>-20758</v>
      </c>
    </row>
    <row r="43" spans="1:9">
      <c r="A43" s="180"/>
      <c r="B43" s="180"/>
      <c r="C43" s="180" t="s">
        <v>52</v>
      </c>
      <c r="D43" s="178"/>
      <c r="E43" s="178"/>
      <c r="F43" s="178"/>
      <c r="G43" s="178"/>
      <c r="H43" s="178"/>
    </row>
    <row r="44" spans="1:9" ht="34.5">
      <c r="A44" s="169">
        <v>1036</v>
      </c>
      <c r="B44" s="169">
        <v>31001</v>
      </c>
      <c r="C44" s="6" t="s">
        <v>1143</v>
      </c>
      <c r="D44" s="178">
        <f>SUM(E44:H44)</f>
        <v>-20758</v>
      </c>
      <c r="E44" s="178"/>
      <c r="F44" s="178"/>
      <c r="G44" s="178"/>
      <c r="H44" s="178">
        <v>-20758</v>
      </c>
      <c r="I44" s="185"/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workbookViewId="0">
      <selection activeCell="I8" sqref="I8"/>
    </sheetView>
  </sheetViews>
  <sheetFormatPr defaultRowHeight="17.25"/>
  <cols>
    <col min="1" max="1" width="12.7109375" style="47" customWidth="1"/>
    <col min="2" max="2" width="14" style="47" customWidth="1"/>
    <col min="3" max="3" width="59.28515625" style="47" customWidth="1"/>
    <col min="4" max="4" width="28.28515625" style="47" customWidth="1"/>
    <col min="5" max="5" width="15.42578125" style="47" customWidth="1"/>
    <col min="6" max="6" width="14.28515625" style="47" bestFit="1" customWidth="1"/>
    <col min="7" max="9" width="9.140625" style="47"/>
    <col min="10" max="10" width="10.7109375" style="47" customWidth="1"/>
    <col min="11" max="11" width="12.28515625" style="47" customWidth="1"/>
    <col min="12" max="12" width="15.42578125" style="47" customWidth="1"/>
    <col min="13" max="16384" width="9.140625" style="47"/>
  </cols>
  <sheetData>
    <row r="1" spans="1:5">
      <c r="A1" s="186"/>
      <c r="B1" s="292"/>
      <c r="C1" s="292"/>
      <c r="D1" s="293" t="s">
        <v>1139</v>
      </c>
      <c r="E1" s="293"/>
    </row>
    <row r="2" spans="1:5">
      <c r="A2" s="1"/>
      <c r="B2" s="1"/>
      <c r="C2" s="1"/>
      <c r="D2" s="1" t="s">
        <v>57</v>
      </c>
      <c r="E2" s="1"/>
    </row>
    <row r="3" spans="1:5">
      <c r="A3" s="1"/>
      <c r="B3" s="1"/>
      <c r="C3" s="1"/>
      <c r="D3" s="1" t="s">
        <v>71</v>
      </c>
      <c r="E3" s="1"/>
    </row>
    <row r="4" spans="1:5">
      <c r="D4" s="46"/>
    </row>
    <row r="5" spans="1:5">
      <c r="D5" s="46"/>
    </row>
    <row r="6" spans="1:5" ht="82.5" customHeight="1">
      <c r="A6" s="288" t="s">
        <v>1128</v>
      </c>
      <c r="B6" s="288"/>
      <c r="C6" s="288"/>
      <c r="D6" s="288"/>
    </row>
    <row r="7" spans="1:5">
      <c r="B7" s="109"/>
      <c r="C7" s="109"/>
      <c r="D7" s="1" t="s">
        <v>1129</v>
      </c>
      <c r="E7" s="109"/>
    </row>
    <row r="8" spans="1:5" ht="75.75" customHeight="1">
      <c r="A8" s="286" t="s">
        <v>1105</v>
      </c>
      <c r="B8" s="286"/>
      <c r="C8" s="287" t="s">
        <v>1130</v>
      </c>
      <c r="D8" s="294" t="s">
        <v>1108</v>
      </c>
      <c r="E8" s="109"/>
    </row>
    <row r="9" spans="1:5" s="1" customFormat="1" ht="26.25" customHeight="1">
      <c r="A9" s="286"/>
      <c r="B9" s="286"/>
      <c r="C9" s="287"/>
      <c r="D9" s="295"/>
    </row>
    <row r="10" spans="1:5" s="1" customFormat="1" ht="46.15" customHeight="1">
      <c r="A10" s="142" t="s">
        <v>30</v>
      </c>
      <c r="B10" s="142" t="s">
        <v>566</v>
      </c>
      <c r="C10" s="287"/>
      <c r="D10" s="144" t="s">
        <v>1131</v>
      </c>
    </row>
    <row r="11" spans="1:5">
      <c r="A11" s="169"/>
      <c r="B11" s="169"/>
      <c r="C11" s="169" t="s">
        <v>20</v>
      </c>
      <c r="D11" s="154">
        <f>+D14+D25+D39+D45+D51+D57+D65</f>
        <v>-815042.8</v>
      </c>
    </row>
    <row r="12" spans="1:5" s="1" customFormat="1">
      <c r="A12" s="142"/>
      <c r="B12" s="142"/>
      <c r="C12" s="149" t="s">
        <v>52</v>
      </c>
      <c r="D12" s="151"/>
    </row>
    <row r="13" spans="1:5" s="1" customFormat="1">
      <c r="A13" s="142"/>
      <c r="B13" s="142"/>
      <c r="C13" s="149"/>
      <c r="D13" s="151"/>
    </row>
    <row r="14" spans="1:5" s="1" customFormat="1">
      <c r="A14" s="142" t="s">
        <v>1114</v>
      </c>
      <c r="B14" s="156"/>
      <c r="C14" s="187" t="s">
        <v>1115</v>
      </c>
      <c r="D14" s="154">
        <f>+D16+D19</f>
        <v>-15696.5</v>
      </c>
      <c r="E14" s="188"/>
    </row>
    <row r="15" spans="1:5" s="1" customFormat="1">
      <c r="A15" s="142"/>
      <c r="B15" s="156"/>
      <c r="C15" s="149" t="s">
        <v>52</v>
      </c>
      <c r="D15" s="158"/>
    </row>
    <row r="16" spans="1:5" s="1" customFormat="1" ht="34.5">
      <c r="A16" s="159">
        <v>1180</v>
      </c>
      <c r="B16" s="159">
        <v>31001</v>
      </c>
      <c r="C16" s="160" t="s">
        <v>1116</v>
      </c>
      <c r="D16" s="154">
        <f>D18</f>
        <v>-7013.1</v>
      </c>
    </row>
    <row r="17" spans="1:12" s="1" customFormat="1">
      <c r="A17" s="142"/>
      <c r="B17" s="156"/>
      <c r="C17" s="149" t="s">
        <v>26</v>
      </c>
      <c r="D17" s="158"/>
    </row>
    <row r="18" spans="1:12" s="148" customFormat="1">
      <c r="A18" s="145"/>
      <c r="B18" s="189"/>
      <c r="C18" s="190" t="s">
        <v>1132</v>
      </c>
      <c r="D18" s="161">
        <v>-7013.1</v>
      </c>
    </row>
    <row r="19" spans="1:12" s="1" customFormat="1" ht="34.5">
      <c r="A19" s="162">
        <v>1180</v>
      </c>
      <c r="B19" s="162">
        <v>31004</v>
      </c>
      <c r="C19" s="163" t="s">
        <v>450</v>
      </c>
      <c r="D19" s="154">
        <v>-8683.4</v>
      </c>
    </row>
    <row r="20" spans="1:12" s="1" customFormat="1">
      <c r="A20" s="164"/>
      <c r="B20" s="164"/>
      <c r="C20" s="149" t="s">
        <v>26</v>
      </c>
      <c r="D20" s="151"/>
    </row>
    <row r="21" spans="1:12" s="148" customFormat="1">
      <c r="A21" s="162"/>
      <c r="B21" s="162"/>
      <c r="C21" s="190" t="s">
        <v>1132</v>
      </c>
      <c r="D21" s="154">
        <f>D23</f>
        <v>-8683.4</v>
      </c>
    </row>
    <row r="22" spans="1:12" s="1" customFormat="1">
      <c r="A22" s="164"/>
      <c r="B22" s="164"/>
      <c r="C22" s="149" t="s">
        <v>1133</v>
      </c>
      <c r="D22" s="151"/>
      <c r="J22" s="191"/>
      <c r="K22" s="191"/>
      <c r="L22" s="191"/>
    </row>
    <row r="23" spans="1:12" ht="66" customHeight="1">
      <c r="A23" s="192"/>
      <c r="B23" s="192"/>
      <c r="C23" s="193" t="s">
        <v>1134</v>
      </c>
      <c r="D23" s="194">
        <v>-8683.4</v>
      </c>
      <c r="J23" s="195"/>
      <c r="K23" s="195"/>
      <c r="L23" s="195"/>
    </row>
    <row r="24" spans="1:12" ht="17.25" customHeight="1">
      <c r="A24" s="192"/>
      <c r="B24" s="192"/>
      <c r="C24" s="193"/>
      <c r="D24" s="196"/>
      <c r="J24" s="195"/>
      <c r="K24" s="195"/>
      <c r="L24" s="195"/>
    </row>
    <row r="25" spans="1:12" s="200" customFormat="1" ht="30.75" customHeight="1">
      <c r="A25" s="197"/>
      <c r="B25" s="197"/>
      <c r="C25" s="187" t="s">
        <v>1117</v>
      </c>
      <c r="D25" s="198">
        <f>+D26+D29+D34</f>
        <v>-10212</v>
      </c>
      <c r="E25" s="199"/>
      <c r="J25" s="201"/>
      <c r="K25" s="201"/>
      <c r="L25" s="201"/>
    </row>
    <row r="26" spans="1:12" ht="45" customHeight="1">
      <c r="A26" s="169">
        <v>1103</v>
      </c>
      <c r="B26" s="169">
        <v>11002</v>
      </c>
      <c r="C26" s="6" t="s">
        <v>1118</v>
      </c>
      <c r="D26" s="198">
        <f>D28</f>
        <v>-1200</v>
      </c>
    </row>
    <row r="27" spans="1:12">
      <c r="A27" s="169"/>
      <c r="B27" s="169"/>
      <c r="C27" s="180" t="s">
        <v>26</v>
      </c>
      <c r="D27" s="198"/>
    </row>
    <row r="28" spans="1:12" s="200" customFormat="1" ht="26.25" customHeight="1">
      <c r="A28" s="169"/>
      <c r="B28" s="169"/>
      <c r="C28" s="6" t="s">
        <v>1135</v>
      </c>
      <c r="D28" s="198">
        <v>-1200</v>
      </c>
      <c r="J28" s="202"/>
    </row>
    <row r="29" spans="1:12" ht="51.75">
      <c r="A29" s="169">
        <v>1103</v>
      </c>
      <c r="B29" s="169">
        <v>11003</v>
      </c>
      <c r="C29" s="6" t="s">
        <v>474</v>
      </c>
      <c r="D29" s="198">
        <f>D31</f>
        <v>-1512</v>
      </c>
    </row>
    <row r="30" spans="1:12">
      <c r="A30" s="169"/>
      <c r="B30" s="169"/>
      <c r="C30" s="180" t="s">
        <v>26</v>
      </c>
      <c r="D30" s="198"/>
    </row>
    <row r="31" spans="1:12" s="200" customFormat="1">
      <c r="A31" s="169"/>
      <c r="B31" s="169"/>
      <c r="C31" s="6" t="s">
        <v>1135</v>
      </c>
      <c r="D31" s="198">
        <f>D33</f>
        <v>-1512</v>
      </c>
      <c r="J31" s="202"/>
      <c r="K31" s="202"/>
      <c r="L31" s="202"/>
    </row>
    <row r="32" spans="1:12">
      <c r="A32" s="169"/>
      <c r="B32" s="169"/>
      <c r="C32" s="180" t="s">
        <v>1133</v>
      </c>
      <c r="D32" s="198"/>
      <c r="J32" s="203"/>
      <c r="K32" s="203"/>
      <c r="L32" s="203"/>
    </row>
    <row r="33" spans="1:6" ht="86.25">
      <c r="A33" s="180"/>
      <c r="B33" s="180"/>
      <c r="C33" s="171" t="s">
        <v>1119</v>
      </c>
      <c r="D33" s="198">
        <v>-1512</v>
      </c>
    </row>
    <row r="34" spans="1:6" ht="34.5">
      <c r="A34" s="169">
        <v>1103</v>
      </c>
      <c r="B34" s="169">
        <v>21001</v>
      </c>
      <c r="C34" s="172" t="s">
        <v>472</v>
      </c>
      <c r="D34" s="198">
        <f>D36</f>
        <v>-7500</v>
      </c>
    </row>
    <row r="35" spans="1:6">
      <c r="A35" s="165"/>
      <c r="B35" s="169"/>
      <c r="C35" s="180" t="s">
        <v>26</v>
      </c>
      <c r="D35" s="198"/>
    </row>
    <row r="36" spans="1:6" s="200" customFormat="1">
      <c r="A36" s="166"/>
      <c r="B36" s="169"/>
      <c r="C36" s="6" t="s">
        <v>1135</v>
      </c>
      <c r="D36" s="198">
        <f>D38</f>
        <v>-7500</v>
      </c>
    </row>
    <row r="37" spans="1:6">
      <c r="A37" s="165"/>
      <c r="B37" s="169"/>
      <c r="C37" s="204" t="s">
        <v>1136</v>
      </c>
      <c r="D37" s="168"/>
    </row>
    <row r="38" spans="1:6" ht="51.75">
      <c r="A38" s="165"/>
      <c r="B38" s="169"/>
      <c r="C38" s="171" t="s">
        <v>1120</v>
      </c>
      <c r="D38" s="198">
        <v>-7500</v>
      </c>
    </row>
    <row r="39" spans="1:6">
      <c r="A39" s="165"/>
      <c r="B39" s="169"/>
      <c r="C39" s="187" t="s">
        <v>1137</v>
      </c>
      <c r="D39" s="198">
        <f>+D41</f>
        <v>-718736.5</v>
      </c>
      <c r="E39" s="205"/>
      <c r="F39" s="205"/>
    </row>
    <row r="40" spans="1:6">
      <c r="A40" s="165"/>
      <c r="B40" s="169"/>
      <c r="C40" s="206" t="s">
        <v>52</v>
      </c>
      <c r="D40" s="198"/>
    </row>
    <row r="41" spans="1:6">
      <c r="A41" s="169">
        <v>1158</v>
      </c>
      <c r="B41" s="169">
        <v>31001</v>
      </c>
      <c r="C41" s="6" t="s">
        <v>1122</v>
      </c>
      <c r="D41" s="207">
        <f>+D43</f>
        <v>-718736.5</v>
      </c>
    </row>
    <row r="42" spans="1:6">
      <c r="A42" s="169"/>
      <c r="B42" s="169"/>
      <c r="C42" s="180" t="s">
        <v>26</v>
      </c>
      <c r="D42" s="207"/>
    </row>
    <row r="43" spans="1:6">
      <c r="A43" s="169"/>
      <c r="B43" s="169"/>
      <c r="C43" s="208" t="s">
        <v>1121</v>
      </c>
      <c r="D43" s="207">
        <v>-718736.5</v>
      </c>
    </row>
    <row r="44" spans="1:6">
      <c r="A44" s="180"/>
      <c r="B44" s="180"/>
      <c r="C44" s="171"/>
      <c r="D44" s="209"/>
    </row>
    <row r="45" spans="1:6">
      <c r="A45" s="180"/>
      <c r="B45" s="181"/>
      <c r="C45" s="181" t="s">
        <v>1123</v>
      </c>
      <c r="D45" s="207">
        <f>D47</f>
        <v>-1951.2</v>
      </c>
    </row>
    <row r="46" spans="1:6">
      <c r="A46" s="180"/>
      <c r="B46" s="180"/>
      <c r="C46" s="180" t="s">
        <v>52</v>
      </c>
      <c r="D46" s="209"/>
    </row>
    <row r="47" spans="1:6" ht="51.75">
      <c r="A47" s="169">
        <v>1143</v>
      </c>
      <c r="B47" s="169">
        <v>31001</v>
      </c>
      <c r="C47" s="6" t="s">
        <v>256</v>
      </c>
      <c r="D47" s="207">
        <f>D49</f>
        <v>-1951.2</v>
      </c>
    </row>
    <row r="48" spans="1:6">
      <c r="A48" s="169"/>
      <c r="B48" s="169"/>
      <c r="C48" s="180" t="s">
        <v>26</v>
      </c>
      <c r="D48" s="207"/>
    </row>
    <row r="49" spans="1:5">
      <c r="A49" s="169"/>
      <c r="B49" s="169"/>
      <c r="C49" s="208" t="s">
        <v>247</v>
      </c>
      <c r="D49" s="207">
        <v>-1951.2</v>
      </c>
    </row>
    <row r="50" spans="1:5">
      <c r="A50" s="180"/>
      <c r="B50" s="180"/>
      <c r="C50" s="171"/>
      <c r="D50" s="209"/>
    </row>
    <row r="51" spans="1:5">
      <c r="A51" s="180"/>
      <c r="B51" s="181"/>
      <c r="C51" s="181" t="s">
        <v>1124</v>
      </c>
      <c r="D51" s="207">
        <f>D53</f>
        <v>-1255.8</v>
      </c>
    </row>
    <row r="52" spans="1:5">
      <c r="A52" s="180"/>
      <c r="B52" s="180"/>
      <c r="C52" s="180" t="s">
        <v>52</v>
      </c>
      <c r="D52" s="209"/>
    </row>
    <row r="53" spans="1:5" ht="34.5">
      <c r="A53" s="169">
        <v>1108</v>
      </c>
      <c r="B53" s="169">
        <v>31001</v>
      </c>
      <c r="C53" s="6" t="s">
        <v>408</v>
      </c>
      <c r="D53" s="207">
        <f>D55</f>
        <v>-1255.8</v>
      </c>
    </row>
    <row r="54" spans="1:5">
      <c r="A54" s="169"/>
      <c r="B54" s="169"/>
      <c r="C54" s="180" t="s">
        <v>26</v>
      </c>
      <c r="D54" s="207"/>
    </row>
    <row r="55" spans="1:5">
      <c r="A55" s="169"/>
      <c r="B55" s="169"/>
      <c r="C55" s="208" t="s">
        <v>221</v>
      </c>
      <c r="D55" s="207">
        <v>-1255.8</v>
      </c>
    </row>
    <row r="56" spans="1:5">
      <c r="A56" s="180"/>
      <c r="B56" s="180"/>
      <c r="C56" s="171"/>
      <c r="D56" s="209"/>
    </row>
    <row r="57" spans="1:5">
      <c r="A57" s="180"/>
      <c r="B57" s="181"/>
      <c r="C57" s="181" t="s">
        <v>1125</v>
      </c>
      <c r="D57" s="207">
        <f>D59+D62</f>
        <v>-46432.800000000003</v>
      </c>
      <c r="E57" s="210"/>
    </row>
    <row r="58" spans="1:5">
      <c r="A58" s="180"/>
      <c r="B58" s="180"/>
      <c r="C58" s="180" t="s">
        <v>52</v>
      </c>
      <c r="D58" s="209"/>
    </row>
    <row r="59" spans="1:5" ht="69">
      <c r="A59" s="169">
        <v>1120</v>
      </c>
      <c r="B59" s="169">
        <v>31002</v>
      </c>
      <c r="C59" s="6" t="s">
        <v>1126</v>
      </c>
      <c r="D59" s="207">
        <f>D61</f>
        <v>-7951.8</v>
      </c>
    </row>
    <row r="60" spans="1:5">
      <c r="A60" s="169"/>
      <c r="B60" s="169"/>
      <c r="C60" s="180" t="s">
        <v>26</v>
      </c>
      <c r="D60" s="207"/>
    </row>
    <row r="61" spans="1:5" ht="29.25" customHeight="1">
      <c r="A61" s="169"/>
      <c r="B61" s="169"/>
      <c r="C61" s="208" t="s">
        <v>1138</v>
      </c>
      <c r="D61" s="207">
        <v>-7951.8</v>
      </c>
    </row>
    <row r="62" spans="1:5" ht="34.5">
      <c r="A62" s="169">
        <v>1120</v>
      </c>
      <c r="B62" s="169">
        <v>31003</v>
      </c>
      <c r="C62" s="6" t="s">
        <v>185</v>
      </c>
      <c r="D62" s="207">
        <f>D64</f>
        <v>-38481</v>
      </c>
    </row>
    <row r="63" spans="1:5">
      <c r="A63" s="169"/>
      <c r="B63" s="169"/>
      <c r="C63" s="180" t="s">
        <v>26</v>
      </c>
      <c r="D63" s="207"/>
    </row>
    <row r="64" spans="1:5" ht="33.75" customHeight="1">
      <c r="A64" s="169"/>
      <c r="B64" s="169"/>
      <c r="C64" s="208" t="s">
        <v>1138</v>
      </c>
      <c r="D64" s="207">
        <v>-38481</v>
      </c>
    </row>
    <row r="65" spans="1:5" ht="34.5">
      <c r="A65" s="180"/>
      <c r="B65" s="181"/>
      <c r="C65" s="181" t="s">
        <v>1142</v>
      </c>
      <c r="D65" s="207">
        <f>D67+D70</f>
        <v>-20758</v>
      </c>
      <c r="E65" s="210"/>
    </row>
    <row r="66" spans="1:5">
      <c r="A66" s="180"/>
      <c r="B66" s="180"/>
      <c r="C66" s="180" t="s">
        <v>52</v>
      </c>
      <c r="D66" s="209"/>
    </row>
    <row r="67" spans="1:5" ht="34.5">
      <c r="A67" s="169">
        <v>1036</v>
      </c>
      <c r="B67" s="169">
        <v>31001</v>
      </c>
      <c r="C67" s="6" t="s">
        <v>1143</v>
      </c>
      <c r="D67" s="207">
        <f>D69</f>
        <v>-20758</v>
      </c>
    </row>
    <row r="68" spans="1:5">
      <c r="A68" s="169"/>
      <c r="B68" s="169"/>
      <c r="C68" s="180" t="s">
        <v>26</v>
      </c>
      <c r="D68" s="207"/>
    </row>
    <row r="69" spans="1:5" ht="29.25" customHeight="1">
      <c r="A69" s="169"/>
      <c r="B69" s="169"/>
      <c r="C69" s="208" t="s">
        <v>1144</v>
      </c>
      <c r="D69" s="207">
        <v>-20758</v>
      </c>
    </row>
  </sheetData>
  <mergeCells count="6">
    <mergeCell ref="B1:C1"/>
    <mergeCell ref="D1:E1"/>
    <mergeCell ref="A6:D6"/>
    <mergeCell ref="A8:B9"/>
    <mergeCell ref="C8:C10"/>
    <mergeCell ref="D8:D9"/>
  </mergeCells>
  <pageMargins left="0.7" right="0.7" top="0.75" bottom="0.75" header="0.3" footer="0.3"/>
  <pageSetup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0"/>
  <sheetViews>
    <sheetView topLeftCell="A1018" workbookViewId="0">
      <selection activeCell="E1028" sqref="E1028"/>
    </sheetView>
  </sheetViews>
  <sheetFormatPr defaultRowHeight="13.5"/>
  <cols>
    <col min="1" max="1" width="28.5703125" style="126" customWidth="1"/>
    <col min="2" max="2" width="47.5703125" style="126" customWidth="1"/>
    <col min="3" max="3" width="15.28515625" style="126" customWidth="1"/>
    <col min="4" max="4" width="22" style="126" customWidth="1"/>
    <col min="5" max="6" width="15.28515625" style="126" customWidth="1"/>
    <col min="7" max="16384" width="9.140625" style="126"/>
  </cols>
  <sheetData>
    <row r="1" spans="1:6" s="133" customFormat="1" ht="17.25">
      <c r="D1" s="134" t="s">
        <v>1102</v>
      </c>
    </row>
    <row r="2" spans="1:6" s="135" customFormat="1" ht="17.25">
      <c r="A2" s="301" t="s">
        <v>70</v>
      </c>
      <c r="B2" s="301"/>
      <c r="C2" s="301"/>
      <c r="D2" s="301"/>
    </row>
    <row r="3" spans="1:6" s="135" customFormat="1" ht="27" customHeight="1">
      <c r="A3" s="301" t="s">
        <v>71</v>
      </c>
      <c r="B3" s="301"/>
      <c r="C3" s="301"/>
      <c r="D3" s="301"/>
    </row>
    <row r="4" spans="1:6" s="133" customFormat="1" ht="52.5" customHeight="1">
      <c r="A4" s="302" t="s">
        <v>1100</v>
      </c>
      <c r="B4" s="302"/>
      <c r="C4" s="302"/>
      <c r="D4" s="302"/>
    </row>
    <row r="5" spans="1:6" ht="24.75" customHeight="1">
      <c r="E5" s="126" t="s">
        <v>573</v>
      </c>
    </row>
    <row r="6" spans="1:6" ht="14.25">
      <c r="A6" s="298" t="s">
        <v>574</v>
      </c>
      <c r="B6" s="298"/>
      <c r="C6" s="298"/>
      <c r="D6" s="298"/>
      <c r="E6" s="298"/>
      <c r="F6" s="298"/>
    </row>
    <row r="7" spans="1:6" ht="14.25">
      <c r="A7" s="299" t="s">
        <v>575</v>
      </c>
      <c r="B7" s="299"/>
      <c r="C7" s="299"/>
      <c r="D7" s="299"/>
      <c r="E7" s="299"/>
      <c r="F7" s="299"/>
    </row>
    <row r="9" spans="1:6" ht="14.25">
      <c r="A9" s="127" t="s">
        <v>576</v>
      </c>
      <c r="B9" s="299" t="s">
        <v>577</v>
      </c>
      <c r="C9" s="299"/>
      <c r="D9" s="299"/>
      <c r="E9" s="299"/>
      <c r="F9" s="299"/>
    </row>
    <row r="10" spans="1:6">
      <c r="A10" s="128" t="s">
        <v>578</v>
      </c>
      <c r="B10" s="300" t="s">
        <v>579</v>
      </c>
      <c r="C10" s="300"/>
      <c r="D10" s="300"/>
      <c r="E10" s="300"/>
      <c r="F10" s="300"/>
    </row>
    <row r="12" spans="1:6" ht="14.25">
      <c r="A12" s="299" t="s">
        <v>580</v>
      </c>
      <c r="B12" s="299"/>
      <c r="C12" s="299"/>
      <c r="D12" s="299"/>
      <c r="E12" s="299"/>
      <c r="F12" s="299"/>
    </row>
    <row r="14" spans="1:6">
      <c r="A14" s="126" t="s">
        <v>581</v>
      </c>
      <c r="B14" s="128" t="s">
        <v>578</v>
      </c>
      <c r="C14" s="296" t="s">
        <v>582</v>
      </c>
      <c r="D14" s="296"/>
      <c r="E14" s="296"/>
      <c r="F14" s="296"/>
    </row>
    <row r="15" spans="1:6" ht="27">
      <c r="A15" s="126" t="s">
        <v>583</v>
      </c>
      <c r="B15" s="128" t="s">
        <v>584</v>
      </c>
      <c r="C15" s="130" t="s">
        <v>585</v>
      </c>
      <c r="D15" s="130" t="s">
        <v>586</v>
      </c>
      <c r="E15" s="130" t="s">
        <v>587</v>
      </c>
      <c r="F15" s="130" t="s">
        <v>588</v>
      </c>
    </row>
    <row r="16" spans="1:6" ht="40.5">
      <c r="A16" s="126" t="s">
        <v>589</v>
      </c>
      <c r="B16" s="128" t="s">
        <v>590</v>
      </c>
    </row>
    <row r="17" spans="1:6" ht="27">
      <c r="A17" s="126" t="s">
        <v>591</v>
      </c>
      <c r="B17" s="128" t="s">
        <v>592</v>
      </c>
    </row>
    <row r="18" spans="1:6">
      <c r="A18" s="126" t="s">
        <v>593</v>
      </c>
      <c r="B18" s="128" t="s">
        <v>594</v>
      </c>
    </row>
    <row r="19" spans="1:6" ht="27">
      <c r="A19" s="126" t="s">
        <v>595</v>
      </c>
      <c r="B19" s="128" t="s">
        <v>574</v>
      </c>
    </row>
    <row r="20" spans="1:6">
      <c r="A20" s="296" t="s">
        <v>596</v>
      </c>
      <c r="B20" s="296"/>
    </row>
    <row r="21" spans="1:6">
      <c r="A21" s="297" t="s">
        <v>597</v>
      </c>
      <c r="B21" s="297"/>
      <c r="C21" s="131" t="s">
        <v>588</v>
      </c>
      <c r="D21" s="131" t="s">
        <v>588</v>
      </c>
      <c r="E21" s="132">
        <v>-9528</v>
      </c>
      <c r="F21" s="131" t="s">
        <v>588</v>
      </c>
    </row>
    <row r="24" spans="1:6" ht="14.25">
      <c r="A24" s="127" t="s">
        <v>576</v>
      </c>
      <c r="B24" s="299" t="s">
        <v>577</v>
      </c>
      <c r="C24" s="299"/>
      <c r="D24" s="299"/>
      <c r="E24" s="299"/>
      <c r="F24" s="299"/>
    </row>
    <row r="25" spans="1:6">
      <c r="A25" s="128" t="s">
        <v>598</v>
      </c>
      <c r="B25" s="300" t="s">
        <v>599</v>
      </c>
      <c r="C25" s="300"/>
      <c r="D25" s="300"/>
      <c r="E25" s="300"/>
      <c r="F25" s="300"/>
    </row>
    <row r="27" spans="1:6" ht="14.25">
      <c r="A27" s="299" t="s">
        <v>580</v>
      </c>
      <c r="B27" s="299"/>
      <c r="C27" s="299"/>
      <c r="D27" s="299"/>
      <c r="E27" s="299"/>
      <c r="F27" s="299"/>
    </row>
    <row r="29" spans="1:6">
      <c r="A29" s="126" t="s">
        <v>581</v>
      </c>
      <c r="B29" s="128" t="s">
        <v>598</v>
      </c>
      <c r="C29" s="296" t="s">
        <v>582</v>
      </c>
      <c r="D29" s="296"/>
      <c r="E29" s="296"/>
      <c r="F29" s="296"/>
    </row>
    <row r="30" spans="1:6" ht="27">
      <c r="A30" s="126" t="s">
        <v>583</v>
      </c>
      <c r="B30" s="128" t="s">
        <v>600</v>
      </c>
      <c r="C30" s="130" t="s">
        <v>585</v>
      </c>
      <c r="D30" s="130" t="s">
        <v>601</v>
      </c>
      <c r="E30" s="130" t="s">
        <v>602</v>
      </c>
      <c r="F30" s="130" t="s">
        <v>588</v>
      </c>
    </row>
    <row r="31" spans="1:6" ht="27">
      <c r="A31" s="126" t="s">
        <v>589</v>
      </c>
      <c r="B31" s="128" t="s">
        <v>603</v>
      </c>
    </row>
    <row r="32" spans="1:6" ht="54">
      <c r="A32" s="126" t="s">
        <v>591</v>
      </c>
      <c r="B32" s="128" t="s">
        <v>604</v>
      </c>
    </row>
    <row r="33" spans="1:6">
      <c r="A33" s="126" t="s">
        <v>593</v>
      </c>
      <c r="B33" s="128" t="s">
        <v>594</v>
      </c>
    </row>
    <row r="34" spans="1:6" ht="40.5">
      <c r="A34" s="126" t="s">
        <v>605</v>
      </c>
      <c r="B34" s="128" t="s">
        <v>606</v>
      </c>
    </row>
    <row r="35" spans="1:6">
      <c r="A35" s="296" t="s">
        <v>596</v>
      </c>
      <c r="B35" s="296"/>
    </row>
    <row r="36" spans="1:6">
      <c r="A36" s="300" t="s">
        <v>607</v>
      </c>
      <c r="B36" s="300"/>
      <c r="C36" s="131" t="s">
        <v>588</v>
      </c>
      <c r="D36" s="131" t="s">
        <v>588</v>
      </c>
      <c r="E36" s="131">
        <v>-1111</v>
      </c>
      <c r="F36" s="131" t="s">
        <v>588</v>
      </c>
    </row>
    <row r="37" spans="1:6">
      <c r="A37" s="300" t="s">
        <v>608</v>
      </c>
      <c r="B37" s="300"/>
      <c r="C37" s="131" t="s">
        <v>588</v>
      </c>
      <c r="D37" s="131" t="s">
        <v>588</v>
      </c>
      <c r="E37" s="131" t="s">
        <v>588</v>
      </c>
      <c r="F37" s="131" t="s">
        <v>588</v>
      </c>
    </row>
    <row r="38" spans="1:6">
      <c r="A38" s="300" t="s">
        <v>609</v>
      </c>
      <c r="B38" s="300"/>
      <c r="C38" s="131" t="s">
        <v>588</v>
      </c>
      <c r="D38" s="131" t="s">
        <v>588</v>
      </c>
      <c r="E38" s="131">
        <v>-6</v>
      </c>
      <c r="F38" s="131" t="s">
        <v>588</v>
      </c>
    </row>
    <row r="39" spans="1:6">
      <c r="A39" s="300" t="s">
        <v>610</v>
      </c>
      <c r="B39" s="300"/>
      <c r="C39" s="131" t="s">
        <v>588</v>
      </c>
      <c r="D39" s="131" t="s">
        <v>588</v>
      </c>
      <c r="E39" s="131" t="s">
        <v>588</v>
      </c>
      <c r="F39" s="131" t="s">
        <v>588</v>
      </c>
    </row>
    <row r="40" spans="1:6">
      <c r="A40" s="297" t="s">
        <v>611</v>
      </c>
      <c r="B40" s="297"/>
      <c r="C40" s="131" t="s">
        <v>588</v>
      </c>
      <c r="D40" s="131" t="s">
        <v>588</v>
      </c>
      <c r="E40" s="132">
        <v>-11000</v>
      </c>
      <c r="F40" s="131" t="s">
        <v>588</v>
      </c>
    </row>
    <row r="43" spans="1:6" ht="14.25">
      <c r="A43" s="127" t="s">
        <v>576</v>
      </c>
      <c r="B43" s="299" t="s">
        <v>577</v>
      </c>
      <c r="C43" s="299"/>
      <c r="D43" s="299"/>
      <c r="E43" s="299"/>
      <c r="F43" s="299"/>
    </row>
    <row r="44" spans="1:6">
      <c r="A44" s="128" t="s">
        <v>612</v>
      </c>
      <c r="B44" s="300" t="s">
        <v>613</v>
      </c>
      <c r="C44" s="300"/>
      <c r="D44" s="300"/>
      <c r="E44" s="300"/>
      <c r="F44" s="300"/>
    </row>
    <row r="46" spans="1:6" ht="14.25">
      <c r="A46" s="299" t="s">
        <v>580</v>
      </c>
      <c r="B46" s="299"/>
      <c r="C46" s="299"/>
      <c r="D46" s="299"/>
      <c r="E46" s="299"/>
      <c r="F46" s="299"/>
    </row>
    <row r="48" spans="1:6">
      <c r="A48" s="126" t="s">
        <v>581</v>
      </c>
      <c r="B48" s="128" t="s">
        <v>612</v>
      </c>
      <c r="C48" s="296" t="s">
        <v>582</v>
      </c>
      <c r="D48" s="296"/>
      <c r="E48" s="296"/>
      <c r="F48" s="296"/>
    </row>
    <row r="49" spans="1:6" ht="27">
      <c r="A49" s="126" t="s">
        <v>583</v>
      </c>
      <c r="B49" s="128" t="s">
        <v>614</v>
      </c>
      <c r="C49" s="130" t="s">
        <v>585</v>
      </c>
      <c r="D49" s="130" t="s">
        <v>601</v>
      </c>
      <c r="E49" s="130" t="s">
        <v>602</v>
      </c>
      <c r="F49" s="130" t="s">
        <v>588</v>
      </c>
    </row>
    <row r="50" spans="1:6" ht="54">
      <c r="A50" s="126" t="s">
        <v>589</v>
      </c>
      <c r="B50" s="128" t="s">
        <v>615</v>
      </c>
    </row>
    <row r="51" spans="1:6" ht="81">
      <c r="A51" s="126" t="s">
        <v>591</v>
      </c>
      <c r="B51" s="128" t="s">
        <v>616</v>
      </c>
    </row>
    <row r="52" spans="1:6">
      <c r="A52" s="126" t="s">
        <v>593</v>
      </c>
      <c r="B52" s="128" t="s">
        <v>594</v>
      </c>
    </row>
    <row r="53" spans="1:6" ht="27">
      <c r="A53" s="126" t="s">
        <v>617</v>
      </c>
      <c r="B53" s="128" t="s">
        <v>574</v>
      </c>
    </row>
    <row r="54" spans="1:6">
      <c r="A54" s="296" t="s">
        <v>596</v>
      </c>
      <c r="B54" s="296"/>
    </row>
    <row r="55" spans="1:6">
      <c r="A55" s="300" t="s">
        <v>618</v>
      </c>
      <c r="B55" s="300"/>
      <c r="C55" s="131" t="s">
        <v>588</v>
      </c>
      <c r="D55" s="131" t="s">
        <v>588</v>
      </c>
      <c r="E55" s="131" t="s">
        <v>588</v>
      </c>
      <c r="F55" s="131" t="s">
        <v>588</v>
      </c>
    </row>
    <row r="56" spans="1:6">
      <c r="A56" s="300" t="s">
        <v>619</v>
      </c>
      <c r="B56" s="300"/>
      <c r="C56" s="131" t="s">
        <v>588</v>
      </c>
      <c r="D56" s="131" t="s">
        <v>588</v>
      </c>
      <c r="E56" s="131" t="s">
        <v>588</v>
      </c>
      <c r="F56" s="131" t="s">
        <v>588</v>
      </c>
    </row>
    <row r="57" spans="1:6">
      <c r="A57" s="300" t="s">
        <v>620</v>
      </c>
      <c r="B57" s="300"/>
      <c r="C57" s="131" t="s">
        <v>588</v>
      </c>
      <c r="D57" s="131" t="s">
        <v>588</v>
      </c>
      <c r="E57" s="131" t="s">
        <v>588</v>
      </c>
      <c r="F57" s="131" t="s">
        <v>588</v>
      </c>
    </row>
    <row r="58" spans="1:6">
      <c r="A58" s="297" t="s">
        <v>611</v>
      </c>
      <c r="B58" s="297"/>
      <c r="C58" s="131" t="s">
        <v>588</v>
      </c>
      <c r="D58" s="131" t="s">
        <v>588</v>
      </c>
      <c r="E58" s="132">
        <v>-5318.8</v>
      </c>
      <c r="F58" s="131" t="s">
        <v>588</v>
      </c>
    </row>
    <row r="61" spans="1:6" ht="14.25">
      <c r="A61" s="127" t="s">
        <v>576</v>
      </c>
      <c r="B61" s="299" t="s">
        <v>577</v>
      </c>
      <c r="C61" s="299"/>
      <c r="D61" s="299"/>
      <c r="E61" s="299"/>
      <c r="F61" s="299"/>
    </row>
    <row r="62" spans="1:6">
      <c r="A62" s="128" t="s">
        <v>621</v>
      </c>
      <c r="B62" s="300" t="s">
        <v>622</v>
      </c>
      <c r="C62" s="300"/>
      <c r="D62" s="300"/>
      <c r="E62" s="300"/>
      <c r="F62" s="300"/>
    </row>
    <row r="64" spans="1:6" ht="14.25">
      <c r="A64" s="299" t="s">
        <v>580</v>
      </c>
      <c r="B64" s="299"/>
      <c r="C64" s="299"/>
      <c r="D64" s="299"/>
      <c r="E64" s="299"/>
      <c r="F64" s="299"/>
    </row>
    <row r="66" spans="1:6">
      <c r="A66" s="126" t="s">
        <v>581</v>
      </c>
      <c r="B66" s="128" t="s">
        <v>621</v>
      </c>
      <c r="C66" s="296" t="s">
        <v>582</v>
      </c>
      <c r="D66" s="296"/>
      <c r="E66" s="296"/>
      <c r="F66" s="296"/>
    </row>
    <row r="67" spans="1:6" ht="27">
      <c r="A67" s="126" t="s">
        <v>583</v>
      </c>
      <c r="B67" s="128" t="s">
        <v>600</v>
      </c>
      <c r="C67" s="130" t="s">
        <v>585</v>
      </c>
      <c r="D67" s="130" t="s">
        <v>586</v>
      </c>
      <c r="E67" s="130" t="s">
        <v>587</v>
      </c>
      <c r="F67" s="130" t="s">
        <v>588</v>
      </c>
    </row>
    <row r="68" spans="1:6" ht="27">
      <c r="A68" s="126" t="s">
        <v>589</v>
      </c>
      <c r="B68" s="128" t="s">
        <v>623</v>
      </c>
    </row>
    <row r="69" spans="1:6" ht="40.5">
      <c r="A69" s="126" t="s">
        <v>591</v>
      </c>
      <c r="B69" s="128" t="s">
        <v>624</v>
      </c>
    </row>
    <row r="70" spans="1:6">
      <c r="A70" s="126" t="s">
        <v>593</v>
      </c>
      <c r="B70" s="128" t="s">
        <v>594</v>
      </c>
    </row>
    <row r="71" spans="1:6" ht="27">
      <c r="A71" s="126" t="s">
        <v>595</v>
      </c>
      <c r="B71" s="128" t="s">
        <v>625</v>
      </c>
    </row>
    <row r="72" spans="1:6">
      <c r="A72" s="296" t="s">
        <v>596</v>
      </c>
      <c r="B72" s="296"/>
    </row>
    <row r="73" spans="1:6">
      <c r="A73" s="297" t="s">
        <v>611</v>
      </c>
      <c r="B73" s="297"/>
      <c r="C73" s="131" t="s">
        <v>588</v>
      </c>
      <c r="D73" s="131" t="s">
        <v>588</v>
      </c>
      <c r="E73" s="132">
        <v>-11500</v>
      </c>
      <c r="F73" s="131" t="s">
        <v>588</v>
      </c>
    </row>
    <row r="75" spans="1:6">
      <c r="A75" s="126" t="s">
        <v>581</v>
      </c>
      <c r="B75" s="128" t="s">
        <v>621</v>
      </c>
      <c r="C75" s="296" t="s">
        <v>582</v>
      </c>
      <c r="D75" s="296"/>
      <c r="E75" s="296"/>
      <c r="F75" s="296"/>
    </row>
    <row r="76" spans="1:6" ht="27">
      <c r="A76" s="126" t="s">
        <v>583</v>
      </c>
      <c r="B76" s="128" t="s">
        <v>584</v>
      </c>
      <c r="C76" s="130" t="s">
        <v>585</v>
      </c>
      <c r="D76" s="130" t="s">
        <v>586</v>
      </c>
      <c r="E76" s="130" t="s">
        <v>587</v>
      </c>
      <c r="F76" s="130" t="s">
        <v>588</v>
      </c>
    </row>
    <row r="77" spans="1:6" ht="27">
      <c r="A77" s="126" t="s">
        <v>589</v>
      </c>
      <c r="B77" s="128" t="s">
        <v>626</v>
      </c>
    </row>
    <row r="78" spans="1:6" ht="40.5">
      <c r="A78" s="126" t="s">
        <v>591</v>
      </c>
      <c r="B78" s="128" t="s">
        <v>627</v>
      </c>
    </row>
    <row r="79" spans="1:6">
      <c r="A79" s="126" t="s">
        <v>593</v>
      </c>
      <c r="B79" s="128" t="s">
        <v>594</v>
      </c>
    </row>
    <row r="80" spans="1:6" ht="27">
      <c r="A80" s="126" t="s">
        <v>595</v>
      </c>
      <c r="B80" s="128" t="s">
        <v>628</v>
      </c>
    </row>
    <row r="81" spans="1:6">
      <c r="A81" s="296" t="s">
        <v>596</v>
      </c>
      <c r="B81" s="296"/>
    </row>
    <row r="82" spans="1:6">
      <c r="A82" s="297" t="s">
        <v>611</v>
      </c>
      <c r="B82" s="297"/>
      <c r="C82" s="131" t="s">
        <v>588</v>
      </c>
      <c r="D82" s="131" t="s">
        <v>588</v>
      </c>
      <c r="E82" s="132">
        <v>-8523.1</v>
      </c>
      <c r="F82" s="131" t="s">
        <v>588</v>
      </c>
    </row>
    <row r="84" spans="1:6">
      <c r="A84" s="126" t="s">
        <v>581</v>
      </c>
      <c r="B84" s="128" t="s">
        <v>621</v>
      </c>
      <c r="C84" s="296" t="s">
        <v>582</v>
      </c>
      <c r="D84" s="296"/>
      <c r="E84" s="296"/>
      <c r="F84" s="296"/>
    </row>
    <row r="85" spans="1:6" ht="27">
      <c r="A85" s="126" t="s">
        <v>583</v>
      </c>
      <c r="B85" s="128" t="s">
        <v>629</v>
      </c>
      <c r="C85" s="130" t="s">
        <v>585</v>
      </c>
      <c r="D85" s="130" t="s">
        <v>586</v>
      </c>
      <c r="E85" s="130" t="s">
        <v>587</v>
      </c>
      <c r="F85" s="130" t="s">
        <v>588</v>
      </c>
    </row>
    <row r="86" spans="1:6" ht="27">
      <c r="A86" s="126" t="s">
        <v>589</v>
      </c>
      <c r="B86" s="128" t="s">
        <v>630</v>
      </c>
    </row>
    <row r="87" spans="1:6" ht="27">
      <c r="A87" s="126" t="s">
        <v>591</v>
      </c>
      <c r="B87" s="128" t="s">
        <v>631</v>
      </c>
    </row>
    <row r="88" spans="1:6">
      <c r="A88" s="126" t="s">
        <v>593</v>
      </c>
      <c r="B88" s="128" t="s">
        <v>594</v>
      </c>
    </row>
    <row r="89" spans="1:6" ht="27">
      <c r="A89" s="126" t="s">
        <v>595</v>
      </c>
      <c r="B89" s="128" t="s">
        <v>632</v>
      </c>
    </row>
    <row r="90" spans="1:6">
      <c r="A90" s="296" t="s">
        <v>596</v>
      </c>
      <c r="B90" s="296"/>
    </row>
    <row r="91" spans="1:6">
      <c r="A91" s="297" t="s">
        <v>611</v>
      </c>
      <c r="B91" s="297"/>
      <c r="C91" s="131" t="s">
        <v>588</v>
      </c>
      <c r="D91" s="131" t="s">
        <v>588</v>
      </c>
      <c r="E91" s="132">
        <v>-2218.8000000000002</v>
      </c>
      <c r="F91" s="131" t="s">
        <v>588</v>
      </c>
    </row>
    <row r="93" spans="1:6">
      <c r="A93" s="126" t="s">
        <v>581</v>
      </c>
      <c r="B93" s="128" t="s">
        <v>621</v>
      </c>
      <c r="C93" s="296" t="s">
        <v>582</v>
      </c>
      <c r="D93" s="296"/>
      <c r="E93" s="296"/>
      <c r="F93" s="296"/>
    </row>
    <row r="94" spans="1:6" ht="27">
      <c r="A94" s="126" t="s">
        <v>583</v>
      </c>
      <c r="B94" s="128" t="s">
        <v>614</v>
      </c>
      <c r="C94" s="130" t="s">
        <v>585</v>
      </c>
      <c r="D94" s="130" t="s">
        <v>586</v>
      </c>
      <c r="E94" s="130" t="s">
        <v>587</v>
      </c>
      <c r="F94" s="130" t="s">
        <v>588</v>
      </c>
    </row>
    <row r="95" spans="1:6">
      <c r="A95" s="126" t="s">
        <v>589</v>
      </c>
      <c r="B95" s="128" t="s">
        <v>633</v>
      </c>
    </row>
    <row r="96" spans="1:6" ht="40.5">
      <c r="A96" s="126" t="s">
        <v>591</v>
      </c>
      <c r="B96" s="128" t="s">
        <v>634</v>
      </c>
    </row>
    <row r="97" spans="1:6">
      <c r="A97" s="126" t="s">
        <v>593</v>
      </c>
      <c r="B97" s="128" t="s">
        <v>594</v>
      </c>
    </row>
    <row r="98" spans="1:6" ht="27">
      <c r="A98" s="126" t="s">
        <v>595</v>
      </c>
      <c r="B98" s="128" t="s">
        <v>635</v>
      </c>
    </row>
    <row r="99" spans="1:6">
      <c r="A99" s="296" t="s">
        <v>596</v>
      </c>
      <c r="B99" s="296"/>
    </row>
    <row r="100" spans="1:6">
      <c r="A100" s="297" t="s">
        <v>611</v>
      </c>
      <c r="B100" s="297"/>
      <c r="C100" s="131" t="s">
        <v>588</v>
      </c>
      <c r="D100" s="131" t="s">
        <v>588</v>
      </c>
      <c r="E100" s="132">
        <v>-1500</v>
      </c>
      <c r="F100" s="131" t="s">
        <v>588</v>
      </c>
    </row>
    <row r="102" spans="1:6">
      <c r="A102" s="126" t="s">
        <v>581</v>
      </c>
      <c r="B102" s="128" t="s">
        <v>621</v>
      </c>
      <c r="C102" s="296" t="s">
        <v>582</v>
      </c>
      <c r="D102" s="296"/>
      <c r="E102" s="296"/>
      <c r="F102" s="296"/>
    </row>
    <row r="103" spans="1:6" ht="27">
      <c r="A103" s="126" t="s">
        <v>583</v>
      </c>
      <c r="B103" s="128" t="s">
        <v>636</v>
      </c>
      <c r="C103" s="130" t="s">
        <v>585</v>
      </c>
      <c r="D103" s="130" t="s">
        <v>586</v>
      </c>
      <c r="E103" s="130" t="s">
        <v>587</v>
      </c>
      <c r="F103" s="130" t="s">
        <v>588</v>
      </c>
    </row>
    <row r="104" spans="1:6" ht="27">
      <c r="A104" s="126" t="s">
        <v>589</v>
      </c>
      <c r="B104" s="128" t="s">
        <v>637</v>
      </c>
    </row>
    <row r="105" spans="1:6" ht="67.5">
      <c r="A105" s="126" t="s">
        <v>591</v>
      </c>
      <c r="B105" s="128" t="s">
        <v>638</v>
      </c>
    </row>
    <row r="106" spans="1:6">
      <c r="A106" s="126" t="s">
        <v>593</v>
      </c>
      <c r="B106" s="128" t="s">
        <v>594</v>
      </c>
    </row>
    <row r="107" spans="1:6" ht="27">
      <c r="A107" s="126" t="s">
        <v>595</v>
      </c>
      <c r="B107" s="128" t="s">
        <v>639</v>
      </c>
    </row>
    <row r="108" spans="1:6">
      <c r="A108" s="296" t="s">
        <v>596</v>
      </c>
      <c r="B108" s="296"/>
    </row>
    <row r="109" spans="1:6">
      <c r="A109" s="297" t="s">
        <v>611</v>
      </c>
      <c r="B109" s="297"/>
      <c r="C109" s="131" t="s">
        <v>588</v>
      </c>
      <c r="D109" s="131" t="s">
        <v>588</v>
      </c>
      <c r="E109" s="132">
        <v>-13347.5</v>
      </c>
      <c r="F109" s="131" t="s">
        <v>588</v>
      </c>
    </row>
    <row r="112" spans="1:6" ht="14.25">
      <c r="A112" s="127" t="s">
        <v>576</v>
      </c>
      <c r="B112" s="299" t="s">
        <v>577</v>
      </c>
      <c r="C112" s="299"/>
      <c r="D112" s="299"/>
      <c r="E112" s="299"/>
      <c r="F112" s="299"/>
    </row>
    <row r="113" spans="1:6">
      <c r="A113" s="128" t="s">
        <v>640</v>
      </c>
      <c r="B113" s="300" t="s">
        <v>641</v>
      </c>
      <c r="C113" s="300"/>
      <c r="D113" s="300"/>
      <c r="E113" s="300"/>
      <c r="F113" s="300"/>
    </row>
    <row r="115" spans="1:6" ht="14.25">
      <c r="A115" s="299" t="s">
        <v>580</v>
      </c>
      <c r="B115" s="299"/>
      <c r="C115" s="299"/>
      <c r="D115" s="299"/>
      <c r="E115" s="299"/>
      <c r="F115" s="299"/>
    </row>
    <row r="117" spans="1:6">
      <c r="A117" s="126" t="s">
        <v>581</v>
      </c>
      <c r="B117" s="128" t="s">
        <v>640</v>
      </c>
      <c r="C117" s="296" t="s">
        <v>582</v>
      </c>
      <c r="D117" s="296"/>
      <c r="E117" s="296"/>
      <c r="F117" s="296"/>
    </row>
    <row r="118" spans="1:6" ht="27">
      <c r="A118" s="126" t="s">
        <v>583</v>
      </c>
      <c r="B118" s="128" t="s">
        <v>629</v>
      </c>
      <c r="C118" s="130" t="s">
        <v>585</v>
      </c>
      <c r="D118" s="130" t="s">
        <v>586</v>
      </c>
      <c r="E118" s="130" t="s">
        <v>642</v>
      </c>
      <c r="F118" s="130" t="s">
        <v>588</v>
      </c>
    </row>
    <row r="119" spans="1:6" ht="67.5">
      <c r="A119" s="126" t="s">
        <v>589</v>
      </c>
      <c r="B119" s="128" t="s">
        <v>643</v>
      </c>
    </row>
    <row r="120" spans="1:6" ht="81">
      <c r="A120" s="126" t="s">
        <v>591</v>
      </c>
      <c r="B120" s="128" t="s">
        <v>644</v>
      </c>
    </row>
    <row r="121" spans="1:6">
      <c r="A121" s="126" t="s">
        <v>593</v>
      </c>
      <c r="B121" s="128" t="s">
        <v>594</v>
      </c>
    </row>
    <row r="122" spans="1:6" ht="27">
      <c r="A122" s="126" t="s">
        <v>595</v>
      </c>
      <c r="B122" s="128" t="s">
        <v>645</v>
      </c>
    </row>
    <row r="123" spans="1:6">
      <c r="A123" s="296" t="s">
        <v>596</v>
      </c>
      <c r="B123" s="296"/>
    </row>
    <row r="124" spans="1:6">
      <c r="A124" s="300" t="s">
        <v>646</v>
      </c>
      <c r="B124" s="300"/>
      <c r="C124" s="131" t="s">
        <v>588</v>
      </c>
      <c r="D124" s="131" t="s">
        <v>588</v>
      </c>
      <c r="E124" s="131" t="s">
        <v>588</v>
      </c>
      <c r="F124" s="131" t="s">
        <v>588</v>
      </c>
    </row>
    <row r="125" spans="1:6">
      <c r="A125" s="300" t="s">
        <v>647</v>
      </c>
      <c r="B125" s="300"/>
      <c r="C125" s="131" t="s">
        <v>588</v>
      </c>
      <c r="D125" s="131" t="s">
        <v>588</v>
      </c>
      <c r="E125" s="131" t="s">
        <v>588</v>
      </c>
      <c r="F125" s="131" t="s">
        <v>588</v>
      </c>
    </row>
    <row r="126" spans="1:6">
      <c r="A126" s="300" t="s">
        <v>648</v>
      </c>
      <c r="B126" s="300"/>
      <c r="C126" s="131" t="s">
        <v>588</v>
      </c>
      <c r="D126" s="131" t="s">
        <v>588</v>
      </c>
      <c r="E126" s="131" t="s">
        <v>588</v>
      </c>
      <c r="F126" s="131" t="s">
        <v>588</v>
      </c>
    </row>
    <row r="127" spans="1:6">
      <c r="A127" s="300" t="s">
        <v>649</v>
      </c>
      <c r="B127" s="300"/>
      <c r="C127" s="131" t="s">
        <v>588</v>
      </c>
      <c r="D127" s="131" t="s">
        <v>588</v>
      </c>
      <c r="E127" s="131" t="s">
        <v>588</v>
      </c>
      <c r="F127" s="131" t="s">
        <v>588</v>
      </c>
    </row>
    <row r="128" spans="1:6">
      <c r="A128" s="300" t="s">
        <v>650</v>
      </c>
      <c r="B128" s="300"/>
      <c r="C128" s="131" t="s">
        <v>588</v>
      </c>
      <c r="D128" s="131" t="s">
        <v>588</v>
      </c>
      <c r="E128" s="132">
        <v>-2</v>
      </c>
      <c r="F128" s="131" t="s">
        <v>588</v>
      </c>
    </row>
    <row r="129" spans="1:6">
      <c r="A129" s="300" t="s">
        <v>651</v>
      </c>
      <c r="B129" s="300"/>
      <c r="C129" s="131" t="s">
        <v>588</v>
      </c>
      <c r="D129" s="131" t="s">
        <v>588</v>
      </c>
      <c r="E129" s="131" t="s">
        <v>588</v>
      </c>
      <c r="F129" s="131" t="s">
        <v>588</v>
      </c>
    </row>
    <row r="130" spans="1:6">
      <c r="A130" s="300" t="s">
        <v>652</v>
      </c>
      <c r="B130" s="300"/>
      <c r="C130" s="131" t="s">
        <v>588</v>
      </c>
      <c r="D130" s="131" t="s">
        <v>588</v>
      </c>
      <c r="E130" s="131" t="s">
        <v>588</v>
      </c>
      <c r="F130" s="131" t="s">
        <v>588</v>
      </c>
    </row>
    <row r="131" spans="1:6" ht="27" customHeight="1">
      <c r="A131" s="300" t="s">
        <v>653</v>
      </c>
      <c r="B131" s="300"/>
      <c r="C131" s="131" t="s">
        <v>588</v>
      </c>
      <c r="D131" s="131" t="s">
        <v>588</v>
      </c>
      <c r="E131" s="132">
        <v>-30</v>
      </c>
      <c r="F131" s="131" t="s">
        <v>588</v>
      </c>
    </row>
    <row r="132" spans="1:6">
      <c r="A132" s="300" t="s">
        <v>654</v>
      </c>
      <c r="B132" s="300"/>
      <c r="C132" s="131" t="s">
        <v>588</v>
      </c>
      <c r="D132" s="131" t="s">
        <v>588</v>
      </c>
      <c r="E132" s="131" t="s">
        <v>588</v>
      </c>
      <c r="F132" s="131" t="s">
        <v>588</v>
      </c>
    </row>
    <row r="133" spans="1:6">
      <c r="A133" s="297" t="s">
        <v>611</v>
      </c>
      <c r="B133" s="297"/>
      <c r="C133" s="131" t="s">
        <v>588</v>
      </c>
      <c r="D133" s="131" t="s">
        <v>588</v>
      </c>
      <c r="E133" s="132">
        <v>-8621.2000000000007</v>
      </c>
      <c r="F133" s="131" t="s">
        <v>588</v>
      </c>
    </row>
    <row r="136" spans="1:6" ht="14.25">
      <c r="A136" s="127" t="s">
        <v>576</v>
      </c>
      <c r="B136" s="299" t="s">
        <v>577</v>
      </c>
      <c r="C136" s="299"/>
      <c r="D136" s="299"/>
      <c r="E136" s="299"/>
      <c r="F136" s="299"/>
    </row>
    <row r="137" spans="1:6">
      <c r="A137" s="128" t="s">
        <v>655</v>
      </c>
      <c r="B137" s="300" t="s">
        <v>656</v>
      </c>
      <c r="C137" s="300"/>
      <c r="D137" s="300"/>
      <c r="E137" s="300"/>
      <c r="F137" s="300"/>
    </row>
    <row r="139" spans="1:6" ht="14.25">
      <c r="A139" s="299" t="s">
        <v>580</v>
      </c>
      <c r="B139" s="299"/>
      <c r="C139" s="299"/>
      <c r="D139" s="299"/>
      <c r="E139" s="299"/>
      <c r="F139" s="299"/>
    </row>
    <row r="141" spans="1:6">
      <c r="A141" s="126" t="s">
        <v>581</v>
      </c>
      <c r="B141" s="128" t="s">
        <v>655</v>
      </c>
      <c r="C141" s="296" t="s">
        <v>582</v>
      </c>
      <c r="D141" s="296"/>
      <c r="E141" s="296"/>
      <c r="F141" s="296"/>
    </row>
    <row r="142" spans="1:6" ht="27">
      <c r="A142" s="126" t="s">
        <v>583</v>
      </c>
      <c r="B142" s="128" t="s">
        <v>600</v>
      </c>
      <c r="C142" s="130" t="s">
        <v>585</v>
      </c>
      <c r="D142" s="130" t="s">
        <v>657</v>
      </c>
      <c r="E142" s="130" t="s">
        <v>658</v>
      </c>
      <c r="F142" s="130" t="s">
        <v>588</v>
      </c>
    </row>
    <row r="143" spans="1:6" ht="54">
      <c r="A143" s="126" t="s">
        <v>589</v>
      </c>
      <c r="B143" s="128" t="s">
        <v>659</v>
      </c>
    </row>
    <row r="144" spans="1:6" ht="94.5">
      <c r="A144" s="126" t="s">
        <v>591</v>
      </c>
      <c r="B144" s="128" t="s">
        <v>660</v>
      </c>
    </row>
    <row r="145" spans="1:6">
      <c r="A145" s="126" t="s">
        <v>593</v>
      </c>
      <c r="B145" s="128" t="s">
        <v>594</v>
      </c>
    </row>
    <row r="146" spans="1:6" ht="40.5">
      <c r="A146" s="126" t="s">
        <v>661</v>
      </c>
      <c r="B146" s="128" t="s">
        <v>662</v>
      </c>
    </row>
    <row r="147" spans="1:6">
      <c r="A147" s="296" t="s">
        <v>596</v>
      </c>
      <c r="B147" s="296"/>
    </row>
    <row r="148" spans="1:6">
      <c r="A148" s="300" t="s">
        <v>663</v>
      </c>
      <c r="B148" s="300"/>
      <c r="C148" s="131" t="s">
        <v>588</v>
      </c>
      <c r="D148" s="131" t="s">
        <v>588</v>
      </c>
      <c r="E148" s="131" t="s">
        <v>588</v>
      </c>
      <c r="F148" s="131" t="s">
        <v>588</v>
      </c>
    </row>
    <row r="149" spans="1:6">
      <c r="A149" s="300" t="s">
        <v>664</v>
      </c>
      <c r="B149" s="300"/>
      <c r="C149" s="131" t="s">
        <v>588</v>
      </c>
      <c r="D149" s="131" t="s">
        <v>588</v>
      </c>
      <c r="E149" s="131" t="s">
        <v>588</v>
      </c>
      <c r="F149" s="131" t="s">
        <v>588</v>
      </c>
    </row>
    <row r="150" spans="1:6">
      <c r="A150" s="297" t="s">
        <v>597</v>
      </c>
      <c r="B150" s="297"/>
      <c r="C150" s="131" t="s">
        <v>588</v>
      </c>
      <c r="D150" s="131" t="s">
        <v>588</v>
      </c>
      <c r="E150" s="132">
        <v>-30000</v>
      </c>
      <c r="F150" s="131" t="s">
        <v>588</v>
      </c>
    </row>
    <row r="152" spans="1:6">
      <c r="A152" s="126" t="s">
        <v>581</v>
      </c>
      <c r="B152" s="128" t="s">
        <v>655</v>
      </c>
      <c r="C152" s="296" t="s">
        <v>582</v>
      </c>
      <c r="D152" s="296"/>
      <c r="E152" s="296"/>
      <c r="F152" s="296"/>
    </row>
    <row r="153" spans="1:6" ht="27">
      <c r="A153" s="126" t="s">
        <v>583</v>
      </c>
      <c r="B153" s="128" t="s">
        <v>665</v>
      </c>
      <c r="C153" s="130" t="s">
        <v>666</v>
      </c>
      <c r="D153" s="130" t="s">
        <v>667</v>
      </c>
      <c r="E153" s="130" t="s">
        <v>642</v>
      </c>
      <c r="F153" s="130" t="s">
        <v>588</v>
      </c>
    </row>
    <row r="154" spans="1:6" ht="40.5">
      <c r="A154" s="126" t="s">
        <v>589</v>
      </c>
      <c r="B154" s="128" t="s">
        <v>668</v>
      </c>
    </row>
    <row r="155" spans="1:6" ht="40.5">
      <c r="A155" s="126" t="s">
        <v>591</v>
      </c>
      <c r="B155" s="128" t="s">
        <v>668</v>
      </c>
    </row>
    <row r="156" spans="1:6">
      <c r="A156" s="126" t="s">
        <v>593</v>
      </c>
      <c r="B156" s="128" t="s">
        <v>669</v>
      </c>
    </row>
    <row r="157" spans="1:6" ht="40.5">
      <c r="A157" s="126" t="s">
        <v>670</v>
      </c>
      <c r="B157" s="128" t="s">
        <v>671</v>
      </c>
    </row>
    <row r="158" spans="1:6">
      <c r="A158" s="296" t="s">
        <v>596</v>
      </c>
      <c r="B158" s="296"/>
    </row>
    <row r="159" spans="1:6">
      <c r="A159" s="300" t="s">
        <v>672</v>
      </c>
      <c r="B159" s="300"/>
      <c r="C159" s="131" t="s">
        <v>588</v>
      </c>
      <c r="D159" s="131" t="s">
        <v>588</v>
      </c>
      <c r="E159" s="131" t="s">
        <v>588</v>
      </c>
      <c r="F159" s="131" t="s">
        <v>588</v>
      </c>
    </row>
    <row r="160" spans="1:6">
      <c r="A160" s="300" t="s">
        <v>664</v>
      </c>
      <c r="B160" s="300"/>
      <c r="C160" s="131" t="s">
        <v>588</v>
      </c>
      <c r="D160" s="131" t="s">
        <v>588</v>
      </c>
      <c r="E160" s="131" t="s">
        <v>588</v>
      </c>
      <c r="F160" s="131" t="s">
        <v>588</v>
      </c>
    </row>
    <row r="161" spans="1:6">
      <c r="A161" s="297" t="s">
        <v>597</v>
      </c>
      <c r="B161" s="297"/>
      <c r="C161" s="131" t="s">
        <v>588</v>
      </c>
      <c r="D161" s="131" t="s">
        <v>588</v>
      </c>
      <c r="E161" s="132">
        <v>-67000</v>
      </c>
      <c r="F161" s="131" t="s">
        <v>588</v>
      </c>
    </row>
    <row r="164" spans="1:6">
      <c r="E164" s="126" t="s">
        <v>673</v>
      </c>
    </row>
    <row r="165" spans="1:6" ht="14.25">
      <c r="A165" s="298" t="s">
        <v>674</v>
      </c>
      <c r="B165" s="298"/>
      <c r="C165" s="298"/>
      <c r="D165" s="298"/>
      <c r="E165" s="298"/>
      <c r="F165" s="298"/>
    </row>
    <row r="166" spans="1:6" ht="14.25">
      <c r="A166" s="299" t="s">
        <v>575</v>
      </c>
      <c r="B166" s="299"/>
      <c r="C166" s="299"/>
      <c r="D166" s="299"/>
      <c r="E166" s="299"/>
      <c r="F166" s="299"/>
    </row>
    <row r="168" spans="1:6" ht="14.25">
      <c r="A168" s="127" t="s">
        <v>576</v>
      </c>
      <c r="B168" s="299" t="s">
        <v>577</v>
      </c>
      <c r="C168" s="299"/>
      <c r="D168" s="299"/>
      <c r="E168" s="299"/>
      <c r="F168" s="299"/>
    </row>
    <row r="169" spans="1:6">
      <c r="A169" s="128" t="s">
        <v>675</v>
      </c>
      <c r="B169" s="300" t="s">
        <v>676</v>
      </c>
      <c r="C169" s="300"/>
      <c r="D169" s="300"/>
      <c r="E169" s="300"/>
      <c r="F169" s="300"/>
    </row>
    <row r="171" spans="1:6" ht="14.25">
      <c r="A171" s="299" t="s">
        <v>580</v>
      </c>
      <c r="B171" s="299"/>
      <c r="C171" s="299"/>
      <c r="D171" s="299"/>
      <c r="E171" s="299"/>
      <c r="F171" s="299"/>
    </row>
    <row r="173" spans="1:6">
      <c r="A173" s="126" t="s">
        <v>581</v>
      </c>
      <c r="B173" s="128" t="s">
        <v>675</v>
      </c>
      <c r="C173" s="296" t="s">
        <v>582</v>
      </c>
      <c r="D173" s="296"/>
      <c r="E173" s="296"/>
      <c r="F173" s="296"/>
    </row>
    <row r="174" spans="1:6" ht="27">
      <c r="A174" s="126" t="s">
        <v>583</v>
      </c>
      <c r="B174" s="128" t="s">
        <v>600</v>
      </c>
      <c r="C174" s="130" t="s">
        <v>585</v>
      </c>
      <c r="D174" s="130" t="s">
        <v>601</v>
      </c>
      <c r="E174" s="130" t="s">
        <v>602</v>
      </c>
      <c r="F174" s="130" t="s">
        <v>588</v>
      </c>
    </row>
    <row r="175" spans="1:6" ht="40.5">
      <c r="A175" s="126" t="s">
        <v>589</v>
      </c>
      <c r="B175" s="128" t="s">
        <v>677</v>
      </c>
    </row>
    <row r="176" spans="1:6" ht="40.5">
      <c r="A176" s="126" t="s">
        <v>591</v>
      </c>
      <c r="B176" s="128" t="s">
        <v>678</v>
      </c>
    </row>
    <row r="177" spans="1:6">
      <c r="A177" s="126" t="s">
        <v>593</v>
      </c>
      <c r="B177" s="128" t="s">
        <v>594</v>
      </c>
    </row>
    <row r="178" spans="1:6" ht="40.5">
      <c r="A178" s="126" t="s">
        <v>679</v>
      </c>
      <c r="B178" s="128" t="s">
        <v>674</v>
      </c>
    </row>
    <row r="179" spans="1:6">
      <c r="A179" s="296" t="s">
        <v>596</v>
      </c>
      <c r="B179" s="296"/>
    </row>
    <row r="180" spans="1:6">
      <c r="A180" s="297" t="s">
        <v>611</v>
      </c>
      <c r="B180" s="297"/>
      <c r="C180" s="131" t="s">
        <v>588</v>
      </c>
      <c r="D180" s="131" t="s">
        <v>588</v>
      </c>
      <c r="E180" s="132">
        <v>-2000</v>
      </c>
      <c r="F180" s="131" t="s">
        <v>588</v>
      </c>
    </row>
    <row r="183" spans="1:6">
      <c r="E183" s="126" t="s">
        <v>681</v>
      </c>
    </row>
    <row r="184" spans="1:6" ht="14.25">
      <c r="A184" s="298" t="s">
        <v>682</v>
      </c>
      <c r="B184" s="298"/>
      <c r="C184" s="298"/>
      <c r="D184" s="298"/>
      <c r="E184" s="298"/>
      <c r="F184" s="298"/>
    </row>
    <row r="185" spans="1:6" ht="14.25">
      <c r="A185" s="299" t="s">
        <v>575</v>
      </c>
      <c r="B185" s="299"/>
      <c r="C185" s="299"/>
      <c r="D185" s="299"/>
      <c r="E185" s="299"/>
      <c r="F185" s="299"/>
    </row>
    <row r="187" spans="1:6" ht="14.25">
      <c r="A187" s="127" t="s">
        <v>576</v>
      </c>
      <c r="B187" s="299" t="s">
        <v>577</v>
      </c>
      <c r="C187" s="299"/>
      <c r="D187" s="299"/>
      <c r="E187" s="299"/>
      <c r="F187" s="299"/>
    </row>
    <row r="188" spans="1:6">
      <c r="A188" s="128" t="s">
        <v>683</v>
      </c>
      <c r="B188" s="300" t="s">
        <v>684</v>
      </c>
      <c r="C188" s="300"/>
      <c r="D188" s="300"/>
      <c r="E188" s="300"/>
      <c r="F188" s="300"/>
    </row>
    <row r="190" spans="1:6" ht="14.25">
      <c r="A190" s="299" t="s">
        <v>580</v>
      </c>
      <c r="B190" s="299"/>
      <c r="C190" s="299"/>
      <c r="D190" s="299"/>
      <c r="E190" s="299"/>
      <c r="F190" s="299"/>
    </row>
    <row r="192" spans="1:6">
      <c r="A192" s="126" t="s">
        <v>581</v>
      </c>
      <c r="B192" s="128" t="s">
        <v>683</v>
      </c>
      <c r="C192" s="296" t="s">
        <v>582</v>
      </c>
      <c r="D192" s="296"/>
      <c r="E192" s="296"/>
      <c r="F192" s="296"/>
    </row>
    <row r="193" spans="1:6" ht="27">
      <c r="A193" s="126" t="s">
        <v>583</v>
      </c>
      <c r="B193" s="128" t="s">
        <v>600</v>
      </c>
      <c r="C193" s="130" t="s">
        <v>585</v>
      </c>
      <c r="D193" s="130" t="s">
        <v>601</v>
      </c>
      <c r="E193" s="130" t="s">
        <v>602</v>
      </c>
      <c r="F193" s="130" t="s">
        <v>588</v>
      </c>
    </row>
    <row r="194" spans="1:6" ht="40.5">
      <c r="A194" s="126" t="s">
        <v>589</v>
      </c>
      <c r="B194" s="128" t="s">
        <v>685</v>
      </c>
    </row>
    <row r="195" spans="1:6" ht="40.5">
      <c r="A195" s="126" t="s">
        <v>591</v>
      </c>
      <c r="B195" s="128" t="s">
        <v>686</v>
      </c>
    </row>
    <row r="196" spans="1:6">
      <c r="A196" s="126" t="s">
        <v>593</v>
      </c>
      <c r="B196" s="128" t="s">
        <v>594</v>
      </c>
    </row>
    <row r="197" spans="1:6" ht="40.5">
      <c r="A197" s="126" t="s">
        <v>679</v>
      </c>
      <c r="B197" s="128" t="s">
        <v>687</v>
      </c>
    </row>
    <row r="198" spans="1:6">
      <c r="A198" s="296" t="s">
        <v>596</v>
      </c>
      <c r="B198" s="296"/>
    </row>
    <row r="199" spans="1:6">
      <c r="A199" s="297" t="s">
        <v>611</v>
      </c>
      <c r="B199" s="297"/>
      <c r="C199" s="131" t="s">
        <v>588</v>
      </c>
      <c r="D199" s="131" t="s">
        <v>588</v>
      </c>
      <c r="E199" s="132">
        <v>-3630.1</v>
      </c>
      <c r="F199" s="131" t="s">
        <v>588</v>
      </c>
    </row>
    <row r="202" spans="1:6" ht="14.25">
      <c r="A202" s="127" t="s">
        <v>576</v>
      </c>
      <c r="B202" s="299" t="s">
        <v>577</v>
      </c>
      <c r="C202" s="299"/>
      <c r="D202" s="299"/>
      <c r="E202" s="299"/>
      <c r="F202" s="299"/>
    </row>
    <row r="203" spans="1:6">
      <c r="A203" s="128" t="s">
        <v>688</v>
      </c>
      <c r="B203" s="300" t="s">
        <v>689</v>
      </c>
      <c r="C203" s="300"/>
      <c r="D203" s="300"/>
      <c r="E203" s="300"/>
      <c r="F203" s="300"/>
    </row>
    <row r="205" spans="1:6" ht="14.25">
      <c r="A205" s="299" t="s">
        <v>580</v>
      </c>
      <c r="B205" s="299"/>
      <c r="C205" s="299"/>
      <c r="D205" s="299"/>
      <c r="E205" s="299"/>
      <c r="F205" s="299"/>
    </row>
    <row r="207" spans="1:6">
      <c r="A207" s="126" t="s">
        <v>581</v>
      </c>
      <c r="B207" s="128" t="s">
        <v>688</v>
      </c>
      <c r="C207" s="296" t="s">
        <v>582</v>
      </c>
      <c r="D207" s="296"/>
      <c r="E207" s="296"/>
      <c r="F207" s="296"/>
    </row>
    <row r="208" spans="1:6" ht="27">
      <c r="A208" s="126" t="s">
        <v>583</v>
      </c>
      <c r="B208" s="128" t="s">
        <v>600</v>
      </c>
      <c r="C208" s="130" t="s">
        <v>585</v>
      </c>
      <c r="D208" s="130" t="s">
        <v>601</v>
      </c>
      <c r="E208" s="130" t="s">
        <v>602</v>
      </c>
      <c r="F208" s="130" t="s">
        <v>588</v>
      </c>
    </row>
    <row r="209" spans="1:6">
      <c r="A209" s="126" t="s">
        <v>589</v>
      </c>
      <c r="B209" s="128" t="s">
        <v>689</v>
      </c>
    </row>
    <row r="210" spans="1:6" ht="54">
      <c r="A210" s="126" t="s">
        <v>591</v>
      </c>
      <c r="B210" s="128" t="s">
        <v>690</v>
      </c>
    </row>
    <row r="211" spans="1:6">
      <c r="A211" s="126" t="s">
        <v>593</v>
      </c>
      <c r="B211" s="128" t="s">
        <v>594</v>
      </c>
    </row>
    <row r="212" spans="1:6" ht="27">
      <c r="A212" s="126" t="s">
        <v>595</v>
      </c>
      <c r="B212" s="128" t="s">
        <v>691</v>
      </c>
    </row>
    <row r="213" spans="1:6">
      <c r="A213" s="296" t="s">
        <v>596</v>
      </c>
      <c r="B213" s="296"/>
    </row>
    <row r="214" spans="1:6">
      <c r="A214" s="300" t="s">
        <v>692</v>
      </c>
      <c r="B214" s="300"/>
      <c r="C214" s="131" t="s">
        <v>588</v>
      </c>
      <c r="D214" s="131" t="s">
        <v>588</v>
      </c>
      <c r="E214" s="131" t="s">
        <v>588</v>
      </c>
      <c r="F214" s="131" t="s">
        <v>588</v>
      </c>
    </row>
    <row r="215" spans="1:6">
      <c r="A215" s="300" t="s">
        <v>693</v>
      </c>
      <c r="B215" s="300"/>
      <c r="C215" s="131" t="s">
        <v>588</v>
      </c>
      <c r="D215" s="131" t="s">
        <v>588</v>
      </c>
      <c r="E215" s="131" t="s">
        <v>588</v>
      </c>
      <c r="F215" s="131" t="s">
        <v>588</v>
      </c>
    </row>
    <row r="216" spans="1:6">
      <c r="A216" s="300" t="s">
        <v>694</v>
      </c>
      <c r="B216" s="300"/>
      <c r="C216" s="131" t="s">
        <v>588</v>
      </c>
      <c r="D216" s="131" t="s">
        <v>588</v>
      </c>
      <c r="E216" s="131" t="s">
        <v>588</v>
      </c>
      <c r="F216" s="131" t="s">
        <v>588</v>
      </c>
    </row>
    <row r="217" spans="1:6">
      <c r="A217" s="300" t="s">
        <v>693</v>
      </c>
      <c r="B217" s="300"/>
      <c r="C217" s="131" t="s">
        <v>588</v>
      </c>
      <c r="D217" s="131" t="s">
        <v>588</v>
      </c>
      <c r="E217" s="131" t="s">
        <v>588</v>
      </c>
      <c r="F217" s="131" t="s">
        <v>588</v>
      </c>
    </row>
    <row r="218" spans="1:6">
      <c r="A218" s="300" t="s">
        <v>695</v>
      </c>
      <c r="B218" s="300"/>
      <c r="C218" s="131" t="s">
        <v>588</v>
      </c>
      <c r="D218" s="131" t="s">
        <v>588</v>
      </c>
      <c r="E218" s="131" t="s">
        <v>588</v>
      </c>
      <c r="F218" s="131" t="s">
        <v>588</v>
      </c>
    </row>
    <row r="219" spans="1:6">
      <c r="A219" s="300" t="s">
        <v>693</v>
      </c>
      <c r="B219" s="300"/>
      <c r="C219" s="131" t="s">
        <v>588</v>
      </c>
      <c r="D219" s="131" t="s">
        <v>588</v>
      </c>
      <c r="E219" s="131" t="s">
        <v>588</v>
      </c>
      <c r="F219" s="131" t="s">
        <v>588</v>
      </c>
    </row>
    <row r="220" spans="1:6">
      <c r="A220" s="300" t="s">
        <v>696</v>
      </c>
      <c r="B220" s="300"/>
      <c r="C220" s="131" t="s">
        <v>588</v>
      </c>
      <c r="D220" s="131" t="s">
        <v>588</v>
      </c>
      <c r="E220" s="131" t="s">
        <v>588</v>
      </c>
      <c r="F220" s="131" t="s">
        <v>588</v>
      </c>
    </row>
    <row r="221" spans="1:6">
      <c r="A221" s="300" t="s">
        <v>693</v>
      </c>
      <c r="B221" s="300"/>
      <c r="C221" s="131" t="s">
        <v>588</v>
      </c>
      <c r="D221" s="131" t="s">
        <v>588</v>
      </c>
      <c r="E221" s="131" t="s">
        <v>588</v>
      </c>
      <c r="F221" s="131" t="s">
        <v>588</v>
      </c>
    </row>
    <row r="222" spans="1:6">
      <c r="A222" s="300" t="s">
        <v>697</v>
      </c>
      <c r="B222" s="300"/>
      <c r="C222" s="131" t="s">
        <v>588</v>
      </c>
      <c r="D222" s="131" t="s">
        <v>588</v>
      </c>
      <c r="E222" s="131" t="s">
        <v>588</v>
      </c>
      <c r="F222" s="131" t="s">
        <v>588</v>
      </c>
    </row>
    <row r="223" spans="1:6">
      <c r="A223" s="300" t="s">
        <v>693</v>
      </c>
      <c r="B223" s="300"/>
      <c r="C223" s="131" t="s">
        <v>588</v>
      </c>
      <c r="D223" s="131" t="s">
        <v>588</v>
      </c>
      <c r="E223" s="131" t="s">
        <v>588</v>
      </c>
      <c r="F223" s="131" t="s">
        <v>588</v>
      </c>
    </row>
    <row r="224" spans="1:6">
      <c r="A224" s="300" t="s">
        <v>698</v>
      </c>
      <c r="B224" s="300"/>
      <c r="C224" s="131" t="s">
        <v>588</v>
      </c>
      <c r="D224" s="131" t="s">
        <v>588</v>
      </c>
      <c r="E224" s="131" t="s">
        <v>588</v>
      </c>
      <c r="F224" s="131" t="s">
        <v>588</v>
      </c>
    </row>
    <row r="225" spans="1:6">
      <c r="A225" s="300" t="s">
        <v>699</v>
      </c>
      <c r="B225" s="300"/>
      <c r="C225" s="131" t="s">
        <v>588</v>
      </c>
      <c r="D225" s="131" t="s">
        <v>588</v>
      </c>
      <c r="E225" s="131" t="s">
        <v>588</v>
      </c>
      <c r="F225" s="131" t="s">
        <v>588</v>
      </c>
    </row>
    <row r="226" spans="1:6">
      <c r="A226" s="300" t="s">
        <v>700</v>
      </c>
      <c r="B226" s="300"/>
      <c r="C226" s="131" t="s">
        <v>588</v>
      </c>
      <c r="D226" s="131" t="s">
        <v>588</v>
      </c>
      <c r="E226" s="131" t="s">
        <v>588</v>
      </c>
      <c r="F226" s="131" t="s">
        <v>588</v>
      </c>
    </row>
    <row r="227" spans="1:6">
      <c r="A227" s="300" t="s">
        <v>699</v>
      </c>
      <c r="B227" s="300"/>
      <c r="C227" s="131" t="s">
        <v>588</v>
      </c>
      <c r="D227" s="131" t="s">
        <v>588</v>
      </c>
      <c r="E227" s="131" t="s">
        <v>588</v>
      </c>
      <c r="F227" s="131" t="s">
        <v>588</v>
      </c>
    </row>
    <row r="228" spans="1:6">
      <c r="A228" s="300" t="s">
        <v>701</v>
      </c>
      <c r="B228" s="300"/>
      <c r="C228" s="131" t="s">
        <v>588</v>
      </c>
      <c r="D228" s="131" t="s">
        <v>588</v>
      </c>
      <c r="E228" s="131" t="s">
        <v>588</v>
      </c>
      <c r="F228" s="131" t="s">
        <v>588</v>
      </c>
    </row>
    <row r="229" spans="1:6">
      <c r="A229" s="300" t="s">
        <v>699</v>
      </c>
      <c r="B229" s="300"/>
      <c r="C229" s="131" t="s">
        <v>588</v>
      </c>
      <c r="D229" s="131" t="s">
        <v>588</v>
      </c>
      <c r="E229" s="131" t="s">
        <v>588</v>
      </c>
      <c r="F229" s="131" t="s">
        <v>588</v>
      </c>
    </row>
    <row r="230" spans="1:6">
      <c r="A230" s="300" t="s">
        <v>702</v>
      </c>
      <c r="B230" s="300"/>
      <c r="C230" s="131" t="s">
        <v>588</v>
      </c>
      <c r="D230" s="131" t="s">
        <v>588</v>
      </c>
      <c r="E230" s="131" t="s">
        <v>588</v>
      </c>
      <c r="F230" s="131" t="s">
        <v>588</v>
      </c>
    </row>
    <row r="231" spans="1:6">
      <c r="A231" s="300" t="s">
        <v>699</v>
      </c>
      <c r="B231" s="300"/>
      <c r="C231" s="131" t="s">
        <v>588</v>
      </c>
      <c r="D231" s="131" t="s">
        <v>588</v>
      </c>
      <c r="E231" s="131" t="s">
        <v>588</v>
      </c>
      <c r="F231" s="131" t="s">
        <v>588</v>
      </c>
    </row>
    <row r="232" spans="1:6">
      <c r="A232" s="300" t="s">
        <v>703</v>
      </c>
      <c r="B232" s="300"/>
      <c r="C232" s="131" t="s">
        <v>588</v>
      </c>
      <c r="D232" s="131" t="s">
        <v>588</v>
      </c>
      <c r="E232" s="131" t="s">
        <v>588</v>
      </c>
      <c r="F232" s="131" t="s">
        <v>588</v>
      </c>
    </row>
    <row r="233" spans="1:6">
      <c r="A233" s="300" t="s">
        <v>704</v>
      </c>
      <c r="B233" s="300"/>
      <c r="C233" s="131" t="s">
        <v>588</v>
      </c>
      <c r="D233" s="131" t="s">
        <v>588</v>
      </c>
      <c r="E233" s="131" t="s">
        <v>588</v>
      </c>
      <c r="F233" s="131" t="s">
        <v>588</v>
      </c>
    </row>
    <row r="234" spans="1:6">
      <c r="A234" s="300" t="s">
        <v>699</v>
      </c>
      <c r="B234" s="300"/>
      <c r="C234" s="131" t="s">
        <v>588</v>
      </c>
      <c r="D234" s="131" t="s">
        <v>588</v>
      </c>
      <c r="E234" s="131" t="s">
        <v>588</v>
      </c>
      <c r="F234" s="131" t="s">
        <v>588</v>
      </c>
    </row>
    <row r="235" spans="1:6">
      <c r="A235" s="300" t="s">
        <v>703</v>
      </c>
      <c r="B235" s="300"/>
      <c r="C235" s="131" t="s">
        <v>588</v>
      </c>
      <c r="D235" s="131" t="s">
        <v>588</v>
      </c>
      <c r="E235" s="131" t="s">
        <v>588</v>
      </c>
      <c r="F235" s="131" t="s">
        <v>588</v>
      </c>
    </row>
    <row r="236" spans="1:6">
      <c r="A236" s="300" t="s">
        <v>705</v>
      </c>
      <c r="B236" s="300"/>
      <c r="C236" s="131" t="s">
        <v>588</v>
      </c>
      <c r="D236" s="131" t="s">
        <v>588</v>
      </c>
      <c r="E236" s="131" t="s">
        <v>588</v>
      </c>
      <c r="F236" s="131" t="s">
        <v>588</v>
      </c>
    </row>
    <row r="237" spans="1:6">
      <c r="A237" s="300" t="s">
        <v>699</v>
      </c>
      <c r="B237" s="300"/>
      <c r="C237" s="131" t="s">
        <v>588</v>
      </c>
      <c r="D237" s="131" t="s">
        <v>588</v>
      </c>
      <c r="E237" s="131" t="s">
        <v>588</v>
      </c>
      <c r="F237" s="131" t="s">
        <v>588</v>
      </c>
    </row>
    <row r="238" spans="1:6">
      <c r="A238" s="300" t="s">
        <v>703</v>
      </c>
      <c r="B238" s="300"/>
      <c r="C238" s="131" t="s">
        <v>588</v>
      </c>
      <c r="D238" s="131" t="s">
        <v>588</v>
      </c>
      <c r="E238" s="131" t="s">
        <v>588</v>
      </c>
      <c r="F238" s="131" t="s">
        <v>588</v>
      </c>
    </row>
    <row r="239" spans="1:6">
      <c r="A239" s="297" t="s">
        <v>611</v>
      </c>
      <c r="B239" s="297"/>
      <c r="C239" s="131" t="s">
        <v>588</v>
      </c>
      <c r="D239" s="131" t="s">
        <v>588</v>
      </c>
      <c r="E239" s="132">
        <v>-3372.6</v>
      </c>
      <c r="F239" s="131" t="s">
        <v>588</v>
      </c>
    </row>
    <row r="241" spans="1:6">
      <c r="A241" s="126" t="s">
        <v>581</v>
      </c>
      <c r="B241" s="128" t="s">
        <v>688</v>
      </c>
      <c r="C241" s="296" t="s">
        <v>582</v>
      </c>
      <c r="D241" s="296"/>
      <c r="E241" s="296"/>
      <c r="F241" s="296"/>
    </row>
    <row r="242" spans="1:6" ht="27">
      <c r="A242" s="126" t="s">
        <v>583</v>
      </c>
      <c r="B242" s="128" t="s">
        <v>584</v>
      </c>
      <c r="C242" s="130" t="s">
        <v>585</v>
      </c>
      <c r="D242" s="130" t="s">
        <v>601</v>
      </c>
      <c r="E242" s="130" t="s">
        <v>602</v>
      </c>
      <c r="F242" s="130" t="s">
        <v>588</v>
      </c>
    </row>
    <row r="243" spans="1:6">
      <c r="A243" s="126" t="s">
        <v>589</v>
      </c>
      <c r="B243" s="128" t="s">
        <v>706</v>
      </c>
    </row>
    <row r="244" spans="1:6" ht="40.5">
      <c r="A244" s="126" t="s">
        <v>591</v>
      </c>
      <c r="B244" s="128" t="s">
        <v>707</v>
      </c>
    </row>
    <row r="245" spans="1:6">
      <c r="A245" s="126" t="s">
        <v>593</v>
      </c>
      <c r="B245" s="128" t="s">
        <v>594</v>
      </c>
    </row>
    <row r="246" spans="1:6" ht="40.5">
      <c r="A246" s="126" t="s">
        <v>679</v>
      </c>
      <c r="B246" s="128" t="s">
        <v>708</v>
      </c>
    </row>
    <row r="247" spans="1:6">
      <c r="A247" s="296" t="s">
        <v>596</v>
      </c>
      <c r="B247" s="296"/>
    </row>
    <row r="248" spans="1:6">
      <c r="A248" s="297" t="s">
        <v>611</v>
      </c>
      <c r="B248" s="297"/>
      <c r="C248" s="131" t="s">
        <v>588</v>
      </c>
      <c r="D248" s="131" t="s">
        <v>588</v>
      </c>
      <c r="E248" s="132">
        <v>-1563.5</v>
      </c>
      <c r="F248" s="131" t="s">
        <v>588</v>
      </c>
    </row>
    <row r="250" spans="1:6">
      <c r="A250" s="126" t="s">
        <v>581</v>
      </c>
      <c r="B250" s="128" t="s">
        <v>688</v>
      </c>
      <c r="C250" s="296" t="s">
        <v>582</v>
      </c>
      <c r="D250" s="296"/>
      <c r="E250" s="296"/>
      <c r="F250" s="296"/>
    </row>
    <row r="251" spans="1:6" ht="27">
      <c r="A251" s="126" t="s">
        <v>583</v>
      </c>
      <c r="B251" s="128" t="s">
        <v>709</v>
      </c>
      <c r="C251" s="130" t="s">
        <v>585</v>
      </c>
      <c r="D251" s="130" t="s">
        <v>601</v>
      </c>
      <c r="E251" s="130" t="s">
        <v>602</v>
      </c>
      <c r="F251" s="130" t="s">
        <v>588</v>
      </c>
    </row>
    <row r="252" spans="1:6" ht="54">
      <c r="A252" s="126" t="s">
        <v>589</v>
      </c>
      <c r="B252" s="128" t="s">
        <v>710</v>
      </c>
    </row>
    <row r="253" spans="1:6" ht="54">
      <c r="A253" s="126" t="s">
        <v>591</v>
      </c>
      <c r="B253" s="128" t="s">
        <v>711</v>
      </c>
    </row>
    <row r="254" spans="1:6" ht="27">
      <c r="A254" s="126" t="s">
        <v>593</v>
      </c>
      <c r="B254" s="128" t="s">
        <v>712</v>
      </c>
    </row>
    <row r="255" spans="1:6" ht="40.5">
      <c r="A255" s="126" t="s">
        <v>713</v>
      </c>
      <c r="B255" s="128" t="s">
        <v>691</v>
      </c>
    </row>
    <row r="256" spans="1:6">
      <c r="A256" s="296" t="s">
        <v>596</v>
      </c>
      <c r="B256" s="296"/>
    </row>
    <row r="257" spans="1:6">
      <c r="A257" s="300" t="s">
        <v>714</v>
      </c>
      <c r="B257" s="300"/>
      <c r="C257" s="131" t="s">
        <v>588</v>
      </c>
      <c r="D257" s="131" t="s">
        <v>588</v>
      </c>
      <c r="E257" s="131" t="s">
        <v>588</v>
      </c>
      <c r="F257" s="131" t="s">
        <v>588</v>
      </c>
    </row>
    <row r="258" spans="1:6">
      <c r="A258" s="300" t="s">
        <v>715</v>
      </c>
      <c r="B258" s="300"/>
      <c r="C258" s="131" t="s">
        <v>588</v>
      </c>
      <c r="D258" s="131" t="s">
        <v>588</v>
      </c>
      <c r="E258" s="131" t="s">
        <v>588</v>
      </c>
      <c r="F258" s="131" t="s">
        <v>588</v>
      </c>
    </row>
    <row r="259" spans="1:6">
      <c r="A259" s="300" t="s">
        <v>716</v>
      </c>
      <c r="B259" s="300"/>
      <c r="C259" s="131" t="s">
        <v>588</v>
      </c>
      <c r="D259" s="131" t="s">
        <v>588</v>
      </c>
      <c r="E259" s="131" t="s">
        <v>588</v>
      </c>
      <c r="F259" s="131" t="s">
        <v>588</v>
      </c>
    </row>
    <row r="260" spans="1:6">
      <c r="A260" s="300" t="s">
        <v>717</v>
      </c>
      <c r="B260" s="300"/>
      <c r="C260" s="131" t="s">
        <v>588</v>
      </c>
      <c r="D260" s="131" t="s">
        <v>588</v>
      </c>
      <c r="E260" s="131" t="s">
        <v>588</v>
      </c>
      <c r="F260" s="131" t="s">
        <v>588</v>
      </c>
    </row>
    <row r="261" spans="1:6">
      <c r="A261" s="297" t="s">
        <v>611</v>
      </c>
      <c r="B261" s="297"/>
      <c r="C261" s="131" t="s">
        <v>588</v>
      </c>
      <c r="D261" s="131" t="s">
        <v>588</v>
      </c>
      <c r="E261" s="132">
        <v>-7951.8</v>
      </c>
      <c r="F261" s="131" t="s">
        <v>588</v>
      </c>
    </row>
    <row r="263" spans="1:6">
      <c r="A263" s="126" t="s">
        <v>581</v>
      </c>
      <c r="B263" s="128" t="s">
        <v>688</v>
      </c>
      <c r="C263" s="296" t="s">
        <v>582</v>
      </c>
      <c r="D263" s="296"/>
      <c r="E263" s="296"/>
      <c r="F263" s="296"/>
    </row>
    <row r="264" spans="1:6" ht="27">
      <c r="A264" s="126" t="s">
        <v>583</v>
      </c>
      <c r="B264" s="128" t="s">
        <v>718</v>
      </c>
      <c r="C264" s="130" t="s">
        <v>585</v>
      </c>
      <c r="D264" s="130" t="s">
        <v>601</v>
      </c>
      <c r="E264" s="130" t="s">
        <v>602</v>
      </c>
      <c r="F264" s="130" t="s">
        <v>588</v>
      </c>
    </row>
    <row r="265" spans="1:6" ht="27">
      <c r="A265" s="126" t="s">
        <v>589</v>
      </c>
      <c r="B265" s="128" t="s">
        <v>719</v>
      </c>
    </row>
    <row r="266" spans="1:6" ht="54">
      <c r="A266" s="126" t="s">
        <v>591</v>
      </c>
      <c r="B266" s="128" t="s">
        <v>720</v>
      </c>
    </row>
    <row r="267" spans="1:6" ht="27">
      <c r="A267" s="126" t="s">
        <v>593</v>
      </c>
      <c r="B267" s="128" t="s">
        <v>712</v>
      </c>
    </row>
    <row r="268" spans="1:6" ht="40.5">
      <c r="A268" s="126" t="s">
        <v>713</v>
      </c>
      <c r="B268" s="128" t="s">
        <v>691</v>
      </c>
    </row>
    <row r="269" spans="1:6">
      <c r="A269" s="296" t="s">
        <v>596</v>
      </c>
      <c r="B269" s="296"/>
    </row>
    <row r="270" spans="1:6">
      <c r="A270" s="300" t="s">
        <v>721</v>
      </c>
      <c r="B270" s="300"/>
      <c r="C270" s="131" t="s">
        <v>588</v>
      </c>
      <c r="D270" s="131" t="s">
        <v>588</v>
      </c>
      <c r="E270" s="131" t="s">
        <v>588</v>
      </c>
      <c r="F270" s="131" t="s">
        <v>588</v>
      </c>
    </row>
    <row r="271" spans="1:6">
      <c r="A271" s="297" t="s">
        <v>611</v>
      </c>
      <c r="B271" s="297"/>
      <c r="C271" s="131" t="s">
        <v>588</v>
      </c>
      <c r="D271" s="131" t="s">
        <v>588</v>
      </c>
      <c r="E271" s="132">
        <v>-38481</v>
      </c>
      <c r="F271" s="131" t="s">
        <v>588</v>
      </c>
    </row>
    <row r="274" spans="1:6">
      <c r="E274" s="126" t="s">
        <v>723</v>
      </c>
    </row>
    <row r="275" spans="1:6" ht="14.25">
      <c r="A275" s="298" t="s">
        <v>724</v>
      </c>
      <c r="B275" s="298"/>
      <c r="C275" s="298"/>
      <c r="D275" s="298"/>
      <c r="E275" s="298"/>
      <c r="F275" s="298"/>
    </row>
    <row r="276" spans="1:6" ht="14.25">
      <c r="A276" s="299" t="s">
        <v>575</v>
      </c>
      <c r="B276" s="299"/>
      <c r="C276" s="299"/>
      <c r="D276" s="299"/>
      <c r="E276" s="299"/>
      <c r="F276" s="299"/>
    </row>
    <row r="278" spans="1:6" ht="14.25">
      <c r="A278" s="127" t="s">
        <v>576</v>
      </c>
      <c r="B278" s="299" t="s">
        <v>577</v>
      </c>
      <c r="C278" s="299"/>
      <c r="D278" s="299"/>
      <c r="E278" s="299"/>
      <c r="F278" s="299"/>
    </row>
    <row r="279" spans="1:6">
      <c r="A279" s="128" t="s">
        <v>725</v>
      </c>
      <c r="B279" s="300" t="s">
        <v>726</v>
      </c>
      <c r="C279" s="300"/>
      <c r="D279" s="300"/>
      <c r="E279" s="300"/>
      <c r="F279" s="300"/>
    </row>
    <row r="281" spans="1:6" ht="14.25">
      <c r="A281" s="299" t="s">
        <v>580</v>
      </c>
      <c r="B281" s="299"/>
      <c r="C281" s="299"/>
      <c r="D281" s="299"/>
      <c r="E281" s="299"/>
      <c r="F281" s="299"/>
    </row>
    <row r="283" spans="1:6">
      <c r="A283" s="126" t="s">
        <v>581</v>
      </c>
      <c r="B283" s="128" t="s">
        <v>725</v>
      </c>
      <c r="C283" s="296" t="s">
        <v>582</v>
      </c>
      <c r="D283" s="296"/>
      <c r="E283" s="296"/>
      <c r="F283" s="296"/>
    </row>
    <row r="284" spans="1:6" ht="27">
      <c r="A284" s="126" t="s">
        <v>583</v>
      </c>
      <c r="B284" s="128" t="s">
        <v>727</v>
      </c>
      <c r="C284" s="130" t="s">
        <v>585</v>
      </c>
      <c r="D284" s="130" t="s">
        <v>586</v>
      </c>
      <c r="E284" s="130" t="s">
        <v>642</v>
      </c>
      <c r="F284" s="130" t="s">
        <v>588</v>
      </c>
    </row>
    <row r="285" spans="1:6" ht="94.5">
      <c r="A285" s="126" t="s">
        <v>589</v>
      </c>
      <c r="B285" s="128" t="s">
        <v>728</v>
      </c>
    </row>
    <row r="286" spans="1:6" ht="67.5">
      <c r="A286" s="126" t="s">
        <v>591</v>
      </c>
      <c r="B286" s="128" t="s">
        <v>729</v>
      </c>
    </row>
    <row r="287" spans="1:6">
      <c r="A287" s="126" t="s">
        <v>593</v>
      </c>
      <c r="B287" s="128" t="s">
        <v>669</v>
      </c>
    </row>
    <row r="288" spans="1:6" ht="27">
      <c r="A288" s="126" t="s">
        <v>595</v>
      </c>
      <c r="B288" s="128" t="s">
        <v>645</v>
      </c>
    </row>
    <row r="289" spans="1:6">
      <c r="A289" s="296" t="s">
        <v>596</v>
      </c>
      <c r="B289" s="296"/>
    </row>
    <row r="290" spans="1:6">
      <c r="A290" s="300" t="s">
        <v>730</v>
      </c>
      <c r="B290" s="300"/>
      <c r="C290" s="131" t="s">
        <v>588</v>
      </c>
      <c r="D290" s="131" t="s">
        <v>588</v>
      </c>
      <c r="E290" s="132">
        <v>-1.8</v>
      </c>
      <c r="F290" s="131" t="s">
        <v>588</v>
      </c>
    </row>
    <row r="291" spans="1:6">
      <c r="A291" s="300" t="s">
        <v>731</v>
      </c>
      <c r="B291" s="300"/>
      <c r="C291" s="131" t="s">
        <v>588</v>
      </c>
      <c r="D291" s="131" t="s">
        <v>588</v>
      </c>
      <c r="E291" s="132" t="s">
        <v>588</v>
      </c>
      <c r="F291" s="131" t="s">
        <v>588</v>
      </c>
    </row>
    <row r="292" spans="1:6">
      <c r="A292" s="300" t="s">
        <v>732</v>
      </c>
      <c r="B292" s="300"/>
      <c r="C292" s="131" t="s">
        <v>588</v>
      </c>
      <c r="D292" s="131" t="s">
        <v>588</v>
      </c>
      <c r="E292" s="132" t="s">
        <v>588</v>
      </c>
      <c r="F292" s="131" t="s">
        <v>588</v>
      </c>
    </row>
    <row r="293" spans="1:6">
      <c r="A293" s="300" t="s">
        <v>733</v>
      </c>
      <c r="B293" s="300"/>
      <c r="C293" s="131" t="s">
        <v>588</v>
      </c>
      <c r="D293" s="131" t="s">
        <v>588</v>
      </c>
      <c r="E293" s="132">
        <v>-200</v>
      </c>
      <c r="F293" s="131" t="s">
        <v>588</v>
      </c>
    </row>
    <row r="294" spans="1:6">
      <c r="A294" s="300" t="s">
        <v>734</v>
      </c>
      <c r="B294" s="300"/>
      <c r="C294" s="131" t="s">
        <v>588</v>
      </c>
      <c r="D294" s="131" t="s">
        <v>588</v>
      </c>
      <c r="E294" s="132">
        <v>-1</v>
      </c>
      <c r="F294" s="131" t="s">
        <v>588</v>
      </c>
    </row>
    <row r="295" spans="1:6">
      <c r="A295" s="300" t="s">
        <v>735</v>
      </c>
      <c r="B295" s="300"/>
      <c r="C295" s="131" t="s">
        <v>588</v>
      </c>
      <c r="D295" s="131" t="s">
        <v>588</v>
      </c>
      <c r="E295" s="132">
        <v>-600</v>
      </c>
      <c r="F295" s="131" t="s">
        <v>588</v>
      </c>
    </row>
    <row r="296" spans="1:6">
      <c r="A296" s="297" t="s">
        <v>611</v>
      </c>
      <c r="B296" s="297"/>
      <c r="C296" s="131" t="s">
        <v>588</v>
      </c>
      <c r="D296" s="131" t="s">
        <v>588</v>
      </c>
      <c r="E296" s="132">
        <v>-2176000</v>
      </c>
      <c r="F296" s="131" t="s">
        <v>588</v>
      </c>
    </row>
    <row r="299" spans="1:6">
      <c r="E299" s="126" t="s">
        <v>736</v>
      </c>
    </row>
    <row r="300" spans="1:6" ht="14.25">
      <c r="A300" s="298" t="s">
        <v>737</v>
      </c>
      <c r="B300" s="298"/>
      <c r="C300" s="298"/>
      <c r="D300" s="298"/>
      <c r="E300" s="298"/>
      <c r="F300" s="298"/>
    </row>
    <row r="301" spans="1:6" ht="14.25">
      <c r="A301" s="299" t="s">
        <v>575</v>
      </c>
      <c r="B301" s="299"/>
      <c r="C301" s="299"/>
      <c r="D301" s="299"/>
      <c r="E301" s="299"/>
      <c r="F301" s="299"/>
    </row>
    <row r="303" spans="1:6" ht="14.25">
      <c r="A303" s="127" t="s">
        <v>576</v>
      </c>
      <c r="B303" s="299" t="s">
        <v>577</v>
      </c>
      <c r="C303" s="299"/>
      <c r="D303" s="299"/>
      <c r="E303" s="299"/>
      <c r="F303" s="299"/>
    </row>
    <row r="304" spans="1:6">
      <c r="A304" s="128" t="s">
        <v>738</v>
      </c>
      <c r="B304" s="300" t="s">
        <v>739</v>
      </c>
      <c r="C304" s="300"/>
      <c r="D304" s="300"/>
      <c r="E304" s="300"/>
      <c r="F304" s="300"/>
    </row>
    <row r="306" spans="1:6" ht="14.25">
      <c r="A306" s="299" t="s">
        <v>580</v>
      </c>
      <c r="B306" s="299"/>
      <c r="C306" s="299"/>
      <c r="D306" s="299"/>
      <c r="E306" s="299"/>
      <c r="F306" s="299"/>
    </row>
    <row r="308" spans="1:6">
      <c r="A308" s="126" t="s">
        <v>581</v>
      </c>
      <c r="B308" s="128" t="s">
        <v>738</v>
      </c>
      <c r="C308" s="296" t="s">
        <v>582</v>
      </c>
      <c r="D308" s="296"/>
      <c r="E308" s="296"/>
      <c r="F308" s="296"/>
    </row>
    <row r="309" spans="1:6" ht="27">
      <c r="A309" s="126" t="s">
        <v>583</v>
      </c>
      <c r="B309" s="128" t="s">
        <v>600</v>
      </c>
      <c r="C309" s="130" t="s">
        <v>585</v>
      </c>
      <c r="D309" s="130" t="s">
        <v>601</v>
      </c>
      <c r="E309" s="130" t="s">
        <v>602</v>
      </c>
      <c r="F309" s="130" t="s">
        <v>588</v>
      </c>
    </row>
    <row r="310" spans="1:6" ht="54">
      <c r="A310" s="126" t="s">
        <v>589</v>
      </c>
      <c r="B310" s="128" t="s">
        <v>740</v>
      </c>
    </row>
    <row r="311" spans="1:6" ht="81">
      <c r="A311" s="126" t="s">
        <v>591</v>
      </c>
      <c r="B311" s="128" t="s">
        <v>741</v>
      </c>
    </row>
    <row r="312" spans="1:6">
      <c r="A312" s="126" t="s">
        <v>593</v>
      </c>
      <c r="B312" s="128" t="s">
        <v>594</v>
      </c>
    </row>
    <row r="313" spans="1:6" ht="40.5">
      <c r="A313" s="126" t="s">
        <v>679</v>
      </c>
      <c r="B313" s="128" t="s">
        <v>742</v>
      </c>
    </row>
    <row r="314" spans="1:6">
      <c r="A314" s="296" t="s">
        <v>596</v>
      </c>
      <c r="B314" s="296"/>
    </row>
    <row r="315" spans="1:6">
      <c r="A315" s="297" t="s">
        <v>611</v>
      </c>
      <c r="B315" s="297"/>
      <c r="C315" s="131" t="s">
        <v>588</v>
      </c>
      <c r="D315" s="131" t="s">
        <v>588</v>
      </c>
      <c r="E315" s="132">
        <v>-300000</v>
      </c>
      <c r="F315" s="131" t="s">
        <v>588</v>
      </c>
    </row>
    <row r="318" spans="1:6" ht="14.25">
      <c r="A318" s="127" t="s">
        <v>576</v>
      </c>
      <c r="B318" s="299" t="s">
        <v>577</v>
      </c>
      <c r="C318" s="299"/>
      <c r="D318" s="299"/>
      <c r="E318" s="299"/>
      <c r="F318" s="299"/>
    </row>
    <row r="319" spans="1:6">
      <c r="A319" s="128" t="s">
        <v>743</v>
      </c>
      <c r="B319" s="300" t="s">
        <v>744</v>
      </c>
      <c r="C319" s="300"/>
      <c r="D319" s="300"/>
      <c r="E319" s="300"/>
      <c r="F319" s="300"/>
    </row>
    <row r="321" spans="1:6" ht="14.25">
      <c r="A321" s="299" t="s">
        <v>580</v>
      </c>
      <c r="B321" s="299"/>
      <c r="C321" s="299"/>
      <c r="D321" s="299"/>
      <c r="E321" s="299"/>
      <c r="F321" s="299"/>
    </row>
    <row r="323" spans="1:6">
      <c r="A323" s="126" t="s">
        <v>581</v>
      </c>
      <c r="B323" s="128" t="s">
        <v>743</v>
      </c>
      <c r="C323" s="296" t="s">
        <v>582</v>
      </c>
      <c r="D323" s="296"/>
      <c r="E323" s="296"/>
      <c r="F323" s="296"/>
    </row>
    <row r="324" spans="1:6" ht="27">
      <c r="A324" s="126" t="s">
        <v>583</v>
      </c>
      <c r="B324" s="128" t="s">
        <v>600</v>
      </c>
      <c r="C324" s="130" t="s">
        <v>585</v>
      </c>
      <c r="D324" s="130" t="s">
        <v>601</v>
      </c>
      <c r="E324" s="130" t="s">
        <v>602</v>
      </c>
      <c r="F324" s="130" t="s">
        <v>588</v>
      </c>
    </row>
    <row r="325" spans="1:6" ht="40.5">
      <c r="A325" s="126" t="s">
        <v>589</v>
      </c>
      <c r="B325" s="128" t="s">
        <v>744</v>
      </c>
    </row>
    <row r="326" spans="1:6" ht="54">
      <c r="A326" s="126" t="s">
        <v>591</v>
      </c>
      <c r="B326" s="128" t="s">
        <v>745</v>
      </c>
    </row>
    <row r="327" spans="1:6">
      <c r="A327" s="126" t="s">
        <v>593</v>
      </c>
      <c r="B327" s="128" t="s">
        <v>594</v>
      </c>
    </row>
    <row r="328" spans="1:6" ht="40.5">
      <c r="A328" s="126" t="s">
        <v>679</v>
      </c>
      <c r="B328" s="128" t="s">
        <v>746</v>
      </c>
    </row>
    <row r="329" spans="1:6">
      <c r="A329" s="296" t="s">
        <v>596</v>
      </c>
      <c r="B329" s="296"/>
    </row>
    <row r="330" spans="1:6">
      <c r="A330" s="297" t="s">
        <v>611</v>
      </c>
      <c r="B330" s="297"/>
      <c r="C330" s="131" t="s">
        <v>588</v>
      </c>
      <c r="D330" s="131" t="s">
        <v>588</v>
      </c>
      <c r="E330" s="132">
        <v>-1000</v>
      </c>
      <c r="F330" s="131" t="s">
        <v>588</v>
      </c>
    </row>
    <row r="333" spans="1:6">
      <c r="E333" s="126" t="s">
        <v>747</v>
      </c>
    </row>
    <row r="334" spans="1:6" ht="14.25">
      <c r="A334" s="298" t="s">
        <v>748</v>
      </c>
      <c r="B334" s="298"/>
      <c r="C334" s="298"/>
      <c r="D334" s="298"/>
      <c r="E334" s="298"/>
      <c r="F334" s="298"/>
    </row>
    <row r="335" spans="1:6" ht="14.25">
      <c r="A335" s="299" t="s">
        <v>575</v>
      </c>
      <c r="B335" s="299"/>
      <c r="C335" s="299"/>
      <c r="D335" s="299"/>
      <c r="E335" s="299"/>
      <c r="F335" s="299"/>
    </row>
    <row r="337" spans="1:6" ht="14.25">
      <c r="A337" s="127" t="s">
        <v>576</v>
      </c>
      <c r="B337" s="299" t="s">
        <v>577</v>
      </c>
      <c r="C337" s="299"/>
      <c r="D337" s="299"/>
      <c r="E337" s="299"/>
      <c r="F337" s="299"/>
    </row>
    <row r="338" spans="1:6">
      <c r="A338" s="128" t="s">
        <v>749</v>
      </c>
      <c r="B338" s="300" t="s">
        <v>750</v>
      </c>
      <c r="C338" s="300"/>
      <c r="D338" s="300"/>
      <c r="E338" s="300"/>
      <c r="F338" s="300"/>
    </row>
    <row r="340" spans="1:6" ht="14.25">
      <c r="A340" s="299" t="s">
        <v>580</v>
      </c>
      <c r="B340" s="299"/>
      <c r="C340" s="299"/>
      <c r="D340" s="299"/>
      <c r="E340" s="299"/>
      <c r="F340" s="299"/>
    </row>
    <row r="342" spans="1:6">
      <c r="A342" s="126" t="s">
        <v>581</v>
      </c>
      <c r="B342" s="128" t="s">
        <v>749</v>
      </c>
      <c r="C342" s="296" t="s">
        <v>582</v>
      </c>
      <c r="D342" s="296"/>
      <c r="E342" s="296"/>
      <c r="F342" s="296"/>
    </row>
    <row r="343" spans="1:6" ht="27">
      <c r="A343" s="126" t="s">
        <v>583</v>
      </c>
      <c r="B343" s="128" t="s">
        <v>600</v>
      </c>
      <c r="C343" s="130" t="s">
        <v>585</v>
      </c>
      <c r="D343" s="130" t="s">
        <v>601</v>
      </c>
      <c r="E343" s="130" t="s">
        <v>602</v>
      </c>
      <c r="F343" s="130" t="s">
        <v>588</v>
      </c>
    </row>
    <row r="344" spans="1:6" ht="27">
      <c r="A344" s="126" t="s">
        <v>589</v>
      </c>
      <c r="B344" s="128" t="s">
        <v>751</v>
      </c>
    </row>
    <row r="345" spans="1:6" ht="40.5">
      <c r="A345" s="126" t="s">
        <v>591</v>
      </c>
      <c r="B345" s="128" t="s">
        <v>752</v>
      </c>
    </row>
    <row r="346" spans="1:6">
      <c r="A346" s="126" t="s">
        <v>593</v>
      </c>
      <c r="B346" s="128" t="s">
        <v>594</v>
      </c>
    </row>
    <row r="347" spans="1:6" ht="40.5">
      <c r="A347" s="126" t="s">
        <v>679</v>
      </c>
      <c r="B347" s="128" t="s">
        <v>753</v>
      </c>
    </row>
    <row r="348" spans="1:6">
      <c r="A348" s="296" t="s">
        <v>596</v>
      </c>
      <c r="B348" s="296"/>
    </row>
    <row r="349" spans="1:6">
      <c r="A349" s="297" t="s">
        <v>611</v>
      </c>
      <c r="B349" s="297"/>
      <c r="C349" s="131" t="s">
        <v>588</v>
      </c>
      <c r="D349" s="131" t="s">
        <v>588</v>
      </c>
      <c r="E349" s="132">
        <v>-3539.9</v>
      </c>
      <c r="F349" s="131" t="s">
        <v>588</v>
      </c>
    </row>
    <row r="352" spans="1:6" ht="14.25">
      <c r="A352" s="127" t="s">
        <v>576</v>
      </c>
      <c r="B352" s="299" t="s">
        <v>577</v>
      </c>
      <c r="C352" s="299"/>
      <c r="D352" s="299"/>
      <c r="E352" s="299"/>
      <c r="F352" s="299"/>
    </row>
    <row r="353" spans="1:6">
      <c r="A353" s="128" t="s">
        <v>754</v>
      </c>
      <c r="B353" s="300" t="s">
        <v>755</v>
      </c>
      <c r="C353" s="300"/>
      <c r="D353" s="300"/>
      <c r="E353" s="300"/>
      <c r="F353" s="300"/>
    </row>
    <row r="355" spans="1:6" ht="14.25">
      <c r="A355" s="299" t="s">
        <v>580</v>
      </c>
      <c r="B355" s="299"/>
      <c r="C355" s="299"/>
      <c r="D355" s="299"/>
      <c r="E355" s="299"/>
      <c r="F355" s="299"/>
    </row>
    <row r="357" spans="1:6">
      <c r="A357" s="126" t="s">
        <v>581</v>
      </c>
      <c r="B357" s="128" t="s">
        <v>754</v>
      </c>
      <c r="C357" s="296" t="s">
        <v>582</v>
      </c>
      <c r="D357" s="296"/>
      <c r="E357" s="296"/>
      <c r="F357" s="296"/>
    </row>
    <row r="358" spans="1:6" ht="27">
      <c r="A358" s="126" t="s">
        <v>583</v>
      </c>
      <c r="B358" s="128" t="s">
        <v>727</v>
      </c>
      <c r="C358" s="130" t="s">
        <v>585</v>
      </c>
      <c r="D358" s="130" t="s">
        <v>601</v>
      </c>
      <c r="E358" s="130" t="s">
        <v>602</v>
      </c>
      <c r="F358" s="130" t="s">
        <v>588</v>
      </c>
    </row>
    <row r="359" spans="1:6">
      <c r="A359" s="126" t="s">
        <v>589</v>
      </c>
      <c r="B359" s="128" t="s">
        <v>756</v>
      </c>
    </row>
    <row r="360" spans="1:6" ht="67.5">
      <c r="A360" s="126" t="s">
        <v>591</v>
      </c>
      <c r="B360" s="128" t="s">
        <v>757</v>
      </c>
    </row>
    <row r="361" spans="1:6">
      <c r="A361" s="126" t="s">
        <v>593</v>
      </c>
      <c r="B361" s="128" t="s">
        <v>669</v>
      </c>
    </row>
    <row r="362" spans="1:6" ht="40.5">
      <c r="A362" s="126" t="s">
        <v>758</v>
      </c>
      <c r="B362" s="128" t="s">
        <v>759</v>
      </c>
    </row>
    <row r="363" spans="1:6">
      <c r="A363" s="296" t="s">
        <v>596</v>
      </c>
      <c r="B363" s="296"/>
    </row>
    <row r="364" spans="1:6">
      <c r="A364" s="300" t="s">
        <v>760</v>
      </c>
      <c r="B364" s="300"/>
      <c r="C364" s="131" t="s">
        <v>588</v>
      </c>
      <c r="D364" s="131" t="s">
        <v>588</v>
      </c>
      <c r="E364" s="131" t="s">
        <v>588</v>
      </c>
      <c r="F364" s="131" t="s">
        <v>588</v>
      </c>
    </row>
    <row r="365" spans="1:6">
      <c r="A365" s="300" t="s">
        <v>761</v>
      </c>
      <c r="B365" s="300"/>
      <c r="C365" s="131" t="s">
        <v>588</v>
      </c>
      <c r="D365" s="131" t="s">
        <v>588</v>
      </c>
      <c r="E365" s="131">
        <v>-1</v>
      </c>
      <c r="F365" s="131" t="s">
        <v>588</v>
      </c>
    </row>
    <row r="366" spans="1:6">
      <c r="A366" s="300" t="s">
        <v>762</v>
      </c>
      <c r="B366" s="300"/>
      <c r="C366" s="131" t="s">
        <v>588</v>
      </c>
      <c r="D366" s="131" t="s">
        <v>588</v>
      </c>
      <c r="E366" s="131">
        <v>-1</v>
      </c>
      <c r="F366" s="131" t="s">
        <v>588</v>
      </c>
    </row>
    <row r="367" spans="1:6">
      <c r="A367" s="300" t="s">
        <v>763</v>
      </c>
      <c r="B367" s="300"/>
      <c r="C367" s="131" t="s">
        <v>588</v>
      </c>
      <c r="D367" s="131" t="s">
        <v>588</v>
      </c>
      <c r="E367" s="131" t="s">
        <v>588</v>
      </c>
      <c r="F367" s="131" t="s">
        <v>588</v>
      </c>
    </row>
    <row r="368" spans="1:6">
      <c r="A368" s="300" t="s">
        <v>764</v>
      </c>
      <c r="B368" s="300"/>
      <c r="C368" s="131" t="s">
        <v>588</v>
      </c>
      <c r="D368" s="131" t="s">
        <v>588</v>
      </c>
      <c r="E368" s="131">
        <v>-44062</v>
      </c>
      <c r="F368" s="131" t="s">
        <v>588</v>
      </c>
    </row>
    <row r="369" spans="1:6">
      <c r="A369" s="300" t="s">
        <v>765</v>
      </c>
      <c r="B369" s="300"/>
      <c r="C369" s="131" t="s">
        <v>588</v>
      </c>
      <c r="D369" s="131" t="s">
        <v>588</v>
      </c>
      <c r="E369" s="131" t="s">
        <v>588</v>
      </c>
      <c r="F369" s="131" t="s">
        <v>588</v>
      </c>
    </row>
    <row r="370" spans="1:6">
      <c r="A370" s="297" t="s">
        <v>611</v>
      </c>
      <c r="B370" s="297"/>
      <c r="C370" s="131" t="s">
        <v>588</v>
      </c>
      <c r="D370" s="131" t="s">
        <v>588</v>
      </c>
      <c r="E370" s="132">
        <v>-8147.9</v>
      </c>
      <c r="F370" s="131" t="s">
        <v>588</v>
      </c>
    </row>
    <row r="373" spans="1:6" ht="14.25">
      <c r="A373" s="127" t="s">
        <v>576</v>
      </c>
      <c r="B373" s="299" t="s">
        <v>577</v>
      </c>
      <c r="C373" s="299"/>
      <c r="D373" s="299"/>
      <c r="E373" s="299"/>
      <c r="F373" s="299"/>
    </row>
    <row r="374" spans="1:6">
      <c r="A374" s="128" t="s">
        <v>766</v>
      </c>
      <c r="B374" s="300" t="s">
        <v>767</v>
      </c>
      <c r="C374" s="300"/>
      <c r="D374" s="300"/>
      <c r="E374" s="300"/>
      <c r="F374" s="300"/>
    </row>
    <row r="376" spans="1:6" ht="14.25">
      <c r="A376" s="299" t="s">
        <v>580</v>
      </c>
      <c r="B376" s="299"/>
      <c r="C376" s="299"/>
      <c r="D376" s="299"/>
      <c r="E376" s="299"/>
      <c r="F376" s="299"/>
    </row>
    <row r="378" spans="1:6">
      <c r="A378" s="126" t="s">
        <v>581</v>
      </c>
      <c r="B378" s="128" t="s">
        <v>766</v>
      </c>
      <c r="C378" s="296" t="s">
        <v>582</v>
      </c>
      <c r="D378" s="296"/>
      <c r="E378" s="296"/>
      <c r="F378" s="296"/>
    </row>
    <row r="379" spans="1:6" ht="27">
      <c r="A379" s="126" t="s">
        <v>583</v>
      </c>
      <c r="B379" s="128" t="s">
        <v>584</v>
      </c>
      <c r="C379" s="130" t="s">
        <v>585</v>
      </c>
      <c r="D379" s="130" t="s">
        <v>586</v>
      </c>
      <c r="E379" s="130" t="s">
        <v>642</v>
      </c>
      <c r="F379" s="130" t="s">
        <v>588</v>
      </c>
    </row>
    <row r="380" spans="1:6">
      <c r="A380" s="126" t="s">
        <v>589</v>
      </c>
      <c r="B380" s="128" t="s">
        <v>768</v>
      </c>
    </row>
    <row r="381" spans="1:6" ht="27">
      <c r="A381" s="126" t="s">
        <v>591</v>
      </c>
      <c r="B381" s="128" t="s">
        <v>769</v>
      </c>
    </row>
    <row r="382" spans="1:6">
      <c r="A382" s="126" t="s">
        <v>593</v>
      </c>
      <c r="B382" s="128" t="s">
        <v>594</v>
      </c>
    </row>
    <row r="383" spans="1:6" ht="27">
      <c r="A383" s="126" t="s">
        <v>617</v>
      </c>
      <c r="B383" s="128" t="s">
        <v>770</v>
      </c>
    </row>
    <row r="384" spans="1:6">
      <c r="A384" s="296" t="s">
        <v>596</v>
      </c>
      <c r="B384" s="296"/>
    </row>
    <row r="385" spans="1:6">
      <c r="A385" s="300" t="s">
        <v>771</v>
      </c>
      <c r="B385" s="300"/>
      <c r="C385" s="131" t="s">
        <v>588</v>
      </c>
      <c r="D385" s="131" t="s">
        <v>588</v>
      </c>
      <c r="E385" s="132">
        <v>-100</v>
      </c>
      <c r="F385" s="131" t="s">
        <v>588</v>
      </c>
    </row>
    <row r="386" spans="1:6">
      <c r="A386" s="300" t="s">
        <v>772</v>
      </c>
      <c r="B386" s="300"/>
      <c r="C386" s="131" t="s">
        <v>588</v>
      </c>
      <c r="D386" s="131" t="s">
        <v>588</v>
      </c>
      <c r="E386" s="132">
        <v>-8</v>
      </c>
      <c r="F386" s="131" t="s">
        <v>588</v>
      </c>
    </row>
    <row r="387" spans="1:6">
      <c r="A387" s="300" t="s">
        <v>773</v>
      </c>
      <c r="B387" s="300"/>
      <c r="C387" s="131" t="s">
        <v>588</v>
      </c>
      <c r="D387" s="131" t="s">
        <v>588</v>
      </c>
      <c r="E387" s="132">
        <v>-100</v>
      </c>
      <c r="F387" s="131" t="s">
        <v>588</v>
      </c>
    </row>
    <row r="388" spans="1:6">
      <c r="A388" s="297" t="s">
        <v>611</v>
      </c>
      <c r="B388" s="297"/>
      <c r="C388" s="131" t="s">
        <v>588</v>
      </c>
      <c r="D388" s="131" t="s">
        <v>588</v>
      </c>
      <c r="E388" s="132">
        <v>-69363.199999999997</v>
      </c>
      <c r="F388" s="131" t="s">
        <v>588</v>
      </c>
    </row>
    <row r="391" spans="1:6">
      <c r="E391" s="126" t="s">
        <v>774</v>
      </c>
    </row>
    <row r="392" spans="1:6" ht="14.25">
      <c r="A392" s="298" t="s">
        <v>775</v>
      </c>
      <c r="B392" s="298"/>
      <c r="C392" s="298"/>
      <c r="D392" s="298"/>
      <c r="E392" s="298"/>
      <c r="F392" s="298"/>
    </row>
    <row r="393" spans="1:6" ht="14.25">
      <c r="A393" s="299" t="s">
        <v>575</v>
      </c>
      <c r="B393" s="299"/>
      <c r="C393" s="299"/>
      <c r="D393" s="299"/>
      <c r="E393" s="299"/>
      <c r="F393" s="299"/>
    </row>
    <row r="395" spans="1:6" ht="14.25">
      <c r="A395" s="127" t="s">
        <v>576</v>
      </c>
      <c r="B395" s="299" t="s">
        <v>577</v>
      </c>
      <c r="C395" s="299"/>
      <c r="D395" s="299"/>
      <c r="E395" s="299"/>
      <c r="F395" s="299"/>
    </row>
    <row r="396" spans="1:6">
      <c r="A396" s="128" t="s">
        <v>776</v>
      </c>
      <c r="B396" s="300" t="s">
        <v>777</v>
      </c>
      <c r="C396" s="300"/>
      <c r="D396" s="300"/>
      <c r="E396" s="300"/>
      <c r="F396" s="300"/>
    </row>
    <row r="398" spans="1:6" ht="14.25">
      <c r="A398" s="299" t="s">
        <v>580</v>
      </c>
      <c r="B398" s="299"/>
      <c r="C398" s="299"/>
      <c r="D398" s="299"/>
      <c r="E398" s="299"/>
      <c r="F398" s="299"/>
    </row>
    <row r="400" spans="1:6">
      <c r="A400" s="126" t="s">
        <v>581</v>
      </c>
      <c r="B400" s="128" t="s">
        <v>776</v>
      </c>
      <c r="C400" s="296" t="s">
        <v>582</v>
      </c>
      <c r="D400" s="296"/>
      <c r="E400" s="296"/>
      <c r="F400" s="296"/>
    </row>
    <row r="401" spans="1:6" ht="27">
      <c r="A401" s="126" t="s">
        <v>583</v>
      </c>
      <c r="B401" s="128" t="s">
        <v>629</v>
      </c>
      <c r="C401" s="130" t="s">
        <v>585</v>
      </c>
      <c r="D401" s="130" t="s">
        <v>778</v>
      </c>
      <c r="E401" s="130" t="s">
        <v>602</v>
      </c>
      <c r="F401" s="130" t="s">
        <v>588</v>
      </c>
    </row>
    <row r="402" spans="1:6" ht="27">
      <c r="A402" s="126" t="s">
        <v>589</v>
      </c>
      <c r="B402" s="128" t="s">
        <v>779</v>
      </c>
    </row>
    <row r="403" spans="1:6" ht="94.5">
      <c r="A403" s="126" t="s">
        <v>591</v>
      </c>
      <c r="B403" s="128" t="s">
        <v>780</v>
      </c>
    </row>
    <row r="404" spans="1:6">
      <c r="A404" s="126" t="s">
        <v>593</v>
      </c>
      <c r="B404" s="128" t="s">
        <v>594</v>
      </c>
    </row>
    <row r="405" spans="1:6" ht="27">
      <c r="A405" s="126" t="s">
        <v>781</v>
      </c>
      <c r="B405" s="128" t="s">
        <v>782</v>
      </c>
    </row>
    <row r="406" spans="1:6">
      <c r="A406" s="296" t="s">
        <v>596</v>
      </c>
      <c r="B406" s="296"/>
    </row>
    <row r="407" spans="1:6">
      <c r="A407" s="300" t="s">
        <v>783</v>
      </c>
      <c r="B407" s="300"/>
      <c r="C407" s="131" t="s">
        <v>588</v>
      </c>
      <c r="D407" s="131" t="s">
        <v>588</v>
      </c>
      <c r="E407" s="131" t="s">
        <v>588</v>
      </c>
      <c r="F407" s="131" t="s">
        <v>588</v>
      </c>
    </row>
    <row r="408" spans="1:6">
      <c r="A408" s="300" t="s">
        <v>784</v>
      </c>
      <c r="B408" s="300"/>
      <c r="C408" s="131" t="s">
        <v>588</v>
      </c>
      <c r="D408" s="131" t="s">
        <v>588</v>
      </c>
      <c r="E408" s="131" t="s">
        <v>588</v>
      </c>
      <c r="F408" s="131" t="s">
        <v>588</v>
      </c>
    </row>
    <row r="409" spans="1:6">
      <c r="A409" s="300" t="s">
        <v>785</v>
      </c>
      <c r="B409" s="300"/>
      <c r="C409" s="131" t="s">
        <v>588</v>
      </c>
      <c r="D409" s="131" t="s">
        <v>588</v>
      </c>
      <c r="E409" s="131" t="s">
        <v>588</v>
      </c>
      <c r="F409" s="131" t="s">
        <v>588</v>
      </c>
    </row>
    <row r="410" spans="1:6">
      <c r="A410" s="300" t="s">
        <v>786</v>
      </c>
      <c r="B410" s="300"/>
      <c r="C410" s="131" t="s">
        <v>588</v>
      </c>
      <c r="D410" s="131" t="s">
        <v>588</v>
      </c>
      <c r="E410" s="131" t="s">
        <v>588</v>
      </c>
      <c r="F410" s="131" t="s">
        <v>588</v>
      </c>
    </row>
    <row r="411" spans="1:6">
      <c r="A411" s="300" t="s">
        <v>787</v>
      </c>
      <c r="B411" s="300"/>
      <c r="C411" s="131" t="s">
        <v>588</v>
      </c>
      <c r="D411" s="131" t="s">
        <v>588</v>
      </c>
      <c r="E411" s="131" t="s">
        <v>588</v>
      </c>
      <c r="F411" s="131" t="s">
        <v>588</v>
      </c>
    </row>
    <row r="412" spans="1:6">
      <c r="A412" s="300" t="s">
        <v>788</v>
      </c>
      <c r="B412" s="300"/>
      <c r="C412" s="131" t="s">
        <v>588</v>
      </c>
      <c r="D412" s="131" t="s">
        <v>588</v>
      </c>
      <c r="E412" s="131" t="s">
        <v>588</v>
      </c>
      <c r="F412" s="131" t="s">
        <v>588</v>
      </c>
    </row>
    <row r="413" spans="1:6">
      <c r="A413" s="300" t="s">
        <v>789</v>
      </c>
      <c r="B413" s="300"/>
      <c r="C413" s="131" t="s">
        <v>588</v>
      </c>
      <c r="D413" s="131" t="s">
        <v>588</v>
      </c>
      <c r="E413" s="131" t="s">
        <v>588</v>
      </c>
      <c r="F413" s="131" t="s">
        <v>588</v>
      </c>
    </row>
    <row r="414" spans="1:6">
      <c r="A414" s="300" t="s">
        <v>790</v>
      </c>
      <c r="B414" s="300"/>
      <c r="C414" s="131" t="s">
        <v>588</v>
      </c>
      <c r="D414" s="131" t="s">
        <v>588</v>
      </c>
      <c r="E414" s="131" t="s">
        <v>588</v>
      </c>
      <c r="F414" s="131" t="s">
        <v>588</v>
      </c>
    </row>
    <row r="415" spans="1:6">
      <c r="A415" s="300" t="s">
        <v>791</v>
      </c>
      <c r="B415" s="300"/>
      <c r="C415" s="131" t="s">
        <v>588</v>
      </c>
      <c r="D415" s="131" t="s">
        <v>588</v>
      </c>
      <c r="E415" s="131" t="s">
        <v>588</v>
      </c>
      <c r="F415" s="131" t="s">
        <v>588</v>
      </c>
    </row>
    <row r="416" spans="1:6">
      <c r="A416" s="300" t="s">
        <v>792</v>
      </c>
      <c r="B416" s="300"/>
      <c r="C416" s="131" t="s">
        <v>588</v>
      </c>
      <c r="D416" s="131" t="s">
        <v>588</v>
      </c>
      <c r="E416" s="131" t="s">
        <v>588</v>
      </c>
      <c r="F416" s="131" t="s">
        <v>588</v>
      </c>
    </row>
    <row r="417" spans="1:6">
      <c r="A417" s="297" t="s">
        <v>611</v>
      </c>
      <c r="B417" s="297"/>
      <c r="C417" s="131" t="s">
        <v>588</v>
      </c>
      <c r="D417" s="131" t="s">
        <v>588</v>
      </c>
      <c r="E417" s="132">
        <v>-6758</v>
      </c>
      <c r="F417" s="131" t="s">
        <v>588</v>
      </c>
    </row>
    <row r="419" spans="1:6">
      <c r="A419" s="126" t="s">
        <v>581</v>
      </c>
      <c r="B419" s="128" t="s">
        <v>776</v>
      </c>
      <c r="C419" s="296" t="s">
        <v>582</v>
      </c>
      <c r="D419" s="296"/>
      <c r="E419" s="296"/>
      <c r="F419" s="296"/>
    </row>
    <row r="420" spans="1:6" ht="27">
      <c r="A420" s="126" t="s">
        <v>583</v>
      </c>
      <c r="B420" s="128" t="s">
        <v>793</v>
      </c>
      <c r="C420" s="130" t="s">
        <v>585</v>
      </c>
      <c r="D420" s="130" t="s">
        <v>778</v>
      </c>
      <c r="E420" s="130" t="s">
        <v>602</v>
      </c>
      <c r="F420" s="130" t="s">
        <v>588</v>
      </c>
    </row>
    <row r="421" spans="1:6">
      <c r="A421" s="126" t="s">
        <v>589</v>
      </c>
      <c r="B421" s="128" t="s">
        <v>794</v>
      </c>
    </row>
    <row r="422" spans="1:6" ht="27">
      <c r="A422" s="126" t="s">
        <v>591</v>
      </c>
      <c r="B422" s="128" t="s">
        <v>795</v>
      </c>
    </row>
    <row r="423" spans="1:6">
      <c r="A423" s="126" t="s">
        <v>593</v>
      </c>
      <c r="B423" s="128" t="s">
        <v>796</v>
      </c>
    </row>
    <row r="424" spans="1:6" ht="27">
      <c r="A424" s="126" t="s">
        <v>781</v>
      </c>
      <c r="B424" s="128" t="s">
        <v>797</v>
      </c>
    </row>
    <row r="425" spans="1:6">
      <c r="A425" s="296" t="s">
        <v>596</v>
      </c>
      <c r="B425" s="296"/>
    </row>
    <row r="426" spans="1:6">
      <c r="A426" s="297" t="s">
        <v>611</v>
      </c>
      <c r="B426" s="297"/>
      <c r="C426" s="131" t="s">
        <v>588</v>
      </c>
      <c r="D426" s="131" t="s">
        <v>588</v>
      </c>
      <c r="E426" s="132">
        <v>-1817937.4</v>
      </c>
      <c r="F426" s="131" t="s">
        <v>588</v>
      </c>
    </row>
    <row r="429" spans="1:6" ht="14.25">
      <c r="A429" s="127" t="s">
        <v>576</v>
      </c>
      <c r="B429" s="299" t="s">
        <v>577</v>
      </c>
      <c r="C429" s="299"/>
      <c r="D429" s="299"/>
      <c r="E429" s="299"/>
      <c r="F429" s="299"/>
    </row>
    <row r="430" spans="1:6">
      <c r="A430" s="128" t="s">
        <v>798</v>
      </c>
      <c r="B430" s="300" t="s">
        <v>799</v>
      </c>
      <c r="C430" s="300"/>
      <c r="D430" s="300"/>
      <c r="E430" s="300"/>
      <c r="F430" s="300"/>
    </row>
    <row r="432" spans="1:6" ht="14.25">
      <c r="A432" s="299" t="s">
        <v>580</v>
      </c>
      <c r="B432" s="299"/>
      <c r="C432" s="299"/>
      <c r="D432" s="299"/>
      <c r="E432" s="299"/>
      <c r="F432" s="299"/>
    </row>
    <row r="434" spans="1:6">
      <c r="A434" s="126" t="s">
        <v>581</v>
      </c>
      <c r="B434" s="128" t="s">
        <v>798</v>
      </c>
      <c r="C434" s="296" t="s">
        <v>582</v>
      </c>
      <c r="D434" s="296"/>
      <c r="E434" s="296"/>
      <c r="F434" s="296"/>
    </row>
    <row r="435" spans="1:6" ht="27">
      <c r="A435" s="126" t="s">
        <v>583</v>
      </c>
      <c r="B435" s="128" t="s">
        <v>600</v>
      </c>
      <c r="C435" s="130" t="s">
        <v>585</v>
      </c>
      <c r="D435" s="130" t="s">
        <v>778</v>
      </c>
      <c r="E435" s="130" t="s">
        <v>602</v>
      </c>
      <c r="F435" s="130" t="s">
        <v>588</v>
      </c>
    </row>
    <row r="436" spans="1:6" ht="54">
      <c r="A436" s="126" t="s">
        <v>589</v>
      </c>
      <c r="B436" s="128" t="s">
        <v>800</v>
      </c>
    </row>
    <row r="437" spans="1:6" ht="54">
      <c r="A437" s="126" t="s">
        <v>591</v>
      </c>
      <c r="B437" s="128" t="s">
        <v>801</v>
      </c>
    </row>
    <row r="438" spans="1:6">
      <c r="A438" s="126" t="s">
        <v>593</v>
      </c>
      <c r="B438" s="128" t="s">
        <v>594</v>
      </c>
    </row>
    <row r="439" spans="1:6" ht="40.5">
      <c r="A439" s="126" t="s">
        <v>679</v>
      </c>
      <c r="B439" s="128" t="s">
        <v>802</v>
      </c>
    </row>
    <row r="440" spans="1:6">
      <c r="A440" s="296" t="s">
        <v>596</v>
      </c>
      <c r="B440" s="296"/>
    </row>
    <row r="441" spans="1:6">
      <c r="A441" s="297" t="s">
        <v>611</v>
      </c>
      <c r="B441" s="297"/>
      <c r="C441" s="131" t="s">
        <v>588</v>
      </c>
      <c r="D441" s="131" t="s">
        <v>588</v>
      </c>
      <c r="E441" s="132">
        <v>-41642.9</v>
      </c>
      <c r="F441" s="131" t="s">
        <v>588</v>
      </c>
    </row>
    <row r="443" spans="1:6">
      <c r="A443" s="126" t="s">
        <v>581</v>
      </c>
      <c r="B443" s="128" t="s">
        <v>798</v>
      </c>
      <c r="C443" s="296" t="s">
        <v>582</v>
      </c>
      <c r="D443" s="296"/>
      <c r="E443" s="296"/>
      <c r="F443" s="296"/>
    </row>
    <row r="444" spans="1:6" ht="27">
      <c r="A444" s="126" t="s">
        <v>583</v>
      </c>
      <c r="B444" s="128" t="s">
        <v>803</v>
      </c>
      <c r="C444" s="130" t="s">
        <v>585</v>
      </c>
      <c r="D444" s="130" t="s">
        <v>778</v>
      </c>
      <c r="E444" s="130" t="s">
        <v>602</v>
      </c>
      <c r="F444" s="130" t="s">
        <v>588</v>
      </c>
    </row>
    <row r="445" spans="1:6" ht="27">
      <c r="A445" s="126" t="s">
        <v>589</v>
      </c>
      <c r="B445" s="128" t="s">
        <v>804</v>
      </c>
    </row>
    <row r="446" spans="1:6" ht="40.5">
      <c r="A446" s="126" t="s">
        <v>591</v>
      </c>
      <c r="B446" s="128" t="s">
        <v>805</v>
      </c>
    </row>
    <row r="447" spans="1:6" ht="27">
      <c r="A447" s="126" t="s">
        <v>593</v>
      </c>
      <c r="B447" s="128" t="s">
        <v>712</v>
      </c>
    </row>
    <row r="448" spans="1:6" ht="40.5">
      <c r="A448" s="126" t="s">
        <v>679</v>
      </c>
      <c r="B448" s="128" t="s">
        <v>775</v>
      </c>
    </row>
    <row r="449" spans="1:6">
      <c r="A449" s="296" t="s">
        <v>596</v>
      </c>
      <c r="B449" s="296"/>
    </row>
    <row r="450" spans="1:6">
      <c r="A450" s="300" t="s">
        <v>806</v>
      </c>
      <c r="B450" s="300"/>
      <c r="C450" s="131" t="s">
        <v>588</v>
      </c>
      <c r="D450" s="131" t="s">
        <v>588</v>
      </c>
      <c r="E450" s="211">
        <v>-2</v>
      </c>
      <c r="F450" s="131" t="s">
        <v>588</v>
      </c>
    </row>
    <row r="451" spans="1:6" s="221" customFormat="1">
      <c r="A451" s="232" t="s">
        <v>807</v>
      </c>
      <c r="B451" s="222"/>
      <c r="C451" s="131"/>
      <c r="D451" s="131"/>
      <c r="E451" s="211">
        <v>7</v>
      </c>
      <c r="F451" s="131"/>
    </row>
    <row r="452" spans="1:6">
      <c r="A452" s="300" t="s">
        <v>808</v>
      </c>
      <c r="B452" s="300"/>
      <c r="C452" s="131" t="s">
        <v>588</v>
      </c>
      <c r="D452" s="131" t="s">
        <v>588</v>
      </c>
      <c r="E452" s="211">
        <v>-18</v>
      </c>
      <c r="F452" s="131" t="s">
        <v>588</v>
      </c>
    </row>
    <row r="453" spans="1:6">
      <c r="A453" s="297" t="s">
        <v>611</v>
      </c>
      <c r="B453" s="297"/>
      <c r="C453" s="131" t="s">
        <v>588</v>
      </c>
      <c r="D453" s="131" t="s">
        <v>588</v>
      </c>
      <c r="E453" s="132">
        <v>-1255.8</v>
      </c>
      <c r="F453" s="131" t="s">
        <v>588</v>
      </c>
    </row>
    <row r="456" spans="1:6">
      <c r="E456" s="126" t="s">
        <v>809</v>
      </c>
    </row>
    <row r="457" spans="1:6" ht="14.25">
      <c r="A457" s="298" t="s">
        <v>810</v>
      </c>
      <c r="B457" s="298"/>
      <c r="C457" s="298"/>
      <c r="D457" s="298"/>
      <c r="E457" s="298"/>
      <c r="F457" s="298"/>
    </row>
    <row r="458" spans="1:6" ht="14.25">
      <c r="A458" s="299" t="s">
        <v>575</v>
      </c>
      <c r="B458" s="299"/>
      <c r="C458" s="299"/>
      <c r="D458" s="299"/>
      <c r="E458" s="299"/>
      <c r="F458" s="299"/>
    </row>
    <row r="460" spans="1:6" ht="14.25">
      <c r="A460" s="127" t="s">
        <v>576</v>
      </c>
      <c r="B460" s="299" t="s">
        <v>577</v>
      </c>
      <c r="C460" s="299"/>
      <c r="D460" s="299"/>
      <c r="E460" s="299"/>
      <c r="F460" s="299"/>
    </row>
    <row r="461" spans="1:6">
      <c r="A461" s="128" t="s">
        <v>811</v>
      </c>
      <c r="B461" s="300" t="s">
        <v>812</v>
      </c>
      <c r="C461" s="300"/>
      <c r="D461" s="300"/>
      <c r="E461" s="300"/>
      <c r="F461" s="300"/>
    </row>
    <row r="463" spans="1:6" ht="14.25">
      <c r="A463" s="299" t="s">
        <v>580</v>
      </c>
      <c r="B463" s="299"/>
      <c r="C463" s="299"/>
      <c r="D463" s="299"/>
      <c r="E463" s="299"/>
      <c r="F463" s="299"/>
    </row>
    <row r="465" spans="1:6">
      <c r="A465" s="126" t="s">
        <v>581</v>
      </c>
      <c r="B465" s="128" t="s">
        <v>811</v>
      </c>
      <c r="C465" s="296" t="s">
        <v>582</v>
      </c>
      <c r="D465" s="296"/>
      <c r="E465" s="296"/>
      <c r="F465" s="296"/>
    </row>
    <row r="466" spans="1:6" ht="27">
      <c r="A466" s="126" t="s">
        <v>583</v>
      </c>
      <c r="B466" s="128" t="s">
        <v>727</v>
      </c>
      <c r="C466" s="130" t="s">
        <v>585</v>
      </c>
      <c r="D466" s="130" t="s">
        <v>601</v>
      </c>
      <c r="E466" s="130" t="s">
        <v>602</v>
      </c>
      <c r="F466" s="130" t="s">
        <v>588</v>
      </c>
    </row>
    <row r="467" spans="1:6" ht="40.5">
      <c r="A467" s="126" t="s">
        <v>589</v>
      </c>
      <c r="B467" s="128" t="s">
        <v>813</v>
      </c>
    </row>
    <row r="468" spans="1:6" ht="40.5">
      <c r="A468" s="126" t="s">
        <v>591</v>
      </c>
      <c r="B468" s="128" t="s">
        <v>814</v>
      </c>
    </row>
    <row r="469" spans="1:6">
      <c r="A469" s="126" t="s">
        <v>593</v>
      </c>
      <c r="B469" s="128" t="s">
        <v>669</v>
      </c>
    </row>
    <row r="470" spans="1:6" ht="27">
      <c r="A470" s="126" t="s">
        <v>670</v>
      </c>
      <c r="B470" s="128" t="s">
        <v>815</v>
      </c>
    </row>
    <row r="471" spans="1:6">
      <c r="A471" s="296" t="s">
        <v>596</v>
      </c>
      <c r="B471" s="296"/>
    </row>
    <row r="472" spans="1:6">
      <c r="A472" s="300" t="s">
        <v>816</v>
      </c>
      <c r="B472" s="300"/>
      <c r="C472" s="131" t="s">
        <v>588</v>
      </c>
      <c r="D472" s="131" t="s">
        <v>588</v>
      </c>
      <c r="E472" s="211">
        <v>-6</v>
      </c>
      <c r="F472" s="131" t="s">
        <v>588</v>
      </c>
    </row>
    <row r="473" spans="1:6">
      <c r="A473" s="297" t="s">
        <v>611</v>
      </c>
      <c r="B473" s="297"/>
      <c r="C473" s="131" t="s">
        <v>588</v>
      </c>
      <c r="D473" s="131" t="s">
        <v>588</v>
      </c>
      <c r="E473" s="132">
        <v>-2500</v>
      </c>
      <c r="F473" s="131" t="s">
        <v>588</v>
      </c>
    </row>
    <row r="476" spans="1:6">
      <c r="E476" s="126" t="s">
        <v>817</v>
      </c>
    </row>
    <row r="477" spans="1:6" ht="14.25">
      <c r="A477" s="298" t="s">
        <v>818</v>
      </c>
      <c r="B477" s="298"/>
      <c r="C477" s="298"/>
      <c r="D477" s="298"/>
      <c r="E477" s="298"/>
      <c r="F477" s="298"/>
    </row>
    <row r="478" spans="1:6" ht="14.25">
      <c r="A478" s="299" t="s">
        <v>575</v>
      </c>
      <c r="B478" s="299"/>
      <c r="C478" s="299"/>
      <c r="D478" s="299"/>
      <c r="E478" s="299"/>
      <c r="F478" s="299"/>
    </row>
    <row r="480" spans="1:6" ht="14.25">
      <c r="A480" s="127" t="s">
        <v>576</v>
      </c>
      <c r="B480" s="299" t="s">
        <v>577</v>
      </c>
      <c r="C480" s="299"/>
      <c r="D480" s="299"/>
      <c r="E480" s="299"/>
      <c r="F480" s="299"/>
    </row>
    <row r="481" spans="1:6">
      <c r="A481" s="128" t="s">
        <v>819</v>
      </c>
      <c r="B481" s="300" t="s">
        <v>820</v>
      </c>
      <c r="C481" s="300"/>
      <c r="D481" s="300"/>
      <c r="E481" s="300"/>
      <c r="F481" s="300"/>
    </row>
    <row r="483" spans="1:6" ht="14.25">
      <c r="A483" s="299" t="s">
        <v>580</v>
      </c>
      <c r="B483" s="299"/>
      <c r="C483" s="299"/>
      <c r="D483" s="299"/>
      <c r="E483" s="299"/>
      <c r="F483" s="299"/>
    </row>
    <row r="485" spans="1:6">
      <c r="A485" s="126" t="s">
        <v>581</v>
      </c>
      <c r="B485" s="128" t="s">
        <v>819</v>
      </c>
      <c r="C485" s="296" t="s">
        <v>582</v>
      </c>
      <c r="D485" s="296"/>
      <c r="E485" s="296"/>
      <c r="F485" s="296"/>
    </row>
    <row r="486" spans="1:6" ht="27">
      <c r="A486" s="126" t="s">
        <v>583</v>
      </c>
      <c r="B486" s="128" t="s">
        <v>600</v>
      </c>
      <c r="C486" s="130" t="s">
        <v>585</v>
      </c>
      <c r="D486" s="130" t="s">
        <v>601</v>
      </c>
      <c r="E486" s="130" t="s">
        <v>602</v>
      </c>
      <c r="F486" s="130" t="s">
        <v>588</v>
      </c>
    </row>
    <row r="487" spans="1:6" ht="54">
      <c r="A487" s="126" t="s">
        <v>589</v>
      </c>
      <c r="B487" s="128" t="s">
        <v>821</v>
      </c>
    </row>
    <row r="488" spans="1:6" ht="94.5">
      <c r="A488" s="126" t="s">
        <v>591</v>
      </c>
      <c r="B488" s="128" t="s">
        <v>822</v>
      </c>
    </row>
    <row r="489" spans="1:6">
      <c r="A489" s="126" t="s">
        <v>593</v>
      </c>
      <c r="B489" s="128" t="s">
        <v>594</v>
      </c>
    </row>
    <row r="490" spans="1:6" ht="27">
      <c r="A490" s="126" t="s">
        <v>595</v>
      </c>
      <c r="B490" s="128" t="s">
        <v>818</v>
      </c>
    </row>
    <row r="491" spans="1:6">
      <c r="A491" s="296" t="s">
        <v>596</v>
      </c>
      <c r="B491" s="296"/>
    </row>
    <row r="492" spans="1:6">
      <c r="A492" s="300" t="s">
        <v>823</v>
      </c>
      <c r="B492" s="300"/>
      <c r="C492" s="131" t="s">
        <v>588</v>
      </c>
      <c r="D492" s="131" t="s">
        <v>588</v>
      </c>
      <c r="E492" s="131" t="s">
        <v>588</v>
      </c>
      <c r="F492" s="131" t="s">
        <v>588</v>
      </c>
    </row>
    <row r="493" spans="1:6">
      <c r="A493" s="300" t="s">
        <v>824</v>
      </c>
      <c r="B493" s="300"/>
      <c r="C493" s="131" t="s">
        <v>588</v>
      </c>
      <c r="D493" s="131" t="s">
        <v>588</v>
      </c>
      <c r="E493" s="131" t="s">
        <v>588</v>
      </c>
      <c r="F493" s="131" t="s">
        <v>588</v>
      </c>
    </row>
    <row r="494" spans="1:6">
      <c r="A494" s="300" t="s">
        <v>825</v>
      </c>
      <c r="B494" s="300"/>
      <c r="C494" s="131" t="s">
        <v>588</v>
      </c>
      <c r="D494" s="131" t="s">
        <v>588</v>
      </c>
      <c r="E494" s="131" t="s">
        <v>588</v>
      </c>
      <c r="F494" s="131" t="s">
        <v>588</v>
      </c>
    </row>
    <row r="495" spans="1:6">
      <c r="A495" s="300" t="s">
        <v>826</v>
      </c>
      <c r="B495" s="300"/>
      <c r="C495" s="131" t="s">
        <v>588</v>
      </c>
      <c r="D495" s="131" t="s">
        <v>588</v>
      </c>
      <c r="E495" s="131" t="s">
        <v>588</v>
      </c>
      <c r="F495" s="131" t="s">
        <v>588</v>
      </c>
    </row>
    <row r="496" spans="1:6">
      <c r="A496" s="300" t="s">
        <v>827</v>
      </c>
      <c r="B496" s="300"/>
      <c r="C496" s="131" t="s">
        <v>588</v>
      </c>
      <c r="D496" s="131" t="s">
        <v>588</v>
      </c>
      <c r="E496" s="131" t="s">
        <v>588</v>
      </c>
      <c r="F496" s="131" t="s">
        <v>588</v>
      </c>
    </row>
    <row r="497" spans="1:6">
      <c r="A497" s="300" t="s">
        <v>828</v>
      </c>
      <c r="B497" s="300"/>
      <c r="C497" s="131" t="s">
        <v>588</v>
      </c>
      <c r="D497" s="131" t="s">
        <v>588</v>
      </c>
      <c r="E497" s="131" t="s">
        <v>588</v>
      </c>
      <c r="F497" s="131" t="s">
        <v>588</v>
      </c>
    </row>
    <row r="498" spans="1:6">
      <c r="A498" s="300" t="s">
        <v>607</v>
      </c>
      <c r="B498" s="300"/>
      <c r="C498" s="131" t="s">
        <v>588</v>
      </c>
      <c r="D498" s="131" t="s">
        <v>588</v>
      </c>
      <c r="E498" s="131" t="s">
        <v>588</v>
      </c>
      <c r="F498" s="131" t="s">
        <v>588</v>
      </c>
    </row>
    <row r="499" spans="1:6">
      <c r="A499" s="300" t="s">
        <v>829</v>
      </c>
      <c r="B499" s="300"/>
      <c r="C499" s="131" t="s">
        <v>588</v>
      </c>
      <c r="D499" s="131" t="s">
        <v>588</v>
      </c>
      <c r="E499" s="131" t="s">
        <v>588</v>
      </c>
      <c r="F499" s="131" t="s">
        <v>588</v>
      </c>
    </row>
    <row r="500" spans="1:6">
      <c r="A500" s="300" t="s">
        <v>830</v>
      </c>
      <c r="B500" s="300"/>
      <c r="C500" s="131" t="s">
        <v>588</v>
      </c>
      <c r="D500" s="131" t="s">
        <v>588</v>
      </c>
      <c r="E500" s="131" t="s">
        <v>588</v>
      </c>
      <c r="F500" s="131" t="s">
        <v>588</v>
      </c>
    </row>
    <row r="501" spans="1:6">
      <c r="A501" s="300" t="s">
        <v>831</v>
      </c>
      <c r="B501" s="300"/>
      <c r="C501" s="131" t="s">
        <v>588</v>
      </c>
      <c r="D501" s="131" t="s">
        <v>588</v>
      </c>
      <c r="E501" s="131" t="s">
        <v>588</v>
      </c>
      <c r="F501" s="131" t="s">
        <v>588</v>
      </c>
    </row>
    <row r="502" spans="1:6">
      <c r="A502" s="300" t="s">
        <v>832</v>
      </c>
      <c r="B502" s="300"/>
      <c r="C502" s="131" t="s">
        <v>588</v>
      </c>
      <c r="D502" s="131" t="s">
        <v>588</v>
      </c>
      <c r="E502" s="131" t="s">
        <v>588</v>
      </c>
      <c r="F502" s="131" t="s">
        <v>588</v>
      </c>
    </row>
    <row r="503" spans="1:6">
      <c r="A503" s="300" t="s">
        <v>833</v>
      </c>
      <c r="B503" s="300"/>
      <c r="C503" s="131" t="s">
        <v>588</v>
      </c>
      <c r="D503" s="131" t="s">
        <v>588</v>
      </c>
      <c r="E503" s="131" t="s">
        <v>588</v>
      </c>
      <c r="F503" s="131" t="s">
        <v>588</v>
      </c>
    </row>
    <row r="504" spans="1:6">
      <c r="A504" s="300" t="s">
        <v>834</v>
      </c>
      <c r="B504" s="300"/>
      <c r="C504" s="131" t="s">
        <v>588</v>
      </c>
      <c r="D504" s="131" t="s">
        <v>588</v>
      </c>
      <c r="E504" s="131" t="s">
        <v>588</v>
      </c>
      <c r="F504" s="131" t="s">
        <v>588</v>
      </c>
    </row>
    <row r="505" spans="1:6">
      <c r="A505" s="300" t="s">
        <v>680</v>
      </c>
      <c r="B505" s="300"/>
      <c r="C505" s="131" t="s">
        <v>588</v>
      </c>
      <c r="D505" s="131" t="s">
        <v>588</v>
      </c>
      <c r="E505" s="131" t="s">
        <v>588</v>
      </c>
      <c r="F505" s="131" t="s">
        <v>588</v>
      </c>
    </row>
    <row r="506" spans="1:6">
      <c r="A506" s="297" t="s">
        <v>611</v>
      </c>
      <c r="B506" s="297"/>
      <c r="C506" s="131" t="s">
        <v>588</v>
      </c>
      <c r="D506" s="131" t="s">
        <v>588</v>
      </c>
      <c r="E506" s="132">
        <v>-2139.6</v>
      </c>
      <c r="F506" s="131" t="s">
        <v>588</v>
      </c>
    </row>
    <row r="508" spans="1:6">
      <c r="A508" s="126" t="s">
        <v>581</v>
      </c>
      <c r="B508" s="128" t="s">
        <v>819</v>
      </c>
      <c r="C508" s="296" t="s">
        <v>582</v>
      </c>
      <c r="D508" s="296"/>
      <c r="E508" s="296"/>
      <c r="F508" s="296"/>
    </row>
    <row r="509" spans="1:6" ht="27">
      <c r="A509" s="126" t="s">
        <v>583</v>
      </c>
      <c r="B509" s="128" t="s">
        <v>629</v>
      </c>
      <c r="C509" s="130" t="s">
        <v>585</v>
      </c>
      <c r="D509" s="130" t="s">
        <v>601</v>
      </c>
      <c r="E509" s="130" t="s">
        <v>602</v>
      </c>
      <c r="F509" s="130" t="s">
        <v>588</v>
      </c>
    </row>
    <row r="510" spans="1:6" ht="27">
      <c r="A510" s="126" t="s">
        <v>589</v>
      </c>
      <c r="B510" s="128" t="s">
        <v>835</v>
      </c>
    </row>
    <row r="511" spans="1:6" ht="94.5">
      <c r="A511" s="126" t="s">
        <v>591</v>
      </c>
      <c r="B511" s="128" t="s">
        <v>836</v>
      </c>
    </row>
    <row r="512" spans="1:6">
      <c r="A512" s="126" t="s">
        <v>593</v>
      </c>
      <c r="B512" s="128" t="s">
        <v>594</v>
      </c>
    </row>
    <row r="513" spans="1:6" ht="27">
      <c r="A513" s="126" t="s">
        <v>595</v>
      </c>
      <c r="B513" s="128" t="s">
        <v>818</v>
      </c>
    </row>
    <row r="514" spans="1:6">
      <c r="A514" s="296" t="s">
        <v>596</v>
      </c>
      <c r="B514" s="296"/>
    </row>
    <row r="515" spans="1:6">
      <c r="A515" s="297" t="s">
        <v>611</v>
      </c>
      <c r="B515" s="297"/>
      <c r="C515" s="131" t="s">
        <v>588</v>
      </c>
      <c r="D515" s="131" t="s">
        <v>588</v>
      </c>
      <c r="E515" s="132">
        <v>-567.9</v>
      </c>
      <c r="F515" s="131" t="s">
        <v>588</v>
      </c>
    </row>
    <row r="517" spans="1:6">
      <c r="A517" s="126" t="s">
        <v>581</v>
      </c>
      <c r="B517" s="128" t="s">
        <v>819</v>
      </c>
      <c r="C517" s="296" t="s">
        <v>582</v>
      </c>
      <c r="D517" s="296"/>
      <c r="E517" s="296"/>
      <c r="F517" s="296"/>
    </row>
    <row r="518" spans="1:6" ht="27">
      <c r="A518" s="126" t="s">
        <v>583</v>
      </c>
      <c r="B518" s="128" t="s">
        <v>803</v>
      </c>
      <c r="C518" s="130" t="s">
        <v>585</v>
      </c>
      <c r="D518" s="130" t="s">
        <v>601</v>
      </c>
      <c r="E518" s="130" t="s">
        <v>602</v>
      </c>
      <c r="F518" s="130" t="s">
        <v>588</v>
      </c>
    </row>
    <row r="519" spans="1:6" ht="40.5">
      <c r="A519" s="126" t="s">
        <v>589</v>
      </c>
      <c r="B519" s="128" t="s">
        <v>851</v>
      </c>
    </row>
    <row r="520" spans="1:6" ht="54">
      <c r="A520" s="126" t="s">
        <v>591</v>
      </c>
      <c r="B520" s="128" t="s">
        <v>852</v>
      </c>
    </row>
    <row r="521" spans="1:6" ht="27">
      <c r="A521" s="126" t="s">
        <v>593</v>
      </c>
      <c r="B521" s="128" t="s">
        <v>712</v>
      </c>
    </row>
    <row r="522" spans="1:6" ht="27">
      <c r="A522" s="126" t="s">
        <v>853</v>
      </c>
      <c r="B522" s="128" t="s">
        <v>818</v>
      </c>
    </row>
    <row r="523" spans="1:6">
      <c r="A523" s="296" t="s">
        <v>596</v>
      </c>
      <c r="B523" s="296"/>
    </row>
    <row r="524" spans="1:6">
      <c r="A524" s="300" t="s">
        <v>854</v>
      </c>
      <c r="B524" s="300"/>
      <c r="C524" s="131" t="s">
        <v>588</v>
      </c>
      <c r="D524" s="131" t="s">
        <v>588</v>
      </c>
      <c r="E524" s="131" t="s">
        <v>588</v>
      </c>
      <c r="F524" s="131" t="s">
        <v>588</v>
      </c>
    </row>
    <row r="525" spans="1:6">
      <c r="A525" s="300" t="s">
        <v>807</v>
      </c>
      <c r="B525" s="300"/>
      <c r="C525" s="131" t="s">
        <v>588</v>
      </c>
      <c r="D525" s="131" t="s">
        <v>588</v>
      </c>
      <c r="E525" s="131" t="s">
        <v>588</v>
      </c>
      <c r="F525" s="131" t="s">
        <v>588</v>
      </c>
    </row>
    <row r="526" spans="1:6">
      <c r="A526" s="297" t="s">
        <v>611</v>
      </c>
      <c r="B526" s="297"/>
      <c r="C526" s="131" t="s">
        <v>588</v>
      </c>
      <c r="D526" s="131" t="s">
        <v>588</v>
      </c>
      <c r="E526" s="132">
        <v>-1951.2</v>
      </c>
      <c r="F526" s="131" t="s">
        <v>588</v>
      </c>
    </row>
    <row r="529" spans="1:6">
      <c r="E529" s="126" t="s">
        <v>855</v>
      </c>
    </row>
    <row r="530" spans="1:6" ht="14.25">
      <c r="A530" s="298" t="s">
        <v>856</v>
      </c>
      <c r="B530" s="298"/>
      <c r="C530" s="298"/>
      <c r="D530" s="298"/>
      <c r="E530" s="298"/>
      <c r="F530" s="298"/>
    </row>
    <row r="531" spans="1:6" ht="14.25">
      <c r="A531" s="299" t="s">
        <v>575</v>
      </c>
      <c r="B531" s="299"/>
      <c r="C531" s="299"/>
      <c r="D531" s="299"/>
      <c r="E531" s="299"/>
      <c r="F531" s="299"/>
    </row>
    <row r="533" spans="1:6" ht="14.25">
      <c r="A533" s="127" t="s">
        <v>576</v>
      </c>
      <c r="B533" s="299" t="s">
        <v>577</v>
      </c>
      <c r="C533" s="299"/>
      <c r="D533" s="299"/>
      <c r="E533" s="299"/>
      <c r="F533" s="299"/>
    </row>
    <row r="534" spans="1:6">
      <c r="A534" s="128" t="s">
        <v>857</v>
      </c>
      <c r="B534" s="300" t="s">
        <v>858</v>
      </c>
      <c r="C534" s="300"/>
      <c r="D534" s="300"/>
      <c r="E534" s="300"/>
      <c r="F534" s="300"/>
    </row>
    <row r="536" spans="1:6" ht="14.25">
      <c r="A536" s="299" t="s">
        <v>580</v>
      </c>
      <c r="B536" s="299"/>
      <c r="C536" s="299"/>
      <c r="D536" s="299"/>
      <c r="E536" s="299"/>
      <c r="F536" s="299"/>
    </row>
    <row r="538" spans="1:6">
      <c r="A538" s="126" t="s">
        <v>581</v>
      </c>
      <c r="B538" s="128" t="s">
        <v>857</v>
      </c>
      <c r="C538" s="296" t="s">
        <v>582</v>
      </c>
      <c r="D538" s="296"/>
      <c r="E538" s="296"/>
      <c r="F538" s="296"/>
    </row>
    <row r="539" spans="1:6" ht="27">
      <c r="A539" s="126" t="s">
        <v>583</v>
      </c>
      <c r="B539" s="128" t="s">
        <v>600</v>
      </c>
      <c r="C539" s="130" t="s">
        <v>585</v>
      </c>
      <c r="D539" s="130" t="s">
        <v>601</v>
      </c>
      <c r="E539" s="130" t="s">
        <v>602</v>
      </c>
      <c r="F539" s="130" t="s">
        <v>588</v>
      </c>
    </row>
    <row r="540" spans="1:6" ht="40.5">
      <c r="A540" s="126" t="s">
        <v>589</v>
      </c>
      <c r="B540" s="128" t="s">
        <v>859</v>
      </c>
    </row>
    <row r="541" spans="1:6" ht="67.5">
      <c r="A541" s="126" t="s">
        <v>591</v>
      </c>
      <c r="B541" s="128" t="s">
        <v>860</v>
      </c>
    </row>
    <row r="542" spans="1:6">
      <c r="A542" s="126" t="s">
        <v>593</v>
      </c>
      <c r="B542" s="128" t="s">
        <v>594</v>
      </c>
    </row>
    <row r="543" spans="1:6" ht="27">
      <c r="A543" s="126" t="s">
        <v>595</v>
      </c>
      <c r="B543" s="128" t="s">
        <v>861</v>
      </c>
    </row>
    <row r="544" spans="1:6">
      <c r="A544" s="296" t="s">
        <v>596</v>
      </c>
      <c r="B544" s="296"/>
    </row>
    <row r="545" spans="1:6">
      <c r="A545" s="297" t="s">
        <v>611</v>
      </c>
      <c r="B545" s="297"/>
      <c r="C545" s="131" t="s">
        <v>588</v>
      </c>
      <c r="D545" s="131" t="s">
        <v>588</v>
      </c>
      <c r="E545" s="132">
        <v>-1200</v>
      </c>
      <c r="F545" s="131" t="s">
        <v>588</v>
      </c>
    </row>
    <row r="548" spans="1:6">
      <c r="E548" s="126" t="s">
        <v>862</v>
      </c>
    </row>
    <row r="549" spans="1:6" ht="14.25">
      <c r="A549" s="298" t="s">
        <v>863</v>
      </c>
      <c r="B549" s="298"/>
      <c r="C549" s="298"/>
      <c r="D549" s="298"/>
      <c r="E549" s="298"/>
      <c r="F549" s="298"/>
    </row>
    <row r="550" spans="1:6" ht="14.25">
      <c r="A550" s="299" t="s">
        <v>575</v>
      </c>
      <c r="B550" s="299"/>
      <c r="C550" s="299"/>
      <c r="D550" s="299"/>
      <c r="E550" s="299"/>
      <c r="F550" s="299"/>
    </row>
    <row r="552" spans="1:6" ht="14.25">
      <c r="A552" s="127" t="s">
        <v>576</v>
      </c>
      <c r="B552" s="299" t="s">
        <v>577</v>
      </c>
      <c r="C552" s="299"/>
      <c r="D552" s="299"/>
      <c r="E552" s="299"/>
      <c r="F552" s="299"/>
    </row>
    <row r="553" spans="1:6">
      <c r="A553" s="128" t="s">
        <v>864</v>
      </c>
      <c r="B553" s="300" t="s">
        <v>865</v>
      </c>
      <c r="C553" s="300"/>
      <c r="D553" s="300"/>
      <c r="E553" s="300"/>
      <c r="F553" s="300"/>
    </row>
    <row r="555" spans="1:6" ht="14.25">
      <c r="A555" s="299" t="s">
        <v>580</v>
      </c>
      <c r="B555" s="299"/>
      <c r="C555" s="299"/>
      <c r="D555" s="299"/>
      <c r="E555" s="299"/>
      <c r="F555" s="299"/>
    </row>
    <row r="557" spans="1:6">
      <c r="A557" s="126" t="s">
        <v>581</v>
      </c>
      <c r="B557" s="128" t="s">
        <v>864</v>
      </c>
      <c r="C557" s="296" t="s">
        <v>582</v>
      </c>
      <c r="D557" s="296"/>
      <c r="E557" s="296"/>
      <c r="F557" s="296"/>
    </row>
    <row r="558" spans="1:6" ht="27">
      <c r="A558" s="126" t="s">
        <v>583</v>
      </c>
      <c r="B558" s="128" t="s">
        <v>600</v>
      </c>
      <c r="C558" s="130" t="s">
        <v>585</v>
      </c>
      <c r="D558" s="130" t="s">
        <v>601</v>
      </c>
      <c r="E558" s="130" t="s">
        <v>602</v>
      </c>
      <c r="F558" s="130" t="s">
        <v>588</v>
      </c>
    </row>
    <row r="559" spans="1:6" ht="54">
      <c r="A559" s="126" t="s">
        <v>589</v>
      </c>
      <c r="B559" s="128" t="s">
        <v>866</v>
      </c>
    </row>
    <row r="560" spans="1:6" ht="94.5">
      <c r="A560" s="126" t="s">
        <v>591</v>
      </c>
      <c r="B560" s="128" t="s">
        <v>867</v>
      </c>
    </row>
    <row r="561" spans="1:6">
      <c r="A561" s="126" t="s">
        <v>593</v>
      </c>
      <c r="B561" s="128" t="s">
        <v>594</v>
      </c>
    </row>
    <row r="562" spans="1:6" ht="27">
      <c r="A562" s="126" t="s">
        <v>595</v>
      </c>
      <c r="B562" s="128" t="s">
        <v>868</v>
      </c>
    </row>
    <row r="563" spans="1:6">
      <c r="A563" s="296" t="s">
        <v>596</v>
      </c>
      <c r="B563" s="296"/>
    </row>
    <row r="564" spans="1:6">
      <c r="A564" s="297" t="s">
        <v>611</v>
      </c>
      <c r="B564" s="297"/>
      <c r="C564" s="131" t="s">
        <v>588</v>
      </c>
      <c r="D564" s="131" t="s">
        <v>588</v>
      </c>
      <c r="E564" s="132">
        <v>-13150</v>
      </c>
      <c r="F564" s="131" t="s">
        <v>588</v>
      </c>
    </row>
    <row r="567" spans="1:6">
      <c r="E567" s="126" t="s">
        <v>869</v>
      </c>
    </row>
    <row r="568" spans="1:6" ht="14.25">
      <c r="A568" s="298" t="s">
        <v>870</v>
      </c>
      <c r="B568" s="298"/>
      <c r="C568" s="298"/>
      <c r="D568" s="298"/>
      <c r="E568" s="298"/>
      <c r="F568" s="298"/>
    </row>
    <row r="569" spans="1:6" ht="14.25">
      <c r="A569" s="299" t="s">
        <v>575</v>
      </c>
      <c r="B569" s="299"/>
      <c r="C569" s="299"/>
      <c r="D569" s="299"/>
      <c r="E569" s="299"/>
      <c r="F569" s="299"/>
    </row>
    <row r="571" spans="1:6" ht="14.25">
      <c r="A571" s="127" t="s">
        <v>576</v>
      </c>
      <c r="B571" s="299" t="s">
        <v>577</v>
      </c>
      <c r="C571" s="299"/>
      <c r="D571" s="299"/>
      <c r="E571" s="299"/>
      <c r="F571" s="299"/>
    </row>
    <row r="572" spans="1:6">
      <c r="A572" s="128" t="s">
        <v>871</v>
      </c>
      <c r="B572" s="300" t="s">
        <v>872</v>
      </c>
      <c r="C572" s="300"/>
      <c r="D572" s="300"/>
      <c r="E572" s="300"/>
      <c r="F572" s="300"/>
    </row>
    <row r="574" spans="1:6" ht="14.25">
      <c r="A574" s="299" t="s">
        <v>580</v>
      </c>
      <c r="B574" s="299"/>
      <c r="C574" s="299"/>
      <c r="D574" s="299"/>
      <c r="E574" s="299"/>
      <c r="F574" s="299"/>
    </row>
    <row r="576" spans="1:6">
      <c r="A576" s="126" t="s">
        <v>581</v>
      </c>
      <c r="B576" s="128" t="s">
        <v>871</v>
      </c>
      <c r="C576" s="296" t="s">
        <v>582</v>
      </c>
      <c r="D576" s="296"/>
      <c r="E576" s="296"/>
      <c r="F576" s="296"/>
    </row>
    <row r="577" spans="1:6" ht="27">
      <c r="A577" s="126" t="s">
        <v>583</v>
      </c>
      <c r="B577" s="128" t="s">
        <v>600</v>
      </c>
      <c r="C577" s="130" t="s">
        <v>585</v>
      </c>
      <c r="D577" s="130" t="s">
        <v>601</v>
      </c>
      <c r="E577" s="130" t="s">
        <v>873</v>
      </c>
      <c r="F577" s="130" t="s">
        <v>588</v>
      </c>
    </row>
    <row r="578" spans="1:6" ht="27">
      <c r="A578" s="126" t="s">
        <v>589</v>
      </c>
      <c r="B578" s="128" t="s">
        <v>874</v>
      </c>
    </row>
    <row r="579" spans="1:6" ht="81">
      <c r="A579" s="126" t="s">
        <v>591</v>
      </c>
      <c r="B579" s="128" t="s">
        <v>875</v>
      </c>
    </row>
    <row r="580" spans="1:6">
      <c r="A580" s="126" t="s">
        <v>593</v>
      </c>
      <c r="B580" s="128" t="s">
        <v>594</v>
      </c>
    </row>
    <row r="581" spans="1:6" ht="40.5">
      <c r="A581" s="126" t="s">
        <v>679</v>
      </c>
      <c r="B581" s="128" t="s">
        <v>870</v>
      </c>
    </row>
    <row r="582" spans="1:6">
      <c r="A582" s="296" t="s">
        <v>596</v>
      </c>
      <c r="B582" s="296"/>
    </row>
    <row r="583" spans="1:6">
      <c r="A583" s="297" t="s">
        <v>611</v>
      </c>
      <c r="B583" s="297"/>
      <c r="C583" s="131" t="s">
        <v>588</v>
      </c>
      <c r="D583" s="131" t="s">
        <v>588</v>
      </c>
      <c r="E583" s="132">
        <v>-4482</v>
      </c>
      <c r="F583" s="131" t="s">
        <v>588</v>
      </c>
    </row>
    <row r="586" spans="1:6">
      <c r="E586" s="126" t="s">
        <v>876</v>
      </c>
    </row>
    <row r="587" spans="1:6" ht="14.25">
      <c r="A587" s="298" t="s">
        <v>877</v>
      </c>
      <c r="B587" s="298"/>
      <c r="C587" s="298"/>
      <c r="D587" s="298"/>
      <c r="E587" s="298"/>
      <c r="F587" s="298"/>
    </row>
    <row r="588" spans="1:6" ht="14.25">
      <c r="A588" s="299" t="s">
        <v>575</v>
      </c>
      <c r="B588" s="299"/>
      <c r="C588" s="299"/>
      <c r="D588" s="299"/>
      <c r="E588" s="299"/>
      <c r="F588" s="299"/>
    </row>
    <row r="590" spans="1:6" ht="14.25">
      <c r="A590" s="127" t="s">
        <v>576</v>
      </c>
      <c r="B590" s="299" t="s">
        <v>577</v>
      </c>
      <c r="C590" s="299"/>
      <c r="D590" s="299"/>
      <c r="E590" s="299"/>
      <c r="F590" s="299"/>
    </row>
    <row r="591" spans="1:6">
      <c r="A591" s="128" t="s">
        <v>878</v>
      </c>
      <c r="B591" s="300" t="s">
        <v>879</v>
      </c>
      <c r="C591" s="300"/>
      <c r="D591" s="300"/>
      <c r="E591" s="300"/>
      <c r="F591" s="300"/>
    </row>
    <row r="593" spans="1:6" ht="14.25">
      <c r="A593" s="299" t="s">
        <v>580</v>
      </c>
      <c r="B593" s="299"/>
      <c r="C593" s="299"/>
      <c r="D593" s="299"/>
      <c r="E593" s="299"/>
      <c r="F593" s="299"/>
    </row>
    <row r="595" spans="1:6">
      <c r="A595" s="126" t="s">
        <v>581</v>
      </c>
      <c r="B595" s="128" t="s">
        <v>878</v>
      </c>
      <c r="C595" s="296" t="s">
        <v>582</v>
      </c>
      <c r="D595" s="296"/>
      <c r="E595" s="296"/>
      <c r="F595" s="296"/>
    </row>
    <row r="596" spans="1:6" ht="27">
      <c r="A596" s="126" t="s">
        <v>583</v>
      </c>
      <c r="B596" s="128" t="s">
        <v>600</v>
      </c>
      <c r="C596" s="130" t="s">
        <v>585</v>
      </c>
      <c r="D596" s="130" t="s">
        <v>601</v>
      </c>
      <c r="E596" s="130" t="s">
        <v>602</v>
      </c>
      <c r="F596" s="130" t="s">
        <v>588</v>
      </c>
    </row>
    <row r="597" spans="1:6" ht="54">
      <c r="A597" s="126" t="s">
        <v>589</v>
      </c>
      <c r="B597" s="128" t="s">
        <v>880</v>
      </c>
    </row>
    <row r="598" spans="1:6" ht="94.5">
      <c r="A598" s="126" t="s">
        <v>591</v>
      </c>
      <c r="B598" s="128" t="s">
        <v>881</v>
      </c>
    </row>
    <row r="599" spans="1:6">
      <c r="A599" s="126" t="s">
        <v>593</v>
      </c>
      <c r="B599" s="128" t="s">
        <v>594</v>
      </c>
    </row>
    <row r="600" spans="1:6" ht="27">
      <c r="A600" s="126" t="s">
        <v>617</v>
      </c>
      <c r="B600" s="128" t="s">
        <v>882</v>
      </c>
    </row>
    <row r="601" spans="1:6">
      <c r="A601" s="296" t="s">
        <v>596</v>
      </c>
      <c r="B601" s="296"/>
    </row>
    <row r="602" spans="1:6">
      <c r="A602" s="300" t="s">
        <v>883</v>
      </c>
      <c r="B602" s="300"/>
      <c r="C602" s="131" t="s">
        <v>588</v>
      </c>
      <c r="D602" s="131" t="s">
        <v>588</v>
      </c>
      <c r="E602" s="131" t="s">
        <v>588</v>
      </c>
      <c r="F602" s="131" t="s">
        <v>588</v>
      </c>
    </row>
    <row r="603" spans="1:6">
      <c r="A603" s="300" t="s">
        <v>884</v>
      </c>
      <c r="B603" s="300"/>
      <c r="C603" s="131" t="s">
        <v>588</v>
      </c>
      <c r="D603" s="131" t="s">
        <v>588</v>
      </c>
      <c r="E603" s="131" t="s">
        <v>588</v>
      </c>
      <c r="F603" s="131" t="s">
        <v>588</v>
      </c>
    </row>
    <row r="604" spans="1:6">
      <c r="A604" s="300" t="s">
        <v>885</v>
      </c>
      <c r="B604" s="300"/>
      <c r="C604" s="131" t="s">
        <v>588</v>
      </c>
      <c r="D604" s="131" t="s">
        <v>588</v>
      </c>
      <c r="E604" s="131" t="s">
        <v>588</v>
      </c>
      <c r="F604" s="131" t="s">
        <v>588</v>
      </c>
    </row>
    <row r="605" spans="1:6">
      <c r="A605" s="300" t="s">
        <v>886</v>
      </c>
      <c r="B605" s="300"/>
      <c r="C605" s="131" t="s">
        <v>588</v>
      </c>
      <c r="D605" s="131" t="s">
        <v>588</v>
      </c>
      <c r="E605" s="131" t="s">
        <v>588</v>
      </c>
      <c r="F605" s="131" t="s">
        <v>588</v>
      </c>
    </row>
    <row r="606" spans="1:6">
      <c r="A606" s="300" t="s">
        <v>887</v>
      </c>
      <c r="B606" s="300"/>
      <c r="C606" s="131" t="s">
        <v>588</v>
      </c>
      <c r="D606" s="131" t="s">
        <v>588</v>
      </c>
      <c r="E606" s="131" t="s">
        <v>588</v>
      </c>
      <c r="F606" s="131" t="s">
        <v>588</v>
      </c>
    </row>
    <row r="607" spans="1:6">
      <c r="A607" s="300" t="s">
        <v>888</v>
      </c>
      <c r="B607" s="300"/>
      <c r="C607" s="131" t="s">
        <v>588</v>
      </c>
      <c r="D607" s="131" t="s">
        <v>588</v>
      </c>
      <c r="E607" s="131" t="s">
        <v>588</v>
      </c>
      <c r="F607" s="131" t="s">
        <v>588</v>
      </c>
    </row>
    <row r="608" spans="1:6">
      <c r="A608" s="300" t="s">
        <v>889</v>
      </c>
      <c r="B608" s="300"/>
      <c r="C608" s="131" t="s">
        <v>588</v>
      </c>
      <c r="D608" s="131" t="s">
        <v>588</v>
      </c>
      <c r="E608" s="131" t="s">
        <v>588</v>
      </c>
      <c r="F608" s="131" t="s">
        <v>588</v>
      </c>
    </row>
    <row r="609" spans="1:6">
      <c r="A609" s="300" t="s">
        <v>890</v>
      </c>
      <c r="B609" s="300"/>
      <c r="C609" s="131" t="s">
        <v>588</v>
      </c>
      <c r="D609" s="131" t="s">
        <v>588</v>
      </c>
      <c r="E609" s="131" t="s">
        <v>588</v>
      </c>
      <c r="F609" s="131" t="s">
        <v>588</v>
      </c>
    </row>
    <row r="610" spans="1:6">
      <c r="A610" s="300" t="s">
        <v>891</v>
      </c>
      <c r="B610" s="300"/>
      <c r="C610" s="131" t="s">
        <v>588</v>
      </c>
      <c r="D610" s="131" t="s">
        <v>588</v>
      </c>
      <c r="E610" s="131" t="s">
        <v>588</v>
      </c>
      <c r="F610" s="131" t="s">
        <v>588</v>
      </c>
    </row>
    <row r="611" spans="1:6">
      <c r="A611" s="300" t="s">
        <v>680</v>
      </c>
      <c r="B611" s="300"/>
      <c r="C611" s="131" t="s">
        <v>588</v>
      </c>
      <c r="D611" s="131" t="s">
        <v>588</v>
      </c>
      <c r="E611" s="131" t="s">
        <v>588</v>
      </c>
      <c r="F611" s="131" t="s">
        <v>588</v>
      </c>
    </row>
    <row r="612" spans="1:6">
      <c r="A612" s="297" t="s">
        <v>892</v>
      </c>
      <c r="B612" s="297"/>
      <c r="C612" s="131" t="s">
        <v>588</v>
      </c>
      <c r="D612" s="131" t="s">
        <v>588</v>
      </c>
      <c r="E612" s="132">
        <v>-127123.5</v>
      </c>
      <c r="F612" s="131" t="s">
        <v>588</v>
      </c>
    </row>
    <row r="614" spans="1:6">
      <c r="A614" s="126" t="s">
        <v>581</v>
      </c>
      <c r="B614" s="128" t="s">
        <v>878</v>
      </c>
      <c r="C614" s="296" t="s">
        <v>582</v>
      </c>
      <c r="D614" s="296"/>
      <c r="E614" s="296"/>
      <c r="F614" s="296"/>
    </row>
    <row r="615" spans="1:6" ht="27">
      <c r="A615" s="126" t="s">
        <v>583</v>
      </c>
      <c r="B615" s="128" t="s">
        <v>629</v>
      </c>
      <c r="C615" s="130" t="s">
        <v>585</v>
      </c>
      <c r="D615" s="130" t="s">
        <v>601</v>
      </c>
      <c r="E615" s="130" t="s">
        <v>602</v>
      </c>
      <c r="F615" s="130" t="s">
        <v>588</v>
      </c>
    </row>
    <row r="616" spans="1:6" ht="27">
      <c r="A616" s="126" t="s">
        <v>589</v>
      </c>
      <c r="B616" s="128" t="s">
        <v>893</v>
      </c>
    </row>
    <row r="617" spans="1:6" ht="54">
      <c r="A617" s="126" t="s">
        <v>591</v>
      </c>
      <c r="B617" s="128" t="s">
        <v>894</v>
      </c>
    </row>
    <row r="618" spans="1:6">
      <c r="A618" s="126" t="s">
        <v>593</v>
      </c>
      <c r="B618" s="128" t="s">
        <v>594</v>
      </c>
    </row>
    <row r="619" spans="1:6" ht="27">
      <c r="A619" s="126" t="s">
        <v>617</v>
      </c>
      <c r="B619" s="128" t="s">
        <v>895</v>
      </c>
    </row>
    <row r="620" spans="1:6">
      <c r="A620" s="296" t="s">
        <v>596</v>
      </c>
      <c r="B620" s="296"/>
    </row>
    <row r="621" spans="1:6">
      <c r="A621" s="300" t="s">
        <v>896</v>
      </c>
      <c r="B621" s="300"/>
      <c r="C621" s="131" t="s">
        <v>588</v>
      </c>
      <c r="D621" s="131" t="s">
        <v>588</v>
      </c>
      <c r="E621" s="131" t="s">
        <v>588</v>
      </c>
      <c r="F621" s="131" t="s">
        <v>588</v>
      </c>
    </row>
    <row r="622" spans="1:6">
      <c r="A622" s="300" t="s">
        <v>897</v>
      </c>
      <c r="B622" s="300"/>
      <c r="C622" s="131" t="s">
        <v>588</v>
      </c>
      <c r="D622" s="131" t="s">
        <v>588</v>
      </c>
      <c r="E622" s="131" t="s">
        <v>588</v>
      </c>
      <c r="F622" s="131" t="s">
        <v>588</v>
      </c>
    </row>
    <row r="623" spans="1:6">
      <c r="A623" s="300" t="s">
        <v>898</v>
      </c>
      <c r="B623" s="300"/>
      <c r="C623" s="131" t="s">
        <v>588</v>
      </c>
      <c r="D623" s="131" t="s">
        <v>588</v>
      </c>
      <c r="E623" s="131" t="s">
        <v>588</v>
      </c>
      <c r="F623" s="131" t="s">
        <v>588</v>
      </c>
    </row>
    <row r="624" spans="1:6">
      <c r="A624" s="297" t="s">
        <v>892</v>
      </c>
      <c r="B624" s="297"/>
      <c r="C624" s="131" t="s">
        <v>588</v>
      </c>
      <c r="D624" s="131" t="s">
        <v>588</v>
      </c>
      <c r="E624" s="132">
        <v>-10084.200000000001</v>
      </c>
      <c r="F624" s="131" t="s">
        <v>588</v>
      </c>
    </row>
    <row r="626" spans="1:6">
      <c r="A626" s="126" t="s">
        <v>581</v>
      </c>
      <c r="B626" s="128" t="s">
        <v>878</v>
      </c>
      <c r="C626" s="296" t="s">
        <v>582</v>
      </c>
      <c r="D626" s="296"/>
      <c r="E626" s="296"/>
      <c r="F626" s="296"/>
    </row>
    <row r="627" spans="1:6" ht="27">
      <c r="A627" s="126" t="s">
        <v>583</v>
      </c>
      <c r="B627" s="128" t="s">
        <v>899</v>
      </c>
      <c r="C627" s="130" t="s">
        <v>585</v>
      </c>
      <c r="D627" s="130" t="s">
        <v>601</v>
      </c>
      <c r="E627" s="130" t="s">
        <v>602</v>
      </c>
      <c r="F627" s="130" t="s">
        <v>588</v>
      </c>
    </row>
    <row r="628" spans="1:6" ht="40.5">
      <c r="A628" s="126" t="s">
        <v>589</v>
      </c>
      <c r="B628" s="128" t="s">
        <v>900</v>
      </c>
    </row>
    <row r="629" spans="1:6" ht="94.5">
      <c r="A629" s="126" t="s">
        <v>591</v>
      </c>
      <c r="B629" s="128" t="s">
        <v>901</v>
      </c>
    </row>
    <row r="630" spans="1:6">
      <c r="A630" s="126" t="s">
        <v>593</v>
      </c>
      <c r="B630" s="128" t="s">
        <v>594</v>
      </c>
    </row>
    <row r="631" spans="1:6" ht="27">
      <c r="A631" s="126" t="s">
        <v>617</v>
      </c>
      <c r="B631" s="128" t="s">
        <v>902</v>
      </c>
    </row>
    <row r="632" spans="1:6">
      <c r="A632" s="296" t="s">
        <v>596</v>
      </c>
      <c r="B632" s="296"/>
    </row>
    <row r="633" spans="1:6">
      <c r="A633" s="300" t="s">
        <v>903</v>
      </c>
      <c r="B633" s="300"/>
      <c r="C633" s="131" t="s">
        <v>588</v>
      </c>
      <c r="D633" s="131" t="s">
        <v>588</v>
      </c>
      <c r="E633" s="131" t="s">
        <v>588</v>
      </c>
      <c r="F633" s="131" t="s">
        <v>588</v>
      </c>
    </row>
    <row r="634" spans="1:6">
      <c r="A634" s="300" t="s">
        <v>904</v>
      </c>
      <c r="B634" s="300"/>
      <c r="C634" s="131" t="s">
        <v>588</v>
      </c>
      <c r="D634" s="131" t="s">
        <v>588</v>
      </c>
      <c r="E634" s="131" t="s">
        <v>588</v>
      </c>
      <c r="F634" s="131" t="s">
        <v>588</v>
      </c>
    </row>
    <row r="635" spans="1:6">
      <c r="A635" s="300" t="s">
        <v>905</v>
      </c>
      <c r="B635" s="300"/>
      <c r="C635" s="131" t="s">
        <v>588</v>
      </c>
      <c r="D635" s="131" t="s">
        <v>588</v>
      </c>
      <c r="E635" s="131" t="s">
        <v>588</v>
      </c>
      <c r="F635" s="131" t="s">
        <v>588</v>
      </c>
    </row>
    <row r="636" spans="1:6">
      <c r="A636" s="300" t="s">
        <v>906</v>
      </c>
      <c r="B636" s="300"/>
      <c r="C636" s="131" t="s">
        <v>588</v>
      </c>
      <c r="D636" s="131" t="s">
        <v>588</v>
      </c>
      <c r="E636" s="131" t="s">
        <v>588</v>
      </c>
      <c r="F636" s="131" t="s">
        <v>588</v>
      </c>
    </row>
    <row r="637" spans="1:6">
      <c r="A637" s="300" t="s">
        <v>907</v>
      </c>
      <c r="B637" s="300"/>
      <c r="C637" s="131" t="s">
        <v>588</v>
      </c>
      <c r="D637" s="131" t="s">
        <v>588</v>
      </c>
      <c r="E637" s="131" t="s">
        <v>588</v>
      </c>
      <c r="F637" s="131" t="s">
        <v>588</v>
      </c>
    </row>
    <row r="638" spans="1:6">
      <c r="A638" s="300" t="s">
        <v>908</v>
      </c>
      <c r="B638" s="300"/>
      <c r="C638" s="131" t="s">
        <v>588</v>
      </c>
      <c r="D638" s="131" t="s">
        <v>588</v>
      </c>
      <c r="E638" s="131" t="s">
        <v>588</v>
      </c>
      <c r="F638" s="131" t="s">
        <v>588</v>
      </c>
    </row>
    <row r="639" spans="1:6">
      <c r="A639" s="300" t="s">
        <v>909</v>
      </c>
      <c r="B639" s="300"/>
      <c r="C639" s="131" t="s">
        <v>588</v>
      </c>
      <c r="D639" s="131" t="s">
        <v>588</v>
      </c>
      <c r="E639" s="131" t="s">
        <v>588</v>
      </c>
      <c r="F639" s="131" t="s">
        <v>588</v>
      </c>
    </row>
    <row r="640" spans="1:6">
      <c r="A640" s="300" t="s">
        <v>910</v>
      </c>
      <c r="B640" s="300"/>
      <c r="C640" s="131" t="s">
        <v>588</v>
      </c>
      <c r="D640" s="131" t="s">
        <v>588</v>
      </c>
      <c r="E640" s="131" t="s">
        <v>588</v>
      </c>
      <c r="F640" s="131" t="s">
        <v>588</v>
      </c>
    </row>
    <row r="641" spans="1:6">
      <c r="A641" s="300" t="s">
        <v>911</v>
      </c>
      <c r="B641" s="300"/>
      <c r="C641" s="131" t="s">
        <v>588</v>
      </c>
      <c r="D641" s="131" t="s">
        <v>588</v>
      </c>
      <c r="E641" s="131" t="s">
        <v>588</v>
      </c>
      <c r="F641" s="131" t="s">
        <v>588</v>
      </c>
    </row>
    <row r="642" spans="1:6">
      <c r="A642" s="300" t="s">
        <v>912</v>
      </c>
      <c r="B642" s="300"/>
      <c r="C642" s="131" t="s">
        <v>588</v>
      </c>
      <c r="D642" s="131" t="s">
        <v>588</v>
      </c>
      <c r="E642" s="131" t="s">
        <v>588</v>
      </c>
      <c r="F642" s="131" t="s">
        <v>588</v>
      </c>
    </row>
    <row r="643" spans="1:6">
      <c r="A643" s="300" t="s">
        <v>913</v>
      </c>
      <c r="B643" s="300"/>
      <c r="C643" s="131" t="s">
        <v>588</v>
      </c>
      <c r="D643" s="131" t="s">
        <v>588</v>
      </c>
      <c r="E643" s="131" t="s">
        <v>588</v>
      </c>
      <c r="F643" s="131" t="s">
        <v>588</v>
      </c>
    </row>
    <row r="644" spans="1:6">
      <c r="A644" s="300" t="s">
        <v>914</v>
      </c>
      <c r="B644" s="300"/>
      <c r="C644" s="131" t="s">
        <v>588</v>
      </c>
      <c r="D644" s="131" t="s">
        <v>588</v>
      </c>
      <c r="E644" s="131" t="s">
        <v>588</v>
      </c>
      <c r="F644" s="131" t="s">
        <v>588</v>
      </c>
    </row>
    <row r="645" spans="1:6">
      <c r="A645" s="300" t="s">
        <v>915</v>
      </c>
      <c r="B645" s="300"/>
      <c r="C645" s="131" t="s">
        <v>588</v>
      </c>
      <c r="D645" s="131" t="s">
        <v>588</v>
      </c>
      <c r="E645" s="131" t="s">
        <v>588</v>
      </c>
      <c r="F645" s="131" t="s">
        <v>588</v>
      </c>
    </row>
    <row r="646" spans="1:6">
      <c r="A646" s="300" t="s">
        <v>916</v>
      </c>
      <c r="B646" s="300"/>
      <c r="C646" s="131" t="s">
        <v>588</v>
      </c>
      <c r="D646" s="131" t="s">
        <v>588</v>
      </c>
      <c r="E646" s="131" t="s">
        <v>588</v>
      </c>
      <c r="F646" s="131" t="s">
        <v>588</v>
      </c>
    </row>
    <row r="647" spans="1:6">
      <c r="A647" s="300" t="s">
        <v>917</v>
      </c>
      <c r="B647" s="300"/>
      <c r="C647" s="131" t="s">
        <v>588</v>
      </c>
      <c r="D647" s="131" t="s">
        <v>588</v>
      </c>
      <c r="E647" s="131" t="s">
        <v>588</v>
      </c>
      <c r="F647" s="131" t="s">
        <v>588</v>
      </c>
    </row>
    <row r="648" spans="1:6">
      <c r="A648" s="300" t="s">
        <v>918</v>
      </c>
      <c r="B648" s="300"/>
      <c r="C648" s="131" t="s">
        <v>588</v>
      </c>
      <c r="D648" s="131" t="s">
        <v>588</v>
      </c>
      <c r="E648" s="131" t="s">
        <v>588</v>
      </c>
      <c r="F648" s="131" t="s">
        <v>588</v>
      </c>
    </row>
    <row r="649" spans="1:6">
      <c r="A649" s="300" t="s">
        <v>919</v>
      </c>
      <c r="B649" s="300"/>
      <c r="C649" s="131" t="s">
        <v>588</v>
      </c>
      <c r="D649" s="131" t="s">
        <v>588</v>
      </c>
      <c r="E649" s="131" t="s">
        <v>588</v>
      </c>
      <c r="F649" s="131" t="s">
        <v>588</v>
      </c>
    </row>
    <row r="650" spans="1:6">
      <c r="A650" s="300" t="s">
        <v>920</v>
      </c>
      <c r="B650" s="300"/>
      <c r="C650" s="131" t="s">
        <v>588</v>
      </c>
      <c r="D650" s="131" t="s">
        <v>588</v>
      </c>
      <c r="E650" s="131" t="s">
        <v>588</v>
      </c>
      <c r="F650" s="131" t="s">
        <v>588</v>
      </c>
    </row>
    <row r="651" spans="1:6">
      <c r="A651" s="297" t="s">
        <v>892</v>
      </c>
      <c r="B651" s="297"/>
      <c r="C651" s="131" t="s">
        <v>588</v>
      </c>
      <c r="D651" s="131" t="s">
        <v>588</v>
      </c>
      <c r="E651" s="132">
        <v>-13177</v>
      </c>
      <c r="F651" s="131" t="s">
        <v>588</v>
      </c>
    </row>
    <row r="653" spans="1:6">
      <c r="A653" s="126" t="s">
        <v>581</v>
      </c>
      <c r="B653" s="128" t="s">
        <v>878</v>
      </c>
      <c r="C653" s="296" t="s">
        <v>582</v>
      </c>
      <c r="D653" s="296"/>
      <c r="E653" s="296"/>
      <c r="F653" s="296"/>
    </row>
    <row r="654" spans="1:6" ht="27">
      <c r="A654" s="126" t="s">
        <v>583</v>
      </c>
      <c r="B654" s="128" t="s">
        <v>636</v>
      </c>
      <c r="C654" s="130" t="s">
        <v>585</v>
      </c>
      <c r="D654" s="130" t="s">
        <v>601</v>
      </c>
      <c r="E654" s="130" t="s">
        <v>602</v>
      </c>
      <c r="F654" s="130" t="s">
        <v>588</v>
      </c>
    </row>
    <row r="655" spans="1:6" ht="81">
      <c r="A655" s="126" t="s">
        <v>589</v>
      </c>
      <c r="B655" s="128" t="s">
        <v>921</v>
      </c>
    </row>
    <row r="656" spans="1:6" ht="94.5">
      <c r="A656" s="126" t="s">
        <v>591</v>
      </c>
      <c r="B656" s="128" t="s">
        <v>922</v>
      </c>
    </row>
    <row r="657" spans="1:6">
      <c r="A657" s="126" t="s">
        <v>593</v>
      </c>
      <c r="B657" s="128" t="s">
        <v>594</v>
      </c>
    </row>
    <row r="658" spans="1:6" ht="27">
      <c r="A658" s="126" t="s">
        <v>617</v>
      </c>
      <c r="B658" s="128" t="s">
        <v>923</v>
      </c>
    </row>
    <row r="659" spans="1:6">
      <c r="A659" s="296" t="s">
        <v>596</v>
      </c>
      <c r="B659" s="296"/>
    </row>
    <row r="660" spans="1:6">
      <c r="A660" s="300" t="s">
        <v>924</v>
      </c>
      <c r="B660" s="300"/>
      <c r="C660" s="131" t="s">
        <v>588</v>
      </c>
      <c r="D660" s="131" t="s">
        <v>588</v>
      </c>
      <c r="E660" s="131" t="s">
        <v>588</v>
      </c>
      <c r="F660" s="131" t="s">
        <v>588</v>
      </c>
    </row>
    <row r="661" spans="1:6">
      <c r="A661" s="300" t="s">
        <v>925</v>
      </c>
      <c r="B661" s="300"/>
      <c r="C661" s="131" t="s">
        <v>588</v>
      </c>
      <c r="D661" s="131" t="s">
        <v>588</v>
      </c>
      <c r="E661" s="131" t="s">
        <v>588</v>
      </c>
      <c r="F661" s="131" t="s">
        <v>588</v>
      </c>
    </row>
    <row r="662" spans="1:6">
      <c r="A662" s="300" t="s">
        <v>926</v>
      </c>
      <c r="B662" s="300"/>
      <c r="C662" s="131" t="s">
        <v>588</v>
      </c>
      <c r="D662" s="131" t="s">
        <v>588</v>
      </c>
      <c r="E662" s="131" t="s">
        <v>588</v>
      </c>
      <c r="F662" s="131" t="s">
        <v>588</v>
      </c>
    </row>
    <row r="663" spans="1:6">
      <c r="A663" s="300" t="s">
        <v>927</v>
      </c>
      <c r="B663" s="300"/>
      <c r="C663" s="131" t="s">
        <v>588</v>
      </c>
      <c r="D663" s="131" t="s">
        <v>588</v>
      </c>
      <c r="E663" s="131" t="s">
        <v>588</v>
      </c>
      <c r="F663" s="131" t="s">
        <v>588</v>
      </c>
    </row>
    <row r="664" spans="1:6">
      <c r="A664" s="300" t="s">
        <v>928</v>
      </c>
      <c r="B664" s="300"/>
      <c r="C664" s="131" t="s">
        <v>588</v>
      </c>
      <c r="D664" s="131" t="s">
        <v>588</v>
      </c>
      <c r="E664" s="131" t="s">
        <v>588</v>
      </c>
      <c r="F664" s="131" t="s">
        <v>588</v>
      </c>
    </row>
    <row r="665" spans="1:6">
      <c r="A665" s="300" t="s">
        <v>929</v>
      </c>
      <c r="B665" s="300"/>
      <c r="C665" s="131" t="s">
        <v>588</v>
      </c>
      <c r="D665" s="131" t="s">
        <v>588</v>
      </c>
      <c r="E665" s="131" t="s">
        <v>588</v>
      </c>
      <c r="F665" s="131" t="s">
        <v>588</v>
      </c>
    </row>
    <row r="666" spans="1:6">
      <c r="A666" s="300" t="s">
        <v>930</v>
      </c>
      <c r="B666" s="300"/>
      <c r="C666" s="131" t="s">
        <v>588</v>
      </c>
      <c r="D666" s="131" t="s">
        <v>588</v>
      </c>
      <c r="E666" s="131" t="s">
        <v>588</v>
      </c>
      <c r="F666" s="131" t="s">
        <v>588</v>
      </c>
    </row>
    <row r="667" spans="1:6">
      <c r="A667" s="300" t="s">
        <v>931</v>
      </c>
      <c r="B667" s="300"/>
      <c r="C667" s="131" t="s">
        <v>588</v>
      </c>
      <c r="D667" s="131" t="s">
        <v>588</v>
      </c>
      <c r="E667" s="131" t="s">
        <v>588</v>
      </c>
      <c r="F667" s="131" t="s">
        <v>588</v>
      </c>
    </row>
    <row r="668" spans="1:6">
      <c r="A668" s="300" t="s">
        <v>932</v>
      </c>
      <c r="B668" s="300"/>
      <c r="C668" s="131" t="s">
        <v>588</v>
      </c>
      <c r="D668" s="131" t="s">
        <v>588</v>
      </c>
      <c r="E668" s="131" t="s">
        <v>588</v>
      </c>
      <c r="F668" s="131" t="s">
        <v>588</v>
      </c>
    </row>
    <row r="669" spans="1:6">
      <c r="A669" s="300" t="s">
        <v>933</v>
      </c>
      <c r="B669" s="300"/>
      <c r="C669" s="131" t="s">
        <v>588</v>
      </c>
      <c r="D669" s="131" t="s">
        <v>588</v>
      </c>
      <c r="E669" s="131" t="s">
        <v>588</v>
      </c>
      <c r="F669" s="131" t="s">
        <v>588</v>
      </c>
    </row>
    <row r="670" spans="1:6">
      <c r="A670" s="300" t="s">
        <v>934</v>
      </c>
      <c r="B670" s="300"/>
      <c r="C670" s="131" t="s">
        <v>588</v>
      </c>
      <c r="D670" s="131" t="s">
        <v>588</v>
      </c>
      <c r="E670" s="131" t="s">
        <v>588</v>
      </c>
      <c r="F670" s="131" t="s">
        <v>588</v>
      </c>
    </row>
    <row r="671" spans="1:6">
      <c r="A671" s="300" t="s">
        <v>935</v>
      </c>
      <c r="B671" s="300"/>
      <c r="C671" s="131" t="s">
        <v>588</v>
      </c>
      <c r="D671" s="131" t="s">
        <v>588</v>
      </c>
      <c r="E671" s="131" t="s">
        <v>588</v>
      </c>
      <c r="F671" s="131" t="s">
        <v>588</v>
      </c>
    </row>
    <row r="672" spans="1:6">
      <c r="A672" s="300" t="s">
        <v>936</v>
      </c>
      <c r="B672" s="300"/>
      <c r="C672" s="131" t="s">
        <v>588</v>
      </c>
      <c r="D672" s="131" t="s">
        <v>588</v>
      </c>
      <c r="E672" s="131" t="s">
        <v>588</v>
      </c>
      <c r="F672" s="131" t="s">
        <v>588</v>
      </c>
    </row>
    <row r="673" spans="1:6">
      <c r="A673" s="300" t="s">
        <v>937</v>
      </c>
      <c r="B673" s="300"/>
      <c r="C673" s="131" t="s">
        <v>588</v>
      </c>
      <c r="D673" s="131" t="s">
        <v>588</v>
      </c>
      <c r="E673" s="131" t="s">
        <v>588</v>
      </c>
      <c r="F673" s="131" t="s">
        <v>588</v>
      </c>
    </row>
    <row r="674" spans="1:6">
      <c r="A674" s="300" t="s">
        <v>938</v>
      </c>
      <c r="B674" s="300"/>
      <c r="C674" s="131" t="s">
        <v>588</v>
      </c>
      <c r="D674" s="131" t="s">
        <v>588</v>
      </c>
      <c r="E674" s="131" t="s">
        <v>588</v>
      </c>
      <c r="F674" s="131" t="s">
        <v>588</v>
      </c>
    </row>
    <row r="675" spans="1:6">
      <c r="A675" s="297" t="s">
        <v>892</v>
      </c>
      <c r="B675" s="297"/>
      <c r="C675" s="131" t="s">
        <v>588</v>
      </c>
      <c r="D675" s="131" t="s">
        <v>588</v>
      </c>
      <c r="E675" s="132">
        <v>-3495.7</v>
      </c>
      <c r="F675" s="131" t="s">
        <v>588</v>
      </c>
    </row>
    <row r="677" spans="1:6">
      <c r="A677" s="126" t="s">
        <v>581</v>
      </c>
      <c r="B677" s="128" t="s">
        <v>878</v>
      </c>
      <c r="C677" s="296" t="s">
        <v>582</v>
      </c>
      <c r="D677" s="296"/>
      <c r="E677" s="296"/>
      <c r="F677" s="296"/>
    </row>
    <row r="678" spans="1:6" ht="27">
      <c r="A678" s="126" t="s">
        <v>583</v>
      </c>
      <c r="B678" s="128" t="s">
        <v>939</v>
      </c>
      <c r="C678" s="130" t="s">
        <v>585</v>
      </c>
      <c r="D678" s="130" t="s">
        <v>601</v>
      </c>
      <c r="E678" s="130" t="s">
        <v>602</v>
      </c>
      <c r="F678" s="130" t="s">
        <v>588</v>
      </c>
    </row>
    <row r="679" spans="1:6" ht="40.5">
      <c r="A679" s="126" t="s">
        <v>589</v>
      </c>
      <c r="B679" s="128" t="s">
        <v>940</v>
      </c>
    </row>
    <row r="680" spans="1:6" ht="67.5">
      <c r="A680" s="126" t="s">
        <v>591</v>
      </c>
      <c r="B680" s="128" t="s">
        <v>941</v>
      </c>
    </row>
    <row r="681" spans="1:6">
      <c r="A681" s="126" t="s">
        <v>593</v>
      </c>
      <c r="B681" s="128" t="s">
        <v>594</v>
      </c>
    </row>
    <row r="682" spans="1:6" ht="27">
      <c r="A682" s="126" t="s">
        <v>617</v>
      </c>
      <c r="B682" s="128" t="s">
        <v>942</v>
      </c>
    </row>
    <row r="683" spans="1:6">
      <c r="A683" s="296" t="s">
        <v>596</v>
      </c>
      <c r="B683" s="296"/>
    </row>
    <row r="684" spans="1:6">
      <c r="A684" s="300" t="s">
        <v>943</v>
      </c>
      <c r="B684" s="300"/>
      <c r="C684" s="131" t="s">
        <v>588</v>
      </c>
      <c r="D684" s="131" t="s">
        <v>588</v>
      </c>
      <c r="E684" s="131" t="s">
        <v>588</v>
      </c>
      <c r="F684" s="131" t="s">
        <v>588</v>
      </c>
    </row>
    <row r="685" spans="1:6">
      <c r="A685" s="300" t="s">
        <v>944</v>
      </c>
      <c r="B685" s="300"/>
      <c r="C685" s="131" t="s">
        <v>588</v>
      </c>
      <c r="D685" s="131" t="s">
        <v>588</v>
      </c>
      <c r="E685" s="131" t="s">
        <v>588</v>
      </c>
      <c r="F685" s="131" t="s">
        <v>588</v>
      </c>
    </row>
    <row r="686" spans="1:6">
      <c r="A686" s="300" t="s">
        <v>945</v>
      </c>
      <c r="B686" s="300"/>
      <c r="C686" s="131" t="s">
        <v>588</v>
      </c>
      <c r="D686" s="131" t="s">
        <v>588</v>
      </c>
      <c r="E686" s="131" t="s">
        <v>588</v>
      </c>
      <c r="F686" s="131" t="s">
        <v>588</v>
      </c>
    </row>
    <row r="687" spans="1:6">
      <c r="A687" s="297" t="s">
        <v>892</v>
      </c>
      <c r="B687" s="297"/>
      <c r="C687" s="131" t="s">
        <v>588</v>
      </c>
      <c r="D687" s="131" t="s">
        <v>588</v>
      </c>
      <c r="E687" s="132">
        <v>-15723.8</v>
      </c>
      <c r="F687" s="131" t="s">
        <v>588</v>
      </c>
    </row>
    <row r="689" spans="1:6">
      <c r="A689" s="126" t="s">
        <v>581</v>
      </c>
      <c r="B689" s="128" t="s">
        <v>878</v>
      </c>
      <c r="C689" s="296" t="s">
        <v>582</v>
      </c>
      <c r="D689" s="296"/>
      <c r="E689" s="296"/>
      <c r="F689" s="296"/>
    </row>
    <row r="690" spans="1:6" ht="27">
      <c r="A690" s="126" t="s">
        <v>583</v>
      </c>
      <c r="B690" s="128" t="s">
        <v>803</v>
      </c>
      <c r="C690" s="130" t="s">
        <v>666</v>
      </c>
      <c r="D690" s="130" t="s">
        <v>946</v>
      </c>
      <c r="E690" s="130" t="s">
        <v>873</v>
      </c>
      <c r="F690" s="130" t="s">
        <v>588</v>
      </c>
    </row>
    <row r="691" spans="1:6">
      <c r="A691" s="126" t="s">
        <v>589</v>
      </c>
      <c r="B691" s="128" t="s">
        <v>947</v>
      </c>
    </row>
    <row r="692" spans="1:6" ht="27">
      <c r="A692" s="126" t="s">
        <v>591</v>
      </c>
      <c r="B692" s="128" t="s">
        <v>948</v>
      </c>
    </row>
    <row r="693" spans="1:6" ht="27">
      <c r="A693" s="126" t="s">
        <v>593</v>
      </c>
      <c r="B693" s="128" t="s">
        <v>712</v>
      </c>
    </row>
    <row r="694" spans="1:6" ht="54">
      <c r="A694" s="126" t="s">
        <v>781</v>
      </c>
      <c r="B694" s="128" t="s">
        <v>949</v>
      </c>
    </row>
    <row r="695" spans="1:6">
      <c r="A695" s="296" t="s">
        <v>596</v>
      </c>
      <c r="B695" s="296"/>
    </row>
    <row r="696" spans="1:6">
      <c r="A696" s="300" t="s">
        <v>950</v>
      </c>
      <c r="B696" s="300"/>
      <c r="C696" s="131" t="s">
        <v>588</v>
      </c>
      <c r="D696" s="131" t="s">
        <v>588</v>
      </c>
      <c r="E696" s="131" t="s">
        <v>588</v>
      </c>
      <c r="F696" s="131" t="s">
        <v>588</v>
      </c>
    </row>
    <row r="697" spans="1:6">
      <c r="A697" s="300" t="s">
        <v>951</v>
      </c>
      <c r="B697" s="300"/>
      <c r="C697" s="131" t="s">
        <v>588</v>
      </c>
      <c r="D697" s="131" t="s">
        <v>588</v>
      </c>
      <c r="E697" s="131" t="s">
        <v>588</v>
      </c>
      <c r="F697" s="131" t="s">
        <v>588</v>
      </c>
    </row>
    <row r="698" spans="1:6">
      <c r="A698" s="300" t="s">
        <v>952</v>
      </c>
      <c r="B698" s="300"/>
      <c r="C698" s="131" t="s">
        <v>588</v>
      </c>
      <c r="D698" s="131" t="s">
        <v>588</v>
      </c>
      <c r="E698" s="131" t="s">
        <v>588</v>
      </c>
      <c r="F698" s="131" t="s">
        <v>588</v>
      </c>
    </row>
    <row r="699" spans="1:6">
      <c r="A699" s="300" t="s">
        <v>951</v>
      </c>
      <c r="B699" s="300"/>
      <c r="C699" s="131" t="s">
        <v>588</v>
      </c>
      <c r="D699" s="131" t="s">
        <v>588</v>
      </c>
      <c r="E699" s="131" t="s">
        <v>588</v>
      </c>
      <c r="F699" s="131" t="s">
        <v>588</v>
      </c>
    </row>
    <row r="700" spans="1:6">
      <c r="A700" s="300" t="s">
        <v>953</v>
      </c>
      <c r="B700" s="300"/>
      <c r="C700" s="131" t="s">
        <v>588</v>
      </c>
      <c r="D700" s="131" t="s">
        <v>588</v>
      </c>
      <c r="E700" s="131" t="s">
        <v>588</v>
      </c>
      <c r="F700" s="131" t="s">
        <v>588</v>
      </c>
    </row>
    <row r="701" spans="1:6">
      <c r="A701" s="300" t="s">
        <v>808</v>
      </c>
      <c r="B701" s="300"/>
      <c r="C701" s="131" t="s">
        <v>588</v>
      </c>
      <c r="D701" s="131" t="s">
        <v>588</v>
      </c>
      <c r="E701" s="131" t="s">
        <v>588</v>
      </c>
      <c r="F701" s="131" t="s">
        <v>588</v>
      </c>
    </row>
    <row r="702" spans="1:6">
      <c r="A702" s="300" t="s">
        <v>717</v>
      </c>
      <c r="B702" s="300"/>
      <c r="C702" s="131" t="s">
        <v>588</v>
      </c>
      <c r="D702" s="131" t="s">
        <v>588</v>
      </c>
      <c r="E702" s="131" t="s">
        <v>588</v>
      </c>
      <c r="F702" s="131" t="s">
        <v>588</v>
      </c>
    </row>
    <row r="703" spans="1:6">
      <c r="A703" s="300" t="s">
        <v>954</v>
      </c>
      <c r="B703" s="300"/>
      <c r="C703" s="131" t="s">
        <v>588</v>
      </c>
      <c r="D703" s="131" t="s">
        <v>588</v>
      </c>
      <c r="E703" s="131" t="s">
        <v>588</v>
      </c>
      <c r="F703" s="131" t="s">
        <v>588</v>
      </c>
    </row>
    <row r="704" spans="1:6">
      <c r="A704" s="297" t="s">
        <v>611</v>
      </c>
      <c r="B704" s="297"/>
      <c r="C704" s="131" t="s">
        <v>588</v>
      </c>
      <c r="D704" s="131" t="s">
        <v>588</v>
      </c>
      <c r="E704" s="132">
        <v>-718736.5</v>
      </c>
      <c r="F704" s="131" t="s">
        <v>588</v>
      </c>
    </row>
    <row r="707" spans="1:6">
      <c r="E707" s="126" t="s">
        <v>955</v>
      </c>
    </row>
    <row r="708" spans="1:6" ht="14.25">
      <c r="A708" s="298" t="s">
        <v>956</v>
      </c>
      <c r="B708" s="298"/>
      <c r="C708" s="298"/>
      <c r="D708" s="298"/>
      <c r="E708" s="298"/>
      <c r="F708" s="298"/>
    </row>
    <row r="709" spans="1:6" ht="14.25">
      <c r="A709" s="299" t="s">
        <v>575</v>
      </c>
      <c r="B709" s="299"/>
      <c r="C709" s="299"/>
      <c r="D709" s="299"/>
      <c r="E709" s="299"/>
      <c r="F709" s="299"/>
    </row>
    <row r="711" spans="1:6" ht="14.25">
      <c r="A711" s="127" t="s">
        <v>576</v>
      </c>
      <c r="B711" s="299" t="s">
        <v>577</v>
      </c>
      <c r="C711" s="299"/>
      <c r="D711" s="299"/>
      <c r="E711" s="299"/>
      <c r="F711" s="299"/>
    </row>
    <row r="712" spans="1:6">
      <c r="A712" s="128" t="s">
        <v>957</v>
      </c>
      <c r="B712" s="300" t="s">
        <v>958</v>
      </c>
      <c r="C712" s="300"/>
      <c r="D712" s="300"/>
      <c r="E712" s="300"/>
      <c r="F712" s="300"/>
    </row>
    <row r="714" spans="1:6" ht="14.25">
      <c r="A714" s="299" t="s">
        <v>580</v>
      </c>
      <c r="B714" s="299"/>
      <c r="C714" s="299"/>
      <c r="D714" s="299"/>
      <c r="E714" s="299"/>
      <c r="F714" s="299"/>
    </row>
    <row r="716" spans="1:6">
      <c r="A716" s="126" t="s">
        <v>581</v>
      </c>
      <c r="B716" s="128" t="s">
        <v>957</v>
      </c>
      <c r="C716" s="296" t="s">
        <v>582</v>
      </c>
      <c r="D716" s="296"/>
      <c r="E716" s="296"/>
      <c r="F716" s="296"/>
    </row>
    <row r="717" spans="1:6" ht="27">
      <c r="A717" s="126" t="s">
        <v>583</v>
      </c>
      <c r="B717" s="128" t="s">
        <v>600</v>
      </c>
      <c r="C717" s="130" t="s">
        <v>585</v>
      </c>
      <c r="D717" s="130" t="s">
        <v>601</v>
      </c>
      <c r="E717" s="130" t="s">
        <v>602</v>
      </c>
      <c r="F717" s="130" t="s">
        <v>588</v>
      </c>
    </row>
    <row r="718" spans="1:6" ht="27">
      <c r="A718" s="126" t="s">
        <v>589</v>
      </c>
      <c r="B718" s="128" t="s">
        <v>959</v>
      </c>
    </row>
    <row r="719" spans="1:6" ht="27">
      <c r="A719" s="126" t="s">
        <v>591</v>
      </c>
      <c r="B719" s="128" t="s">
        <v>959</v>
      </c>
    </row>
    <row r="720" spans="1:6">
      <c r="A720" s="126" t="s">
        <v>593</v>
      </c>
      <c r="B720" s="128" t="s">
        <v>594</v>
      </c>
    </row>
    <row r="721" spans="1:6" ht="27">
      <c r="A721" s="126" t="s">
        <v>595</v>
      </c>
      <c r="B721" s="128" t="s">
        <v>956</v>
      </c>
    </row>
    <row r="722" spans="1:6">
      <c r="A722" s="296" t="s">
        <v>596</v>
      </c>
      <c r="B722" s="296"/>
    </row>
    <row r="723" spans="1:6">
      <c r="A723" s="297" t="s">
        <v>611</v>
      </c>
      <c r="B723" s="297"/>
      <c r="C723" s="131" t="s">
        <v>588</v>
      </c>
      <c r="D723" s="131" t="s">
        <v>588</v>
      </c>
      <c r="E723" s="132">
        <v>-4584.3</v>
      </c>
      <c r="F723" s="131" t="s">
        <v>588</v>
      </c>
    </row>
    <row r="725" spans="1:6">
      <c r="A725" s="126" t="s">
        <v>581</v>
      </c>
      <c r="B725" s="128" t="s">
        <v>957</v>
      </c>
      <c r="C725" s="296" t="s">
        <v>582</v>
      </c>
      <c r="D725" s="296"/>
      <c r="E725" s="296"/>
      <c r="F725" s="296"/>
    </row>
    <row r="726" spans="1:6" ht="27">
      <c r="A726" s="126" t="s">
        <v>583</v>
      </c>
      <c r="B726" s="128" t="s">
        <v>636</v>
      </c>
      <c r="C726" s="130" t="s">
        <v>585</v>
      </c>
      <c r="D726" s="130" t="s">
        <v>601</v>
      </c>
      <c r="E726" s="130" t="s">
        <v>602</v>
      </c>
      <c r="F726" s="130" t="s">
        <v>588</v>
      </c>
    </row>
    <row r="727" spans="1:6" ht="27">
      <c r="A727" s="126" t="s">
        <v>589</v>
      </c>
      <c r="B727" s="128" t="s">
        <v>960</v>
      </c>
    </row>
    <row r="728" spans="1:6" ht="54">
      <c r="A728" s="126" t="s">
        <v>591</v>
      </c>
      <c r="B728" s="128" t="s">
        <v>961</v>
      </c>
    </row>
    <row r="729" spans="1:6">
      <c r="A729" s="126" t="s">
        <v>593</v>
      </c>
      <c r="B729" s="128" t="s">
        <v>594</v>
      </c>
    </row>
    <row r="730" spans="1:6" ht="27">
      <c r="A730" s="126" t="s">
        <v>962</v>
      </c>
      <c r="B730" s="128" t="s">
        <v>606</v>
      </c>
    </row>
    <row r="731" spans="1:6">
      <c r="A731" s="296" t="s">
        <v>596</v>
      </c>
      <c r="B731" s="296"/>
    </row>
    <row r="732" spans="1:6">
      <c r="A732" s="300" t="s">
        <v>963</v>
      </c>
      <c r="B732" s="300"/>
      <c r="C732" s="131" t="s">
        <v>588</v>
      </c>
      <c r="D732" s="131" t="s">
        <v>588</v>
      </c>
      <c r="E732" s="131" t="s">
        <v>588</v>
      </c>
      <c r="F732" s="131" t="s">
        <v>588</v>
      </c>
    </row>
    <row r="733" spans="1:6">
      <c r="A733" s="297" t="s">
        <v>611</v>
      </c>
      <c r="B733" s="297"/>
      <c r="C733" s="131" t="s">
        <v>588</v>
      </c>
      <c r="D733" s="131" t="s">
        <v>588</v>
      </c>
      <c r="E733" s="132">
        <v>-1827</v>
      </c>
      <c r="F733" s="131" t="s">
        <v>588</v>
      </c>
    </row>
    <row r="736" spans="1:6">
      <c r="E736" s="126" t="s">
        <v>964</v>
      </c>
    </row>
    <row r="737" spans="1:6" ht="14.25">
      <c r="A737" s="298" t="s">
        <v>965</v>
      </c>
      <c r="B737" s="298"/>
      <c r="C737" s="298"/>
      <c r="D737" s="298"/>
      <c r="E737" s="298"/>
      <c r="F737" s="298"/>
    </row>
    <row r="738" spans="1:6" ht="14.25">
      <c r="A738" s="299" t="s">
        <v>575</v>
      </c>
      <c r="B738" s="299"/>
      <c r="C738" s="299"/>
      <c r="D738" s="299"/>
      <c r="E738" s="299"/>
      <c r="F738" s="299"/>
    </row>
    <row r="740" spans="1:6" ht="14.25">
      <c r="A740" s="127" t="s">
        <v>576</v>
      </c>
      <c r="B740" s="299" t="s">
        <v>577</v>
      </c>
      <c r="C740" s="299"/>
      <c r="D740" s="299"/>
      <c r="E740" s="299"/>
      <c r="F740" s="299"/>
    </row>
    <row r="741" spans="1:6">
      <c r="A741" s="128" t="s">
        <v>966</v>
      </c>
      <c r="B741" s="300" t="s">
        <v>967</v>
      </c>
      <c r="C741" s="300"/>
      <c r="D741" s="300"/>
      <c r="E741" s="300"/>
      <c r="F741" s="300"/>
    </row>
    <row r="743" spans="1:6" ht="14.25">
      <c r="A743" s="299" t="s">
        <v>580</v>
      </c>
      <c r="B743" s="299"/>
      <c r="C743" s="299"/>
      <c r="D743" s="299"/>
      <c r="E743" s="299"/>
      <c r="F743" s="299"/>
    </row>
    <row r="745" spans="1:6">
      <c r="A745" s="126" t="s">
        <v>581</v>
      </c>
      <c r="B745" s="128" t="s">
        <v>966</v>
      </c>
      <c r="C745" s="296" t="s">
        <v>582</v>
      </c>
      <c r="D745" s="296"/>
      <c r="E745" s="296"/>
      <c r="F745" s="296"/>
    </row>
    <row r="746" spans="1:6" ht="27">
      <c r="A746" s="126" t="s">
        <v>583</v>
      </c>
      <c r="B746" s="128" t="s">
        <v>600</v>
      </c>
      <c r="C746" s="130" t="s">
        <v>585</v>
      </c>
      <c r="D746" s="130" t="s">
        <v>601</v>
      </c>
      <c r="E746" s="130" t="s">
        <v>602</v>
      </c>
      <c r="F746" s="130" t="s">
        <v>588</v>
      </c>
    </row>
    <row r="747" spans="1:6" ht="27">
      <c r="A747" s="126" t="s">
        <v>589</v>
      </c>
      <c r="B747" s="128" t="s">
        <v>968</v>
      </c>
    </row>
    <row r="748" spans="1:6" ht="67.5">
      <c r="A748" s="126" t="s">
        <v>591</v>
      </c>
      <c r="B748" s="128" t="s">
        <v>969</v>
      </c>
    </row>
    <row r="749" spans="1:6">
      <c r="A749" s="126" t="s">
        <v>593</v>
      </c>
      <c r="B749" s="128" t="s">
        <v>594</v>
      </c>
    </row>
    <row r="750" spans="1:6" ht="40.5">
      <c r="A750" s="126" t="s">
        <v>679</v>
      </c>
      <c r="B750" s="128" t="s">
        <v>965</v>
      </c>
    </row>
    <row r="751" spans="1:6">
      <c r="A751" s="296" t="s">
        <v>596</v>
      </c>
      <c r="B751" s="296"/>
    </row>
    <row r="752" spans="1:6">
      <c r="A752" s="297" t="s">
        <v>611</v>
      </c>
      <c r="B752" s="297"/>
      <c r="C752" s="131" t="s">
        <v>588</v>
      </c>
      <c r="D752" s="131" t="s">
        <v>588</v>
      </c>
      <c r="E752" s="132">
        <v>-8744.5</v>
      </c>
      <c r="F752" s="131" t="s">
        <v>588</v>
      </c>
    </row>
    <row r="755" spans="1:6">
      <c r="E755" s="126" t="s">
        <v>970</v>
      </c>
    </row>
    <row r="756" spans="1:6" ht="14.25">
      <c r="A756" s="298" t="s">
        <v>971</v>
      </c>
      <c r="B756" s="298"/>
      <c r="C756" s="298"/>
      <c r="D756" s="298"/>
      <c r="E756" s="298"/>
      <c r="F756" s="298"/>
    </row>
    <row r="757" spans="1:6" ht="14.25">
      <c r="A757" s="299" t="s">
        <v>575</v>
      </c>
      <c r="B757" s="299"/>
      <c r="C757" s="299"/>
      <c r="D757" s="299"/>
      <c r="E757" s="299"/>
      <c r="F757" s="299"/>
    </row>
    <row r="759" spans="1:6" ht="14.25">
      <c r="A759" s="127" t="s">
        <v>576</v>
      </c>
      <c r="B759" s="299" t="s">
        <v>577</v>
      </c>
      <c r="C759" s="299"/>
      <c r="D759" s="299"/>
      <c r="E759" s="299"/>
      <c r="F759" s="299"/>
    </row>
    <row r="760" spans="1:6">
      <c r="A760" s="128" t="s">
        <v>972</v>
      </c>
      <c r="B760" s="300" t="s">
        <v>973</v>
      </c>
      <c r="C760" s="300"/>
      <c r="D760" s="300"/>
      <c r="E760" s="300"/>
      <c r="F760" s="300"/>
    </row>
    <row r="762" spans="1:6" ht="14.25">
      <c r="A762" s="299" t="s">
        <v>580</v>
      </c>
      <c r="B762" s="299"/>
      <c r="C762" s="299"/>
      <c r="D762" s="299"/>
      <c r="E762" s="299"/>
      <c r="F762" s="299"/>
    </row>
    <row r="764" spans="1:6">
      <c r="A764" s="126" t="s">
        <v>581</v>
      </c>
      <c r="B764" s="128" t="s">
        <v>972</v>
      </c>
      <c r="C764" s="296" t="s">
        <v>582</v>
      </c>
      <c r="D764" s="296"/>
      <c r="E764" s="296"/>
      <c r="F764" s="296"/>
    </row>
    <row r="765" spans="1:6" ht="27">
      <c r="A765" s="126" t="s">
        <v>583</v>
      </c>
      <c r="B765" s="128" t="s">
        <v>600</v>
      </c>
      <c r="C765" s="130" t="s">
        <v>585</v>
      </c>
      <c r="D765" s="130" t="s">
        <v>601</v>
      </c>
      <c r="E765" s="130" t="s">
        <v>602</v>
      </c>
      <c r="F765" s="130" t="s">
        <v>588</v>
      </c>
    </row>
    <row r="766" spans="1:6" ht="40.5">
      <c r="A766" s="126" t="s">
        <v>589</v>
      </c>
      <c r="B766" s="128" t="s">
        <v>974</v>
      </c>
    </row>
    <row r="767" spans="1:6" ht="81">
      <c r="A767" s="126" t="s">
        <v>591</v>
      </c>
      <c r="B767" s="128" t="s">
        <v>975</v>
      </c>
    </row>
    <row r="768" spans="1:6">
      <c r="A768" s="126" t="s">
        <v>593</v>
      </c>
      <c r="B768" s="128" t="s">
        <v>594</v>
      </c>
    </row>
    <row r="769" spans="1:6" ht="40.5">
      <c r="A769" s="126" t="s">
        <v>679</v>
      </c>
      <c r="B769" s="128" t="s">
        <v>976</v>
      </c>
    </row>
    <row r="770" spans="1:6">
      <c r="A770" s="296" t="s">
        <v>596</v>
      </c>
      <c r="B770" s="296"/>
    </row>
    <row r="771" spans="1:6">
      <c r="A771" s="297" t="s">
        <v>611</v>
      </c>
      <c r="B771" s="297"/>
      <c r="C771" s="131" t="s">
        <v>588</v>
      </c>
      <c r="D771" s="131" t="s">
        <v>588</v>
      </c>
      <c r="E771" s="132">
        <v>-13107.9</v>
      </c>
      <c r="F771" s="131" t="s">
        <v>588</v>
      </c>
    </row>
    <row r="773" spans="1:6">
      <c r="A773" s="126" t="s">
        <v>581</v>
      </c>
      <c r="B773" s="128" t="s">
        <v>972</v>
      </c>
      <c r="C773" s="296" t="s">
        <v>582</v>
      </c>
      <c r="D773" s="296"/>
      <c r="E773" s="296"/>
      <c r="F773" s="296"/>
    </row>
    <row r="774" spans="1:6" ht="27">
      <c r="A774" s="126" t="s">
        <v>583</v>
      </c>
      <c r="B774" s="128" t="s">
        <v>584</v>
      </c>
      <c r="C774" s="130" t="s">
        <v>585</v>
      </c>
      <c r="D774" s="130" t="s">
        <v>601</v>
      </c>
      <c r="E774" s="130" t="s">
        <v>602</v>
      </c>
      <c r="F774" s="130" t="s">
        <v>588</v>
      </c>
    </row>
    <row r="775" spans="1:6" ht="40.5">
      <c r="A775" s="126" t="s">
        <v>589</v>
      </c>
      <c r="B775" s="128" t="s">
        <v>977</v>
      </c>
    </row>
    <row r="776" spans="1:6" ht="40.5">
      <c r="A776" s="126" t="s">
        <v>591</v>
      </c>
      <c r="B776" s="128" t="s">
        <v>978</v>
      </c>
    </row>
    <row r="777" spans="1:6">
      <c r="A777" s="126" t="s">
        <v>593</v>
      </c>
      <c r="B777" s="128" t="s">
        <v>594</v>
      </c>
    </row>
    <row r="778" spans="1:6" ht="40.5">
      <c r="A778" s="126" t="s">
        <v>605</v>
      </c>
      <c r="B778" s="128" t="s">
        <v>606</v>
      </c>
    </row>
    <row r="779" spans="1:6">
      <c r="A779" s="296" t="s">
        <v>596</v>
      </c>
      <c r="B779" s="296"/>
    </row>
    <row r="780" spans="1:6">
      <c r="A780" s="300" t="s">
        <v>979</v>
      </c>
      <c r="B780" s="300"/>
      <c r="C780" s="131" t="s">
        <v>588</v>
      </c>
      <c r="D780" s="131" t="s">
        <v>588</v>
      </c>
      <c r="E780" s="131">
        <v>-3</v>
      </c>
      <c r="F780" s="131" t="s">
        <v>588</v>
      </c>
    </row>
    <row r="781" spans="1:6">
      <c r="A781" s="300" t="s">
        <v>980</v>
      </c>
      <c r="B781" s="300"/>
      <c r="C781" s="131" t="s">
        <v>588</v>
      </c>
      <c r="D781" s="131" t="s">
        <v>588</v>
      </c>
      <c r="E781" s="131">
        <v>-100</v>
      </c>
      <c r="F781" s="131" t="s">
        <v>588</v>
      </c>
    </row>
    <row r="782" spans="1:6">
      <c r="A782" s="297" t="s">
        <v>611</v>
      </c>
      <c r="B782" s="297"/>
      <c r="C782" s="131" t="s">
        <v>588</v>
      </c>
      <c r="D782" s="131" t="s">
        <v>588</v>
      </c>
      <c r="E782" s="132">
        <v>-610</v>
      </c>
      <c r="F782" s="131" t="s">
        <v>588</v>
      </c>
    </row>
    <row r="785" spans="1:6">
      <c r="E785" s="126" t="s">
        <v>981</v>
      </c>
    </row>
    <row r="786" spans="1:6" ht="14.25">
      <c r="A786" s="298" t="s">
        <v>982</v>
      </c>
      <c r="B786" s="298"/>
      <c r="C786" s="298"/>
      <c r="D786" s="298"/>
      <c r="E786" s="298"/>
      <c r="F786" s="298"/>
    </row>
    <row r="787" spans="1:6" ht="14.25">
      <c r="A787" s="299" t="s">
        <v>575</v>
      </c>
      <c r="B787" s="299"/>
      <c r="C787" s="299"/>
      <c r="D787" s="299"/>
      <c r="E787" s="299"/>
      <c r="F787" s="299"/>
    </row>
    <row r="789" spans="1:6" ht="14.25">
      <c r="A789" s="127" t="s">
        <v>576</v>
      </c>
      <c r="B789" s="299" t="s">
        <v>577</v>
      </c>
      <c r="C789" s="299"/>
      <c r="D789" s="299"/>
      <c r="E789" s="299"/>
      <c r="F789" s="299"/>
    </row>
    <row r="790" spans="1:6">
      <c r="A790" s="128" t="s">
        <v>983</v>
      </c>
      <c r="B790" s="300" t="s">
        <v>984</v>
      </c>
      <c r="C790" s="300"/>
      <c r="D790" s="300"/>
      <c r="E790" s="300"/>
      <c r="F790" s="300"/>
    </row>
    <row r="792" spans="1:6" ht="14.25">
      <c r="A792" s="299" t="s">
        <v>580</v>
      </c>
      <c r="B792" s="299"/>
      <c r="C792" s="299"/>
      <c r="D792" s="299"/>
      <c r="E792" s="299"/>
      <c r="F792" s="299"/>
    </row>
    <row r="794" spans="1:6">
      <c r="A794" s="126" t="s">
        <v>581</v>
      </c>
      <c r="B794" s="128" t="s">
        <v>983</v>
      </c>
      <c r="C794" s="296" t="s">
        <v>582</v>
      </c>
      <c r="D794" s="296"/>
      <c r="E794" s="296"/>
      <c r="F794" s="296"/>
    </row>
    <row r="795" spans="1:6" ht="27">
      <c r="A795" s="126" t="s">
        <v>583</v>
      </c>
      <c r="B795" s="128" t="s">
        <v>600</v>
      </c>
      <c r="C795" s="130" t="s">
        <v>585</v>
      </c>
      <c r="D795" s="130" t="s">
        <v>601</v>
      </c>
      <c r="E795" s="130" t="s">
        <v>602</v>
      </c>
      <c r="F795" s="130" t="s">
        <v>588</v>
      </c>
    </row>
    <row r="796" spans="1:6">
      <c r="A796" s="126" t="s">
        <v>589</v>
      </c>
      <c r="B796" s="128" t="s">
        <v>985</v>
      </c>
    </row>
    <row r="797" spans="1:6" ht="67.5">
      <c r="A797" s="126" t="s">
        <v>591</v>
      </c>
      <c r="B797" s="128" t="s">
        <v>986</v>
      </c>
    </row>
    <row r="798" spans="1:6">
      <c r="A798" s="126" t="s">
        <v>593</v>
      </c>
      <c r="B798" s="128" t="s">
        <v>594</v>
      </c>
    </row>
    <row r="799" spans="1:6" ht="27">
      <c r="A799" s="126" t="s">
        <v>987</v>
      </c>
      <c r="B799" s="128" t="s">
        <v>982</v>
      </c>
    </row>
    <row r="800" spans="1:6">
      <c r="A800" s="296" t="s">
        <v>596</v>
      </c>
      <c r="B800" s="296"/>
    </row>
    <row r="801" spans="1:6">
      <c r="A801" s="297" t="s">
        <v>611</v>
      </c>
      <c r="B801" s="297"/>
      <c r="C801" s="131" t="s">
        <v>588</v>
      </c>
      <c r="D801" s="131" t="s">
        <v>588</v>
      </c>
      <c r="E801" s="132">
        <v>-3000</v>
      </c>
      <c r="F801" s="131" t="s">
        <v>588</v>
      </c>
    </row>
    <row r="803" spans="1:6">
      <c r="A803" s="126" t="s">
        <v>581</v>
      </c>
      <c r="B803" s="128" t="s">
        <v>983</v>
      </c>
      <c r="C803" s="296" t="s">
        <v>582</v>
      </c>
      <c r="D803" s="296"/>
      <c r="E803" s="296"/>
      <c r="F803" s="296"/>
    </row>
    <row r="804" spans="1:6" ht="27">
      <c r="A804" s="126" t="s">
        <v>583</v>
      </c>
      <c r="B804" s="128" t="s">
        <v>584</v>
      </c>
      <c r="C804" s="130" t="s">
        <v>585</v>
      </c>
      <c r="D804" s="130" t="s">
        <v>601</v>
      </c>
      <c r="E804" s="130" t="s">
        <v>602</v>
      </c>
      <c r="F804" s="130" t="s">
        <v>588</v>
      </c>
    </row>
    <row r="805" spans="1:6" ht="27">
      <c r="A805" s="126" t="s">
        <v>589</v>
      </c>
      <c r="B805" s="128" t="s">
        <v>988</v>
      </c>
    </row>
    <row r="806" spans="1:6" ht="67.5">
      <c r="A806" s="126" t="s">
        <v>591</v>
      </c>
      <c r="B806" s="128" t="s">
        <v>989</v>
      </c>
    </row>
    <row r="807" spans="1:6">
      <c r="A807" s="126" t="s">
        <v>593</v>
      </c>
      <c r="B807" s="128" t="s">
        <v>594</v>
      </c>
    </row>
    <row r="808" spans="1:6" ht="40.5">
      <c r="A808" s="126" t="s">
        <v>605</v>
      </c>
      <c r="B808" s="128" t="s">
        <v>606</v>
      </c>
    </row>
    <row r="809" spans="1:6">
      <c r="A809" s="296" t="s">
        <v>596</v>
      </c>
      <c r="B809" s="296"/>
    </row>
    <row r="810" spans="1:6">
      <c r="A810" s="300" t="s">
        <v>990</v>
      </c>
      <c r="B810" s="300"/>
      <c r="C810" s="131" t="s">
        <v>588</v>
      </c>
      <c r="D810" s="131" t="s">
        <v>588</v>
      </c>
      <c r="E810" s="132">
        <v>-45</v>
      </c>
      <c r="F810" s="131" t="s">
        <v>588</v>
      </c>
    </row>
    <row r="811" spans="1:6">
      <c r="A811" s="300" t="s">
        <v>991</v>
      </c>
      <c r="B811" s="300"/>
      <c r="C811" s="131" t="s">
        <v>588</v>
      </c>
      <c r="D811" s="131" t="s">
        <v>588</v>
      </c>
      <c r="E811" s="132" t="s">
        <v>588</v>
      </c>
      <c r="F811" s="131" t="s">
        <v>588</v>
      </c>
    </row>
    <row r="812" spans="1:6">
      <c r="A812" s="300" t="s">
        <v>992</v>
      </c>
      <c r="B812" s="300"/>
      <c r="C812" s="131" t="s">
        <v>588</v>
      </c>
      <c r="D812" s="131" t="s">
        <v>588</v>
      </c>
      <c r="E812" s="132">
        <v>-2</v>
      </c>
      <c r="F812" s="131" t="s">
        <v>588</v>
      </c>
    </row>
    <row r="813" spans="1:6">
      <c r="A813" s="300" t="s">
        <v>993</v>
      </c>
      <c r="B813" s="300"/>
      <c r="C813" s="131" t="s">
        <v>588</v>
      </c>
      <c r="D813" s="131" t="s">
        <v>588</v>
      </c>
      <c r="E813" s="131" t="s">
        <v>588</v>
      </c>
      <c r="F813" s="131" t="s">
        <v>588</v>
      </c>
    </row>
    <row r="814" spans="1:6">
      <c r="A814" s="300" t="s">
        <v>994</v>
      </c>
      <c r="B814" s="300"/>
      <c r="C814" s="131" t="s">
        <v>588</v>
      </c>
      <c r="D814" s="131" t="s">
        <v>588</v>
      </c>
      <c r="E814" s="131" t="s">
        <v>588</v>
      </c>
      <c r="F814" s="131" t="s">
        <v>588</v>
      </c>
    </row>
    <row r="815" spans="1:6">
      <c r="A815" s="297" t="s">
        <v>611</v>
      </c>
      <c r="B815" s="297"/>
      <c r="C815" s="131" t="s">
        <v>588</v>
      </c>
      <c r="D815" s="131" t="s">
        <v>588</v>
      </c>
      <c r="E815" s="132">
        <v>-1000</v>
      </c>
      <c r="F815" s="131" t="s">
        <v>588</v>
      </c>
    </row>
    <row r="817" spans="1:6">
      <c r="A817" s="126" t="s">
        <v>581</v>
      </c>
      <c r="B817" s="129" t="s">
        <v>983</v>
      </c>
      <c r="C817" s="296" t="s">
        <v>582</v>
      </c>
      <c r="D817" s="296"/>
      <c r="E817" s="296"/>
      <c r="F817" s="296"/>
    </row>
    <row r="818" spans="1:6" ht="27">
      <c r="A818" s="126" t="s">
        <v>583</v>
      </c>
      <c r="B818" s="129">
        <v>31001</v>
      </c>
      <c r="C818" s="130" t="s">
        <v>585</v>
      </c>
      <c r="D818" s="130" t="s">
        <v>601</v>
      </c>
      <c r="E818" s="130" t="s">
        <v>602</v>
      </c>
      <c r="F818" s="130"/>
    </row>
    <row r="819" spans="1:6" ht="27">
      <c r="A819" s="126" t="s">
        <v>589</v>
      </c>
      <c r="B819" s="129" t="s">
        <v>1116</v>
      </c>
    </row>
    <row r="820" spans="1:6" ht="27">
      <c r="A820" s="126" t="s">
        <v>591</v>
      </c>
      <c r="B820" s="129" t="s">
        <v>1140</v>
      </c>
    </row>
    <row r="821" spans="1:6" ht="27">
      <c r="A821" s="126" t="s">
        <v>593</v>
      </c>
      <c r="B821" s="129" t="s">
        <v>1141</v>
      </c>
    </row>
    <row r="822" spans="1:6" ht="27">
      <c r="A822" s="126" t="s">
        <v>853</v>
      </c>
      <c r="B822" s="129" t="s">
        <v>1132</v>
      </c>
    </row>
    <row r="823" spans="1:6">
      <c r="A823" s="296" t="s">
        <v>596</v>
      </c>
      <c r="B823" s="296"/>
    </row>
    <row r="824" spans="1:6">
      <c r="A824" s="297" t="s">
        <v>611</v>
      </c>
      <c r="B824" s="297"/>
      <c r="C824" s="131" t="s">
        <v>588</v>
      </c>
      <c r="D824" s="131" t="s">
        <v>588</v>
      </c>
      <c r="E824" s="132">
        <v>-7013.1</v>
      </c>
      <c r="F824" s="131" t="s">
        <v>588</v>
      </c>
    </row>
    <row r="825" spans="1:6">
      <c r="C825" s="131"/>
      <c r="D825" s="131"/>
      <c r="E825" s="132"/>
      <c r="F825" s="131"/>
    </row>
    <row r="826" spans="1:6">
      <c r="A826" s="126" t="s">
        <v>581</v>
      </c>
      <c r="B826" s="128" t="s">
        <v>983</v>
      </c>
      <c r="C826" s="296" t="s">
        <v>582</v>
      </c>
      <c r="D826" s="296"/>
      <c r="E826" s="296"/>
      <c r="F826" s="296"/>
    </row>
    <row r="827" spans="1:6" ht="27">
      <c r="A827" s="126" t="s">
        <v>583</v>
      </c>
      <c r="B827" s="128" t="s">
        <v>722</v>
      </c>
      <c r="C827" s="130" t="s">
        <v>585</v>
      </c>
      <c r="D827" s="130" t="s">
        <v>601</v>
      </c>
      <c r="E827" s="130" t="s">
        <v>602</v>
      </c>
      <c r="F827" s="130"/>
    </row>
    <row r="828" spans="1:6" ht="27">
      <c r="A828" s="126" t="s">
        <v>589</v>
      </c>
      <c r="B828" s="128" t="s">
        <v>995</v>
      </c>
    </row>
    <row r="829" spans="1:6" ht="27">
      <c r="A829" s="126" t="s">
        <v>591</v>
      </c>
      <c r="B829" s="128" t="s">
        <v>996</v>
      </c>
    </row>
    <row r="830" spans="1:6" ht="27">
      <c r="A830" s="126" t="s">
        <v>593</v>
      </c>
      <c r="B830" s="128" t="s">
        <v>712</v>
      </c>
    </row>
    <row r="831" spans="1:6" ht="40.5">
      <c r="A831" s="126" t="s">
        <v>997</v>
      </c>
      <c r="B831" s="128" t="s">
        <v>982</v>
      </c>
    </row>
    <row r="832" spans="1:6">
      <c r="A832" s="296" t="s">
        <v>596</v>
      </c>
      <c r="B832" s="296"/>
    </row>
    <row r="833" spans="1:6">
      <c r="A833" s="300" t="s">
        <v>998</v>
      </c>
      <c r="B833" s="300"/>
      <c r="C833" s="131" t="s">
        <v>588</v>
      </c>
      <c r="D833" s="131" t="s">
        <v>588</v>
      </c>
      <c r="E833" s="131" t="s">
        <v>588</v>
      </c>
      <c r="F833" s="131" t="s">
        <v>588</v>
      </c>
    </row>
    <row r="834" spans="1:6">
      <c r="A834" s="300" t="s">
        <v>999</v>
      </c>
      <c r="B834" s="300"/>
      <c r="C834" s="131" t="s">
        <v>588</v>
      </c>
      <c r="D834" s="131" t="s">
        <v>588</v>
      </c>
      <c r="E834" s="131" t="s">
        <v>588</v>
      </c>
      <c r="F834" s="131" t="s">
        <v>588</v>
      </c>
    </row>
    <row r="835" spans="1:6">
      <c r="A835" s="297" t="s">
        <v>611</v>
      </c>
      <c r="B835" s="297"/>
      <c r="C835" s="131" t="s">
        <v>588</v>
      </c>
      <c r="D835" s="131" t="s">
        <v>588</v>
      </c>
      <c r="E835" s="132">
        <v>-8683.4</v>
      </c>
      <c r="F835" s="131" t="s">
        <v>588</v>
      </c>
    </row>
    <row r="838" spans="1:6">
      <c r="E838" s="126" t="s">
        <v>1000</v>
      </c>
    </row>
    <row r="839" spans="1:6" ht="14.25">
      <c r="A839" s="298" t="s">
        <v>1001</v>
      </c>
      <c r="B839" s="298"/>
      <c r="C839" s="298"/>
      <c r="D839" s="298"/>
      <c r="E839" s="298"/>
      <c r="F839" s="298"/>
    </row>
    <row r="840" spans="1:6" ht="14.25">
      <c r="A840" s="299" t="s">
        <v>575</v>
      </c>
      <c r="B840" s="299"/>
      <c r="C840" s="299"/>
      <c r="D840" s="299"/>
      <c r="E840" s="299"/>
      <c r="F840" s="299"/>
    </row>
    <row r="842" spans="1:6" ht="14.25">
      <c r="A842" s="127" t="s">
        <v>576</v>
      </c>
      <c r="B842" s="299" t="s">
        <v>577</v>
      </c>
      <c r="C842" s="299"/>
      <c r="D842" s="299"/>
      <c r="E842" s="299"/>
      <c r="F842" s="299"/>
    </row>
    <row r="843" spans="1:6">
      <c r="A843" s="128" t="s">
        <v>1002</v>
      </c>
      <c r="B843" s="300" t="s">
        <v>1003</v>
      </c>
      <c r="C843" s="300"/>
      <c r="D843" s="300"/>
      <c r="E843" s="300"/>
      <c r="F843" s="300"/>
    </row>
    <row r="845" spans="1:6" ht="14.25">
      <c r="A845" s="299" t="s">
        <v>580</v>
      </c>
      <c r="B845" s="299"/>
      <c r="C845" s="299"/>
      <c r="D845" s="299"/>
      <c r="E845" s="299"/>
      <c r="F845" s="299"/>
    </row>
    <row r="847" spans="1:6">
      <c r="A847" s="126" t="s">
        <v>581</v>
      </c>
      <c r="B847" s="128" t="s">
        <v>1002</v>
      </c>
      <c r="C847" s="296" t="s">
        <v>582</v>
      </c>
      <c r="D847" s="296"/>
      <c r="E847" s="296"/>
      <c r="F847" s="296"/>
    </row>
    <row r="848" spans="1:6" ht="27">
      <c r="A848" s="126" t="s">
        <v>583</v>
      </c>
      <c r="B848" s="128" t="s">
        <v>584</v>
      </c>
      <c r="C848" s="130" t="s">
        <v>585</v>
      </c>
      <c r="D848" s="130" t="s">
        <v>601</v>
      </c>
      <c r="E848" s="130" t="s">
        <v>602</v>
      </c>
      <c r="F848" s="130" t="s">
        <v>588</v>
      </c>
    </row>
    <row r="849" spans="1:6" ht="27">
      <c r="A849" s="126" t="s">
        <v>589</v>
      </c>
      <c r="B849" s="128" t="s">
        <v>1004</v>
      </c>
    </row>
    <row r="850" spans="1:6" ht="67.5">
      <c r="A850" s="126" t="s">
        <v>591</v>
      </c>
      <c r="B850" s="128" t="s">
        <v>1005</v>
      </c>
    </row>
    <row r="851" spans="1:6">
      <c r="A851" s="126" t="s">
        <v>593</v>
      </c>
      <c r="B851" s="128" t="s">
        <v>594</v>
      </c>
    </row>
    <row r="852" spans="1:6" ht="27">
      <c r="A852" s="126" t="s">
        <v>617</v>
      </c>
      <c r="B852" s="128" t="s">
        <v>1006</v>
      </c>
    </row>
    <row r="853" spans="1:6">
      <c r="A853" s="296" t="s">
        <v>596</v>
      </c>
      <c r="B853" s="296"/>
    </row>
    <row r="854" spans="1:6">
      <c r="A854" s="300" t="s">
        <v>1007</v>
      </c>
      <c r="B854" s="300"/>
      <c r="C854" s="131" t="s">
        <v>588</v>
      </c>
      <c r="D854" s="131" t="s">
        <v>588</v>
      </c>
      <c r="E854" s="131" t="s">
        <v>588</v>
      </c>
      <c r="F854" s="131" t="s">
        <v>588</v>
      </c>
    </row>
    <row r="855" spans="1:6">
      <c r="A855" s="300" t="s">
        <v>1008</v>
      </c>
      <c r="B855" s="300"/>
      <c r="C855" s="131" t="s">
        <v>588</v>
      </c>
      <c r="D855" s="131" t="s">
        <v>588</v>
      </c>
      <c r="E855" s="131" t="s">
        <v>588</v>
      </c>
      <c r="F855" s="131" t="s">
        <v>588</v>
      </c>
    </row>
    <row r="856" spans="1:6">
      <c r="A856" s="297" t="s">
        <v>611</v>
      </c>
      <c r="B856" s="297"/>
      <c r="C856" s="131" t="s">
        <v>588</v>
      </c>
      <c r="D856" s="131" t="s">
        <v>588</v>
      </c>
      <c r="E856" s="132">
        <v>-1200</v>
      </c>
      <c r="F856" s="131" t="s">
        <v>588</v>
      </c>
    </row>
    <row r="858" spans="1:6">
      <c r="A858" s="126" t="s">
        <v>581</v>
      </c>
      <c r="B858" s="128" t="s">
        <v>1002</v>
      </c>
      <c r="C858" s="296" t="s">
        <v>582</v>
      </c>
      <c r="D858" s="296"/>
      <c r="E858" s="296"/>
      <c r="F858" s="296"/>
    </row>
    <row r="859" spans="1:6" ht="27">
      <c r="A859" s="126" t="s">
        <v>583</v>
      </c>
      <c r="B859" s="128" t="s">
        <v>629</v>
      </c>
      <c r="C859" s="130" t="s">
        <v>585</v>
      </c>
      <c r="D859" s="130" t="s">
        <v>601</v>
      </c>
      <c r="E859" s="130" t="s">
        <v>602</v>
      </c>
      <c r="F859" s="130" t="s">
        <v>1009</v>
      </c>
    </row>
    <row r="860" spans="1:6" ht="40.5">
      <c r="A860" s="126" t="s">
        <v>589</v>
      </c>
      <c r="B860" s="128" t="s">
        <v>1010</v>
      </c>
    </row>
    <row r="861" spans="1:6" ht="81">
      <c r="A861" s="126" t="s">
        <v>591</v>
      </c>
      <c r="B861" s="128" t="s">
        <v>1011</v>
      </c>
    </row>
    <row r="862" spans="1:6">
      <c r="A862" s="126" t="s">
        <v>593</v>
      </c>
      <c r="B862" s="128" t="s">
        <v>594</v>
      </c>
    </row>
    <row r="863" spans="1:6" ht="27">
      <c r="A863" s="126" t="s">
        <v>617</v>
      </c>
      <c r="B863" s="128" t="s">
        <v>1006</v>
      </c>
    </row>
    <row r="864" spans="1:6">
      <c r="A864" s="296" t="s">
        <v>596</v>
      </c>
      <c r="B864" s="296"/>
    </row>
    <row r="865" spans="1:6">
      <c r="A865" s="300" t="s">
        <v>1012</v>
      </c>
      <c r="B865" s="300"/>
      <c r="C865" s="131" t="s">
        <v>588</v>
      </c>
      <c r="D865" s="131" t="s">
        <v>588</v>
      </c>
      <c r="E865" s="131" t="s">
        <v>588</v>
      </c>
      <c r="F865" s="131" t="s">
        <v>588</v>
      </c>
    </row>
    <row r="866" spans="1:6">
      <c r="A866" s="300" t="s">
        <v>1013</v>
      </c>
      <c r="B866" s="300"/>
      <c r="C866" s="131" t="s">
        <v>588</v>
      </c>
      <c r="D866" s="131" t="s">
        <v>588</v>
      </c>
      <c r="E866" s="131" t="s">
        <v>588</v>
      </c>
      <c r="F866" s="131" t="s">
        <v>588</v>
      </c>
    </row>
    <row r="867" spans="1:6">
      <c r="A867" s="300" t="s">
        <v>1014</v>
      </c>
      <c r="B867" s="300"/>
      <c r="C867" s="131" t="s">
        <v>588</v>
      </c>
      <c r="D867" s="131" t="s">
        <v>588</v>
      </c>
      <c r="E867" s="131" t="s">
        <v>588</v>
      </c>
      <c r="F867" s="131" t="s">
        <v>588</v>
      </c>
    </row>
    <row r="868" spans="1:6">
      <c r="A868" s="297" t="s">
        <v>611</v>
      </c>
      <c r="B868" s="297"/>
      <c r="C868" s="131" t="s">
        <v>588</v>
      </c>
      <c r="D868" s="131" t="s">
        <v>588</v>
      </c>
      <c r="E868" s="132">
        <v>-1512</v>
      </c>
      <c r="F868" s="131" t="s">
        <v>588</v>
      </c>
    </row>
    <row r="870" spans="1:6">
      <c r="A870" s="126" t="s">
        <v>581</v>
      </c>
      <c r="B870" s="128" t="s">
        <v>1002</v>
      </c>
      <c r="C870" s="296" t="s">
        <v>582</v>
      </c>
      <c r="D870" s="296"/>
      <c r="E870" s="296"/>
      <c r="F870" s="296"/>
    </row>
    <row r="871" spans="1:6" ht="27">
      <c r="A871" s="126" t="s">
        <v>583</v>
      </c>
      <c r="B871" s="128" t="s">
        <v>1015</v>
      </c>
      <c r="C871" s="130" t="s">
        <v>585</v>
      </c>
      <c r="D871" s="130" t="s">
        <v>601</v>
      </c>
      <c r="E871" s="130" t="s">
        <v>602</v>
      </c>
      <c r="F871" s="130" t="s">
        <v>588</v>
      </c>
    </row>
    <row r="872" spans="1:6" ht="27">
      <c r="A872" s="126" t="s">
        <v>589</v>
      </c>
      <c r="B872" s="128" t="s">
        <v>1016</v>
      </c>
    </row>
    <row r="873" spans="1:6" ht="40.5">
      <c r="A873" s="126" t="s">
        <v>591</v>
      </c>
      <c r="B873" s="128" t="s">
        <v>1017</v>
      </c>
    </row>
    <row r="874" spans="1:6" ht="40.5">
      <c r="A874" s="126" t="s">
        <v>593</v>
      </c>
      <c r="B874" s="128" t="s">
        <v>1018</v>
      </c>
    </row>
    <row r="875" spans="1:6" ht="27">
      <c r="A875" s="126" t="s">
        <v>617</v>
      </c>
      <c r="B875" s="128" t="s">
        <v>1001</v>
      </c>
    </row>
    <row r="876" spans="1:6">
      <c r="A876" s="296" t="s">
        <v>596</v>
      </c>
      <c r="B876" s="296"/>
    </row>
    <row r="877" spans="1:6">
      <c r="A877" s="300" t="s">
        <v>1019</v>
      </c>
      <c r="B877" s="300"/>
      <c r="C877" s="131" t="s">
        <v>588</v>
      </c>
      <c r="D877" s="131" t="s">
        <v>588</v>
      </c>
      <c r="E877" s="131" t="s">
        <v>588</v>
      </c>
      <c r="F877" s="131" t="s">
        <v>588</v>
      </c>
    </row>
    <row r="878" spans="1:6">
      <c r="A878" s="300" t="s">
        <v>1020</v>
      </c>
      <c r="B878" s="300"/>
      <c r="C878" s="131" t="s">
        <v>588</v>
      </c>
      <c r="D878" s="131" t="s">
        <v>588</v>
      </c>
      <c r="E878" s="131" t="s">
        <v>588</v>
      </c>
      <c r="F878" s="131" t="s">
        <v>588</v>
      </c>
    </row>
    <row r="879" spans="1:6">
      <c r="A879" s="297" t="s">
        <v>611</v>
      </c>
      <c r="B879" s="297"/>
      <c r="C879" s="131" t="s">
        <v>588</v>
      </c>
      <c r="D879" s="131" t="s">
        <v>588</v>
      </c>
      <c r="E879" s="132">
        <v>-7500</v>
      </c>
      <c r="F879" s="131" t="s">
        <v>588</v>
      </c>
    </row>
    <row r="882" spans="1:6">
      <c r="E882" s="126" t="s">
        <v>1021</v>
      </c>
    </row>
    <row r="883" spans="1:6" ht="14.25">
      <c r="A883" s="298" t="s">
        <v>1022</v>
      </c>
      <c r="B883" s="298"/>
      <c r="C883" s="298"/>
      <c r="D883" s="298"/>
      <c r="E883" s="298"/>
      <c r="F883" s="298"/>
    </row>
    <row r="884" spans="1:6" ht="14.25">
      <c r="A884" s="299" t="s">
        <v>575</v>
      </c>
      <c r="B884" s="299"/>
      <c r="C884" s="299"/>
      <c r="D884" s="299"/>
      <c r="E884" s="299"/>
      <c r="F884" s="299"/>
    </row>
    <row r="886" spans="1:6" ht="14.25">
      <c r="A886" s="127" t="s">
        <v>576</v>
      </c>
      <c r="B886" s="299" t="s">
        <v>577</v>
      </c>
      <c r="C886" s="299"/>
      <c r="D886" s="299"/>
      <c r="E886" s="299"/>
      <c r="F886" s="299"/>
    </row>
    <row r="887" spans="1:6">
      <c r="A887" s="128" t="s">
        <v>1023</v>
      </c>
      <c r="B887" s="300" t="s">
        <v>1024</v>
      </c>
      <c r="C887" s="300"/>
      <c r="D887" s="300"/>
      <c r="E887" s="300"/>
      <c r="F887" s="300"/>
    </row>
    <row r="889" spans="1:6" ht="14.25">
      <c r="A889" s="299" t="s">
        <v>580</v>
      </c>
      <c r="B889" s="299"/>
      <c r="C889" s="299"/>
      <c r="D889" s="299"/>
      <c r="E889" s="299"/>
      <c r="F889" s="299"/>
    </row>
    <row r="891" spans="1:6">
      <c r="A891" s="126" t="s">
        <v>581</v>
      </c>
      <c r="B891" s="128" t="s">
        <v>1023</v>
      </c>
      <c r="C891" s="296" t="s">
        <v>582</v>
      </c>
      <c r="D891" s="296"/>
      <c r="E891" s="296"/>
      <c r="F891" s="296"/>
    </row>
    <row r="892" spans="1:6" ht="27">
      <c r="A892" s="126" t="s">
        <v>583</v>
      </c>
      <c r="B892" s="128" t="s">
        <v>600</v>
      </c>
      <c r="C892" s="130" t="s">
        <v>585</v>
      </c>
      <c r="D892" s="130" t="s">
        <v>601</v>
      </c>
      <c r="E892" s="130" t="s">
        <v>602</v>
      </c>
      <c r="F892" s="130" t="s">
        <v>588</v>
      </c>
    </row>
    <row r="893" spans="1:6" ht="27">
      <c r="A893" s="126" t="s">
        <v>589</v>
      </c>
      <c r="B893" s="128" t="s">
        <v>1025</v>
      </c>
    </row>
    <row r="894" spans="1:6" ht="40.5">
      <c r="A894" s="126" t="s">
        <v>591</v>
      </c>
      <c r="B894" s="128" t="s">
        <v>1026</v>
      </c>
    </row>
    <row r="895" spans="1:6">
      <c r="A895" s="126" t="s">
        <v>593</v>
      </c>
      <c r="B895" s="128" t="s">
        <v>594</v>
      </c>
    </row>
    <row r="896" spans="1:6" ht="40.5">
      <c r="A896" s="126" t="s">
        <v>679</v>
      </c>
      <c r="B896" s="128" t="s">
        <v>1027</v>
      </c>
    </row>
    <row r="897" spans="1:6">
      <c r="A897" s="296" t="s">
        <v>596</v>
      </c>
      <c r="B897" s="296"/>
    </row>
    <row r="898" spans="1:6">
      <c r="A898" s="297" t="s">
        <v>611</v>
      </c>
      <c r="B898" s="297"/>
      <c r="C898" s="131" t="s">
        <v>588</v>
      </c>
      <c r="D898" s="131" t="s">
        <v>588</v>
      </c>
      <c r="E898" s="132">
        <v>-2754.4</v>
      </c>
      <c r="F898" s="131" t="s">
        <v>588</v>
      </c>
    </row>
    <row r="900" spans="1:6">
      <c r="A900" s="126" t="s">
        <v>581</v>
      </c>
      <c r="B900" s="128" t="s">
        <v>1023</v>
      </c>
      <c r="C900" s="296" t="s">
        <v>582</v>
      </c>
      <c r="D900" s="296"/>
      <c r="E900" s="296"/>
      <c r="F900" s="296"/>
    </row>
    <row r="901" spans="1:6" ht="27">
      <c r="A901" s="126" t="s">
        <v>583</v>
      </c>
      <c r="B901" s="128" t="s">
        <v>629</v>
      </c>
      <c r="C901" s="130" t="s">
        <v>585</v>
      </c>
      <c r="D901" s="130" t="s">
        <v>601</v>
      </c>
      <c r="E901" s="130" t="s">
        <v>602</v>
      </c>
      <c r="F901" s="130" t="s">
        <v>588</v>
      </c>
    </row>
    <row r="902" spans="1:6" ht="27">
      <c r="A902" s="126" t="s">
        <v>589</v>
      </c>
      <c r="B902" s="128" t="s">
        <v>1028</v>
      </c>
    </row>
    <row r="903" spans="1:6" ht="27">
      <c r="A903" s="126" t="s">
        <v>591</v>
      </c>
      <c r="B903" s="128" t="s">
        <v>1029</v>
      </c>
    </row>
    <row r="904" spans="1:6">
      <c r="A904" s="126" t="s">
        <v>593</v>
      </c>
      <c r="B904" s="128" t="s">
        <v>594</v>
      </c>
    </row>
    <row r="905" spans="1:6" ht="40.5">
      <c r="A905" s="126" t="s">
        <v>605</v>
      </c>
      <c r="B905" s="128" t="s">
        <v>606</v>
      </c>
    </row>
    <row r="906" spans="1:6">
      <c r="A906" s="296" t="s">
        <v>596</v>
      </c>
      <c r="B906" s="296"/>
    </row>
    <row r="907" spans="1:6">
      <c r="A907" s="300" t="s">
        <v>1030</v>
      </c>
      <c r="B907" s="300"/>
      <c r="C907" s="131" t="s">
        <v>588</v>
      </c>
      <c r="D907" s="131" t="s">
        <v>588</v>
      </c>
      <c r="E907" s="132">
        <v>-72</v>
      </c>
      <c r="F907" s="131" t="s">
        <v>588</v>
      </c>
    </row>
    <row r="908" spans="1:6">
      <c r="A908" s="300" t="s">
        <v>1031</v>
      </c>
      <c r="B908" s="300"/>
      <c r="C908" s="131" t="s">
        <v>588</v>
      </c>
      <c r="D908" s="131" t="s">
        <v>588</v>
      </c>
      <c r="E908" s="132" t="s">
        <v>588</v>
      </c>
      <c r="F908" s="131" t="s">
        <v>588</v>
      </c>
    </row>
    <row r="909" spans="1:6">
      <c r="A909" s="300" t="s">
        <v>1032</v>
      </c>
      <c r="B909" s="300"/>
      <c r="C909" s="131" t="s">
        <v>588</v>
      </c>
      <c r="D909" s="131" t="s">
        <v>588</v>
      </c>
      <c r="E909" s="132" t="s">
        <v>588</v>
      </c>
      <c r="F909" s="131" t="s">
        <v>588</v>
      </c>
    </row>
    <row r="910" spans="1:6">
      <c r="A910" s="300" t="s">
        <v>1033</v>
      </c>
      <c r="B910" s="300"/>
      <c r="C910" s="131" t="s">
        <v>588</v>
      </c>
      <c r="D910" s="131" t="s">
        <v>588</v>
      </c>
      <c r="E910" s="132">
        <v>-72</v>
      </c>
      <c r="F910" s="131" t="s">
        <v>588</v>
      </c>
    </row>
    <row r="911" spans="1:6">
      <c r="A911" s="300" t="s">
        <v>1034</v>
      </c>
      <c r="B911" s="300"/>
      <c r="C911" s="131" t="s">
        <v>588</v>
      </c>
      <c r="D911" s="131" t="s">
        <v>588</v>
      </c>
      <c r="E911" s="132" t="s">
        <v>588</v>
      </c>
      <c r="F911" s="131" t="s">
        <v>588</v>
      </c>
    </row>
    <row r="912" spans="1:6">
      <c r="A912" s="300" t="s">
        <v>1035</v>
      </c>
      <c r="B912" s="300"/>
      <c r="C912" s="131" t="s">
        <v>588</v>
      </c>
      <c r="D912" s="131" t="s">
        <v>588</v>
      </c>
      <c r="E912" s="132">
        <v>-18</v>
      </c>
      <c r="F912" s="131" t="s">
        <v>588</v>
      </c>
    </row>
    <row r="913" spans="1:6">
      <c r="A913" s="300" t="s">
        <v>1036</v>
      </c>
      <c r="B913" s="300"/>
      <c r="C913" s="131" t="s">
        <v>588</v>
      </c>
      <c r="D913" s="131" t="s">
        <v>588</v>
      </c>
      <c r="E913" s="131" t="s">
        <v>588</v>
      </c>
      <c r="F913" s="131" t="s">
        <v>588</v>
      </c>
    </row>
    <row r="914" spans="1:6">
      <c r="A914" s="297" t="s">
        <v>611</v>
      </c>
      <c r="B914" s="297"/>
      <c r="C914" s="131" t="s">
        <v>588</v>
      </c>
      <c r="D914" s="131" t="s">
        <v>588</v>
      </c>
      <c r="E914" s="132">
        <v>-8300</v>
      </c>
      <c r="F914" s="131" t="s">
        <v>588</v>
      </c>
    </row>
    <row r="917" spans="1:6">
      <c r="E917" s="126" t="s">
        <v>1037</v>
      </c>
    </row>
    <row r="918" spans="1:6" ht="14.25">
      <c r="A918" s="298" t="s">
        <v>1038</v>
      </c>
      <c r="B918" s="298"/>
      <c r="C918" s="298"/>
      <c r="D918" s="298"/>
      <c r="E918" s="298"/>
      <c r="F918" s="298"/>
    </row>
    <row r="919" spans="1:6" ht="14.25">
      <c r="A919" s="299" t="s">
        <v>575</v>
      </c>
      <c r="B919" s="299"/>
      <c r="C919" s="299"/>
      <c r="D919" s="299"/>
      <c r="E919" s="299"/>
      <c r="F919" s="299"/>
    </row>
    <row r="921" spans="1:6" ht="14.25">
      <c r="A921" s="127" t="s">
        <v>576</v>
      </c>
      <c r="B921" s="299" t="s">
        <v>577</v>
      </c>
      <c r="C921" s="299"/>
      <c r="D921" s="299"/>
      <c r="E921" s="299"/>
      <c r="F921" s="299"/>
    </row>
    <row r="922" spans="1:6">
      <c r="A922" s="128" t="s">
        <v>1039</v>
      </c>
      <c r="B922" s="300" t="s">
        <v>1040</v>
      </c>
      <c r="C922" s="300"/>
      <c r="D922" s="300"/>
      <c r="E922" s="300"/>
      <c r="F922" s="300"/>
    </row>
    <row r="924" spans="1:6" ht="14.25">
      <c r="A924" s="299" t="s">
        <v>580</v>
      </c>
      <c r="B924" s="299"/>
      <c r="C924" s="299"/>
      <c r="D924" s="299"/>
      <c r="E924" s="299"/>
      <c r="F924" s="299"/>
    </row>
    <row r="926" spans="1:6">
      <c r="A926" s="126" t="s">
        <v>581</v>
      </c>
      <c r="B926" s="128" t="s">
        <v>1039</v>
      </c>
      <c r="C926" s="296" t="s">
        <v>582</v>
      </c>
      <c r="D926" s="296"/>
      <c r="E926" s="296"/>
      <c r="F926" s="296"/>
    </row>
    <row r="927" spans="1:6" ht="27">
      <c r="A927" s="126" t="s">
        <v>583</v>
      </c>
      <c r="B927" s="128" t="s">
        <v>600</v>
      </c>
      <c r="C927" s="130" t="s">
        <v>585</v>
      </c>
      <c r="D927" s="130" t="s">
        <v>601</v>
      </c>
      <c r="E927" s="130" t="s">
        <v>602</v>
      </c>
      <c r="F927" s="130" t="s">
        <v>588</v>
      </c>
    </row>
    <row r="928" spans="1:6" ht="40.5">
      <c r="A928" s="126" t="s">
        <v>589</v>
      </c>
      <c r="B928" s="128" t="s">
        <v>1041</v>
      </c>
    </row>
    <row r="929" spans="1:6" ht="81">
      <c r="A929" s="126" t="s">
        <v>591</v>
      </c>
      <c r="B929" s="128" t="s">
        <v>1042</v>
      </c>
    </row>
    <row r="930" spans="1:6">
      <c r="A930" s="126" t="s">
        <v>593</v>
      </c>
      <c r="B930" s="128" t="s">
        <v>594</v>
      </c>
    </row>
    <row r="931" spans="1:6" ht="27">
      <c r="A931" s="126" t="s">
        <v>595</v>
      </c>
      <c r="B931" s="128" t="s">
        <v>1043</v>
      </c>
    </row>
    <row r="932" spans="1:6">
      <c r="A932" s="296" t="s">
        <v>596</v>
      </c>
      <c r="B932" s="296"/>
    </row>
    <row r="933" spans="1:6">
      <c r="A933" s="297" t="s">
        <v>611</v>
      </c>
      <c r="B933" s="297"/>
      <c r="C933" s="131" t="s">
        <v>588</v>
      </c>
      <c r="D933" s="131" t="s">
        <v>588</v>
      </c>
      <c r="E933" s="132">
        <v>-15700</v>
      </c>
      <c r="F933" s="131" t="s">
        <v>588</v>
      </c>
    </row>
    <row r="936" spans="1:6">
      <c r="E936" s="126" t="s">
        <v>1044</v>
      </c>
    </row>
    <row r="937" spans="1:6" ht="14.25">
      <c r="A937" s="298" t="s">
        <v>1045</v>
      </c>
      <c r="B937" s="298"/>
      <c r="C937" s="298"/>
      <c r="D937" s="298"/>
      <c r="E937" s="298"/>
      <c r="F937" s="298"/>
    </row>
    <row r="938" spans="1:6" ht="14.25">
      <c r="A938" s="299" t="s">
        <v>575</v>
      </c>
      <c r="B938" s="299"/>
      <c r="C938" s="299"/>
      <c r="D938" s="299"/>
      <c r="E938" s="299"/>
      <c r="F938" s="299"/>
    </row>
    <row r="940" spans="1:6" ht="14.25">
      <c r="A940" s="127" t="s">
        <v>576</v>
      </c>
      <c r="B940" s="299" t="s">
        <v>577</v>
      </c>
      <c r="C940" s="299"/>
      <c r="D940" s="299"/>
      <c r="E940" s="299"/>
      <c r="F940" s="299"/>
    </row>
    <row r="941" spans="1:6">
      <c r="A941" s="128" t="s">
        <v>1046</v>
      </c>
      <c r="B941" s="300" t="s">
        <v>1047</v>
      </c>
      <c r="C941" s="300"/>
      <c r="D941" s="300"/>
      <c r="E941" s="300"/>
      <c r="F941" s="300"/>
    </row>
    <row r="943" spans="1:6" ht="14.25">
      <c r="A943" s="299" t="s">
        <v>580</v>
      </c>
      <c r="B943" s="299"/>
      <c r="C943" s="299"/>
      <c r="D943" s="299"/>
      <c r="E943" s="299"/>
      <c r="F943" s="299"/>
    </row>
    <row r="945" spans="1:6">
      <c r="A945" s="126" t="s">
        <v>581</v>
      </c>
      <c r="B945" s="128" t="s">
        <v>1046</v>
      </c>
      <c r="C945" s="296" t="s">
        <v>582</v>
      </c>
      <c r="D945" s="296"/>
      <c r="E945" s="296"/>
      <c r="F945" s="296"/>
    </row>
    <row r="946" spans="1:6" ht="27">
      <c r="A946" s="126" t="s">
        <v>583</v>
      </c>
      <c r="B946" s="128" t="s">
        <v>600</v>
      </c>
      <c r="C946" s="130" t="s">
        <v>585</v>
      </c>
      <c r="D946" s="130" t="s">
        <v>601</v>
      </c>
      <c r="E946" s="130" t="s">
        <v>602</v>
      </c>
      <c r="F946" s="130" t="s">
        <v>588</v>
      </c>
    </row>
    <row r="947" spans="1:6" ht="40.5">
      <c r="A947" s="126" t="s">
        <v>589</v>
      </c>
      <c r="B947" s="128" t="s">
        <v>1048</v>
      </c>
    </row>
    <row r="948" spans="1:6" ht="81">
      <c r="A948" s="126" t="s">
        <v>591</v>
      </c>
      <c r="B948" s="128" t="s">
        <v>1042</v>
      </c>
    </row>
    <row r="949" spans="1:6">
      <c r="A949" s="126" t="s">
        <v>593</v>
      </c>
      <c r="B949" s="128" t="s">
        <v>594</v>
      </c>
    </row>
    <row r="950" spans="1:6" ht="27">
      <c r="A950" s="126" t="s">
        <v>595</v>
      </c>
      <c r="B950" s="128" t="s">
        <v>1045</v>
      </c>
    </row>
    <row r="951" spans="1:6">
      <c r="A951" s="296" t="s">
        <v>596</v>
      </c>
      <c r="B951" s="296"/>
    </row>
    <row r="952" spans="1:6">
      <c r="A952" s="297" t="s">
        <v>611</v>
      </c>
      <c r="B952" s="297"/>
      <c r="C952" s="131" t="s">
        <v>588</v>
      </c>
      <c r="D952" s="131" t="s">
        <v>588</v>
      </c>
      <c r="E952" s="132">
        <v>-2800</v>
      </c>
      <c r="F952" s="131" t="s">
        <v>588</v>
      </c>
    </row>
    <row r="955" spans="1:6">
      <c r="E955" s="126" t="s">
        <v>1049</v>
      </c>
    </row>
    <row r="956" spans="1:6" ht="14.25">
      <c r="A956" s="298" t="s">
        <v>1050</v>
      </c>
      <c r="B956" s="298"/>
      <c r="C956" s="298"/>
      <c r="D956" s="298"/>
      <c r="E956" s="298"/>
      <c r="F956" s="298"/>
    </row>
    <row r="957" spans="1:6" ht="14.25">
      <c r="A957" s="299" t="s">
        <v>575</v>
      </c>
      <c r="B957" s="299"/>
      <c r="C957" s="299"/>
      <c r="D957" s="299"/>
      <c r="E957" s="299"/>
      <c r="F957" s="299"/>
    </row>
    <row r="959" spans="1:6" ht="14.25">
      <c r="A959" s="127" t="s">
        <v>576</v>
      </c>
      <c r="B959" s="299" t="s">
        <v>577</v>
      </c>
      <c r="C959" s="299"/>
      <c r="D959" s="299"/>
      <c r="E959" s="299"/>
      <c r="F959" s="299"/>
    </row>
    <row r="960" spans="1:6">
      <c r="A960" s="128" t="s">
        <v>1051</v>
      </c>
      <c r="B960" s="300" t="s">
        <v>1052</v>
      </c>
      <c r="C960" s="300"/>
      <c r="D960" s="300"/>
      <c r="E960" s="300"/>
      <c r="F960" s="300"/>
    </row>
    <row r="962" spans="1:6" ht="14.25">
      <c r="A962" s="299" t="s">
        <v>580</v>
      </c>
      <c r="B962" s="299"/>
      <c r="C962" s="299"/>
      <c r="D962" s="299"/>
      <c r="E962" s="299"/>
      <c r="F962" s="299"/>
    </row>
    <row r="964" spans="1:6">
      <c r="A964" s="126" t="s">
        <v>581</v>
      </c>
      <c r="B964" s="128" t="s">
        <v>1051</v>
      </c>
      <c r="C964" s="296" t="s">
        <v>582</v>
      </c>
      <c r="D964" s="296"/>
      <c r="E964" s="296"/>
      <c r="F964" s="296"/>
    </row>
    <row r="965" spans="1:6" ht="27">
      <c r="A965" s="126" t="s">
        <v>583</v>
      </c>
      <c r="B965" s="128" t="s">
        <v>600</v>
      </c>
      <c r="C965" s="130" t="s">
        <v>585</v>
      </c>
      <c r="D965" s="130" t="s">
        <v>601</v>
      </c>
      <c r="E965" s="130" t="s">
        <v>602</v>
      </c>
      <c r="F965" s="130" t="s">
        <v>588</v>
      </c>
    </row>
    <row r="966" spans="1:6" ht="27">
      <c r="A966" s="126" t="s">
        <v>589</v>
      </c>
      <c r="B966" s="128" t="s">
        <v>1053</v>
      </c>
    </row>
    <row r="967" spans="1:6" ht="81">
      <c r="A967" s="126" t="s">
        <v>591</v>
      </c>
      <c r="B967" s="128" t="s">
        <v>1042</v>
      </c>
    </row>
    <row r="968" spans="1:6">
      <c r="A968" s="126" t="s">
        <v>593</v>
      </c>
      <c r="B968" s="128" t="s">
        <v>594</v>
      </c>
    </row>
    <row r="969" spans="1:6" ht="27">
      <c r="A969" s="126" t="s">
        <v>595</v>
      </c>
      <c r="B969" s="128" t="s">
        <v>1050</v>
      </c>
    </row>
    <row r="970" spans="1:6">
      <c r="A970" s="296" t="s">
        <v>596</v>
      </c>
      <c r="B970" s="296"/>
    </row>
    <row r="971" spans="1:6">
      <c r="A971" s="297" t="s">
        <v>611</v>
      </c>
      <c r="B971" s="297"/>
      <c r="C971" s="131" t="s">
        <v>588</v>
      </c>
      <c r="D971" s="131" t="s">
        <v>588</v>
      </c>
      <c r="E971" s="132">
        <v>-1350</v>
      </c>
      <c r="F971" s="131" t="s">
        <v>588</v>
      </c>
    </row>
    <row r="974" spans="1:6">
      <c r="E974" s="126" t="s">
        <v>1054</v>
      </c>
    </row>
    <row r="975" spans="1:6" ht="14.25">
      <c r="A975" s="298" t="s">
        <v>1055</v>
      </c>
      <c r="B975" s="298"/>
      <c r="C975" s="298"/>
      <c r="D975" s="298"/>
      <c r="E975" s="298"/>
      <c r="F975" s="298"/>
    </row>
    <row r="976" spans="1:6" ht="14.25">
      <c r="A976" s="299" t="s">
        <v>575</v>
      </c>
      <c r="B976" s="299"/>
      <c r="C976" s="299"/>
      <c r="D976" s="299"/>
      <c r="E976" s="299"/>
      <c r="F976" s="299"/>
    </row>
    <row r="978" spans="1:6" ht="14.25">
      <c r="A978" s="127" t="s">
        <v>576</v>
      </c>
      <c r="B978" s="299" t="s">
        <v>577</v>
      </c>
      <c r="C978" s="299"/>
      <c r="D978" s="299"/>
      <c r="E978" s="299"/>
      <c r="F978" s="299"/>
    </row>
    <row r="979" spans="1:6">
      <c r="A979" s="128" t="s">
        <v>1056</v>
      </c>
      <c r="B979" s="300" t="s">
        <v>1057</v>
      </c>
      <c r="C979" s="300"/>
      <c r="D979" s="300"/>
      <c r="E979" s="300"/>
      <c r="F979" s="300"/>
    </row>
    <row r="981" spans="1:6" ht="14.25">
      <c r="A981" s="299" t="s">
        <v>580</v>
      </c>
      <c r="B981" s="299"/>
      <c r="C981" s="299"/>
      <c r="D981" s="299"/>
      <c r="E981" s="299"/>
      <c r="F981" s="299"/>
    </row>
    <row r="983" spans="1:6">
      <c r="A983" s="126" t="s">
        <v>581</v>
      </c>
      <c r="B983" s="128" t="s">
        <v>1056</v>
      </c>
      <c r="C983" s="296" t="s">
        <v>582</v>
      </c>
      <c r="D983" s="296"/>
      <c r="E983" s="296"/>
      <c r="F983" s="296"/>
    </row>
    <row r="984" spans="1:6" ht="27">
      <c r="A984" s="126" t="s">
        <v>583</v>
      </c>
      <c r="B984" s="128" t="s">
        <v>600</v>
      </c>
      <c r="C984" s="130" t="s">
        <v>585</v>
      </c>
      <c r="D984" s="130" t="s">
        <v>601</v>
      </c>
      <c r="E984" s="130" t="s">
        <v>602</v>
      </c>
      <c r="F984" s="130" t="s">
        <v>588</v>
      </c>
    </row>
    <row r="985" spans="1:6" ht="40.5">
      <c r="A985" s="126" t="s">
        <v>589</v>
      </c>
      <c r="B985" s="128" t="s">
        <v>1058</v>
      </c>
    </row>
    <row r="986" spans="1:6" ht="81">
      <c r="A986" s="126" t="s">
        <v>591</v>
      </c>
      <c r="B986" s="128" t="s">
        <v>1042</v>
      </c>
    </row>
    <row r="987" spans="1:6">
      <c r="A987" s="126" t="s">
        <v>593</v>
      </c>
      <c r="B987" s="128" t="s">
        <v>594</v>
      </c>
    </row>
    <row r="988" spans="1:6" ht="27">
      <c r="A988" s="126" t="s">
        <v>595</v>
      </c>
      <c r="B988" s="128" t="s">
        <v>1055</v>
      </c>
    </row>
    <row r="989" spans="1:6">
      <c r="A989" s="296" t="s">
        <v>596</v>
      </c>
      <c r="B989" s="296"/>
    </row>
    <row r="990" spans="1:6">
      <c r="A990" s="297" t="s">
        <v>611</v>
      </c>
      <c r="B990" s="297"/>
      <c r="C990" s="131" t="s">
        <v>588</v>
      </c>
      <c r="D990" s="131" t="s">
        <v>588</v>
      </c>
      <c r="E990" s="132">
        <v>-4462.6000000000004</v>
      </c>
      <c r="F990" s="131" t="s">
        <v>588</v>
      </c>
    </row>
    <row r="993" spans="1:6">
      <c r="E993" s="126" t="s">
        <v>1059</v>
      </c>
    </row>
    <row r="994" spans="1:6" ht="14.25">
      <c r="A994" s="298" t="s">
        <v>1060</v>
      </c>
      <c r="B994" s="298"/>
      <c r="C994" s="298"/>
      <c r="D994" s="298"/>
      <c r="E994" s="298"/>
      <c r="F994" s="298"/>
    </row>
    <row r="995" spans="1:6" ht="14.25">
      <c r="A995" s="299" t="s">
        <v>575</v>
      </c>
      <c r="B995" s="299"/>
      <c r="C995" s="299"/>
      <c r="D995" s="299"/>
      <c r="E995" s="299"/>
      <c r="F995" s="299"/>
    </row>
    <row r="997" spans="1:6" ht="14.25">
      <c r="A997" s="127" t="s">
        <v>576</v>
      </c>
      <c r="B997" s="299" t="s">
        <v>577</v>
      </c>
      <c r="C997" s="299"/>
      <c r="D997" s="299"/>
      <c r="E997" s="299"/>
      <c r="F997" s="299"/>
    </row>
    <row r="998" spans="1:6">
      <c r="A998" s="128" t="s">
        <v>1061</v>
      </c>
      <c r="B998" s="300" t="s">
        <v>1062</v>
      </c>
      <c r="C998" s="300"/>
      <c r="D998" s="300"/>
      <c r="E998" s="300"/>
      <c r="F998" s="300"/>
    </row>
    <row r="1000" spans="1:6" ht="14.25">
      <c r="A1000" s="299" t="s">
        <v>580</v>
      </c>
      <c r="B1000" s="299"/>
      <c r="C1000" s="299"/>
      <c r="D1000" s="299"/>
      <c r="E1000" s="299"/>
      <c r="F1000" s="299"/>
    </row>
    <row r="1002" spans="1:6">
      <c r="A1002" s="126" t="s">
        <v>581</v>
      </c>
      <c r="B1002" s="128" t="s">
        <v>1061</v>
      </c>
      <c r="C1002" s="296" t="s">
        <v>582</v>
      </c>
      <c r="D1002" s="296"/>
      <c r="E1002" s="296"/>
      <c r="F1002" s="296"/>
    </row>
    <row r="1003" spans="1:6" ht="27">
      <c r="A1003" s="126" t="s">
        <v>583</v>
      </c>
      <c r="B1003" s="128" t="s">
        <v>600</v>
      </c>
      <c r="C1003" s="130" t="s">
        <v>585</v>
      </c>
      <c r="D1003" s="130" t="s">
        <v>601</v>
      </c>
      <c r="E1003" s="130" t="s">
        <v>602</v>
      </c>
      <c r="F1003" s="130" t="s">
        <v>588</v>
      </c>
    </row>
    <row r="1004" spans="1:6" ht="40.5">
      <c r="A1004" s="126" t="s">
        <v>589</v>
      </c>
      <c r="B1004" s="128" t="s">
        <v>1063</v>
      </c>
    </row>
    <row r="1005" spans="1:6" ht="81">
      <c r="A1005" s="126" t="s">
        <v>591</v>
      </c>
      <c r="B1005" s="128" t="s">
        <v>1042</v>
      </c>
    </row>
    <row r="1006" spans="1:6">
      <c r="A1006" s="126" t="s">
        <v>593</v>
      </c>
      <c r="B1006" s="128" t="s">
        <v>594</v>
      </c>
    </row>
    <row r="1007" spans="1:6" ht="27">
      <c r="A1007" s="126" t="s">
        <v>595</v>
      </c>
      <c r="B1007" s="128" t="s">
        <v>1060</v>
      </c>
    </row>
    <row r="1008" spans="1:6">
      <c r="A1008" s="296" t="s">
        <v>596</v>
      </c>
      <c r="B1008" s="296"/>
    </row>
    <row r="1009" spans="1:6">
      <c r="A1009" s="297" t="s">
        <v>611</v>
      </c>
      <c r="B1009" s="297"/>
      <c r="C1009" s="131" t="s">
        <v>588</v>
      </c>
      <c r="D1009" s="131" t="s">
        <v>588</v>
      </c>
      <c r="E1009" s="132">
        <v>-3728.6</v>
      </c>
      <c r="F1009" s="131" t="s">
        <v>588</v>
      </c>
    </row>
    <row r="1012" spans="1:6">
      <c r="E1012" s="126" t="s">
        <v>1064</v>
      </c>
    </row>
    <row r="1013" spans="1:6" ht="14.25">
      <c r="A1013" s="298" t="s">
        <v>1065</v>
      </c>
      <c r="B1013" s="298"/>
      <c r="C1013" s="298"/>
      <c r="D1013" s="298"/>
      <c r="E1013" s="298"/>
      <c r="F1013" s="298"/>
    </row>
    <row r="1014" spans="1:6" ht="14.25">
      <c r="A1014" s="299" t="s">
        <v>575</v>
      </c>
      <c r="B1014" s="299"/>
      <c r="C1014" s="299"/>
      <c r="D1014" s="299"/>
      <c r="E1014" s="299"/>
      <c r="F1014" s="299"/>
    </row>
    <row r="1016" spans="1:6" ht="14.25">
      <c r="A1016" s="127" t="s">
        <v>576</v>
      </c>
      <c r="B1016" s="299" t="s">
        <v>577</v>
      </c>
      <c r="C1016" s="299"/>
      <c r="D1016" s="299"/>
      <c r="E1016" s="299"/>
      <c r="F1016" s="299"/>
    </row>
    <row r="1017" spans="1:6">
      <c r="A1017" s="128" t="s">
        <v>1066</v>
      </c>
      <c r="B1017" s="300" t="s">
        <v>1067</v>
      </c>
      <c r="C1017" s="300"/>
      <c r="D1017" s="300"/>
      <c r="E1017" s="300"/>
      <c r="F1017" s="300"/>
    </row>
    <row r="1019" spans="1:6" ht="14.25">
      <c r="A1019" s="299" t="s">
        <v>580</v>
      </c>
      <c r="B1019" s="299"/>
      <c r="C1019" s="299"/>
      <c r="D1019" s="299"/>
      <c r="E1019" s="299"/>
      <c r="F1019" s="299"/>
    </row>
    <row r="1021" spans="1:6">
      <c r="A1021" s="126" t="s">
        <v>581</v>
      </c>
      <c r="B1021" s="128" t="s">
        <v>1066</v>
      </c>
      <c r="C1021" s="296" t="s">
        <v>582</v>
      </c>
      <c r="D1021" s="296"/>
      <c r="E1021" s="296"/>
      <c r="F1021" s="296"/>
    </row>
    <row r="1022" spans="1:6" ht="27">
      <c r="A1022" s="126" t="s">
        <v>583</v>
      </c>
      <c r="B1022" s="128" t="s">
        <v>600</v>
      </c>
      <c r="C1022" s="130" t="s">
        <v>585</v>
      </c>
      <c r="D1022" s="130" t="s">
        <v>601</v>
      </c>
      <c r="E1022" s="130" t="s">
        <v>602</v>
      </c>
      <c r="F1022" s="130" t="s">
        <v>588</v>
      </c>
    </row>
    <row r="1023" spans="1:6">
      <c r="A1023" s="126" t="s">
        <v>589</v>
      </c>
      <c r="B1023" s="128" t="s">
        <v>1067</v>
      </c>
    </row>
    <row r="1024" spans="1:6" ht="67.5">
      <c r="A1024" s="126" t="s">
        <v>591</v>
      </c>
      <c r="B1024" s="128" t="s">
        <v>1068</v>
      </c>
    </row>
    <row r="1025" spans="1:6">
      <c r="A1025" s="126" t="s">
        <v>593</v>
      </c>
      <c r="B1025" s="128" t="s">
        <v>594</v>
      </c>
    </row>
    <row r="1026" spans="1:6">
      <c r="A1026" s="126" t="s">
        <v>588</v>
      </c>
      <c r="B1026" s="128" t="s">
        <v>596</v>
      </c>
    </row>
    <row r="1027" spans="1:6">
      <c r="A1027" s="296" t="s">
        <v>596</v>
      </c>
      <c r="B1027" s="296"/>
    </row>
    <row r="1028" spans="1:6">
      <c r="A1028" s="297" t="s">
        <v>611</v>
      </c>
      <c r="B1028" s="297"/>
      <c r="C1028" s="131" t="s">
        <v>588</v>
      </c>
      <c r="D1028" s="131" t="s">
        <v>588</v>
      </c>
      <c r="E1028" s="231">
        <f>հավելված4!G282</f>
        <v>4075845.8</v>
      </c>
      <c r="F1028" s="131" t="s">
        <v>588</v>
      </c>
    </row>
    <row r="1030" spans="1:6" s="224" customFormat="1" ht="15">
      <c r="C1030" s="225"/>
      <c r="D1030" s="225"/>
      <c r="E1030" s="225" t="s">
        <v>1160</v>
      </c>
      <c r="F1030" s="225"/>
    </row>
    <row r="1031" spans="1:6" s="224" customFormat="1" ht="20.25">
      <c r="A1031" s="303" t="s">
        <v>1145</v>
      </c>
      <c r="B1031" s="303"/>
      <c r="C1031" s="303"/>
      <c r="D1031" s="303"/>
      <c r="E1031" s="303"/>
      <c r="F1031" s="303"/>
    </row>
    <row r="1032" spans="1:6" s="224" customFormat="1" ht="15">
      <c r="A1032" s="304" t="s">
        <v>575</v>
      </c>
      <c r="B1032" s="304"/>
      <c r="C1032" s="304"/>
      <c r="D1032" s="304"/>
      <c r="E1032" s="304"/>
      <c r="F1032" s="304"/>
    </row>
    <row r="1033" spans="1:6" s="224" customFormat="1" ht="15">
      <c r="C1033" s="225"/>
      <c r="D1033" s="225"/>
      <c r="E1033" s="225"/>
      <c r="F1033" s="225"/>
    </row>
    <row r="1034" spans="1:6" s="224" customFormat="1" ht="15">
      <c r="A1034" s="226" t="s">
        <v>576</v>
      </c>
      <c r="B1034" s="304" t="s">
        <v>577</v>
      </c>
      <c r="C1034" s="304"/>
      <c r="D1034" s="304"/>
      <c r="E1034" s="304"/>
      <c r="F1034" s="304"/>
    </row>
    <row r="1035" spans="1:6" s="224" customFormat="1" ht="15">
      <c r="A1035" s="227" t="s">
        <v>1146</v>
      </c>
      <c r="B1035" s="305" t="s">
        <v>1147</v>
      </c>
      <c r="C1035" s="305"/>
      <c r="D1035" s="305"/>
      <c r="E1035" s="305"/>
      <c r="F1035" s="305"/>
    </row>
    <row r="1036" spans="1:6" s="224" customFormat="1" ht="15">
      <c r="C1036" s="225"/>
      <c r="D1036" s="225"/>
      <c r="E1036" s="225"/>
      <c r="F1036" s="225"/>
    </row>
    <row r="1037" spans="1:6" s="224" customFormat="1" ht="15">
      <c r="A1037" s="304" t="s">
        <v>580</v>
      </c>
      <c r="B1037" s="304"/>
      <c r="C1037" s="304"/>
      <c r="D1037" s="304"/>
      <c r="E1037" s="304"/>
      <c r="F1037" s="304"/>
    </row>
    <row r="1038" spans="1:6" s="224" customFormat="1" ht="15">
      <c r="C1038" s="225"/>
      <c r="D1038" s="225"/>
      <c r="E1038" s="225"/>
      <c r="F1038" s="225"/>
    </row>
    <row r="1039" spans="1:6" s="224" customFormat="1" ht="15">
      <c r="A1039" s="225" t="s">
        <v>581</v>
      </c>
      <c r="B1039" s="227" t="s">
        <v>1146</v>
      </c>
      <c r="C1039" s="307" t="s">
        <v>582</v>
      </c>
      <c r="D1039" s="307"/>
      <c r="E1039" s="307"/>
      <c r="F1039" s="307"/>
    </row>
    <row r="1040" spans="1:6" s="224" customFormat="1" ht="27">
      <c r="A1040" s="225" t="s">
        <v>583</v>
      </c>
      <c r="B1040" s="227" t="s">
        <v>600</v>
      </c>
      <c r="C1040" s="217" t="s">
        <v>585</v>
      </c>
      <c r="D1040" s="217" t="s">
        <v>601</v>
      </c>
      <c r="E1040" s="217" t="s">
        <v>602</v>
      </c>
      <c r="F1040" s="228"/>
    </row>
    <row r="1041" spans="1:6" s="224" customFormat="1" ht="15">
      <c r="A1041" s="225" t="s">
        <v>589</v>
      </c>
      <c r="B1041" s="227" t="s">
        <v>1148</v>
      </c>
      <c r="C1041" s="225"/>
      <c r="D1041" s="225"/>
      <c r="E1041" s="225"/>
      <c r="F1041" s="225"/>
    </row>
    <row r="1042" spans="1:6" s="224" customFormat="1" ht="25.5">
      <c r="A1042" s="225" t="s">
        <v>591</v>
      </c>
      <c r="B1042" s="227" t="s">
        <v>1149</v>
      </c>
      <c r="C1042" s="225"/>
      <c r="D1042" s="225"/>
      <c r="E1042" s="225"/>
      <c r="F1042" s="225"/>
    </row>
    <row r="1043" spans="1:6" s="224" customFormat="1" ht="15">
      <c r="A1043" s="225" t="s">
        <v>593</v>
      </c>
      <c r="B1043" s="227" t="s">
        <v>594</v>
      </c>
      <c r="C1043" s="225"/>
      <c r="D1043" s="225"/>
      <c r="E1043" s="225"/>
      <c r="F1043" s="225"/>
    </row>
    <row r="1044" spans="1:6" s="224" customFormat="1" ht="45">
      <c r="A1044" s="225" t="s">
        <v>1150</v>
      </c>
      <c r="B1044" s="227" t="s">
        <v>1151</v>
      </c>
      <c r="C1044" s="225"/>
      <c r="D1044" s="225"/>
      <c r="E1044" s="225"/>
      <c r="F1044" s="225"/>
    </row>
    <row r="1045" spans="1:6" s="224" customFormat="1" ht="15">
      <c r="A1045" s="307" t="s">
        <v>596</v>
      </c>
      <c r="B1045" s="307"/>
      <c r="C1045" s="225"/>
      <c r="D1045" s="225"/>
      <c r="E1045" s="225"/>
      <c r="F1045" s="225"/>
    </row>
    <row r="1046" spans="1:6" s="224" customFormat="1" ht="15">
      <c r="A1046" s="305" t="s">
        <v>1152</v>
      </c>
      <c r="B1046" s="305"/>
      <c r="C1046" s="229"/>
      <c r="D1046" s="229"/>
      <c r="E1046" s="229"/>
      <c r="F1046" s="229"/>
    </row>
    <row r="1047" spans="1:6" s="224" customFormat="1" ht="15">
      <c r="A1047" s="305" t="s">
        <v>1153</v>
      </c>
      <c r="B1047" s="305"/>
      <c r="C1047" s="229"/>
      <c r="D1047" s="229"/>
      <c r="E1047" s="229"/>
      <c r="F1047" s="229"/>
    </row>
    <row r="1048" spans="1:6" s="224" customFormat="1" ht="15">
      <c r="A1048" s="305" t="s">
        <v>1154</v>
      </c>
      <c r="B1048" s="305"/>
      <c r="C1048" s="229"/>
      <c r="D1048" s="229"/>
      <c r="E1048" s="229"/>
      <c r="F1048" s="229"/>
    </row>
    <row r="1049" spans="1:6" s="224" customFormat="1" ht="15">
      <c r="A1049" s="306" t="s">
        <v>611</v>
      </c>
      <c r="B1049" s="306"/>
      <c r="C1049" s="229"/>
      <c r="D1049" s="229"/>
      <c r="E1049" s="132">
        <v>-18677.099999999999</v>
      </c>
      <c r="F1049" s="229"/>
    </row>
    <row r="1050" spans="1:6" s="224" customFormat="1" ht="15">
      <c r="C1050" s="225"/>
      <c r="D1050" s="225"/>
      <c r="E1050" s="225"/>
      <c r="F1050" s="225"/>
    </row>
    <row r="1051" spans="1:6" s="224" customFormat="1" ht="15">
      <c r="A1051" s="225" t="s">
        <v>581</v>
      </c>
      <c r="B1051" s="227" t="s">
        <v>1146</v>
      </c>
      <c r="C1051" s="307" t="s">
        <v>582</v>
      </c>
      <c r="D1051" s="307"/>
      <c r="E1051" s="307"/>
      <c r="F1051" s="307"/>
    </row>
    <row r="1052" spans="1:6" s="224" customFormat="1" ht="27">
      <c r="A1052" s="225" t="s">
        <v>583</v>
      </c>
      <c r="B1052" s="227" t="s">
        <v>803</v>
      </c>
      <c r="C1052" s="217" t="s">
        <v>585</v>
      </c>
      <c r="D1052" s="217" t="s">
        <v>601</v>
      </c>
      <c r="E1052" s="217" t="s">
        <v>602</v>
      </c>
      <c r="F1052" s="228"/>
    </row>
    <row r="1053" spans="1:6" s="224" customFormat="1" ht="25.5">
      <c r="A1053" s="225" t="s">
        <v>589</v>
      </c>
      <c r="B1053" s="227" t="s">
        <v>1155</v>
      </c>
      <c r="C1053" s="225"/>
      <c r="D1053" s="225"/>
      <c r="E1053" s="225"/>
      <c r="F1053" s="225"/>
    </row>
    <row r="1054" spans="1:6" s="224" customFormat="1" ht="25.5">
      <c r="A1054" s="225" t="s">
        <v>591</v>
      </c>
      <c r="B1054" s="227" t="s">
        <v>1156</v>
      </c>
      <c r="C1054" s="225"/>
      <c r="D1054" s="225"/>
      <c r="E1054" s="225"/>
      <c r="F1054" s="225"/>
    </row>
    <row r="1055" spans="1:6" s="224" customFormat="1" ht="25.5">
      <c r="A1055" s="225" t="s">
        <v>593</v>
      </c>
      <c r="B1055" s="227" t="s">
        <v>712</v>
      </c>
      <c r="C1055" s="225"/>
      <c r="D1055" s="225"/>
      <c r="E1055" s="225"/>
      <c r="F1055" s="225"/>
    </row>
    <row r="1056" spans="1:6" s="224" customFormat="1" ht="45">
      <c r="A1056" s="225" t="s">
        <v>1157</v>
      </c>
      <c r="B1056" s="227" t="s">
        <v>1151</v>
      </c>
      <c r="C1056" s="225"/>
      <c r="D1056" s="225"/>
      <c r="E1056" s="225"/>
      <c r="F1056" s="225"/>
    </row>
    <row r="1057" spans="1:6" s="224" customFormat="1" ht="15">
      <c r="A1057" s="307" t="s">
        <v>596</v>
      </c>
      <c r="B1057" s="307"/>
      <c r="C1057" s="225"/>
      <c r="D1057" s="225"/>
      <c r="E1057" s="225"/>
      <c r="F1057" s="225"/>
    </row>
    <row r="1058" spans="1:6" s="224" customFormat="1" ht="15">
      <c r="A1058" s="305" t="s">
        <v>1158</v>
      </c>
      <c r="B1058" s="305"/>
      <c r="C1058" s="229"/>
      <c r="D1058" s="229"/>
      <c r="E1058" s="229"/>
      <c r="F1058" s="229"/>
    </row>
    <row r="1059" spans="1:6" s="224" customFormat="1" ht="15">
      <c r="A1059" s="305" t="s">
        <v>1159</v>
      </c>
      <c r="B1059" s="305"/>
      <c r="C1059" s="229"/>
      <c r="D1059" s="229"/>
      <c r="E1059" s="229"/>
      <c r="F1059" s="229"/>
    </row>
    <row r="1060" spans="1:6" s="224" customFormat="1" ht="15">
      <c r="A1060" s="306" t="s">
        <v>611</v>
      </c>
      <c r="B1060" s="306"/>
      <c r="C1060" s="230"/>
      <c r="D1060" s="229"/>
      <c r="E1060" s="132">
        <v>-20758</v>
      </c>
      <c r="F1060" s="229"/>
    </row>
  </sheetData>
  <mergeCells count="529">
    <mergeCell ref="A1060:B1060"/>
    <mergeCell ref="A1047:B1047"/>
    <mergeCell ref="A1048:B1048"/>
    <mergeCell ref="C1039:F1039"/>
    <mergeCell ref="A1045:B1045"/>
    <mergeCell ref="A1046:B1046"/>
    <mergeCell ref="A1049:B1049"/>
    <mergeCell ref="C1051:F1051"/>
    <mergeCell ref="A1057:B1057"/>
    <mergeCell ref="A1058:B1058"/>
    <mergeCell ref="A1059:B1059"/>
    <mergeCell ref="A1031:F1031"/>
    <mergeCell ref="A1032:F1032"/>
    <mergeCell ref="B1034:F1034"/>
    <mergeCell ref="B1035:F1035"/>
    <mergeCell ref="A1037:F1037"/>
    <mergeCell ref="A1019:F1019"/>
    <mergeCell ref="C1021:F1021"/>
    <mergeCell ref="A1027:B1027"/>
    <mergeCell ref="A1028:B1028"/>
    <mergeCell ref="A2:D2"/>
    <mergeCell ref="A3:D3"/>
    <mergeCell ref="A4:D4"/>
    <mergeCell ref="A1009:B1009"/>
    <mergeCell ref="A1013:F1013"/>
    <mergeCell ref="A1014:F1014"/>
    <mergeCell ref="B1016:F1016"/>
    <mergeCell ref="A995:F995"/>
    <mergeCell ref="B997:F997"/>
    <mergeCell ref="B998:F998"/>
    <mergeCell ref="A1000:F1000"/>
    <mergeCell ref="C1002:F1002"/>
    <mergeCell ref="A1008:B1008"/>
    <mergeCell ref="A990:B990"/>
    <mergeCell ref="A994:F994"/>
    <mergeCell ref="B979:F979"/>
    <mergeCell ref="A981:F981"/>
    <mergeCell ref="C983:F983"/>
    <mergeCell ref="A989:B989"/>
    <mergeCell ref="B941:F941"/>
    <mergeCell ref="A943:F943"/>
    <mergeCell ref="C945:F945"/>
    <mergeCell ref="A951:B951"/>
    <mergeCell ref="A933:B933"/>
    <mergeCell ref="B1017:F1017"/>
    <mergeCell ref="A970:B970"/>
    <mergeCell ref="A971:B971"/>
    <mergeCell ref="A975:F975"/>
    <mergeCell ref="A976:F976"/>
    <mergeCell ref="B978:F978"/>
    <mergeCell ref="A956:F956"/>
    <mergeCell ref="A957:F957"/>
    <mergeCell ref="B959:F959"/>
    <mergeCell ref="B960:F960"/>
    <mergeCell ref="A962:F962"/>
    <mergeCell ref="C964:F964"/>
    <mergeCell ref="A907:B907"/>
    <mergeCell ref="A908:B908"/>
    <mergeCell ref="A909:B909"/>
    <mergeCell ref="A937:F937"/>
    <mergeCell ref="A938:F938"/>
    <mergeCell ref="B940:F940"/>
    <mergeCell ref="A952:B952"/>
    <mergeCell ref="B921:F921"/>
    <mergeCell ref="B922:F922"/>
    <mergeCell ref="A924:F924"/>
    <mergeCell ref="C926:F926"/>
    <mergeCell ref="A932:B932"/>
    <mergeCell ref="A919:F919"/>
    <mergeCell ref="A879:B879"/>
    <mergeCell ref="A883:F883"/>
    <mergeCell ref="A884:F884"/>
    <mergeCell ref="B886:F886"/>
    <mergeCell ref="B887:F887"/>
    <mergeCell ref="A889:F889"/>
    <mergeCell ref="A867:B867"/>
    <mergeCell ref="A868:B868"/>
    <mergeCell ref="C870:F870"/>
    <mergeCell ref="A876:B876"/>
    <mergeCell ref="A877:B877"/>
    <mergeCell ref="A878:B878"/>
    <mergeCell ref="A910:B910"/>
    <mergeCell ref="A911:B911"/>
    <mergeCell ref="A912:B912"/>
    <mergeCell ref="A913:B913"/>
    <mergeCell ref="A914:B914"/>
    <mergeCell ref="A918:F918"/>
    <mergeCell ref="C891:F891"/>
    <mergeCell ref="A897:B897"/>
    <mergeCell ref="A898:B898"/>
    <mergeCell ref="C900:F900"/>
    <mergeCell ref="A906:B906"/>
    <mergeCell ref="A856:B856"/>
    <mergeCell ref="C858:F858"/>
    <mergeCell ref="A864:B864"/>
    <mergeCell ref="A865:B865"/>
    <mergeCell ref="A866:B866"/>
    <mergeCell ref="B842:F842"/>
    <mergeCell ref="B843:F843"/>
    <mergeCell ref="A845:F845"/>
    <mergeCell ref="C847:F847"/>
    <mergeCell ref="A853:B853"/>
    <mergeCell ref="A854:B854"/>
    <mergeCell ref="A801:B801"/>
    <mergeCell ref="C803:F803"/>
    <mergeCell ref="A809:B809"/>
    <mergeCell ref="A810:B810"/>
    <mergeCell ref="C817:F817"/>
    <mergeCell ref="A787:F787"/>
    <mergeCell ref="B789:F789"/>
    <mergeCell ref="B790:F790"/>
    <mergeCell ref="A855:B855"/>
    <mergeCell ref="A832:B832"/>
    <mergeCell ref="A833:B833"/>
    <mergeCell ref="A834:B834"/>
    <mergeCell ref="A835:B835"/>
    <mergeCell ref="A839:F839"/>
    <mergeCell ref="A840:F840"/>
    <mergeCell ref="A811:B811"/>
    <mergeCell ref="A812:B812"/>
    <mergeCell ref="A813:B813"/>
    <mergeCell ref="A814:B814"/>
    <mergeCell ref="A815:B815"/>
    <mergeCell ref="C826:F826"/>
    <mergeCell ref="A824:B824"/>
    <mergeCell ref="A823:B823"/>
    <mergeCell ref="A792:F792"/>
    <mergeCell ref="C794:F794"/>
    <mergeCell ref="A800:B800"/>
    <mergeCell ref="C773:F773"/>
    <mergeCell ref="A779:B779"/>
    <mergeCell ref="A780:B780"/>
    <mergeCell ref="A781:B781"/>
    <mergeCell ref="A738:F738"/>
    <mergeCell ref="B740:F740"/>
    <mergeCell ref="B741:F741"/>
    <mergeCell ref="A743:F743"/>
    <mergeCell ref="C745:F745"/>
    <mergeCell ref="A751:B751"/>
    <mergeCell ref="A752:B752"/>
    <mergeCell ref="A756:F756"/>
    <mergeCell ref="A757:F757"/>
    <mergeCell ref="B759:F759"/>
    <mergeCell ref="B760:F760"/>
    <mergeCell ref="A762:F762"/>
    <mergeCell ref="C764:F764"/>
    <mergeCell ref="A770:B770"/>
    <mergeCell ref="A771:B771"/>
    <mergeCell ref="A782:B782"/>
    <mergeCell ref="A786:F786"/>
    <mergeCell ref="A723:B723"/>
    <mergeCell ref="C725:F725"/>
    <mergeCell ref="A731:B731"/>
    <mergeCell ref="A732:B732"/>
    <mergeCell ref="A733:B733"/>
    <mergeCell ref="A737:F737"/>
    <mergeCell ref="B711:F711"/>
    <mergeCell ref="B712:F712"/>
    <mergeCell ref="A714:F714"/>
    <mergeCell ref="C716:F716"/>
    <mergeCell ref="A722:B722"/>
    <mergeCell ref="A701:B701"/>
    <mergeCell ref="A702:B702"/>
    <mergeCell ref="A703:B703"/>
    <mergeCell ref="A704:B704"/>
    <mergeCell ref="A708:F708"/>
    <mergeCell ref="A709:F709"/>
    <mergeCell ref="A695:B695"/>
    <mergeCell ref="A696:B696"/>
    <mergeCell ref="A697:B697"/>
    <mergeCell ref="A698:B698"/>
    <mergeCell ref="A699:B699"/>
    <mergeCell ref="A700:B700"/>
    <mergeCell ref="A683:B683"/>
    <mergeCell ref="A684:B684"/>
    <mergeCell ref="A685:B685"/>
    <mergeCell ref="A686:B686"/>
    <mergeCell ref="A687:B687"/>
    <mergeCell ref="C689:F689"/>
    <mergeCell ref="A671:B671"/>
    <mergeCell ref="A672:B672"/>
    <mergeCell ref="A673:B673"/>
    <mergeCell ref="A674:B674"/>
    <mergeCell ref="A675:B675"/>
    <mergeCell ref="C677:F677"/>
    <mergeCell ref="A665:B665"/>
    <mergeCell ref="A666:B666"/>
    <mergeCell ref="A667:B667"/>
    <mergeCell ref="A668:B668"/>
    <mergeCell ref="A669:B669"/>
    <mergeCell ref="A670:B670"/>
    <mergeCell ref="A659:B659"/>
    <mergeCell ref="A660:B660"/>
    <mergeCell ref="A661:B661"/>
    <mergeCell ref="A662:B662"/>
    <mergeCell ref="A663:B663"/>
    <mergeCell ref="A664:B664"/>
    <mergeCell ref="A647:B647"/>
    <mergeCell ref="A648:B648"/>
    <mergeCell ref="A649:B649"/>
    <mergeCell ref="A650:B650"/>
    <mergeCell ref="A651:B651"/>
    <mergeCell ref="C653:F653"/>
    <mergeCell ref="A641:B641"/>
    <mergeCell ref="A642:B642"/>
    <mergeCell ref="A643:B643"/>
    <mergeCell ref="A644:B644"/>
    <mergeCell ref="A645:B645"/>
    <mergeCell ref="A646:B646"/>
    <mergeCell ref="A635:B635"/>
    <mergeCell ref="A636:B636"/>
    <mergeCell ref="A637:B637"/>
    <mergeCell ref="A638:B638"/>
    <mergeCell ref="A639:B639"/>
    <mergeCell ref="A640:B640"/>
    <mergeCell ref="A623:B623"/>
    <mergeCell ref="A624:B624"/>
    <mergeCell ref="C626:F626"/>
    <mergeCell ref="A632:B632"/>
    <mergeCell ref="A633:B633"/>
    <mergeCell ref="A634:B634"/>
    <mergeCell ref="A611:B611"/>
    <mergeCell ref="A612:B612"/>
    <mergeCell ref="C614:F614"/>
    <mergeCell ref="A620:B620"/>
    <mergeCell ref="A621:B621"/>
    <mergeCell ref="A622:B622"/>
    <mergeCell ref="B590:F590"/>
    <mergeCell ref="B591:F591"/>
    <mergeCell ref="A605:B605"/>
    <mergeCell ref="A606:B606"/>
    <mergeCell ref="A607:B607"/>
    <mergeCell ref="A608:B608"/>
    <mergeCell ref="A609:B609"/>
    <mergeCell ref="A610:B610"/>
    <mergeCell ref="A593:F593"/>
    <mergeCell ref="C595:F595"/>
    <mergeCell ref="A601:B601"/>
    <mergeCell ref="A602:B602"/>
    <mergeCell ref="A603:B603"/>
    <mergeCell ref="A604:B604"/>
    <mergeCell ref="A582:B582"/>
    <mergeCell ref="A564:B564"/>
    <mergeCell ref="A568:F568"/>
    <mergeCell ref="A569:F569"/>
    <mergeCell ref="B571:F571"/>
    <mergeCell ref="B572:F572"/>
    <mergeCell ref="A583:B583"/>
    <mergeCell ref="A587:F587"/>
    <mergeCell ref="A588:F588"/>
    <mergeCell ref="A563:B563"/>
    <mergeCell ref="A549:F549"/>
    <mergeCell ref="A550:F550"/>
    <mergeCell ref="B552:F552"/>
    <mergeCell ref="B553:F553"/>
    <mergeCell ref="A555:F555"/>
    <mergeCell ref="C557:F557"/>
    <mergeCell ref="A574:F574"/>
    <mergeCell ref="C576:F576"/>
    <mergeCell ref="A526:B526"/>
    <mergeCell ref="A544:B544"/>
    <mergeCell ref="A530:F530"/>
    <mergeCell ref="A531:F531"/>
    <mergeCell ref="B533:F533"/>
    <mergeCell ref="B534:F534"/>
    <mergeCell ref="A536:F536"/>
    <mergeCell ref="C538:F538"/>
    <mergeCell ref="A545:B545"/>
    <mergeCell ref="A505:B505"/>
    <mergeCell ref="A506:B506"/>
    <mergeCell ref="C508:F508"/>
    <mergeCell ref="A514:B514"/>
    <mergeCell ref="A515:B515"/>
    <mergeCell ref="C517:F517"/>
    <mergeCell ref="A523:B523"/>
    <mergeCell ref="A524:B524"/>
    <mergeCell ref="A525:B525"/>
    <mergeCell ref="A499:B499"/>
    <mergeCell ref="A500:B500"/>
    <mergeCell ref="A501:B501"/>
    <mergeCell ref="A502:B502"/>
    <mergeCell ref="A503:B503"/>
    <mergeCell ref="A504:B504"/>
    <mergeCell ref="A493:B493"/>
    <mergeCell ref="A494:B494"/>
    <mergeCell ref="A495:B495"/>
    <mergeCell ref="A496:B496"/>
    <mergeCell ref="A497:B497"/>
    <mergeCell ref="A498:B498"/>
    <mergeCell ref="B461:F461"/>
    <mergeCell ref="A463:F463"/>
    <mergeCell ref="A452:B452"/>
    <mergeCell ref="B480:F480"/>
    <mergeCell ref="B481:F481"/>
    <mergeCell ref="A483:F483"/>
    <mergeCell ref="C485:F485"/>
    <mergeCell ref="A491:B491"/>
    <mergeCell ref="A492:B492"/>
    <mergeCell ref="C465:F465"/>
    <mergeCell ref="A471:B471"/>
    <mergeCell ref="A472:B472"/>
    <mergeCell ref="A473:B473"/>
    <mergeCell ref="A477:F477"/>
    <mergeCell ref="A478:F478"/>
    <mergeCell ref="A441:B441"/>
    <mergeCell ref="C443:F443"/>
    <mergeCell ref="A449:B449"/>
    <mergeCell ref="A450:B450"/>
    <mergeCell ref="A440:B440"/>
    <mergeCell ref="A453:B453"/>
    <mergeCell ref="A457:F457"/>
    <mergeCell ref="A458:F458"/>
    <mergeCell ref="B460:F460"/>
    <mergeCell ref="A425:B425"/>
    <mergeCell ref="A426:B426"/>
    <mergeCell ref="B429:F429"/>
    <mergeCell ref="B430:F430"/>
    <mergeCell ref="A432:F432"/>
    <mergeCell ref="C434:F434"/>
    <mergeCell ref="A413:B413"/>
    <mergeCell ref="A414:B414"/>
    <mergeCell ref="A415:B415"/>
    <mergeCell ref="A416:B416"/>
    <mergeCell ref="A417:B417"/>
    <mergeCell ref="C419:F419"/>
    <mergeCell ref="A407:B407"/>
    <mergeCell ref="A408:B408"/>
    <mergeCell ref="A409:B409"/>
    <mergeCell ref="A410:B410"/>
    <mergeCell ref="A411:B411"/>
    <mergeCell ref="A412:B412"/>
    <mergeCell ref="A393:F393"/>
    <mergeCell ref="B395:F395"/>
    <mergeCell ref="B396:F396"/>
    <mergeCell ref="A398:F398"/>
    <mergeCell ref="C400:F400"/>
    <mergeCell ref="A406:B406"/>
    <mergeCell ref="A384:B384"/>
    <mergeCell ref="A385:B385"/>
    <mergeCell ref="A386:B386"/>
    <mergeCell ref="A387:B387"/>
    <mergeCell ref="A388:B388"/>
    <mergeCell ref="A392:F392"/>
    <mergeCell ref="A369:B369"/>
    <mergeCell ref="A370:B370"/>
    <mergeCell ref="B373:F373"/>
    <mergeCell ref="B374:F374"/>
    <mergeCell ref="A376:F376"/>
    <mergeCell ref="C378:F378"/>
    <mergeCell ref="A363:B363"/>
    <mergeCell ref="A364:B364"/>
    <mergeCell ref="A365:B365"/>
    <mergeCell ref="A366:B366"/>
    <mergeCell ref="A367:B367"/>
    <mergeCell ref="A368:B368"/>
    <mergeCell ref="A349:B349"/>
    <mergeCell ref="B352:F352"/>
    <mergeCell ref="B353:F353"/>
    <mergeCell ref="A355:F355"/>
    <mergeCell ref="C357:F357"/>
    <mergeCell ref="C323:F323"/>
    <mergeCell ref="A329:B329"/>
    <mergeCell ref="A340:F340"/>
    <mergeCell ref="C342:F342"/>
    <mergeCell ref="A348:B348"/>
    <mergeCell ref="A330:B330"/>
    <mergeCell ref="A334:F334"/>
    <mergeCell ref="A335:F335"/>
    <mergeCell ref="B337:F337"/>
    <mergeCell ref="B338:F338"/>
    <mergeCell ref="B303:F303"/>
    <mergeCell ref="B304:F304"/>
    <mergeCell ref="A306:F306"/>
    <mergeCell ref="C308:F308"/>
    <mergeCell ref="A314:B314"/>
    <mergeCell ref="A315:B315"/>
    <mergeCell ref="B318:F318"/>
    <mergeCell ref="B319:F319"/>
    <mergeCell ref="A321:F321"/>
    <mergeCell ref="A293:B293"/>
    <mergeCell ref="A294:B294"/>
    <mergeCell ref="A295:B295"/>
    <mergeCell ref="A296:B296"/>
    <mergeCell ref="A300:F300"/>
    <mergeCell ref="A301:F301"/>
    <mergeCell ref="A281:F281"/>
    <mergeCell ref="C283:F283"/>
    <mergeCell ref="A289:B289"/>
    <mergeCell ref="A290:B290"/>
    <mergeCell ref="A291:B291"/>
    <mergeCell ref="A292:B292"/>
    <mergeCell ref="A275:F275"/>
    <mergeCell ref="A276:F276"/>
    <mergeCell ref="B278:F278"/>
    <mergeCell ref="B279:F279"/>
    <mergeCell ref="A261:B261"/>
    <mergeCell ref="C263:F263"/>
    <mergeCell ref="A269:B269"/>
    <mergeCell ref="A270:B270"/>
    <mergeCell ref="A271:B271"/>
    <mergeCell ref="A239:B239"/>
    <mergeCell ref="C241:F241"/>
    <mergeCell ref="A247:B247"/>
    <mergeCell ref="C250:F250"/>
    <mergeCell ref="A256:B256"/>
    <mergeCell ref="A257:B257"/>
    <mergeCell ref="A258:B258"/>
    <mergeCell ref="A259:B259"/>
    <mergeCell ref="A260:B260"/>
    <mergeCell ref="A248:B248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B202:F202"/>
    <mergeCell ref="B203:F203"/>
    <mergeCell ref="A205:F205"/>
    <mergeCell ref="C207:F207"/>
    <mergeCell ref="A213:B213"/>
    <mergeCell ref="A214:B214"/>
    <mergeCell ref="A199:B199"/>
    <mergeCell ref="A221:B221"/>
    <mergeCell ref="A222:B222"/>
    <mergeCell ref="B169:F169"/>
    <mergeCell ref="A171:F171"/>
    <mergeCell ref="C173:F173"/>
    <mergeCell ref="A179:B179"/>
    <mergeCell ref="B188:F188"/>
    <mergeCell ref="A190:F190"/>
    <mergeCell ref="C192:F192"/>
    <mergeCell ref="A198:B198"/>
    <mergeCell ref="A180:B180"/>
    <mergeCell ref="A184:F184"/>
    <mergeCell ref="A185:F185"/>
    <mergeCell ref="B187:F187"/>
    <mergeCell ref="A159:B159"/>
    <mergeCell ref="A160:B160"/>
    <mergeCell ref="A161:B161"/>
    <mergeCell ref="A165:F165"/>
    <mergeCell ref="A166:F166"/>
    <mergeCell ref="B168:F168"/>
    <mergeCell ref="A147:B147"/>
    <mergeCell ref="A148:B148"/>
    <mergeCell ref="A149:B149"/>
    <mergeCell ref="A150:B150"/>
    <mergeCell ref="C152:F152"/>
    <mergeCell ref="A158:B158"/>
    <mergeCell ref="A132:B132"/>
    <mergeCell ref="A133:B133"/>
    <mergeCell ref="B136:F136"/>
    <mergeCell ref="B137:F137"/>
    <mergeCell ref="A139:F139"/>
    <mergeCell ref="C141:F141"/>
    <mergeCell ref="A126:B126"/>
    <mergeCell ref="A127:B127"/>
    <mergeCell ref="A128:B128"/>
    <mergeCell ref="A129:B129"/>
    <mergeCell ref="A130:B130"/>
    <mergeCell ref="A131:B131"/>
    <mergeCell ref="A100:B100"/>
    <mergeCell ref="C102:F102"/>
    <mergeCell ref="A108:B108"/>
    <mergeCell ref="B113:F113"/>
    <mergeCell ref="A115:F115"/>
    <mergeCell ref="C117:F117"/>
    <mergeCell ref="A123:B123"/>
    <mergeCell ref="A124:B124"/>
    <mergeCell ref="A125:B125"/>
    <mergeCell ref="A109:B109"/>
    <mergeCell ref="B112:F112"/>
    <mergeCell ref="A73:B73"/>
    <mergeCell ref="C75:F75"/>
    <mergeCell ref="A81:B81"/>
    <mergeCell ref="A82:B82"/>
    <mergeCell ref="C84:F84"/>
    <mergeCell ref="A90:B90"/>
    <mergeCell ref="A91:B91"/>
    <mergeCell ref="C93:F93"/>
    <mergeCell ref="A99:B99"/>
    <mergeCell ref="A58:B58"/>
    <mergeCell ref="B61:F61"/>
    <mergeCell ref="B62:F62"/>
    <mergeCell ref="A64:F64"/>
    <mergeCell ref="C66:F66"/>
    <mergeCell ref="A72:B72"/>
    <mergeCell ref="A46:F46"/>
    <mergeCell ref="C48:F48"/>
    <mergeCell ref="A54:B54"/>
    <mergeCell ref="A55:B55"/>
    <mergeCell ref="A56:B56"/>
    <mergeCell ref="A57:B57"/>
    <mergeCell ref="A38:B38"/>
    <mergeCell ref="A39:B39"/>
    <mergeCell ref="A40:B40"/>
    <mergeCell ref="B43:F43"/>
    <mergeCell ref="B44:F44"/>
    <mergeCell ref="B24:F24"/>
    <mergeCell ref="B25:F25"/>
    <mergeCell ref="A27:F27"/>
    <mergeCell ref="C29:F29"/>
    <mergeCell ref="A35:B35"/>
    <mergeCell ref="A36:B36"/>
    <mergeCell ref="C14:F14"/>
    <mergeCell ref="A20:B20"/>
    <mergeCell ref="A21:B21"/>
    <mergeCell ref="A6:F6"/>
    <mergeCell ref="A7:F7"/>
    <mergeCell ref="B9:F9"/>
    <mergeCell ref="B10:F10"/>
    <mergeCell ref="A12:F12"/>
    <mergeCell ref="A37:B3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9"/>
  <sheetViews>
    <sheetView workbookViewId="0">
      <selection sqref="A1:XFD1"/>
    </sheetView>
  </sheetViews>
  <sheetFormatPr defaultRowHeight="16.5"/>
  <cols>
    <col min="1" max="1" width="28.5703125" style="78" customWidth="1"/>
    <col min="2" max="2" width="47.5703125" style="78" customWidth="1"/>
    <col min="3" max="3" width="15.28515625" style="78" customWidth="1"/>
    <col min="4" max="4" width="19.28515625" style="78" customWidth="1"/>
    <col min="5" max="6" width="15.28515625" style="78" customWidth="1"/>
    <col min="7" max="16384" width="9.140625" style="78"/>
  </cols>
  <sheetData>
    <row r="1" spans="1:6" s="133" customFormat="1" ht="17.25">
      <c r="D1" s="134" t="s">
        <v>1099</v>
      </c>
    </row>
    <row r="2" spans="1:6" s="135" customFormat="1" ht="17.25">
      <c r="A2" s="301" t="s">
        <v>70</v>
      </c>
      <c r="B2" s="301"/>
      <c r="C2" s="301"/>
      <c r="D2" s="301"/>
    </row>
    <row r="3" spans="1:6" s="135" customFormat="1" ht="27" customHeight="1">
      <c r="A3" s="301" t="s">
        <v>71</v>
      </c>
      <c r="B3" s="301"/>
      <c r="C3" s="301"/>
      <c r="D3" s="301"/>
    </row>
    <row r="4" spans="1:6" s="133" customFormat="1" ht="52.5" customHeight="1">
      <c r="A4" s="302" t="s">
        <v>1101</v>
      </c>
      <c r="B4" s="302"/>
      <c r="C4" s="302"/>
      <c r="D4" s="302"/>
    </row>
    <row r="5" spans="1:6" ht="33">
      <c r="E5" s="78" t="s">
        <v>1069</v>
      </c>
    </row>
    <row r="6" spans="1:6" ht="20.25">
      <c r="A6" s="310" t="s">
        <v>574</v>
      </c>
      <c r="B6" s="310"/>
      <c r="C6" s="310"/>
      <c r="D6" s="310"/>
      <c r="E6" s="310"/>
      <c r="F6" s="310"/>
    </row>
    <row r="7" spans="1:6">
      <c r="A7" s="311" t="s">
        <v>1070</v>
      </c>
      <c r="B7" s="311"/>
      <c r="C7" s="311"/>
      <c r="D7" s="311"/>
      <c r="E7" s="311"/>
      <c r="F7" s="311"/>
    </row>
    <row r="9" spans="1:6">
      <c r="A9" s="111" t="s">
        <v>576</v>
      </c>
      <c r="B9" s="311" t="s">
        <v>577</v>
      </c>
      <c r="C9" s="311"/>
      <c r="D9" s="311"/>
      <c r="E9" s="311"/>
      <c r="F9" s="311"/>
    </row>
    <row r="10" spans="1:6">
      <c r="A10" s="112" t="s">
        <v>578</v>
      </c>
      <c r="B10" s="312" t="s">
        <v>579</v>
      </c>
      <c r="C10" s="312"/>
      <c r="D10" s="312"/>
      <c r="E10" s="312"/>
      <c r="F10" s="312"/>
    </row>
    <row r="12" spans="1:6">
      <c r="A12" s="311" t="s">
        <v>580</v>
      </c>
      <c r="B12" s="311"/>
      <c r="C12" s="311"/>
      <c r="D12" s="311"/>
      <c r="E12" s="311"/>
      <c r="F12" s="311"/>
    </row>
    <row r="14" spans="1:6">
      <c r="A14" s="78" t="s">
        <v>581</v>
      </c>
      <c r="B14" s="112" t="s">
        <v>578</v>
      </c>
      <c r="C14" s="308" t="s">
        <v>582</v>
      </c>
      <c r="D14" s="308"/>
      <c r="E14" s="308"/>
      <c r="F14" s="308"/>
    </row>
    <row r="15" spans="1:6" ht="33">
      <c r="A15" s="78" t="s">
        <v>583</v>
      </c>
      <c r="B15" s="112" t="s">
        <v>584</v>
      </c>
      <c r="C15" s="136" t="s">
        <v>585</v>
      </c>
      <c r="D15" s="136" t="s">
        <v>586</v>
      </c>
      <c r="E15" s="136" t="s">
        <v>587</v>
      </c>
      <c r="F15" s="136" t="s">
        <v>588</v>
      </c>
    </row>
    <row r="16" spans="1:6" ht="25.5">
      <c r="A16" s="78" t="s">
        <v>589</v>
      </c>
      <c r="B16" s="112" t="s">
        <v>590</v>
      </c>
    </row>
    <row r="17" spans="1:6">
      <c r="A17" s="78" t="s">
        <v>591</v>
      </c>
      <c r="B17" s="112" t="s">
        <v>592</v>
      </c>
    </row>
    <row r="18" spans="1:6">
      <c r="A18" s="78" t="s">
        <v>593</v>
      </c>
      <c r="B18" s="112" t="s">
        <v>594</v>
      </c>
    </row>
    <row r="19" spans="1:6" ht="49.5">
      <c r="A19" s="78" t="s">
        <v>595</v>
      </c>
      <c r="B19" s="112" t="s">
        <v>574</v>
      </c>
    </row>
    <row r="20" spans="1:6">
      <c r="A20" s="308" t="s">
        <v>596</v>
      </c>
      <c r="B20" s="308"/>
    </row>
    <row r="21" spans="1:6">
      <c r="A21" s="309" t="s">
        <v>597</v>
      </c>
      <c r="B21" s="309"/>
      <c r="C21" s="137" t="s">
        <v>588</v>
      </c>
      <c r="D21" s="137" t="s">
        <v>588</v>
      </c>
      <c r="E21" s="110">
        <v>-9528</v>
      </c>
      <c r="F21" s="137" t="s">
        <v>588</v>
      </c>
    </row>
    <row r="24" spans="1:6">
      <c r="A24" s="111" t="s">
        <v>576</v>
      </c>
      <c r="B24" s="311" t="s">
        <v>577</v>
      </c>
      <c r="C24" s="311"/>
      <c r="D24" s="311"/>
      <c r="E24" s="311"/>
      <c r="F24" s="311"/>
    </row>
    <row r="25" spans="1:6">
      <c r="A25" s="112" t="s">
        <v>598</v>
      </c>
      <c r="B25" s="312" t="s">
        <v>599</v>
      </c>
      <c r="C25" s="312"/>
      <c r="D25" s="312"/>
      <c r="E25" s="312"/>
      <c r="F25" s="312"/>
    </row>
    <row r="27" spans="1:6">
      <c r="A27" s="311" t="s">
        <v>580</v>
      </c>
      <c r="B27" s="311"/>
      <c r="C27" s="311"/>
      <c r="D27" s="311"/>
      <c r="E27" s="311"/>
      <c r="F27" s="311"/>
    </row>
    <row r="29" spans="1:6">
      <c r="A29" s="78" t="s">
        <v>581</v>
      </c>
      <c r="B29" s="112" t="s">
        <v>598</v>
      </c>
      <c r="C29" s="308" t="s">
        <v>582</v>
      </c>
      <c r="D29" s="308"/>
      <c r="E29" s="308"/>
      <c r="F29" s="308"/>
    </row>
    <row r="30" spans="1:6" ht="33">
      <c r="A30" s="78" t="s">
        <v>583</v>
      </c>
      <c r="B30" s="112" t="s">
        <v>600</v>
      </c>
      <c r="C30" s="136" t="s">
        <v>585</v>
      </c>
      <c r="D30" s="136" t="s">
        <v>601</v>
      </c>
      <c r="E30" s="136" t="s">
        <v>602</v>
      </c>
      <c r="F30" s="136" t="s">
        <v>588</v>
      </c>
    </row>
    <row r="31" spans="1:6" ht="25.5">
      <c r="A31" s="78" t="s">
        <v>589</v>
      </c>
      <c r="B31" s="112" t="s">
        <v>603</v>
      </c>
    </row>
    <row r="32" spans="1:6" ht="51">
      <c r="A32" s="78" t="s">
        <v>591</v>
      </c>
      <c r="B32" s="112" t="s">
        <v>604</v>
      </c>
    </row>
    <row r="33" spans="1:6">
      <c r="A33" s="78" t="s">
        <v>593</v>
      </c>
      <c r="B33" s="112" t="s">
        <v>594</v>
      </c>
    </row>
    <row r="34" spans="1:6" ht="49.5">
      <c r="A34" s="78" t="s">
        <v>605</v>
      </c>
      <c r="B34" s="112" t="s">
        <v>606</v>
      </c>
    </row>
    <row r="35" spans="1:6">
      <c r="A35" s="308" t="s">
        <v>596</v>
      </c>
      <c r="B35" s="308"/>
    </row>
    <row r="36" spans="1:6">
      <c r="A36" s="312" t="s">
        <v>607</v>
      </c>
      <c r="B36" s="312"/>
      <c r="C36" s="137" t="s">
        <v>588</v>
      </c>
      <c r="D36" s="137" t="s">
        <v>588</v>
      </c>
      <c r="E36" s="138">
        <v>-1111</v>
      </c>
      <c r="F36" s="139" t="s">
        <v>588</v>
      </c>
    </row>
    <row r="37" spans="1:6">
      <c r="A37" s="312" t="s">
        <v>608</v>
      </c>
      <c r="B37" s="312"/>
      <c r="C37" s="137" t="s">
        <v>588</v>
      </c>
      <c r="D37" s="137" t="s">
        <v>588</v>
      </c>
      <c r="E37" s="138" t="s">
        <v>588</v>
      </c>
      <c r="F37" s="139" t="s">
        <v>588</v>
      </c>
    </row>
    <row r="38" spans="1:6">
      <c r="A38" s="312" t="s">
        <v>609</v>
      </c>
      <c r="B38" s="312"/>
      <c r="C38" s="137" t="s">
        <v>588</v>
      </c>
      <c r="D38" s="137" t="s">
        <v>588</v>
      </c>
      <c r="E38" s="138">
        <v>-6</v>
      </c>
      <c r="F38" s="139" t="s">
        <v>588</v>
      </c>
    </row>
    <row r="39" spans="1:6">
      <c r="A39" s="312" t="s">
        <v>610</v>
      </c>
      <c r="B39" s="312"/>
      <c r="C39" s="137" t="s">
        <v>588</v>
      </c>
      <c r="D39" s="137" t="s">
        <v>588</v>
      </c>
      <c r="E39" s="137" t="s">
        <v>588</v>
      </c>
      <c r="F39" s="137" t="s">
        <v>588</v>
      </c>
    </row>
    <row r="40" spans="1:6">
      <c r="A40" s="309" t="s">
        <v>611</v>
      </c>
      <c r="B40" s="309"/>
      <c r="C40" s="137" t="s">
        <v>588</v>
      </c>
      <c r="D40" s="137" t="s">
        <v>588</v>
      </c>
      <c r="E40" s="110">
        <v>-11000</v>
      </c>
      <c r="F40" s="137" t="s">
        <v>588</v>
      </c>
    </row>
    <row r="43" spans="1:6">
      <c r="A43" s="111" t="s">
        <v>576</v>
      </c>
      <c r="B43" s="311" t="s">
        <v>577</v>
      </c>
      <c r="C43" s="311"/>
      <c r="D43" s="311"/>
      <c r="E43" s="311"/>
      <c r="F43" s="311"/>
    </row>
    <row r="44" spans="1:6">
      <c r="A44" s="112" t="s">
        <v>612</v>
      </c>
      <c r="B44" s="312" t="s">
        <v>613</v>
      </c>
      <c r="C44" s="312"/>
      <c r="D44" s="312"/>
      <c r="E44" s="312"/>
      <c r="F44" s="312"/>
    </row>
    <row r="46" spans="1:6">
      <c r="A46" s="311" t="s">
        <v>580</v>
      </c>
      <c r="B46" s="311"/>
      <c r="C46" s="311"/>
      <c r="D46" s="311"/>
      <c r="E46" s="311"/>
      <c r="F46" s="311"/>
    </row>
    <row r="48" spans="1:6">
      <c r="A48" s="78" t="s">
        <v>581</v>
      </c>
      <c r="B48" s="112" t="s">
        <v>612</v>
      </c>
      <c r="C48" s="308" t="s">
        <v>582</v>
      </c>
      <c r="D48" s="308"/>
      <c r="E48" s="308"/>
      <c r="F48" s="308"/>
    </row>
    <row r="49" spans="1:6" ht="33">
      <c r="A49" s="78" t="s">
        <v>583</v>
      </c>
      <c r="B49" s="112" t="s">
        <v>614</v>
      </c>
      <c r="C49" s="136" t="s">
        <v>585</v>
      </c>
      <c r="D49" s="136" t="s">
        <v>601</v>
      </c>
      <c r="E49" s="136" t="s">
        <v>602</v>
      </c>
      <c r="F49" s="136" t="s">
        <v>588</v>
      </c>
    </row>
    <row r="50" spans="1:6" ht="38.25">
      <c r="A50" s="78" t="s">
        <v>589</v>
      </c>
      <c r="B50" s="112" t="s">
        <v>615</v>
      </c>
    </row>
    <row r="51" spans="1:6" ht="63.75">
      <c r="A51" s="78" t="s">
        <v>591</v>
      </c>
      <c r="B51" s="112" t="s">
        <v>616</v>
      </c>
    </row>
    <row r="52" spans="1:6">
      <c r="A52" s="78" t="s">
        <v>593</v>
      </c>
      <c r="B52" s="112" t="s">
        <v>594</v>
      </c>
    </row>
    <row r="53" spans="1:6" ht="49.5">
      <c r="A53" s="78" t="s">
        <v>617</v>
      </c>
      <c r="B53" s="112" t="s">
        <v>574</v>
      </c>
    </row>
    <row r="54" spans="1:6">
      <c r="A54" s="308" t="s">
        <v>596</v>
      </c>
      <c r="B54" s="308"/>
    </row>
    <row r="55" spans="1:6">
      <c r="A55" s="312" t="s">
        <v>618</v>
      </c>
      <c r="B55" s="312"/>
      <c r="C55" s="137" t="s">
        <v>588</v>
      </c>
      <c r="D55" s="137" t="s">
        <v>588</v>
      </c>
      <c r="E55" s="137" t="s">
        <v>588</v>
      </c>
      <c r="F55" s="137" t="s">
        <v>588</v>
      </c>
    </row>
    <row r="56" spans="1:6">
      <c r="A56" s="312" t="s">
        <v>619</v>
      </c>
      <c r="B56" s="312"/>
      <c r="C56" s="137" t="s">
        <v>588</v>
      </c>
      <c r="D56" s="137" t="s">
        <v>588</v>
      </c>
      <c r="E56" s="137" t="s">
        <v>588</v>
      </c>
      <c r="F56" s="137" t="s">
        <v>588</v>
      </c>
    </row>
    <row r="57" spans="1:6">
      <c r="A57" s="312" t="s">
        <v>620</v>
      </c>
      <c r="B57" s="312"/>
      <c r="C57" s="137" t="s">
        <v>588</v>
      </c>
      <c r="D57" s="137" t="s">
        <v>588</v>
      </c>
      <c r="E57" s="137" t="s">
        <v>588</v>
      </c>
      <c r="F57" s="137" t="s">
        <v>588</v>
      </c>
    </row>
    <row r="58" spans="1:6">
      <c r="A58" s="309" t="s">
        <v>611</v>
      </c>
      <c r="B58" s="309"/>
      <c r="C58" s="137" t="s">
        <v>588</v>
      </c>
      <c r="D58" s="137" t="s">
        <v>588</v>
      </c>
      <c r="E58" s="110">
        <v>-5318.8</v>
      </c>
      <c r="F58" s="137" t="s">
        <v>588</v>
      </c>
    </row>
    <row r="61" spans="1:6">
      <c r="A61" s="111" t="s">
        <v>576</v>
      </c>
      <c r="B61" s="311" t="s">
        <v>577</v>
      </c>
      <c r="C61" s="311"/>
      <c r="D61" s="311"/>
      <c r="E61" s="311"/>
      <c r="F61" s="311"/>
    </row>
    <row r="62" spans="1:6">
      <c r="A62" s="112" t="s">
        <v>621</v>
      </c>
      <c r="B62" s="312" t="s">
        <v>622</v>
      </c>
      <c r="C62" s="312"/>
      <c r="D62" s="312"/>
      <c r="E62" s="312"/>
      <c r="F62" s="312"/>
    </row>
    <row r="64" spans="1:6">
      <c r="A64" s="311" t="s">
        <v>580</v>
      </c>
      <c r="B64" s="311"/>
      <c r="C64" s="311"/>
      <c r="D64" s="311"/>
      <c r="E64" s="311"/>
      <c r="F64" s="311"/>
    </row>
    <row r="66" spans="1:6">
      <c r="A66" s="78" t="s">
        <v>581</v>
      </c>
      <c r="B66" s="112" t="s">
        <v>621</v>
      </c>
      <c r="C66" s="308" t="s">
        <v>582</v>
      </c>
      <c r="D66" s="308"/>
      <c r="E66" s="308"/>
      <c r="F66" s="308"/>
    </row>
    <row r="67" spans="1:6" ht="33">
      <c r="A67" s="78" t="s">
        <v>583</v>
      </c>
      <c r="B67" s="112" t="s">
        <v>600</v>
      </c>
      <c r="C67" s="136" t="s">
        <v>585</v>
      </c>
      <c r="D67" s="136" t="s">
        <v>586</v>
      </c>
      <c r="E67" s="136" t="s">
        <v>587</v>
      </c>
      <c r="F67" s="136" t="s">
        <v>588</v>
      </c>
    </row>
    <row r="68" spans="1:6" ht="25.5">
      <c r="A68" s="78" t="s">
        <v>589</v>
      </c>
      <c r="B68" s="112" t="s">
        <v>623</v>
      </c>
    </row>
    <row r="69" spans="1:6" ht="38.25">
      <c r="A69" s="78" t="s">
        <v>591</v>
      </c>
      <c r="B69" s="112" t="s">
        <v>624</v>
      </c>
    </row>
    <row r="70" spans="1:6">
      <c r="A70" s="78" t="s">
        <v>593</v>
      </c>
      <c r="B70" s="112" t="s">
        <v>594</v>
      </c>
    </row>
    <row r="71" spans="1:6" ht="49.5">
      <c r="A71" s="78" t="s">
        <v>595</v>
      </c>
      <c r="B71" s="112" t="s">
        <v>625</v>
      </c>
    </row>
    <row r="72" spans="1:6">
      <c r="A72" s="308" t="s">
        <v>596</v>
      </c>
      <c r="B72" s="308"/>
    </row>
    <row r="73" spans="1:6">
      <c r="A73" s="309" t="s">
        <v>611</v>
      </c>
      <c r="B73" s="309"/>
      <c r="C73" s="137" t="s">
        <v>588</v>
      </c>
      <c r="D73" s="137" t="s">
        <v>588</v>
      </c>
      <c r="E73" s="110">
        <v>-11500</v>
      </c>
      <c r="F73" s="137" t="s">
        <v>588</v>
      </c>
    </row>
    <row r="75" spans="1:6">
      <c r="A75" s="78" t="s">
        <v>581</v>
      </c>
      <c r="B75" s="112" t="s">
        <v>621</v>
      </c>
      <c r="C75" s="308" t="s">
        <v>582</v>
      </c>
      <c r="D75" s="308"/>
      <c r="E75" s="308"/>
      <c r="F75" s="308"/>
    </row>
    <row r="76" spans="1:6" ht="33">
      <c r="A76" s="78" t="s">
        <v>583</v>
      </c>
      <c r="B76" s="112" t="s">
        <v>584</v>
      </c>
      <c r="C76" s="136" t="s">
        <v>585</v>
      </c>
      <c r="D76" s="136" t="s">
        <v>586</v>
      </c>
      <c r="E76" s="136" t="s">
        <v>587</v>
      </c>
      <c r="F76" s="136" t="s">
        <v>588</v>
      </c>
    </row>
    <row r="77" spans="1:6" ht="25.5">
      <c r="A77" s="78" t="s">
        <v>589</v>
      </c>
      <c r="B77" s="112" t="s">
        <v>626</v>
      </c>
    </row>
    <row r="78" spans="1:6" ht="38.25">
      <c r="A78" s="78" t="s">
        <v>591</v>
      </c>
      <c r="B78" s="112" t="s">
        <v>627</v>
      </c>
    </row>
    <row r="79" spans="1:6">
      <c r="A79" s="78" t="s">
        <v>593</v>
      </c>
      <c r="B79" s="112" t="s">
        <v>594</v>
      </c>
    </row>
    <row r="80" spans="1:6" ht="49.5">
      <c r="A80" s="78" t="s">
        <v>595</v>
      </c>
      <c r="B80" s="112" t="s">
        <v>628</v>
      </c>
    </row>
    <row r="81" spans="1:6">
      <c r="A81" s="308" t="s">
        <v>596</v>
      </c>
      <c r="B81" s="308"/>
    </row>
    <row r="82" spans="1:6">
      <c r="A82" s="309" t="s">
        <v>611</v>
      </c>
      <c r="B82" s="309"/>
      <c r="C82" s="137" t="s">
        <v>588</v>
      </c>
      <c r="D82" s="137" t="s">
        <v>588</v>
      </c>
      <c r="E82" s="110">
        <v>-8523.1</v>
      </c>
      <c r="F82" s="137" t="s">
        <v>588</v>
      </c>
    </row>
    <row r="84" spans="1:6">
      <c r="A84" s="78" t="s">
        <v>581</v>
      </c>
      <c r="B84" s="112" t="s">
        <v>621</v>
      </c>
      <c r="C84" s="308" t="s">
        <v>582</v>
      </c>
      <c r="D84" s="308"/>
      <c r="E84" s="308"/>
      <c r="F84" s="308"/>
    </row>
    <row r="85" spans="1:6" ht="33">
      <c r="A85" s="78" t="s">
        <v>583</v>
      </c>
      <c r="B85" s="112" t="s">
        <v>629</v>
      </c>
      <c r="C85" s="136" t="s">
        <v>585</v>
      </c>
      <c r="D85" s="136" t="s">
        <v>586</v>
      </c>
      <c r="E85" s="136" t="s">
        <v>587</v>
      </c>
      <c r="F85" s="136" t="s">
        <v>588</v>
      </c>
    </row>
    <row r="86" spans="1:6">
      <c r="A86" s="78" t="s">
        <v>589</v>
      </c>
      <c r="B86" s="112" t="s">
        <v>630</v>
      </c>
    </row>
    <row r="87" spans="1:6" ht="25.5">
      <c r="A87" s="78" t="s">
        <v>591</v>
      </c>
      <c r="B87" s="112" t="s">
        <v>631</v>
      </c>
    </row>
    <row r="88" spans="1:6">
      <c r="A88" s="78" t="s">
        <v>593</v>
      </c>
      <c r="B88" s="112" t="s">
        <v>594</v>
      </c>
    </row>
    <row r="89" spans="1:6" ht="49.5">
      <c r="A89" s="78" t="s">
        <v>595</v>
      </c>
      <c r="B89" s="112" t="s">
        <v>632</v>
      </c>
    </row>
    <row r="90" spans="1:6">
      <c r="A90" s="308" t="s">
        <v>596</v>
      </c>
      <c r="B90" s="308"/>
    </row>
    <row r="91" spans="1:6">
      <c r="A91" s="309" t="s">
        <v>611</v>
      </c>
      <c r="B91" s="309"/>
      <c r="C91" s="137" t="s">
        <v>588</v>
      </c>
      <c r="D91" s="137" t="s">
        <v>588</v>
      </c>
      <c r="E91" s="110">
        <v>-2218.8000000000002</v>
      </c>
      <c r="F91" s="137" t="s">
        <v>588</v>
      </c>
    </row>
    <row r="93" spans="1:6">
      <c r="A93" s="78" t="s">
        <v>581</v>
      </c>
      <c r="B93" s="112" t="s">
        <v>621</v>
      </c>
      <c r="C93" s="308" t="s">
        <v>582</v>
      </c>
      <c r="D93" s="308"/>
      <c r="E93" s="308"/>
      <c r="F93" s="308"/>
    </row>
    <row r="94" spans="1:6" ht="33">
      <c r="A94" s="78" t="s">
        <v>583</v>
      </c>
      <c r="B94" s="112" t="s">
        <v>614</v>
      </c>
      <c r="C94" s="136" t="s">
        <v>585</v>
      </c>
      <c r="D94" s="136" t="s">
        <v>586</v>
      </c>
      <c r="E94" s="136" t="s">
        <v>587</v>
      </c>
      <c r="F94" s="136" t="s">
        <v>588</v>
      </c>
    </row>
    <row r="95" spans="1:6">
      <c r="A95" s="78" t="s">
        <v>589</v>
      </c>
      <c r="B95" s="112" t="s">
        <v>633</v>
      </c>
    </row>
    <row r="96" spans="1:6" ht="38.25">
      <c r="A96" s="78" t="s">
        <v>591</v>
      </c>
      <c r="B96" s="112" t="s">
        <v>634</v>
      </c>
    </row>
    <row r="97" spans="1:6">
      <c r="A97" s="78" t="s">
        <v>593</v>
      </c>
      <c r="B97" s="112" t="s">
        <v>594</v>
      </c>
    </row>
    <row r="98" spans="1:6" ht="49.5">
      <c r="A98" s="78" t="s">
        <v>595</v>
      </c>
      <c r="B98" s="112" t="s">
        <v>635</v>
      </c>
    </row>
    <row r="99" spans="1:6">
      <c r="A99" s="308" t="s">
        <v>596</v>
      </c>
      <c r="B99" s="308"/>
    </row>
    <row r="100" spans="1:6">
      <c r="A100" s="309" t="s">
        <v>611</v>
      </c>
      <c r="B100" s="309"/>
      <c r="C100" s="137" t="s">
        <v>588</v>
      </c>
      <c r="D100" s="137" t="s">
        <v>588</v>
      </c>
      <c r="E100" s="110">
        <v>-1500</v>
      </c>
      <c r="F100" s="137" t="s">
        <v>588</v>
      </c>
    </row>
    <row r="102" spans="1:6">
      <c r="A102" s="78" t="s">
        <v>581</v>
      </c>
      <c r="B102" s="112" t="s">
        <v>621</v>
      </c>
      <c r="C102" s="308" t="s">
        <v>582</v>
      </c>
      <c r="D102" s="308"/>
      <c r="E102" s="308"/>
      <c r="F102" s="308"/>
    </row>
    <row r="103" spans="1:6" ht="33">
      <c r="A103" s="78" t="s">
        <v>583</v>
      </c>
      <c r="B103" s="112" t="s">
        <v>636</v>
      </c>
      <c r="C103" s="136" t="s">
        <v>585</v>
      </c>
      <c r="D103" s="136" t="s">
        <v>586</v>
      </c>
      <c r="E103" s="136" t="s">
        <v>587</v>
      </c>
      <c r="F103" s="136" t="s">
        <v>588</v>
      </c>
    </row>
    <row r="104" spans="1:6" ht="25.5">
      <c r="A104" s="78" t="s">
        <v>589</v>
      </c>
      <c r="B104" s="112" t="s">
        <v>637</v>
      </c>
    </row>
    <row r="105" spans="1:6" ht="51">
      <c r="A105" s="78" t="s">
        <v>591</v>
      </c>
      <c r="B105" s="112" t="s">
        <v>638</v>
      </c>
    </row>
    <row r="106" spans="1:6">
      <c r="A106" s="78" t="s">
        <v>593</v>
      </c>
      <c r="B106" s="112" t="s">
        <v>594</v>
      </c>
    </row>
    <row r="107" spans="1:6" ht="49.5">
      <c r="A107" s="78" t="s">
        <v>595</v>
      </c>
      <c r="B107" s="112" t="s">
        <v>639</v>
      </c>
    </row>
    <row r="108" spans="1:6">
      <c r="A108" s="308" t="s">
        <v>596</v>
      </c>
      <c r="B108" s="308"/>
    </row>
    <row r="109" spans="1:6">
      <c r="A109" s="309" t="s">
        <v>611</v>
      </c>
      <c r="B109" s="309"/>
      <c r="C109" s="137" t="s">
        <v>588</v>
      </c>
      <c r="D109" s="137" t="s">
        <v>588</v>
      </c>
      <c r="E109" s="110">
        <v>-13347.5</v>
      </c>
      <c r="F109" s="137" t="s">
        <v>588</v>
      </c>
    </row>
    <row r="112" spans="1:6">
      <c r="A112" s="111" t="s">
        <v>576</v>
      </c>
      <c r="B112" s="311" t="s">
        <v>577</v>
      </c>
      <c r="C112" s="311"/>
      <c r="D112" s="311"/>
      <c r="E112" s="311"/>
      <c r="F112" s="311"/>
    </row>
    <row r="113" spans="1:6">
      <c r="A113" s="112" t="s">
        <v>640</v>
      </c>
      <c r="B113" s="312" t="s">
        <v>641</v>
      </c>
      <c r="C113" s="312"/>
      <c r="D113" s="312"/>
      <c r="E113" s="312"/>
      <c r="F113" s="312"/>
    </row>
    <row r="115" spans="1:6">
      <c r="A115" s="311" t="s">
        <v>580</v>
      </c>
      <c r="B115" s="311"/>
      <c r="C115" s="311"/>
      <c r="D115" s="311"/>
      <c r="E115" s="311"/>
      <c r="F115" s="311"/>
    </row>
    <row r="117" spans="1:6">
      <c r="A117" s="78" t="s">
        <v>581</v>
      </c>
      <c r="B117" s="112" t="s">
        <v>640</v>
      </c>
      <c r="C117" s="308" t="s">
        <v>582</v>
      </c>
      <c r="D117" s="308"/>
      <c r="E117" s="308"/>
      <c r="F117" s="308"/>
    </row>
    <row r="118" spans="1:6" ht="33">
      <c r="A118" s="78" t="s">
        <v>583</v>
      </c>
      <c r="B118" s="112" t="s">
        <v>629</v>
      </c>
      <c r="C118" s="136" t="s">
        <v>585</v>
      </c>
      <c r="D118" s="136" t="s">
        <v>586</v>
      </c>
      <c r="E118" s="136" t="s">
        <v>642</v>
      </c>
      <c r="F118" s="136" t="s">
        <v>588</v>
      </c>
    </row>
    <row r="119" spans="1:6" ht="51">
      <c r="A119" s="78" t="s">
        <v>589</v>
      </c>
      <c r="B119" s="112" t="s">
        <v>643</v>
      </c>
    </row>
    <row r="120" spans="1:6" ht="63.75">
      <c r="A120" s="78" t="s">
        <v>591</v>
      </c>
      <c r="B120" s="112" t="s">
        <v>644</v>
      </c>
    </row>
    <row r="121" spans="1:6">
      <c r="A121" s="78" t="s">
        <v>593</v>
      </c>
      <c r="B121" s="112" t="s">
        <v>594</v>
      </c>
    </row>
    <row r="122" spans="1:6" ht="49.5">
      <c r="A122" s="78" t="s">
        <v>595</v>
      </c>
      <c r="B122" s="112" t="s">
        <v>645</v>
      </c>
    </row>
    <row r="123" spans="1:6">
      <c r="A123" s="308" t="s">
        <v>596</v>
      </c>
      <c r="B123" s="308"/>
    </row>
    <row r="124" spans="1:6">
      <c r="A124" s="312" t="s">
        <v>646</v>
      </c>
      <c r="B124" s="312"/>
      <c r="C124" s="137" t="s">
        <v>588</v>
      </c>
      <c r="D124" s="137" t="s">
        <v>588</v>
      </c>
      <c r="E124" s="137" t="s">
        <v>588</v>
      </c>
      <c r="F124" s="137" t="s">
        <v>588</v>
      </c>
    </row>
    <row r="125" spans="1:6">
      <c r="A125" s="312" t="s">
        <v>647</v>
      </c>
      <c r="B125" s="312"/>
      <c r="C125" s="137" t="s">
        <v>588</v>
      </c>
      <c r="D125" s="137" t="s">
        <v>588</v>
      </c>
      <c r="E125" s="137" t="s">
        <v>588</v>
      </c>
      <c r="F125" s="137" t="s">
        <v>588</v>
      </c>
    </row>
    <row r="126" spans="1:6">
      <c r="A126" s="312" t="s">
        <v>648</v>
      </c>
      <c r="B126" s="312"/>
      <c r="C126" s="137" t="s">
        <v>588</v>
      </c>
      <c r="D126" s="137" t="s">
        <v>588</v>
      </c>
      <c r="E126" s="137" t="s">
        <v>588</v>
      </c>
      <c r="F126" s="137" t="s">
        <v>588</v>
      </c>
    </row>
    <row r="127" spans="1:6">
      <c r="A127" s="312" t="s">
        <v>649</v>
      </c>
      <c r="B127" s="312"/>
      <c r="C127" s="137" t="s">
        <v>588</v>
      </c>
      <c r="D127" s="137" t="s">
        <v>588</v>
      </c>
      <c r="E127" s="137" t="s">
        <v>588</v>
      </c>
      <c r="F127" s="137" t="s">
        <v>588</v>
      </c>
    </row>
    <row r="128" spans="1:6">
      <c r="A128" s="312" t="s">
        <v>650</v>
      </c>
      <c r="B128" s="312"/>
      <c r="C128" s="137" t="s">
        <v>588</v>
      </c>
      <c r="D128" s="137" t="s">
        <v>588</v>
      </c>
      <c r="E128" s="110">
        <v>-2</v>
      </c>
      <c r="F128" s="137" t="s">
        <v>588</v>
      </c>
    </row>
    <row r="129" spans="1:6">
      <c r="A129" s="312" t="s">
        <v>651</v>
      </c>
      <c r="B129" s="312"/>
      <c r="C129" s="137" t="s">
        <v>588</v>
      </c>
      <c r="D129" s="137" t="s">
        <v>588</v>
      </c>
      <c r="E129" s="110" t="s">
        <v>588</v>
      </c>
      <c r="F129" s="137" t="s">
        <v>588</v>
      </c>
    </row>
    <row r="130" spans="1:6">
      <c r="A130" s="312" t="s">
        <v>652</v>
      </c>
      <c r="B130" s="312"/>
      <c r="C130" s="137" t="s">
        <v>588</v>
      </c>
      <c r="D130" s="137" t="s">
        <v>588</v>
      </c>
      <c r="E130" s="110" t="s">
        <v>588</v>
      </c>
      <c r="F130" s="137" t="s">
        <v>588</v>
      </c>
    </row>
    <row r="131" spans="1:6">
      <c r="A131" s="312" t="s">
        <v>653</v>
      </c>
      <c r="B131" s="312"/>
      <c r="C131" s="137" t="s">
        <v>588</v>
      </c>
      <c r="D131" s="137" t="s">
        <v>588</v>
      </c>
      <c r="E131" s="110">
        <v>-30</v>
      </c>
      <c r="F131" s="137" t="s">
        <v>588</v>
      </c>
    </row>
    <row r="132" spans="1:6">
      <c r="A132" s="312" t="s">
        <v>654</v>
      </c>
      <c r="B132" s="312"/>
      <c r="C132" s="137" t="s">
        <v>588</v>
      </c>
      <c r="D132" s="137" t="s">
        <v>588</v>
      </c>
      <c r="E132" s="137" t="s">
        <v>588</v>
      </c>
      <c r="F132" s="137" t="s">
        <v>588</v>
      </c>
    </row>
    <row r="133" spans="1:6">
      <c r="A133" s="309" t="s">
        <v>611</v>
      </c>
      <c r="B133" s="309"/>
      <c r="C133" s="137" t="s">
        <v>588</v>
      </c>
      <c r="D133" s="137" t="s">
        <v>588</v>
      </c>
      <c r="E133" s="110">
        <v>-8621.2000000000007</v>
      </c>
      <c r="F133" s="137" t="s">
        <v>588</v>
      </c>
    </row>
    <row r="136" spans="1:6">
      <c r="A136" s="111" t="s">
        <v>576</v>
      </c>
      <c r="B136" s="311" t="s">
        <v>577</v>
      </c>
      <c r="C136" s="311"/>
      <c r="D136" s="311"/>
      <c r="E136" s="311"/>
      <c r="F136" s="311"/>
    </row>
    <row r="137" spans="1:6">
      <c r="A137" s="112" t="s">
        <v>655</v>
      </c>
      <c r="B137" s="312" t="s">
        <v>656</v>
      </c>
      <c r="C137" s="312"/>
      <c r="D137" s="312"/>
      <c r="E137" s="312"/>
      <c r="F137" s="312"/>
    </row>
    <row r="139" spans="1:6">
      <c r="A139" s="311" t="s">
        <v>580</v>
      </c>
      <c r="B139" s="311"/>
      <c r="C139" s="311"/>
      <c r="D139" s="311"/>
      <c r="E139" s="311"/>
      <c r="F139" s="311"/>
    </row>
    <row r="141" spans="1:6">
      <c r="A141" s="78" t="s">
        <v>581</v>
      </c>
      <c r="B141" s="112" t="s">
        <v>655</v>
      </c>
      <c r="C141" s="308" t="s">
        <v>582</v>
      </c>
      <c r="D141" s="308"/>
      <c r="E141" s="308"/>
      <c r="F141" s="308"/>
    </row>
    <row r="142" spans="1:6" ht="33">
      <c r="A142" s="78" t="s">
        <v>583</v>
      </c>
      <c r="B142" s="112" t="s">
        <v>600</v>
      </c>
      <c r="C142" s="136" t="s">
        <v>585</v>
      </c>
      <c r="D142" s="136" t="s">
        <v>657</v>
      </c>
      <c r="E142" s="136" t="s">
        <v>658</v>
      </c>
      <c r="F142" s="136" t="s">
        <v>588</v>
      </c>
    </row>
    <row r="143" spans="1:6" ht="38.25">
      <c r="A143" s="78" t="s">
        <v>589</v>
      </c>
      <c r="B143" s="112" t="s">
        <v>659</v>
      </c>
    </row>
    <row r="144" spans="1:6" ht="63.75">
      <c r="A144" s="78" t="s">
        <v>591</v>
      </c>
      <c r="B144" s="112" t="s">
        <v>660</v>
      </c>
    </row>
    <row r="145" spans="1:6">
      <c r="A145" s="78" t="s">
        <v>593</v>
      </c>
      <c r="B145" s="112" t="s">
        <v>594</v>
      </c>
    </row>
    <row r="146" spans="1:6" ht="49.5">
      <c r="A146" s="78" t="s">
        <v>661</v>
      </c>
      <c r="B146" s="112" t="s">
        <v>662</v>
      </c>
    </row>
    <row r="147" spans="1:6">
      <c r="A147" s="308" t="s">
        <v>596</v>
      </c>
      <c r="B147" s="308"/>
    </row>
    <row r="148" spans="1:6">
      <c r="A148" s="312" t="s">
        <v>663</v>
      </c>
      <c r="B148" s="312"/>
      <c r="C148" s="137" t="s">
        <v>588</v>
      </c>
      <c r="D148" s="137" t="s">
        <v>588</v>
      </c>
      <c r="E148" s="137" t="s">
        <v>588</v>
      </c>
      <c r="F148" s="137" t="s">
        <v>588</v>
      </c>
    </row>
    <row r="149" spans="1:6">
      <c r="A149" s="312" t="s">
        <v>664</v>
      </c>
      <c r="B149" s="312"/>
      <c r="C149" s="137" t="s">
        <v>588</v>
      </c>
      <c r="D149" s="137" t="s">
        <v>588</v>
      </c>
      <c r="E149" s="137" t="s">
        <v>588</v>
      </c>
      <c r="F149" s="137" t="s">
        <v>588</v>
      </c>
    </row>
    <row r="150" spans="1:6">
      <c r="A150" s="309" t="s">
        <v>597</v>
      </c>
      <c r="B150" s="309"/>
      <c r="C150" s="137" t="s">
        <v>588</v>
      </c>
      <c r="D150" s="137" t="s">
        <v>588</v>
      </c>
      <c r="E150" s="110">
        <v>-30000</v>
      </c>
      <c r="F150" s="137" t="s">
        <v>588</v>
      </c>
    </row>
    <row r="152" spans="1:6">
      <c r="A152" s="78" t="s">
        <v>581</v>
      </c>
      <c r="B152" s="112" t="s">
        <v>655</v>
      </c>
      <c r="C152" s="308" t="s">
        <v>582</v>
      </c>
      <c r="D152" s="308"/>
      <c r="E152" s="308"/>
      <c r="F152" s="308"/>
    </row>
    <row r="153" spans="1:6" ht="33">
      <c r="A153" s="78" t="s">
        <v>583</v>
      </c>
      <c r="B153" s="112" t="s">
        <v>665</v>
      </c>
      <c r="C153" s="136" t="s">
        <v>666</v>
      </c>
      <c r="D153" s="136" t="s">
        <v>667</v>
      </c>
      <c r="E153" s="136" t="s">
        <v>642</v>
      </c>
      <c r="F153" s="136" t="s">
        <v>588</v>
      </c>
    </row>
    <row r="154" spans="1:6" ht="25.5">
      <c r="A154" s="78" t="s">
        <v>589</v>
      </c>
      <c r="B154" s="112" t="s">
        <v>668</v>
      </c>
    </row>
    <row r="155" spans="1:6" ht="25.5">
      <c r="A155" s="78" t="s">
        <v>591</v>
      </c>
      <c r="B155" s="112" t="s">
        <v>668</v>
      </c>
    </row>
    <row r="156" spans="1:6">
      <c r="A156" s="78" t="s">
        <v>593</v>
      </c>
      <c r="B156" s="112" t="s">
        <v>669</v>
      </c>
    </row>
    <row r="157" spans="1:6" ht="33">
      <c r="A157" s="78" t="s">
        <v>670</v>
      </c>
      <c r="B157" s="112" t="s">
        <v>671</v>
      </c>
    </row>
    <row r="158" spans="1:6">
      <c r="A158" s="308" t="s">
        <v>596</v>
      </c>
      <c r="B158" s="308"/>
    </row>
    <row r="159" spans="1:6">
      <c r="A159" s="312" t="s">
        <v>672</v>
      </c>
      <c r="B159" s="312"/>
      <c r="C159" s="137" t="s">
        <v>588</v>
      </c>
      <c r="D159" s="137" t="s">
        <v>588</v>
      </c>
      <c r="E159" s="137" t="s">
        <v>588</v>
      </c>
      <c r="F159" s="137" t="s">
        <v>588</v>
      </c>
    </row>
    <row r="160" spans="1:6">
      <c r="A160" s="312" t="s">
        <v>664</v>
      </c>
      <c r="B160" s="312"/>
      <c r="C160" s="137" t="s">
        <v>588</v>
      </c>
      <c r="D160" s="137" t="s">
        <v>588</v>
      </c>
      <c r="E160" s="137" t="s">
        <v>588</v>
      </c>
      <c r="F160" s="137" t="s">
        <v>588</v>
      </c>
    </row>
    <row r="161" spans="1:6">
      <c r="A161" s="309" t="s">
        <v>597</v>
      </c>
      <c r="B161" s="309"/>
      <c r="C161" s="137" t="s">
        <v>588</v>
      </c>
      <c r="D161" s="137" t="s">
        <v>588</v>
      </c>
      <c r="E161" s="110">
        <v>-67000</v>
      </c>
      <c r="F161" s="137" t="s">
        <v>588</v>
      </c>
    </row>
    <row r="164" spans="1:6" ht="33">
      <c r="E164" s="78" t="s">
        <v>1071</v>
      </c>
    </row>
    <row r="165" spans="1:6" ht="20.25">
      <c r="A165" s="310" t="s">
        <v>674</v>
      </c>
      <c r="B165" s="310"/>
      <c r="C165" s="310"/>
      <c r="D165" s="310"/>
      <c r="E165" s="310"/>
      <c r="F165" s="310"/>
    </row>
    <row r="166" spans="1:6">
      <c r="A166" s="311" t="s">
        <v>1070</v>
      </c>
      <c r="B166" s="311"/>
      <c r="C166" s="311"/>
      <c r="D166" s="311"/>
      <c r="E166" s="311"/>
      <c r="F166" s="311"/>
    </row>
    <row r="168" spans="1:6">
      <c r="A168" s="111" t="s">
        <v>576</v>
      </c>
      <c r="B168" s="311" t="s">
        <v>577</v>
      </c>
      <c r="C168" s="311"/>
      <c r="D168" s="311"/>
      <c r="E168" s="311"/>
      <c r="F168" s="311"/>
    </row>
    <row r="169" spans="1:6">
      <c r="A169" s="112" t="s">
        <v>675</v>
      </c>
      <c r="B169" s="312" t="s">
        <v>676</v>
      </c>
      <c r="C169" s="312"/>
      <c r="D169" s="312"/>
      <c r="E169" s="312"/>
      <c r="F169" s="312"/>
    </row>
    <row r="171" spans="1:6">
      <c r="A171" s="311" t="s">
        <v>580</v>
      </c>
      <c r="B171" s="311"/>
      <c r="C171" s="311"/>
      <c r="D171" s="311"/>
      <c r="E171" s="311"/>
      <c r="F171" s="311"/>
    </row>
    <row r="173" spans="1:6">
      <c r="A173" s="78" t="s">
        <v>581</v>
      </c>
      <c r="B173" s="112" t="s">
        <v>675</v>
      </c>
      <c r="C173" s="308" t="s">
        <v>582</v>
      </c>
      <c r="D173" s="308"/>
      <c r="E173" s="308"/>
      <c r="F173" s="308"/>
    </row>
    <row r="174" spans="1:6" ht="33">
      <c r="A174" s="78" t="s">
        <v>583</v>
      </c>
      <c r="B174" s="112" t="s">
        <v>600</v>
      </c>
      <c r="C174" s="136" t="s">
        <v>585</v>
      </c>
      <c r="D174" s="136" t="s">
        <v>601</v>
      </c>
      <c r="E174" s="136" t="s">
        <v>602</v>
      </c>
      <c r="F174" s="136" t="s">
        <v>588</v>
      </c>
    </row>
    <row r="175" spans="1:6" ht="25.5">
      <c r="A175" s="78" t="s">
        <v>589</v>
      </c>
      <c r="B175" s="112" t="s">
        <v>677</v>
      </c>
    </row>
    <row r="176" spans="1:6" ht="25.5">
      <c r="A176" s="78" t="s">
        <v>591</v>
      </c>
      <c r="B176" s="112" t="s">
        <v>678</v>
      </c>
    </row>
    <row r="177" spans="1:6">
      <c r="A177" s="78" t="s">
        <v>593</v>
      </c>
      <c r="B177" s="112" t="s">
        <v>594</v>
      </c>
    </row>
    <row r="178" spans="1:6" ht="49.5">
      <c r="A178" s="78" t="s">
        <v>679</v>
      </c>
      <c r="B178" s="112" t="s">
        <v>674</v>
      </c>
    </row>
    <row r="179" spans="1:6">
      <c r="A179" s="308" t="s">
        <v>596</v>
      </c>
      <c r="B179" s="308"/>
    </row>
    <row r="180" spans="1:6">
      <c r="A180" s="309" t="s">
        <v>611</v>
      </c>
      <c r="B180" s="309"/>
      <c r="C180" s="137" t="s">
        <v>588</v>
      </c>
      <c r="D180" s="137" t="s">
        <v>588</v>
      </c>
      <c r="E180" s="110">
        <v>-2000</v>
      </c>
      <c r="F180" s="137" t="s">
        <v>588</v>
      </c>
    </row>
    <row r="183" spans="1:6" ht="33">
      <c r="E183" s="78" t="s">
        <v>1072</v>
      </c>
    </row>
    <row r="184" spans="1:6" ht="20.25">
      <c r="A184" s="310" t="s">
        <v>682</v>
      </c>
      <c r="B184" s="310"/>
      <c r="C184" s="310"/>
      <c r="D184" s="310"/>
      <c r="E184" s="310"/>
      <c r="F184" s="310"/>
    </row>
    <row r="185" spans="1:6">
      <c r="A185" s="311" t="s">
        <v>1070</v>
      </c>
      <c r="B185" s="311"/>
      <c r="C185" s="311"/>
      <c r="D185" s="311"/>
      <c r="E185" s="311"/>
      <c r="F185" s="311"/>
    </row>
    <row r="187" spans="1:6">
      <c r="A187" s="111" t="s">
        <v>576</v>
      </c>
      <c r="B187" s="311" t="s">
        <v>577</v>
      </c>
      <c r="C187" s="311"/>
      <c r="D187" s="311"/>
      <c r="E187" s="311"/>
      <c r="F187" s="311"/>
    </row>
    <row r="188" spans="1:6">
      <c r="A188" s="112" t="s">
        <v>683</v>
      </c>
      <c r="B188" s="312" t="s">
        <v>684</v>
      </c>
      <c r="C188" s="312"/>
      <c r="D188" s="312"/>
      <c r="E188" s="312"/>
      <c r="F188" s="312"/>
    </row>
    <row r="190" spans="1:6">
      <c r="A190" s="311" t="s">
        <v>580</v>
      </c>
      <c r="B190" s="311"/>
      <c r="C190" s="311"/>
      <c r="D190" s="311"/>
      <c r="E190" s="311"/>
      <c r="F190" s="311"/>
    </row>
    <row r="192" spans="1:6">
      <c r="A192" s="78" t="s">
        <v>581</v>
      </c>
      <c r="B192" s="112" t="s">
        <v>683</v>
      </c>
      <c r="C192" s="308" t="s">
        <v>582</v>
      </c>
      <c r="D192" s="308"/>
      <c r="E192" s="308"/>
      <c r="F192" s="308"/>
    </row>
    <row r="193" spans="1:6" ht="33">
      <c r="A193" s="78" t="s">
        <v>583</v>
      </c>
      <c r="B193" s="112" t="s">
        <v>600</v>
      </c>
      <c r="C193" s="136" t="s">
        <v>585</v>
      </c>
      <c r="D193" s="136" t="s">
        <v>601</v>
      </c>
      <c r="E193" s="136" t="s">
        <v>602</v>
      </c>
      <c r="F193" s="136" t="s">
        <v>588</v>
      </c>
    </row>
    <row r="194" spans="1:6" ht="38.25">
      <c r="A194" s="78" t="s">
        <v>589</v>
      </c>
      <c r="B194" s="112" t="s">
        <v>685</v>
      </c>
    </row>
    <row r="195" spans="1:6" ht="38.25">
      <c r="A195" s="78" t="s">
        <v>591</v>
      </c>
      <c r="B195" s="112" t="s">
        <v>686</v>
      </c>
    </row>
    <row r="196" spans="1:6">
      <c r="A196" s="78" t="s">
        <v>593</v>
      </c>
      <c r="B196" s="112" t="s">
        <v>594</v>
      </c>
    </row>
    <row r="197" spans="1:6" ht="49.5">
      <c r="A197" s="78" t="s">
        <v>679</v>
      </c>
      <c r="B197" s="112" t="s">
        <v>687</v>
      </c>
    </row>
    <row r="198" spans="1:6">
      <c r="A198" s="308" t="s">
        <v>596</v>
      </c>
      <c r="B198" s="308"/>
    </row>
    <row r="199" spans="1:6">
      <c r="A199" s="309" t="s">
        <v>611</v>
      </c>
      <c r="B199" s="309"/>
      <c r="C199" s="137" t="s">
        <v>588</v>
      </c>
      <c r="D199" s="137" t="s">
        <v>588</v>
      </c>
      <c r="E199" s="110">
        <v>-3630.1</v>
      </c>
      <c r="F199" s="137" t="s">
        <v>588</v>
      </c>
    </row>
    <row r="202" spans="1:6">
      <c r="A202" s="111" t="s">
        <v>576</v>
      </c>
      <c r="B202" s="311" t="s">
        <v>577</v>
      </c>
      <c r="C202" s="311"/>
      <c r="D202" s="311"/>
      <c r="E202" s="311"/>
      <c r="F202" s="311"/>
    </row>
    <row r="203" spans="1:6">
      <c r="A203" s="112" t="s">
        <v>688</v>
      </c>
      <c r="B203" s="312" t="s">
        <v>689</v>
      </c>
      <c r="C203" s="312"/>
      <c r="D203" s="312"/>
      <c r="E203" s="312"/>
      <c r="F203" s="312"/>
    </row>
    <row r="205" spans="1:6">
      <c r="A205" s="311" t="s">
        <v>580</v>
      </c>
      <c r="B205" s="311"/>
      <c r="C205" s="311"/>
      <c r="D205" s="311"/>
      <c r="E205" s="311"/>
      <c r="F205" s="311"/>
    </row>
    <row r="207" spans="1:6">
      <c r="A207" s="78" t="s">
        <v>581</v>
      </c>
      <c r="B207" s="112" t="s">
        <v>688</v>
      </c>
      <c r="C207" s="308" t="s">
        <v>582</v>
      </c>
      <c r="D207" s="308"/>
      <c r="E207" s="308"/>
      <c r="F207" s="308"/>
    </row>
    <row r="208" spans="1:6" ht="33">
      <c r="A208" s="78" t="s">
        <v>583</v>
      </c>
      <c r="B208" s="112" t="s">
        <v>584</v>
      </c>
      <c r="C208" s="136" t="s">
        <v>585</v>
      </c>
      <c r="D208" s="136" t="s">
        <v>601</v>
      </c>
      <c r="E208" s="136" t="s">
        <v>602</v>
      </c>
      <c r="F208" s="136" t="s">
        <v>588</v>
      </c>
    </row>
    <row r="209" spans="1:6">
      <c r="A209" s="78" t="s">
        <v>589</v>
      </c>
      <c r="B209" s="112" t="s">
        <v>706</v>
      </c>
    </row>
    <row r="210" spans="1:6" ht="38.25">
      <c r="A210" s="78" t="s">
        <v>591</v>
      </c>
      <c r="B210" s="112" t="s">
        <v>707</v>
      </c>
    </row>
    <row r="211" spans="1:6">
      <c r="A211" s="78" t="s">
        <v>593</v>
      </c>
      <c r="B211" s="112" t="s">
        <v>594</v>
      </c>
    </row>
    <row r="212" spans="1:6" ht="49.5">
      <c r="A212" s="78" t="s">
        <v>679</v>
      </c>
      <c r="B212" s="112" t="s">
        <v>708</v>
      </c>
    </row>
    <row r="213" spans="1:6">
      <c r="A213" s="308" t="s">
        <v>596</v>
      </c>
      <c r="B213" s="308"/>
    </row>
    <row r="214" spans="1:6">
      <c r="A214" s="309" t="s">
        <v>611</v>
      </c>
      <c r="B214" s="309"/>
      <c r="C214" s="137" t="s">
        <v>588</v>
      </c>
      <c r="D214" s="137" t="s">
        <v>588</v>
      </c>
      <c r="E214" s="110">
        <v>-1563.5</v>
      </c>
      <c r="F214" s="137" t="s">
        <v>588</v>
      </c>
    </row>
    <row r="217" spans="1:6" ht="33">
      <c r="E217" s="78" t="s">
        <v>1073</v>
      </c>
    </row>
    <row r="218" spans="1:6" ht="20.25">
      <c r="A218" s="310" t="s">
        <v>724</v>
      </c>
      <c r="B218" s="310"/>
      <c r="C218" s="310"/>
      <c r="D218" s="310"/>
      <c r="E218" s="310"/>
      <c r="F218" s="310"/>
    </row>
    <row r="219" spans="1:6">
      <c r="A219" s="311" t="s">
        <v>1070</v>
      </c>
      <c r="B219" s="311"/>
      <c r="C219" s="311"/>
      <c r="D219" s="311"/>
      <c r="E219" s="311"/>
      <c r="F219" s="311"/>
    </row>
    <row r="221" spans="1:6">
      <c r="A221" s="111" t="s">
        <v>576</v>
      </c>
      <c r="B221" s="311" t="s">
        <v>577</v>
      </c>
      <c r="C221" s="311"/>
      <c r="D221" s="311"/>
      <c r="E221" s="311"/>
      <c r="F221" s="311"/>
    </row>
    <row r="222" spans="1:6">
      <c r="A222" s="112" t="s">
        <v>725</v>
      </c>
      <c r="B222" s="312" t="s">
        <v>726</v>
      </c>
      <c r="C222" s="312"/>
      <c r="D222" s="312"/>
      <c r="E222" s="312"/>
      <c r="F222" s="312"/>
    </row>
    <row r="224" spans="1:6">
      <c r="A224" s="311" t="s">
        <v>580</v>
      </c>
      <c r="B224" s="311"/>
      <c r="C224" s="311"/>
      <c r="D224" s="311"/>
      <c r="E224" s="311"/>
      <c r="F224" s="311"/>
    </row>
    <row r="226" spans="1:6">
      <c r="A226" s="78" t="s">
        <v>581</v>
      </c>
      <c r="B226" s="112" t="s">
        <v>725</v>
      </c>
      <c r="C226" s="308" t="s">
        <v>582</v>
      </c>
      <c r="D226" s="308"/>
      <c r="E226" s="308"/>
      <c r="F226" s="308"/>
    </row>
    <row r="227" spans="1:6" ht="33">
      <c r="A227" s="78" t="s">
        <v>583</v>
      </c>
      <c r="B227" s="112" t="s">
        <v>727</v>
      </c>
      <c r="C227" s="136" t="s">
        <v>585</v>
      </c>
      <c r="D227" s="136" t="s">
        <v>586</v>
      </c>
      <c r="E227" s="136" t="s">
        <v>642</v>
      </c>
      <c r="F227" s="136" t="s">
        <v>588</v>
      </c>
    </row>
    <row r="228" spans="1:6" ht="63.75">
      <c r="A228" s="78" t="s">
        <v>589</v>
      </c>
      <c r="B228" s="112" t="s">
        <v>728</v>
      </c>
    </row>
    <row r="229" spans="1:6" ht="51">
      <c r="A229" s="78" t="s">
        <v>591</v>
      </c>
      <c r="B229" s="112" t="s">
        <v>729</v>
      </c>
    </row>
    <row r="230" spans="1:6">
      <c r="A230" s="78" t="s">
        <v>593</v>
      </c>
      <c r="B230" s="112" t="s">
        <v>669</v>
      </c>
    </row>
    <row r="231" spans="1:6" ht="49.5">
      <c r="A231" s="78" t="s">
        <v>595</v>
      </c>
      <c r="B231" s="112" t="s">
        <v>645</v>
      </c>
    </row>
    <row r="232" spans="1:6">
      <c r="A232" s="308" t="s">
        <v>596</v>
      </c>
      <c r="B232" s="308"/>
    </row>
    <row r="233" spans="1:6">
      <c r="A233" s="312" t="s">
        <v>730</v>
      </c>
      <c r="B233" s="312"/>
      <c r="C233" s="137" t="s">
        <v>588</v>
      </c>
      <c r="D233" s="137" t="s">
        <v>588</v>
      </c>
      <c r="E233" s="110">
        <v>-1.8</v>
      </c>
      <c r="F233" s="137" t="s">
        <v>588</v>
      </c>
    </row>
    <row r="234" spans="1:6">
      <c r="A234" s="312" t="s">
        <v>731</v>
      </c>
      <c r="B234" s="312"/>
      <c r="C234" s="137" t="s">
        <v>588</v>
      </c>
      <c r="D234" s="137" t="s">
        <v>588</v>
      </c>
      <c r="E234" s="110" t="s">
        <v>588</v>
      </c>
      <c r="F234" s="137" t="s">
        <v>588</v>
      </c>
    </row>
    <row r="235" spans="1:6">
      <c r="A235" s="312" t="s">
        <v>732</v>
      </c>
      <c r="B235" s="312"/>
      <c r="C235" s="137" t="s">
        <v>588</v>
      </c>
      <c r="D235" s="137" t="s">
        <v>588</v>
      </c>
      <c r="E235" s="110" t="s">
        <v>588</v>
      </c>
      <c r="F235" s="137" t="s">
        <v>588</v>
      </c>
    </row>
    <row r="236" spans="1:6">
      <c r="A236" s="312" t="s">
        <v>733</v>
      </c>
      <c r="B236" s="312"/>
      <c r="C236" s="137" t="s">
        <v>588</v>
      </c>
      <c r="D236" s="137" t="s">
        <v>588</v>
      </c>
      <c r="E236" s="110">
        <v>-200</v>
      </c>
      <c r="F236" s="137" t="s">
        <v>588</v>
      </c>
    </row>
    <row r="237" spans="1:6">
      <c r="A237" s="312" t="s">
        <v>734</v>
      </c>
      <c r="B237" s="312"/>
      <c r="C237" s="137" t="s">
        <v>588</v>
      </c>
      <c r="D237" s="137" t="s">
        <v>588</v>
      </c>
      <c r="E237" s="110">
        <v>-1</v>
      </c>
      <c r="F237" s="137" t="s">
        <v>588</v>
      </c>
    </row>
    <row r="238" spans="1:6">
      <c r="A238" s="312" t="s">
        <v>735</v>
      </c>
      <c r="B238" s="312"/>
      <c r="C238" s="137" t="s">
        <v>588</v>
      </c>
      <c r="D238" s="137" t="s">
        <v>588</v>
      </c>
      <c r="E238" s="110">
        <v>-600</v>
      </c>
      <c r="F238" s="137" t="s">
        <v>588</v>
      </c>
    </row>
    <row r="239" spans="1:6">
      <c r="A239" s="309" t="s">
        <v>611</v>
      </c>
      <c r="B239" s="309"/>
      <c r="C239" s="137" t="s">
        <v>588</v>
      </c>
      <c r="D239" s="137" t="s">
        <v>588</v>
      </c>
      <c r="E239" s="110">
        <v>-2176000</v>
      </c>
      <c r="F239" s="137" t="s">
        <v>588</v>
      </c>
    </row>
    <row r="242" spans="1:6" ht="33">
      <c r="E242" s="78" t="s">
        <v>1074</v>
      </c>
    </row>
    <row r="243" spans="1:6" ht="20.25">
      <c r="A243" s="310" t="s">
        <v>737</v>
      </c>
      <c r="B243" s="310"/>
      <c r="C243" s="310"/>
      <c r="D243" s="310"/>
      <c r="E243" s="310"/>
      <c r="F243" s="310"/>
    </row>
    <row r="244" spans="1:6">
      <c r="A244" s="311" t="s">
        <v>1070</v>
      </c>
      <c r="B244" s="311"/>
      <c r="C244" s="311"/>
      <c r="D244" s="311"/>
      <c r="E244" s="311"/>
      <c r="F244" s="311"/>
    </row>
    <row r="246" spans="1:6">
      <c r="A246" s="111" t="s">
        <v>576</v>
      </c>
      <c r="B246" s="311" t="s">
        <v>577</v>
      </c>
      <c r="C246" s="311"/>
      <c r="D246" s="311"/>
      <c r="E246" s="311"/>
      <c r="F246" s="311"/>
    </row>
    <row r="247" spans="1:6">
      <c r="A247" s="112" t="s">
        <v>738</v>
      </c>
      <c r="B247" s="312" t="s">
        <v>739</v>
      </c>
      <c r="C247" s="312"/>
      <c r="D247" s="312"/>
      <c r="E247" s="312"/>
      <c r="F247" s="312"/>
    </row>
    <row r="249" spans="1:6">
      <c r="A249" s="311" t="s">
        <v>580</v>
      </c>
      <c r="B249" s="311"/>
      <c r="C249" s="311"/>
      <c r="D249" s="311"/>
      <c r="E249" s="311"/>
      <c r="F249" s="311"/>
    </row>
    <row r="251" spans="1:6">
      <c r="A251" s="78" t="s">
        <v>581</v>
      </c>
      <c r="B251" s="112" t="s">
        <v>738</v>
      </c>
      <c r="C251" s="308" t="s">
        <v>582</v>
      </c>
      <c r="D251" s="308"/>
      <c r="E251" s="308"/>
      <c r="F251" s="308"/>
    </row>
    <row r="252" spans="1:6" ht="33">
      <c r="A252" s="78" t="s">
        <v>583</v>
      </c>
      <c r="B252" s="112" t="s">
        <v>600</v>
      </c>
      <c r="C252" s="136" t="s">
        <v>585</v>
      </c>
      <c r="D252" s="136" t="s">
        <v>601</v>
      </c>
      <c r="E252" s="136" t="s">
        <v>602</v>
      </c>
      <c r="F252" s="136" t="s">
        <v>588</v>
      </c>
    </row>
    <row r="253" spans="1:6" ht="51">
      <c r="A253" s="78" t="s">
        <v>589</v>
      </c>
      <c r="B253" s="112" t="s">
        <v>740</v>
      </c>
    </row>
    <row r="254" spans="1:6" ht="63.75">
      <c r="A254" s="78" t="s">
        <v>591</v>
      </c>
      <c r="B254" s="112" t="s">
        <v>741</v>
      </c>
    </row>
    <row r="255" spans="1:6">
      <c r="A255" s="78" t="s">
        <v>593</v>
      </c>
      <c r="B255" s="112" t="s">
        <v>594</v>
      </c>
    </row>
    <row r="256" spans="1:6" ht="49.5">
      <c r="A256" s="78" t="s">
        <v>679</v>
      </c>
      <c r="B256" s="112" t="s">
        <v>742</v>
      </c>
    </row>
    <row r="257" spans="1:6">
      <c r="A257" s="308" t="s">
        <v>596</v>
      </c>
      <c r="B257" s="308"/>
    </row>
    <row r="258" spans="1:6">
      <c r="A258" s="309" t="s">
        <v>611</v>
      </c>
      <c r="B258" s="309"/>
      <c r="C258" s="137" t="s">
        <v>588</v>
      </c>
      <c r="D258" s="137" t="s">
        <v>588</v>
      </c>
      <c r="E258" s="110">
        <v>-300000</v>
      </c>
      <c r="F258" s="137" t="s">
        <v>588</v>
      </c>
    </row>
    <row r="261" spans="1:6" ht="33">
      <c r="E261" s="78" t="s">
        <v>1075</v>
      </c>
    </row>
    <row r="262" spans="1:6" ht="20.25">
      <c r="A262" s="310" t="s">
        <v>748</v>
      </c>
      <c r="B262" s="310"/>
      <c r="C262" s="310"/>
      <c r="D262" s="310"/>
      <c r="E262" s="310"/>
      <c r="F262" s="310"/>
    </row>
    <row r="263" spans="1:6">
      <c r="A263" s="311" t="s">
        <v>1070</v>
      </c>
      <c r="B263" s="311"/>
      <c r="C263" s="311"/>
      <c r="D263" s="311"/>
      <c r="E263" s="311"/>
      <c r="F263" s="311"/>
    </row>
    <row r="265" spans="1:6">
      <c r="A265" s="111" t="s">
        <v>576</v>
      </c>
      <c r="B265" s="311" t="s">
        <v>577</v>
      </c>
      <c r="C265" s="311"/>
      <c r="D265" s="311"/>
      <c r="E265" s="311"/>
      <c r="F265" s="311"/>
    </row>
    <row r="266" spans="1:6">
      <c r="A266" s="112" t="s">
        <v>749</v>
      </c>
      <c r="B266" s="312" t="s">
        <v>750</v>
      </c>
      <c r="C266" s="312"/>
      <c r="D266" s="312"/>
      <c r="E266" s="312"/>
      <c r="F266" s="312"/>
    </row>
    <row r="268" spans="1:6">
      <c r="A268" s="311" t="s">
        <v>580</v>
      </c>
      <c r="B268" s="311"/>
      <c r="C268" s="311"/>
      <c r="D268" s="311"/>
      <c r="E268" s="311"/>
      <c r="F268" s="311"/>
    </row>
    <row r="270" spans="1:6">
      <c r="A270" s="78" t="s">
        <v>581</v>
      </c>
      <c r="B270" s="112" t="s">
        <v>749</v>
      </c>
      <c r="C270" s="308" t="s">
        <v>582</v>
      </c>
      <c r="D270" s="308"/>
      <c r="E270" s="308"/>
      <c r="F270" s="308"/>
    </row>
    <row r="271" spans="1:6" ht="33">
      <c r="A271" s="78" t="s">
        <v>583</v>
      </c>
      <c r="B271" s="112" t="s">
        <v>600</v>
      </c>
      <c r="C271" s="136" t="s">
        <v>585</v>
      </c>
      <c r="D271" s="136" t="s">
        <v>601</v>
      </c>
      <c r="E271" s="136" t="s">
        <v>602</v>
      </c>
      <c r="F271" s="136" t="s">
        <v>588</v>
      </c>
    </row>
    <row r="272" spans="1:6" ht="25.5">
      <c r="A272" s="78" t="s">
        <v>589</v>
      </c>
      <c r="B272" s="112" t="s">
        <v>751</v>
      </c>
    </row>
    <row r="273" spans="1:6" ht="38.25">
      <c r="A273" s="78" t="s">
        <v>591</v>
      </c>
      <c r="B273" s="112" t="s">
        <v>752</v>
      </c>
    </row>
    <row r="274" spans="1:6">
      <c r="A274" s="78" t="s">
        <v>593</v>
      </c>
      <c r="B274" s="112" t="s">
        <v>594</v>
      </c>
    </row>
    <row r="275" spans="1:6" ht="49.5">
      <c r="A275" s="78" t="s">
        <v>679</v>
      </c>
      <c r="B275" s="112" t="s">
        <v>753</v>
      </c>
    </row>
    <row r="276" spans="1:6">
      <c r="A276" s="308" t="s">
        <v>596</v>
      </c>
      <c r="B276" s="308"/>
    </row>
    <row r="277" spans="1:6">
      <c r="A277" s="309" t="s">
        <v>611</v>
      </c>
      <c r="B277" s="309"/>
      <c r="C277" s="137" t="s">
        <v>588</v>
      </c>
      <c r="D277" s="137" t="s">
        <v>588</v>
      </c>
      <c r="E277" s="110">
        <v>-3539.9</v>
      </c>
      <c r="F277" s="137" t="s">
        <v>588</v>
      </c>
    </row>
    <row r="280" spans="1:6">
      <c r="A280" s="111" t="s">
        <v>576</v>
      </c>
      <c r="B280" s="311" t="s">
        <v>577</v>
      </c>
      <c r="C280" s="311"/>
      <c r="D280" s="311"/>
      <c r="E280" s="311"/>
      <c r="F280" s="311"/>
    </row>
    <row r="281" spans="1:6">
      <c r="A281" s="112" t="s">
        <v>754</v>
      </c>
      <c r="B281" s="312" t="s">
        <v>755</v>
      </c>
      <c r="C281" s="312"/>
      <c r="D281" s="312"/>
      <c r="E281" s="312"/>
      <c r="F281" s="312"/>
    </row>
    <row r="283" spans="1:6">
      <c r="A283" s="311" t="s">
        <v>580</v>
      </c>
      <c r="B283" s="311"/>
      <c r="C283" s="311"/>
      <c r="D283" s="311"/>
      <c r="E283" s="311"/>
      <c r="F283" s="311"/>
    </row>
    <row r="285" spans="1:6">
      <c r="A285" s="78" t="s">
        <v>581</v>
      </c>
      <c r="B285" s="112" t="s">
        <v>754</v>
      </c>
      <c r="C285" s="308" t="s">
        <v>582</v>
      </c>
      <c r="D285" s="308"/>
      <c r="E285" s="308"/>
      <c r="F285" s="308"/>
    </row>
    <row r="286" spans="1:6" ht="33">
      <c r="A286" s="78" t="s">
        <v>583</v>
      </c>
      <c r="B286" s="112" t="s">
        <v>727</v>
      </c>
      <c r="C286" s="136" t="s">
        <v>585</v>
      </c>
      <c r="D286" s="136" t="s">
        <v>601</v>
      </c>
      <c r="E286" s="136" t="s">
        <v>602</v>
      </c>
      <c r="F286" s="136" t="s">
        <v>588</v>
      </c>
    </row>
    <row r="287" spans="1:6">
      <c r="A287" s="78" t="s">
        <v>589</v>
      </c>
      <c r="B287" s="112" t="s">
        <v>756</v>
      </c>
    </row>
    <row r="288" spans="1:6" ht="51">
      <c r="A288" s="78" t="s">
        <v>591</v>
      </c>
      <c r="B288" s="112" t="s">
        <v>757</v>
      </c>
    </row>
    <row r="289" spans="1:6">
      <c r="A289" s="78" t="s">
        <v>593</v>
      </c>
      <c r="B289" s="112" t="s">
        <v>669</v>
      </c>
    </row>
    <row r="290" spans="1:6" ht="33">
      <c r="A290" s="78" t="s">
        <v>758</v>
      </c>
      <c r="B290" s="112" t="s">
        <v>759</v>
      </c>
    </row>
    <row r="291" spans="1:6">
      <c r="A291" s="308" t="s">
        <v>596</v>
      </c>
      <c r="B291" s="308"/>
    </row>
    <row r="292" spans="1:6">
      <c r="A292" s="312" t="s">
        <v>760</v>
      </c>
      <c r="B292" s="312"/>
      <c r="C292" s="137" t="s">
        <v>588</v>
      </c>
      <c r="D292" s="137" t="s">
        <v>588</v>
      </c>
      <c r="E292" s="137" t="s">
        <v>588</v>
      </c>
      <c r="F292" s="137" t="s">
        <v>588</v>
      </c>
    </row>
    <row r="293" spans="1:6">
      <c r="A293" s="312" t="s">
        <v>761</v>
      </c>
      <c r="B293" s="312"/>
      <c r="C293" s="137" t="s">
        <v>588</v>
      </c>
      <c r="D293" s="137" t="s">
        <v>588</v>
      </c>
      <c r="E293" s="137">
        <v>-1</v>
      </c>
      <c r="F293" s="137" t="s">
        <v>588</v>
      </c>
    </row>
    <row r="294" spans="1:6">
      <c r="A294" s="312" t="s">
        <v>762</v>
      </c>
      <c r="B294" s="312"/>
      <c r="C294" s="137" t="s">
        <v>588</v>
      </c>
      <c r="D294" s="137" t="s">
        <v>588</v>
      </c>
      <c r="E294" s="137">
        <v>-1</v>
      </c>
      <c r="F294" s="137" t="s">
        <v>588</v>
      </c>
    </row>
    <row r="295" spans="1:6">
      <c r="A295" s="312" t="s">
        <v>763</v>
      </c>
      <c r="B295" s="312"/>
      <c r="C295" s="137" t="s">
        <v>588</v>
      </c>
      <c r="D295" s="137" t="s">
        <v>588</v>
      </c>
      <c r="E295" s="137" t="s">
        <v>588</v>
      </c>
      <c r="F295" s="137" t="s">
        <v>588</v>
      </c>
    </row>
    <row r="296" spans="1:6">
      <c r="A296" s="312" t="s">
        <v>764</v>
      </c>
      <c r="B296" s="312"/>
      <c r="C296" s="137" t="s">
        <v>588</v>
      </c>
      <c r="D296" s="137" t="s">
        <v>588</v>
      </c>
      <c r="E296" s="137">
        <v>-44062</v>
      </c>
      <c r="F296" s="137" t="s">
        <v>588</v>
      </c>
    </row>
    <row r="297" spans="1:6">
      <c r="A297" s="312" t="s">
        <v>765</v>
      </c>
      <c r="B297" s="312"/>
      <c r="C297" s="137" t="s">
        <v>588</v>
      </c>
      <c r="D297" s="137" t="s">
        <v>588</v>
      </c>
      <c r="E297" s="137" t="s">
        <v>588</v>
      </c>
      <c r="F297" s="137" t="s">
        <v>588</v>
      </c>
    </row>
    <row r="298" spans="1:6">
      <c r="A298" s="309" t="s">
        <v>611</v>
      </c>
      <c r="B298" s="309"/>
      <c r="C298" s="137" t="s">
        <v>588</v>
      </c>
      <c r="D298" s="137" t="s">
        <v>588</v>
      </c>
      <c r="E298" s="110">
        <v>-8147.9</v>
      </c>
      <c r="F298" s="137" t="s">
        <v>588</v>
      </c>
    </row>
    <row r="301" spans="1:6">
      <c r="A301" s="111" t="s">
        <v>576</v>
      </c>
      <c r="B301" s="311" t="s">
        <v>577</v>
      </c>
      <c r="C301" s="311"/>
      <c r="D301" s="311"/>
      <c r="E301" s="311"/>
      <c r="F301" s="311"/>
    </row>
    <row r="302" spans="1:6">
      <c r="A302" s="112" t="s">
        <v>766</v>
      </c>
      <c r="B302" s="312" t="s">
        <v>767</v>
      </c>
      <c r="C302" s="312"/>
      <c r="D302" s="312"/>
      <c r="E302" s="312"/>
      <c r="F302" s="312"/>
    </row>
    <row r="304" spans="1:6">
      <c r="A304" s="311" t="s">
        <v>580</v>
      </c>
      <c r="B304" s="311"/>
      <c r="C304" s="311"/>
      <c r="D304" s="311"/>
      <c r="E304" s="311"/>
      <c r="F304" s="311"/>
    </row>
    <row r="306" spans="1:6">
      <c r="A306" s="78" t="s">
        <v>581</v>
      </c>
      <c r="B306" s="112" t="s">
        <v>766</v>
      </c>
      <c r="C306" s="308" t="s">
        <v>582</v>
      </c>
      <c r="D306" s="308"/>
      <c r="E306" s="308"/>
      <c r="F306" s="308"/>
    </row>
    <row r="307" spans="1:6" ht="33">
      <c r="A307" s="78" t="s">
        <v>583</v>
      </c>
      <c r="B307" s="112" t="s">
        <v>584</v>
      </c>
      <c r="C307" s="136" t="s">
        <v>585</v>
      </c>
      <c r="D307" s="136" t="s">
        <v>586</v>
      </c>
      <c r="E307" s="136" t="s">
        <v>642</v>
      </c>
      <c r="F307" s="136" t="s">
        <v>588</v>
      </c>
    </row>
    <row r="308" spans="1:6">
      <c r="A308" s="78" t="s">
        <v>589</v>
      </c>
      <c r="B308" s="112" t="s">
        <v>768</v>
      </c>
    </row>
    <row r="309" spans="1:6" ht="25.5">
      <c r="A309" s="78" t="s">
        <v>591</v>
      </c>
      <c r="B309" s="112" t="s">
        <v>769</v>
      </c>
    </row>
    <row r="310" spans="1:6">
      <c r="A310" s="78" t="s">
        <v>593</v>
      </c>
      <c r="B310" s="112" t="s">
        <v>594</v>
      </c>
    </row>
    <row r="311" spans="1:6" ht="49.5">
      <c r="A311" s="78" t="s">
        <v>617</v>
      </c>
      <c r="B311" s="112" t="s">
        <v>770</v>
      </c>
    </row>
    <row r="312" spans="1:6">
      <c r="A312" s="308" t="s">
        <v>596</v>
      </c>
      <c r="B312" s="308"/>
      <c r="E312" s="110"/>
    </row>
    <row r="313" spans="1:6">
      <c r="A313" s="312" t="s">
        <v>771</v>
      </c>
      <c r="B313" s="312"/>
      <c r="C313" s="137" t="s">
        <v>588</v>
      </c>
      <c r="D313" s="137" t="s">
        <v>588</v>
      </c>
      <c r="E313" s="110">
        <v>-100</v>
      </c>
      <c r="F313" s="137" t="s">
        <v>588</v>
      </c>
    </row>
    <row r="314" spans="1:6">
      <c r="A314" s="312" t="s">
        <v>772</v>
      </c>
      <c r="B314" s="312"/>
      <c r="C314" s="137" t="s">
        <v>588</v>
      </c>
      <c r="D314" s="137" t="s">
        <v>588</v>
      </c>
      <c r="E314" s="110">
        <v>-8</v>
      </c>
      <c r="F314" s="137" t="s">
        <v>588</v>
      </c>
    </row>
    <row r="315" spans="1:6">
      <c r="A315" s="312" t="s">
        <v>773</v>
      </c>
      <c r="B315" s="312"/>
      <c r="C315" s="137" t="s">
        <v>588</v>
      </c>
      <c r="D315" s="137" t="s">
        <v>588</v>
      </c>
      <c r="E315" s="110">
        <v>-100</v>
      </c>
      <c r="F315" s="137" t="s">
        <v>588</v>
      </c>
    </row>
    <row r="316" spans="1:6">
      <c r="A316" s="309" t="s">
        <v>611</v>
      </c>
      <c r="B316" s="309"/>
      <c r="C316" s="137" t="s">
        <v>588</v>
      </c>
      <c r="D316" s="137" t="s">
        <v>588</v>
      </c>
      <c r="E316" s="110">
        <v>-69363.199999999997</v>
      </c>
      <c r="F316" s="137" t="s">
        <v>588</v>
      </c>
    </row>
    <row r="319" spans="1:6" ht="33">
      <c r="E319" s="78" t="s">
        <v>1076</v>
      </c>
    </row>
    <row r="320" spans="1:6" ht="20.25">
      <c r="A320" s="310" t="s">
        <v>775</v>
      </c>
      <c r="B320" s="310"/>
      <c r="C320" s="310"/>
      <c r="D320" s="310"/>
      <c r="E320" s="310"/>
      <c r="F320" s="310"/>
    </row>
    <row r="321" spans="1:6">
      <c r="A321" s="311" t="s">
        <v>1070</v>
      </c>
      <c r="B321" s="311"/>
      <c r="C321" s="311"/>
      <c r="D321" s="311"/>
      <c r="E321" s="311"/>
      <c r="F321" s="311"/>
    </row>
    <row r="323" spans="1:6">
      <c r="A323" s="111" t="s">
        <v>576</v>
      </c>
      <c r="B323" s="311" t="s">
        <v>577</v>
      </c>
      <c r="C323" s="311"/>
      <c r="D323" s="311"/>
      <c r="E323" s="311"/>
      <c r="F323" s="311"/>
    </row>
    <row r="324" spans="1:6">
      <c r="A324" s="112" t="s">
        <v>776</v>
      </c>
      <c r="B324" s="312" t="s">
        <v>777</v>
      </c>
      <c r="C324" s="312"/>
      <c r="D324" s="312"/>
      <c r="E324" s="312"/>
      <c r="F324" s="312"/>
    </row>
    <row r="326" spans="1:6">
      <c r="A326" s="311" t="s">
        <v>580</v>
      </c>
      <c r="B326" s="311"/>
      <c r="C326" s="311"/>
      <c r="D326" s="311"/>
      <c r="E326" s="311"/>
      <c r="F326" s="311"/>
    </row>
    <row r="328" spans="1:6">
      <c r="A328" s="78" t="s">
        <v>581</v>
      </c>
      <c r="B328" s="112" t="s">
        <v>776</v>
      </c>
      <c r="C328" s="308" t="s">
        <v>582</v>
      </c>
      <c r="D328" s="308"/>
      <c r="E328" s="308"/>
      <c r="F328" s="308"/>
    </row>
    <row r="329" spans="1:6" ht="33">
      <c r="A329" s="78" t="s">
        <v>583</v>
      </c>
      <c r="B329" s="112" t="s">
        <v>629</v>
      </c>
      <c r="C329" s="136" t="s">
        <v>585</v>
      </c>
      <c r="D329" s="136" t="s">
        <v>778</v>
      </c>
      <c r="E329" s="136" t="s">
        <v>602</v>
      </c>
      <c r="F329" s="136" t="s">
        <v>588</v>
      </c>
    </row>
    <row r="330" spans="1:6" ht="25.5">
      <c r="A330" s="78" t="s">
        <v>589</v>
      </c>
      <c r="B330" s="112" t="s">
        <v>779</v>
      </c>
    </row>
    <row r="331" spans="1:6" ht="76.5">
      <c r="A331" s="78" t="s">
        <v>591</v>
      </c>
      <c r="B331" s="112" t="s">
        <v>780</v>
      </c>
    </row>
    <row r="332" spans="1:6">
      <c r="A332" s="78" t="s">
        <v>593</v>
      </c>
      <c r="B332" s="112" t="s">
        <v>594</v>
      </c>
    </row>
    <row r="333" spans="1:6" ht="49.5">
      <c r="A333" s="78" t="s">
        <v>781</v>
      </c>
      <c r="B333" s="112" t="s">
        <v>782</v>
      </c>
    </row>
    <row r="334" spans="1:6">
      <c r="A334" s="308" t="s">
        <v>596</v>
      </c>
      <c r="B334" s="308"/>
    </row>
    <row r="335" spans="1:6">
      <c r="A335" s="312" t="s">
        <v>783</v>
      </c>
      <c r="B335" s="312"/>
      <c r="C335" s="137" t="s">
        <v>588</v>
      </c>
      <c r="D335" s="137" t="s">
        <v>588</v>
      </c>
      <c r="E335" s="137" t="s">
        <v>588</v>
      </c>
      <c r="F335" s="137" t="s">
        <v>588</v>
      </c>
    </row>
    <row r="336" spans="1:6">
      <c r="A336" s="312" t="s">
        <v>784</v>
      </c>
      <c r="B336" s="312"/>
      <c r="C336" s="137" t="s">
        <v>588</v>
      </c>
      <c r="D336" s="137" t="s">
        <v>588</v>
      </c>
      <c r="E336" s="137" t="s">
        <v>588</v>
      </c>
      <c r="F336" s="137" t="s">
        <v>588</v>
      </c>
    </row>
    <row r="337" spans="1:6">
      <c r="A337" s="312" t="s">
        <v>785</v>
      </c>
      <c r="B337" s="312"/>
      <c r="C337" s="137" t="s">
        <v>588</v>
      </c>
      <c r="D337" s="137" t="s">
        <v>588</v>
      </c>
      <c r="E337" s="137" t="s">
        <v>588</v>
      </c>
      <c r="F337" s="137" t="s">
        <v>588</v>
      </c>
    </row>
    <row r="338" spans="1:6">
      <c r="A338" s="312" t="s">
        <v>786</v>
      </c>
      <c r="B338" s="312"/>
      <c r="C338" s="137" t="s">
        <v>588</v>
      </c>
      <c r="D338" s="137" t="s">
        <v>588</v>
      </c>
      <c r="E338" s="137" t="s">
        <v>588</v>
      </c>
      <c r="F338" s="137" t="s">
        <v>588</v>
      </c>
    </row>
    <row r="339" spans="1:6">
      <c r="A339" s="312" t="s">
        <v>787</v>
      </c>
      <c r="B339" s="312"/>
      <c r="C339" s="137" t="s">
        <v>588</v>
      </c>
      <c r="D339" s="137" t="s">
        <v>588</v>
      </c>
      <c r="E339" s="137" t="s">
        <v>588</v>
      </c>
      <c r="F339" s="137" t="s">
        <v>588</v>
      </c>
    </row>
    <row r="340" spans="1:6">
      <c r="A340" s="312" t="s">
        <v>788</v>
      </c>
      <c r="B340" s="312"/>
      <c r="C340" s="137" t="s">
        <v>588</v>
      </c>
      <c r="D340" s="137" t="s">
        <v>588</v>
      </c>
      <c r="E340" s="137" t="s">
        <v>588</v>
      </c>
      <c r="F340" s="137" t="s">
        <v>588</v>
      </c>
    </row>
    <row r="341" spans="1:6">
      <c r="A341" s="312" t="s">
        <v>789</v>
      </c>
      <c r="B341" s="312"/>
      <c r="C341" s="137" t="s">
        <v>588</v>
      </c>
      <c r="D341" s="137" t="s">
        <v>588</v>
      </c>
      <c r="E341" s="137" t="s">
        <v>588</v>
      </c>
      <c r="F341" s="137" t="s">
        <v>588</v>
      </c>
    </row>
    <row r="342" spans="1:6">
      <c r="A342" s="312" t="s">
        <v>790</v>
      </c>
      <c r="B342" s="312"/>
      <c r="C342" s="137" t="s">
        <v>588</v>
      </c>
      <c r="D342" s="137" t="s">
        <v>588</v>
      </c>
      <c r="E342" s="137" t="s">
        <v>588</v>
      </c>
      <c r="F342" s="137" t="s">
        <v>588</v>
      </c>
    </row>
    <row r="343" spans="1:6">
      <c r="A343" s="312" t="s">
        <v>791</v>
      </c>
      <c r="B343" s="312"/>
      <c r="C343" s="137" t="s">
        <v>588</v>
      </c>
      <c r="D343" s="137" t="s">
        <v>588</v>
      </c>
      <c r="E343" s="137" t="s">
        <v>588</v>
      </c>
      <c r="F343" s="137" t="s">
        <v>588</v>
      </c>
    </row>
    <row r="344" spans="1:6">
      <c r="A344" s="312" t="s">
        <v>792</v>
      </c>
      <c r="B344" s="312"/>
      <c r="C344" s="137" t="s">
        <v>588</v>
      </c>
      <c r="D344" s="137" t="s">
        <v>588</v>
      </c>
      <c r="E344" s="137" t="s">
        <v>588</v>
      </c>
      <c r="F344" s="137" t="s">
        <v>588</v>
      </c>
    </row>
    <row r="345" spans="1:6">
      <c r="A345" s="309" t="s">
        <v>611</v>
      </c>
      <c r="B345" s="309"/>
      <c r="C345" s="137" t="s">
        <v>588</v>
      </c>
      <c r="D345" s="137" t="s">
        <v>588</v>
      </c>
      <c r="E345" s="110">
        <v>-6758</v>
      </c>
      <c r="F345" s="137" t="s">
        <v>588</v>
      </c>
    </row>
    <row r="347" spans="1:6">
      <c r="A347" s="78" t="s">
        <v>581</v>
      </c>
      <c r="B347" s="112" t="s">
        <v>776</v>
      </c>
      <c r="C347" s="308" t="s">
        <v>582</v>
      </c>
      <c r="D347" s="308"/>
      <c r="E347" s="308"/>
      <c r="F347" s="308"/>
    </row>
    <row r="348" spans="1:6" ht="33">
      <c r="A348" s="78" t="s">
        <v>583</v>
      </c>
      <c r="B348" s="112" t="s">
        <v>793</v>
      </c>
      <c r="C348" s="136" t="s">
        <v>585</v>
      </c>
      <c r="D348" s="136" t="s">
        <v>778</v>
      </c>
      <c r="E348" s="136" t="s">
        <v>602</v>
      </c>
      <c r="F348" s="136" t="s">
        <v>588</v>
      </c>
    </row>
    <row r="349" spans="1:6">
      <c r="A349" s="78" t="s">
        <v>589</v>
      </c>
      <c r="B349" s="112" t="s">
        <v>794</v>
      </c>
    </row>
    <row r="350" spans="1:6">
      <c r="A350" s="78" t="s">
        <v>591</v>
      </c>
      <c r="B350" s="112" t="s">
        <v>795</v>
      </c>
    </row>
    <row r="351" spans="1:6">
      <c r="A351" s="78" t="s">
        <v>593</v>
      </c>
      <c r="B351" s="112" t="s">
        <v>796</v>
      </c>
    </row>
    <row r="352" spans="1:6" ht="49.5">
      <c r="A352" s="78" t="s">
        <v>781</v>
      </c>
      <c r="B352" s="112" t="s">
        <v>797</v>
      </c>
    </row>
    <row r="353" spans="1:6">
      <c r="A353" s="308" t="s">
        <v>596</v>
      </c>
      <c r="B353" s="308"/>
    </row>
    <row r="354" spans="1:6">
      <c r="A354" s="309" t="s">
        <v>611</v>
      </c>
      <c r="B354" s="309"/>
      <c r="C354" s="137" t="s">
        <v>588</v>
      </c>
      <c r="D354" s="137" t="s">
        <v>588</v>
      </c>
      <c r="E354" s="110">
        <v>-1817937.4</v>
      </c>
      <c r="F354" s="137" t="s">
        <v>588</v>
      </c>
    </row>
    <row r="357" spans="1:6">
      <c r="A357" s="111" t="s">
        <v>576</v>
      </c>
      <c r="B357" s="311" t="s">
        <v>577</v>
      </c>
      <c r="C357" s="311"/>
      <c r="D357" s="311"/>
      <c r="E357" s="311"/>
      <c r="F357" s="311"/>
    </row>
    <row r="358" spans="1:6">
      <c r="A358" s="112" t="s">
        <v>798</v>
      </c>
      <c r="B358" s="312" t="s">
        <v>799</v>
      </c>
      <c r="C358" s="312"/>
      <c r="D358" s="312"/>
      <c r="E358" s="312"/>
      <c r="F358" s="312"/>
    </row>
    <row r="360" spans="1:6">
      <c r="A360" s="311" t="s">
        <v>580</v>
      </c>
      <c r="B360" s="311"/>
      <c r="C360" s="311"/>
      <c r="D360" s="311"/>
      <c r="E360" s="311"/>
      <c r="F360" s="311"/>
    </row>
    <row r="362" spans="1:6">
      <c r="A362" s="78" t="s">
        <v>581</v>
      </c>
      <c r="B362" s="112" t="s">
        <v>798</v>
      </c>
      <c r="C362" s="308" t="s">
        <v>582</v>
      </c>
      <c r="D362" s="308"/>
      <c r="E362" s="308"/>
      <c r="F362" s="308"/>
    </row>
    <row r="363" spans="1:6" ht="33">
      <c r="A363" s="78" t="s">
        <v>583</v>
      </c>
      <c r="B363" s="112" t="s">
        <v>600</v>
      </c>
      <c r="C363" s="136" t="s">
        <v>585</v>
      </c>
      <c r="D363" s="136" t="s">
        <v>778</v>
      </c>
      <c r="E363" s="136" t="s">
        <v>602</v>
      </c>
      <c r="F363" s="136" t="s">
        <v>588</v>
      </c>
    </row>
    <row r="364" spans="1:6" ht="51">
      <c r="A364" s="78" t="s">
        <v>589</v>
      </c>
      <c r="B364" s="112" t="s">
        <v>800</v>
      </c>
    </row>
    <row r="365" spans="1:6" ht="51">
      <c r="A365" s="78" t="s">
        <v>591</v>
      </c>
      <c r="B365" s="112" t="s">
        <v>801</v>
      </c>
    </row>
    <row r="366" spans="1:6">
      <c r="A366" s="78" t="s">
        <v>593</v>
      </c>
      <c r="B366" s="112" t="s">
        <v>594</v>
      </c>
    </row>
    <row r="367" spans="1:6" ht="49.5">
      <c r="A367" s="78" t="s">
        <v>679</v>
      </c>
      <c r="B367" s="112" t="s">
        <v>802</v>
      </c>
    </row>
    <row r="368" spans="1:6">
      <c r="A368" s="308" t="s">
        <v>596</v>
      </c>
      <c r="B368" s="308"/>
    </row>
    <row r="369" spans="1:6">
      <c r="A369" s="309" t="s">
        <v>611</v>
      </c>
      <c r="B369" s="309"/>
      <c r="C369" s="137" t="s">
        <v>588</v>
      </c>
      <c r="D369" s="137" t="s">
        <v>588</v>
      </c>
      <c r="E369" s="110">
        <v>-41642.9</v>
      </c>
      <c r="F369" s="137" t="s">
        <v>588</v>
      </c>
    </row>
    <row r="371" spans="1:6">
      <c r="A371" s="78" t="s">
        <v>581</v>
      </c>
      <c r="B371" s="112" t="s">
        <v>798</v>
      </c>
      <c r="C371" s="308" t="s">
        <v>582</v>
      </c>
      <c r="D371" s="308"/>
      <c r="E371" s="308"/>
      <c r="F371" s="308"/>
    </row>
    <row r="372" spans="1:6" ht="33">
      <c r="A372" s="78" t="s">
        <v>583</v>
      </c>
      <c r="B372" s="112" t="s">
        <v>803</v>
      </c>
      <c r="C372" s="136" t="s">
        <v>585</v>
      </c>
      <c r="D372" s="136" t="s">
        <v>778</v>
      </c>
      <c r="E372" s="136" t="s">
        <v>602</v>
      </c>
      <c r="F372" s="136" t="s">
        <v>588</v>
      </c>
    </row>
    <row r="373" spans="1:6" ht="25.5">
      <c r="A373" s="78" t="s">
        <v>589</v>
      </c>
      <c r="B373" s="112" t="s">
        <v>804</v>
      </c>
    </row>
    <row r="374" spans="1:6" ht="25.5">
      <c r="A374" s="78" t="s">
        <v>591</v>
      </c>
      <c r="B374" s="112" t="s">
        <v>805</v>
      </c>
    </row>
    <row r="375" spans="1:6" ht="25.5">
      <c r="A375" s="78" t="s">
        <v>593</v>
      </c>
      <c r="B375" s="112" t="s">
        <v>712</v>
      </c>
    </row>
    <row r="376" spans="1:6" ht="49.5">
      <c r="A376" s="78" t="s">
        <v>679</v>
      </c>
      <c r="B376" s="112" t="s">
        <v>775</v>
      </c>
    </row>
    <row r="377" spans="1:6">
      <c r="A377" s="308" t="s">
        <v>596</v>
      </c>
      <c r="B377" s="308"/>
    </row>
    <row r="378" spans="1:6">
      <c r="A378" s="312" t="s">
        <v>806</v>
      </c>
      <c r="B378" s="312"/>
      <c r="C378" s="137" t="s">
        <v>588</v>
      </c>
      <c r="D378" s="137" t="s">
        <v>588</v>
      </c>
      <c r="E378" s="138">
        <v>-2</v>
      </c>
      <c r="F378" s="137" t="s">
        <v>588</v>
      </c>
    </row>
    <row r="379" spans="1:6">
      <c r="A379" s="312" t="s">
        <v>808</v>
      </c>
      <c r="B379" s="312"/>
      <c r="C379" s="137" t="s">
        <v>588</v>
      </c>
      <c r="D379" s="137" t="s">
        <v>588</v>
      </c>
      <c r="E379" s="138">
        <v>-18</v>
      </c>
      <c r="F379" s="137" t="s">
        <v>588</v>
      </c>
    </row>
    <row r="380" spans="1:6" s="221" customFormat="1" ht="13.5">
      <c r="A380" s="312" t="s">
        <v>807</v>
      </c>
      <c r="B380" s="312"/>
      <c r="C380" s="131"/>
      <c r="D380" s="131"/>
      <c r="E380" s="211">
        <v>7</v>
      </c>
      <c r="F380" s="131"/>
    </row>
    <row r="381" spans="1:6">
      <c r="A381" s="309" t="s">
        <v>611</v>
      </c>
      <c r="B381" s="309"/>
      <c r="C381" s="137" t="s">
        <v>588</v>
      </c>
      <c r="D381" s="137" t="s">
        <v>588</v>
      </c>
      <c r="E381" s="110">
        <v>-1255.8</v>
      </c>
      <c r="F381" s="137" t="s">
        <v>588</v>
      </c>
    </row>
    <row r="384" spans="1:6" ht="33">
      <c r="E384" s="78" t="s">
        <v>1077</v>
      </c>
    </row>
    <row r="385" spans="1:6" ht="20.25">
      <c r="A385" s="310" t="s">
        <v>810</v>
      </c>
      <c r="B385" s="310"/>
      <c r="C385" s="310"/>
      <c r="D385" s="310"/>
      <c r="E385" s="310"/>
      <c r="F385" s="310"/>
    </row>
    <row r="386" spans="1:6">
      <c r="A386" s="311" t="s">
        <v>1070</v>
      </c>
      <c r="B386" s="311"/>
      <c r="C386" s="311"/>
      <c r="D386" s="311"/>
      <c r="E386" s="311"/>
      <c r="F386" s="311"/>
    </row>
    <row r="388" spans="1:6">
      <c r="A388" s="111" t="s">
        <v>576</v>
      </c>
      <c r="B388" s="311" t="s">
        <v>577</v>
      </c>
      <c r="C388" s="311"/>
      <c r="D388" s="311"/>
      <c r="E388" s="311"/>
      <c r="F388" s="311"/>
    </row>
    <row r="389" spans="1:6">
      <c r="A389" s="112" t="s">
        <v>811</v>
      </c>
      <c r="B389" s="312" t="s">
        <v>812</v>
      </c>
      <c r="C389" s="312"/>
      <c r="D389" s="312"/>
      <c r="E389" s="312"/>
      <c r="F389" s="312"/>
    </row>
    <row r="391" spans="1:6">
      <c r="A391" s="311" t="s">
        <v>580</v>
      </c>
      <c r="B391" s="311"/>
      <c r="C391" s="311"/>
      <c r="D391" s="311"/>
      <c r="E391" s="311"/>
      <c r="F391" s="311"/>
    </row>
    <row r="393" spans="1:6">
      <c r="A393" s="78" t="s">
        <v>581</v>
      </c>
      <c r="B393" s="112" t="s">
        <v>811</v>
      </c>
      <c r="C393" s="308" t="s">
        <v>582</v>
      </c>
      <c r="D393" s="308"/>
      <c r="E393" s="308"/>
      <c r="F393" s="308"/>
    </row>
    <row r="394" spans="1:6" ht="33">
      <c r="A394" s="78" t="s">
        <v>583</v>
      </c>
      <c r="B394" s="112" t="s">
        <v>727</v>
      </c>
      <c r="C394" s="136" t="s">
        <v>585</v>
      </c>
      <c r="D394" s="136" t="s">
        <v>601</v>
      </c>
      <c r="E394" s="136" t="s">
        <v>602</v>
      </c>
      <c r="F394" s="136" t="s">
        <v>588</v>
      </c>
    </row>
    <row r="395" spans="1:6" ht="38.25">
      <c r="A395" s="78" t="s">
        <v>589</v>
      </c>
      <c r="B395" s="112" t="s">
        <v>813</v>
      </c>
    </row>
    <row r="396" spans="1:6" ht="38.25">
      <c r="A396" s="78" t="s">
        <v>591</v>
      </c>
      <c r="B396" s="112" t="s">
        <v>814</v>
      </c>
    </row>
    <row r="397" spans="1:6">
      <c r="A397" s="78" t="s">
        <v>593</v>
      </c>
      <c r="B397" s="112" t="s">
        <v>669</v>
      </c>
    </row>
    <row r="398" spans="1:6" ht="33">
      <c r="A398" s="78" t="s">
        <v>670</v>
      </c>
      <c r="B398" s="112" t="s">
        <v>815</v>
      </c>
    </row>
    <row r="399" spans="1:6">
      <c r="A399" s="308" t="s">
        <v>596</v>
      </c>
      <c r="B399" s="308"/>
    </row>
    <row r="400" spans="1:6">
      <c r="A400" s="312" t="s">
        <v>816</v>
      </c>
      <c r="B400" s="312"/>
      <c r="C400" s="137" t="s">
        <v>588</v>
      </c>
      <c r="D400" s="137" t="s">
        <v>588</v>
      </c>
      <c r="E400" s="137">
        <v>-6</v>
      </c>
      <c r="F400" s="137" t="s">
        <v>588</v>
      </c>
    </row>
    <row r="401" spans="1:6">
      <c r="A401" s="309" t="s">
        <v>611</v>
      </c>
      <c r="B401" s="309"/>
      <c r="C401" s="137" t="s">
        <v>588</v>
      </c>
      <c r="D401" s="137" t="s">
        <v>588</v>
      </c>
      <c r="E401" s="110">
        <v>-2500</v>
      </c>
      <c r="F401" s="137" t="s">
        <v>588</v>
      </c>
    </row>
    <row r="404" spans="1:6" ht="33">
      <c r="E404" s="78" t="s">
        <v>1078</v>
      </c>
    </row>
    <row r="405" spans="1:6" ht="20.25">
      <c r="A405" s="310" t="s">
        <v>818</v>
      </c>
      <c r="B405" s="310"/>
      <c r="C405" s="310"/>
      <c r="D405" s="310"/>
      <c r="E405" s="310"/>
      <c r="F405" s="310"/>
    </row>
    <row r="406" spans="1:6">
      <c r="A406" s="311" t="s">
        <v>1070</v>
      </c>
      <c r="B406" s="311"/>
      <c r="C406" s="311"/>
      <c r="D406" s="311"/>
      <c r="E406" s="311"/>
      <c r="F406" s="311"/>
    </row>
    <row r="408" spans="1:6">
      <c r="A408" s="111" t="s">
        <v>576</v>
      </c>
      <c r="B408" s="311" t="s">
        <v>577</v>
      </c>
      <c r="C408" s="311"/>
      <c r="D408" s="311"/>
      <c r="E408" s="311"/>
      <c r="F408" s="311"/>
    </row>
    <row r="409" spans="1:6">
      <c r="A409" s="112" t="s">
        <v>819</v>
      </c>
      <c r="B409" s="312" t="s">
        <v>820</v>
      </c>
      <c r="C409" s="312"/>
      <c r="D409" s="312"/>
      <c r="E409" s="312"/>
      <c r="F409" s="312"/>
    </row>
    <row r="411" spans="1:6">
      <c r="A411" s="311" t="s">
        <v>580</v>
      </c>
      <c r="B411" s="311"/>
      <c r="C411" s="311"/>
      <c r="D411" s="311"/>
      <c r="E411" s="311"/>
      <c r="F411" s="311"/>
    </row>
    <row r="413" spans="1:6">
      <c r="A413" s="78" t="s">
        <v>581</v>
      </c>
      <c r="B413" s="112" t="s">
        <v>819</v>
      </c>
      <c r="C413" s="308" t="s">
        <v>582</v>
      </c>
      <c r="D413" s="308"/>
      <c r="E413" s="308"/>
      <c r="F413" s="308"/>
    </row>
    <row r="414" spans="1:6" ht="33">
      <c r="A414" s="78" t="s">
        <v>583</v>
      </c>
      <c r="B414" s="112" t="s">
        <v>600</v>
      </c>
      <c r="C414" s="136" t="s">
        <v>585</v>
      </c>
      <c r="D414" s="136" t="s">
        <v>601</v>
      </c>
      <c r="E414" s="136" t="s">
        <v>602</v>
      </c>
      <c r="F414" s="136" t="s">
        <v>588</v>
      </c>
    </row>
    <row r="415" spans="1:6" ht="38.25">
      <c r="A415" s="78" t="s">
        <v>589</v>
      </c>
      <c r="B415" s="112" t="s">
        <v>821</v>
      </c>
    </row>
    <row r="416" spans="1:6" ht="76.5">
      <c r="A416" s="78" t="s">
        <v>591</v>
      </c>
      <c r="B416" s="112" t="s">
        <v>822</v>
      </c>
    </row>
    <row r="417" spans="1:6">
      <c r="A417" s="78" t="s">
        <v>593</v>
      </c>
      <c r="B417" s="112" t="s">
        <v>594</v>
      </c>
    </row>
    <row r="418" spans="1:6" ht="49.5">
      <c r="A418" s="78" t="s">
        <v>595</v>
      </c>
      <c r="B418" s="112" t="s">
        <v>818</v>
      </c>
    </row>
    <row r="419" spans="1:6">
      <c r="A419" s="308" t="s">
        <v>596</v>
      </c>
      <c r="B419" s="308"/>
    </row>
    <row r="420" spans="1:6">
      <c r="A420" s="312" t="s">
        <v>823</v>
      </c>
      <c r="B420" s="312"/>
      <c r="C420" s="137" t="s">
        <v>588</v>
      </c>
      <c r="D420" s="137" t="s">
        <v>588</v>
      </c>
      <c r="E420" s="137" t="s">
        <v>588</v>
      </c>
      <c r="F420" s="137" t="s">
        <v>588</v>
      </c>
    </row>
    <row r="421" spans="1:6">
      <c r="A421" s="312" t="s">
        <v>824</v>
      </c>
      <c r="B421" s="312"/>
      <c r="C421" s="137" t="s">
        <v>588</v>
      </c>
      <c r="D421" s="137" t="s">
        <v>588</v>
      </c>
      <c r="E421" s="137" t="s">
        <v>588</v>
      </c>
      <c r="F421" s="137" t="s">
        <v>588</v>
      </c>
    </row>
    <row r="422" spans="1:6">
      <c r="A422" s="312" t="s">
        <v>825</v>
      </c>
      <c r="B422" s="312"/>
      <c r="C422" s="137" t="s">
        <v>588</v>
      </c>
      <c r="D422" s="137" t="s">
        <v>588</v>
      </c>
      <c r="E422" s="137" t="s">
        <v>588</v>
      </c>
      <c r="F422" s="137" t="s">
        <v>588</v>
      </c>
    </row>
    <row r="423" spans="1:6">
      <c r="A423" s="312" t="s">
        <v>826</v>
      </c>
      <c r="B423" s="312"/>
      <c r="C423" s="137" t="s">
        <v>588</v>
      </c>
      <c r="D423" s="137" t="s">
        <v>588</v>
      </c>
      <c r="E423" s="137" t="s">
        <v>588</v>
      </c>
      <c r="F423" s="137" t="s">
        <v>588</v>
      </c>
    </row>
    <row r="424" spans="1:6">
      <c r="A424" s="312" t="s">
        <v>827</v>
      </c>
      <c r="B424" s="312"/>
      <c r="C424" s="137" t="s">
        <v>588</v>
      </c>
      <c r="D424" s="137" t="s">
        <v>588</v>
      </c>
      <c r="E424" s="137" t="s">
        <v>588</v>
      </c>
      <c r="F424" s="137" t="s">
        <v>588</v>
      </c>
    </row>
    <row r="425" spans="1:6">
      <c r="A425" s="312" t="s">
        <v>828</v>
      </c>
      <c r="B425" s="312"/>
      <c r="C425" s="137" t="s">
        <v>588</v>
      </c>
      <c r="D425" s="137" t="s">
        <v>588</v>
      </c>
      <c r="E425" s="137" t="s">
        <v>588</v>
      </c>
      <c r="F425" s="137" t="s">
        <v>588</v>
      </c>
    </row>
    <row r="426" spans="1:6">
      <c r="A426" s="312" t="s">
        <v>607</v>
      </c>
      <c r="B426" s="312"/>
      <c r="C426" s="137" t="s">
        <v>588</v>
      </c>
      <c r="D426" s="137" t="s">
        <v>588</v>
      </c>
      <c r="E426" s="137" t="s">
        <v>588</v>
      </c>
      <c r="F426" s="137" t="s">
        <v>588</v>
      </c>
    </row>
    <row r="427" spans="1:6">
      <c r="A427" s="312" t="s">
        <v>829</v>
      </c>
      <c r="B427" s="312"/>
      <c r="C427" s="137" t="s">
        <v>588</v>
      </c>
      <c r="D427" s="137" t="s">
        <v>588</v>
      </c>
      <c r="E427" s="137" t="s">
        <v>588</v>
      </c>
      <c r="F427" s="137" t="s">
        <v>588</v>
      </c>
    </row>
    <row r="428" spans="1:6">
      <c r="A428" s="312" t="s">
        <v>830</v>
      </c>
      <c r="B428" s="312"/>
      <c r="C428" s="137" t="s">
        <v>588</v>
      </c>
      <c r="D428" s="137" t="s">
        <v>588</v>
      </c>
      <c r="E428" s="137" t="s">
        <v>588</v>
      </c>
      <c r="F428" s="137" t="s">
        <v>588</v>
      </c>
    </row>
    <row r="429" spans="1:6">
      <c r="A429" s="312" t="s">
        <v>831</v>
      </c>
      <c r="B429" s="312"/>
      <c r="C429" s="137" t="s">
        <v>588</v>
      </c>
      <c r="D429" s="137" t="s">
        <v>588</v>
      </c>
      <c r="E429" s="137" t="s">
        <v>588</v>
      </c>
      <c r="F429" s="137" t="s">
        <v>588</v>
      </c>
    </row>
    <row r="430" spans="1:6">
      <c r="A430" s="312" t="s">
        <v>832</v>
      </c>
      <c r="B430" s="312"/>
      <c r="C430" s="137" t="s">
        <v>588</v>
      </c>
      <c r="D430" s="137" t="s">
        <v>588</v>
      </c>
      <c r="E430" s="137" t="s">
        <v>588</v>
      </c>
      <c r="F430" s="137" t="s">
        <v>588</v>
      </c>
    </row>
    <row r="431" spans="1:6">
      <c r="A431" s="312" t="s">
        <v>833</v>
      </c>
      <c r="B431" s="312"/>
      <c r="C431" s="137" t="s">
        <v>588</v>
      </c>
      <c r="D431" s="137" t="s">
        <v>588</v>
      </c>
      <c r="E431" s="137" t="s">
        <v>588</v>
      </c>
      <c r="F431" s="137" t="s">
        <v>588</v>
      </c>
    </row>
    <row r="432" spans="1:6">
      <c r="A432" s="312" t="s">
        <v>834</v>
      </c>
      <c r="B432" s="312"/>
      <c r="C432" s="137" t="s">
        <v>588</v>
      </c>
      <c r="D432" s="137" t="s">
        <v>588</v>
      </c>
      <c r="E432" s="137" t="s">
        <v>588</v>
      </c>
      <c r="F432" s="137" t="s">
        <v>588</v>
      </c>
    </row>
    <row r="433" spans="1:6">
      <c r="A433" s="312" t="s">
        <v>680</v>
      </c>
      <c r="B433" s="312"/>
      <c r="C433" s="137" t="s">
        <v>588</v>
      </c>
      <c r="D433" s="137" t="s">
        <v>588</v>
      </c>
      <c r="E433" s="137" t="s">
        <v>588</v>
      </c>
      <c r="F433" s="137" t="s">
        <v>588</v>
      </c>
    </row>
    <row r="434" spans="1:6">
      <c r="A434" s="309" t="s">
        <v>611</v>
      </c>
      <c r="B434" s="309"/>
      <c r="C434" s="137" t="s">
        <v>588</v>
      </c>
      <c r="D434" s="137" t="s">
        <v>588</v>
      </c>
      <c r="E434" s="110">
        <v>-2139.6</v>
      </c>
      <c r="F434" s="137" t="s">
        <v>588</v>
      </c>
    </row>
    <row r="436" spans="1:6">
      <c r="A436" s="78" t="s">
        <v>581</v>
      </c>
      <c r="B436" s="112" t="s">
        <v>819</v>
      </c>
      <c r="C436" s="308" t="s">
        <v>582</v>
      </c>
      <c r="D436" s="308"/>
      <c r="E436" s="308"/>
      <c r="F436" s="308"/>
    </row>
    <row r="437" spans="1:6" ht="33">
      <c r="A437" s="78" t="s">
        <v>583</v>
      </c>
      <c r="B437" s="112" t="s">
        <v>629</v>
      </c>
      <c r="C437" s="136" t="s">
        <v>585</v>
      </c>
      <c r="D437" s="136" t="s">
        <v>601</v>
      </c>
      <c r="E437" s="136" t="s">
        <v>602</v>
      </c>
      <c r="F437" s="136" t="s">
        <v>588</v>
      </c>
    </row>
    <row r="438" spans="1:6" ht="25.5">
      <c r="A438" s="78" t="s">
        <v>589</v>
      </c>
      <c r="B438" s="112" t="s">
        <v>835</v>
      </c>
    </row>
    <row r="439" spans="1:6" ht="76.5">
      <c r="A439" s="78" t="s">
        <v>591</v>
      </c>
      <c r="B439" s="112" t="s">
        <v>836</v>
      </c>
    </row>
    <row r="440" spans="1:6">
      <c r="A440" s="78" t="s">
        <v>593</v>
      </c>
      <c r="B440" s="112" t="s">
        <v>594</v>
      </c>
    </row>
    <row r="441" spans="1:6" ht="49.5">
      <c r="A441" s="78" t="s">
        <v>595</v>
      </c>
      <c r="B441" s="112" t="s">
        <v>818</v>
      </c>
    </row>
    <row r="442" spans="1:6">
      <c r="A442" s="308" t="s">
        <v>596</v>
      </c>
      <c r="B442" s="308"/>
    </row>
    <row r="443" spans="1:6">
      <c r="A443" s="312" t="s">
        <v>837</v>
      </c>
      <c r="B443" s="312"/>
      <c r="C443" s="137" t="s">
        <v>588</v>
      </c>
      <c r="D443" s="137" t="s">
        <v>588</v>
      </c>
      <c r="E443" s="137" t="s">
        <v>588</v>
      </c>
      <c r="F443" s="137" t="s">
        <v>588</v>
      </c>
    </row>
    <row r="444" spans="1:6">
      <c r="A444" s="312" t="s">
        <v>838</v>
      </c>
      <c r="B444" s="312"/>
      <c r="C444" s="137" t="s">
        <v>588</v>
      </c>
      <c r="D444" s="137" t="s">
        <v>588</v>
      </c>
      <c r="E444" s="137" t="s">
        <v>588</v>
      </c>
      <c r="F444" s="137" t="s">
        <v>588</v>
      </c>
    </row>
    <row r="445" spans="1:6">
      <c r="A445" s="312" t="s">
        <v>839</v>
      </c>
      <c r="B445" s="312"/>
      <c r="C445" s="137" t="s">
        <v>588</v>
      </c>
      <c r="D445" s="137" t="s">
        <v>588</v>
      </c>
      <c r="E445" s="137" t="s">
        <v>588</v>
      </c>
      <c r="F445" s="137" t="s">
        <v>588</v>
      </c>
    </row>
    <row r="446" spans="1:6">
      <c r="A446" s="312" t="s">
        <v>840</v>
      </c>
      <c r="B446" s="312"/>
      <c r="C446" s="137" t="s">
        <v>588</v>
      </c>
      <c r="D446" s="137" t="s">
        <v>588</v>
      </c>
      <c r="E446" s="137" t="s">
        <v>588</v>
      </c>
      <c r="F446" s="137" t="s">
        <v>588</v>
      </c>
    </row>
    <row r="447" spans="1:6">
      <c r="A447" s="312" t="s">
        <v>841</v>
      </c>
      <c r="B447" s="312"/>
      <c r="C447" s="137" t="s">
        <v>588</v>
      </c>
      <c r="D447" s="137" t="s">
        <v>588</v>
      </c>
      <c r="E447" s="137" t="s">
        <v>588</v>
      </c>
      <c r="F447" s="137" t="s">
        <v>588</v>
      </c>
    </row>
    <row r="448" spans="1:6">
      <c r="A448" s="312" t="s">
        <v>842</v>
      </c>
      <c r="B448" s="312"/>
      <c r="C448" s="137" t="s">
        <v>588</v>
      </c>
      <c r="D448" s="137" t="s">
        <v>588</v>
      </c>
      <c r="E448" s="137" t="s">
        <v>588</v>
      </c>
      <c r="F448" s="137" t="s">
        <v>588</v>
      </c>
    </row>
    <row r="449" spans="1:6">
      <c r="A449" s="312" t="s">
        <v>843</v>
      </c>
      <c r="B449" s="312"/>
      <c r="C449" s="137" t="s">
        <v>588</v>
      </c>
      <c r="D449" s="137" t="s">
        <v>588</v>
      </c>
      <c r="E449" s="137" t="s">
        <v>588</v>
      </c>
      <c r="F449" s="137" t="s">
        <v>588</v>
      </c>
    </row>
    <row r="450" spans="1:6">
      <c r="A450" s="312" t="s">
        <v>844</v>
      </c>
      <c r="B450" s="312"/>
      <c r="C450" s="137" t="s">
        <v>588</v>
      </c>
      <c r="D450" s="137" t="s">
        <v>588</v>
      </c>
      <c r="E450" s="137" t="s">
        <v>588</v>
      </c>
      <c r="F450" s="137" t="s">
        <v>588</v>
      </c>
    </row>
    <row r="451" spans="1:6">
      <c r="A451" s="312" t="s">
        <v>845</v>
      </c>
      <c r="B451" s="312"/>
      <c r="C451" s="137" t="s">
        <v>588</v>
      </c>
      <c r="D451" s="137" t="s">
        <v>588</v>
      </c>
      <c r="E451" s="137" t="s">
        <v>588</v>
      </c>
      <c r="F451" s="137" t="s">
        <v>588</v>
      </c>
    </row>
    <row r="452" spans="1:6">
      <c r="A452" s="312" t="s">
        <v>846</v>
      </c>
      <c r="B452" s="312"/>
      <c r="C452" s="137" t="s">
        <v>588</v>
      </c>
      <c r="D452" s="137" t="s">
        <v>588</v>
      </c>
      <c r="E452" s="137" t="s">
        <v>588</v>
      </c>
      <c r="F452" s="137" t="s">
        <v>588</v>
      </c>
    </row>
    <row r="453" spans="1:6">
      <c r="A453" s="312" t="s">
        <v>847</v>
      </c>
      <c r="B453" s="312"/>
      <c r="C453" s="137" t="s">
        <v>588</v>
      </c>
      <c r="D453" s="137" t="s">
        <v>588</v>
      </c>
      <c r="E453" s="137" t="s">
        <v>588</v>
      </c>
      <c r="F453" s="137" t="s">
        <v>588</v>
      </c>
    </row>
    <row r="454" spans="1:6">
      <c r="A454" s="312" t="s">
        <v>848</v>
      </c>
      <c r="B454" s="312"/>
      <c r="C454" s="137" t="s">
        <v>588</v>
      </c>
      <c r="D454" s="137" t="s">
        <v>588</v>
      </c>
      <c r="E454" s="137" t="s">
        <v>588</v>
      </c>
      <c r="F454" s="137" t="s">
        <v>588</v>
      </c>
    </row>
    <row r="455" spans="1:6">
      <c r="A455" s="312" t="s">
        <v>849</v>
      </c>
      <c r="B455" s="312"/>
      <c r="C455" s="137" t="s">
        <v>588</v>
      </c>
      <c r="D455" s="137" t="s">
        <v>588</v>
      </c>
      <c r="E455" s="137" t="s">
        <v>588</v>
      </c>
      <c r="F455" s="137" t="s">
        <v>588</v>
      </c>
    </row>
    <row r="456" spans="1:6">
      <c r="A456" s="312" t="s">
        <v>850</v>
      </c>
      <c r="B456" s="312"/>
      <c r="C456" s="137" t="s">
        <v>588</v>
      </c>
      <c r="D456" s="137" t="s">
        <v>588</v>
      </c>
      <c r="E456" s="137" t="s">
        <v>588</v>
      </c>
      <c r="F456" s="137" t="s">
        <v>588</v>
      </c>
    </row>
    <row r="457" spans="1:6">
      <c r="A457" s="309" t="s">
        <v>611</v>
      </c>
      <c r="B457" s="309"/>
      <c r="C457" s="137" t="s">
        <v>588</v>
      </c>
      <c r="D457" s="137" t="s">
        <v>588</v>
      </c>
      <c r="E457" s="110">
        <v>-567.9</v>
      </c>
      <c r="F457" s="137" t="s">
        <v>588</v>
      </c>
    </row>
    <row r="459" spans="1:6">
      <c r="A459" s="78" t="s">
        <v>581</v>
      </c>
      <c r="B459" s="112" t="s">
        <v>819</v>
      </c>
      <c r="C459" s="308" t="s">
        <v>582</v>
      </c>
      <c r="D459" s="308"/>
      <c r="E459" s="308"/>
      <c r="F459" s="308"/>
    </row>
    <row r="460" spans="1:6" ht="33">
      <c r="A460" s="78" t="s">
        <v>583</v>
      </c>
      <c r="B460" s="112" t="s">
        <v>803</v>
      </c>
      <c r="C460" s="136" t="s">
        <v>585</v>
      </c>
      <c r="D460" s="136" t="s">
        <v>601</v>
      </c>
      <c r="E460" s="136" t="s">
        <v>602</v>
      </c>
      <c r="F460" s="136" t="s">
        <v>588</v>
      </c>
    </row>
    <row r="461" spans="1:6" ht="25.5">
      <c r="A461" s="78" t="s">
        <v>589</v>
      </c>
      <c r="B461" s="112" t="s">
        <v>851</v>
      </c>
    </row>
    <row r="462" spans="1:6" ht="38.25">
      <c r="A462" s="78" t="s">
        <v>591</v>
      </c>
      <c r="B462" s="112" t="s">
        <v>852</v>
      </c>
    </row>
    <row r="463" spans="1:6" ht="25.5">
      <c r="A463" s="78" t="s">
        <v>593</v>
      </c>
      <c r="B463" s="112" t="s">
        <v>712</v>
      </c>
    </row>
    <row r="464" spans="1:6" ht="49.5">
      <c r="A464" s="78" t="s">
        <v>853</v>
      </c>
      <c r="B464" s="112" t="s">
        <v>818</v>
      </c>
    </row>
    <row r="465" spans="1:6">
      <c r="A465" s="308" t="s">
        <v>596</v>
      </c>
      <c r="B465" s="308"/>
    </row>
    <row r="466" spans="1:6">
      <c r="A466" s="312" t="s">
        <v>854</v>
      </c>
      <c r="B466" s="312"/>
      <c r="C466" s="137" t="s">
        <v>588</v>
      </c>
      <c r="D466" s="137" t="s">
        <v>588</v>
      </c>
      <c r="E466" s="137" t="s">
        <v>588</v>
      </c>
      <c r="F466" s="137" t="s">
        <v>588</v>
      </c>
    </row>
    <row r="467" spans="1:6">
      <c r="A467" s="312" t="s">
        <v>807</v>
      </c>
      <c r="B467" s="312"/>
      <c r="C467" s="137" t="s">
        <v>588</v>
      </c>
      <c r="D467" s="137" t="s">
        <v>588</v>
      </c>
      <c r="E467" s="137" t="s">
        <v>588</v>
      </c>
      <c r="F467" s="137" t="s">
        <v>588</v>
      </c>
    </row>
    <row r="468" spans="1:6">
      <c r="A468" s="309" t="s">
        <v>611</v>
      </c>
      <c r="B468" s="309"/>
      <c r="C468" s="137" t="s">
        <v>588</v>
      </c>
      <c r="D468" s="137" t="s">
        <v>588</v>
      </c>
      <c r="E468" s="110">
        <v>-1951.2</v>
      </c>
      <c r="F468" s="137" t="s">
        <v>588</v>
      </c>
    </row>
    <row r="471" spans="1:6" ht="33">
      <c r="E471" s="78" t="s">
        <v>1079</v>
      </c>
    </row>
    <row r="472" spans="1:6" ht="20.25">
      <c r="A472" s="310" t="s">
        <v>856</v>
      </c>
      <c r="B472" s="310"/>
      <c r="C472" s="310"/>
      <c r="D472" s="310"/>
      <c r="E472" s="310"/>
      <c r="F472" s="310"/>
    </row>
    <row r="473" spans="1:6">
      <c r="A473" s="311" t="s">
        <v>1070</v>
      </c>
      <c r="B473" s="311"/>
      <c r="C473" s="311"/>
      <c r="D473" s="311"/>
      <c r="E473" s="311"/>
      <c r="F473" s="311"/>
    </row>
    <row r="475" spans="1:6">
      <c r="A475" s="111" t="s">
        <v>576</v>
      </c>
      <c r="B475" s="311" t="s">
        <v>577</v>
      </c>
      <c r="C475" s="311"/>
      <c r="D475" s="311"/>
      <c r="E475" s="311"/>
      <c r="F475" s="311"/>
    </row>
    <row r="476" spans="1:6">
      <c r="A476" s="112" t="s">
        <v>857</v>
      </c>
      <c r="B476" s="312" t="s">
        <v>858</v>
      </c>
      <c r="C476" s="312"/>
      <c r="D476" s="312"/>
      <c r="E476" s="312"/>
      <c r="F476" s="312"/>
    </row>
    <row r="478" spans="1:6">
      <c r="A478" s="311" t="s">
        <v>580</v>
      </c>
      <c r="B478" s="311"/>
      <c r="C478" s="311"/>
      <c r="D478" s="311"/>
      <c r="E478" s="311"/>
      <c r="F478" s="311"/>
    </row>
    <row r="480" spans="1:6">
      <c r="A480" s="78" t="s">
        <v>581</v>
      </c>
      <c r="B480" s="112" t="s">
        <v>857</v>
      </c>
      <c r="C480" s="308" t="s">
        <v>582</v>
      </c>
      <c r="D480" s="308"/>
      <c r="E480" s="308"/>
      <c r="F480" s="308"/>
    </row>
    <row r="481" spans="1:6" ht="33">
      <c r="A481" s="78" t="s">
        <v>583</v>
      </c>
      <c r="B481" s="112" t="s">
        <v>600</v>
      </c>
      <c r="C481" s="136" t="s">
        <v>585</v>
      </c>
      <c r="D481" s="136" t="s">
        <v>601</v>
      </c>
      <c r="E481" s="136" t="s">
        <v>602</v>
      </c>
      <c r="F481" s="136" t="s">
        <v>588</v>
      </c>
    </row>
    <row r="482" spans="1:6" ht="38.25">
      <c r="A482" s="78" t="s">
        <v>589</v>
      </c>
      <c r="B482" s="112" t="s">
        <v>859</v>
      </c>
    </row>
    <row r="483" spans="1:6" ht="51">
      <c r="A483" s="78" t="s">
        <v>591</v>
      </c>
      <c r="B483" s="112" t="s">
        <v>860</v>
      </c>
    </row>
    <row r="484" spans="1:6">
      <c r="A484" s="78" t="s">
        <v>593</v>
      </c>
      <c r="B484" s="112" t="s">
        <v>594</v>
      </c>
    </row>
    <row r="485" spans="1:6" ht="49.5">
      <c r="A485" s="78" t="s">
        <v>595</v>
      </c>
      <c r="B485" s="112" t="s">
        <v>861</v>
      </c>
    </row>
    <row r="486" spans="1:6">
      <c r="A486" s="308" t="s">
        <v>596</v>
      </c>
      <c r="B486" s="308"/>
    </row>
    <row r="487" spans="1:6">
      <c r="A487" s="309" t="s">
        <v>611</v>
      </c>
      <c r="B487" s="309"/>
      <c r="C487" s="137" t="s">
        <v>588</v>
      </c>
      <c r="D487" s="137" t="s">
        <v>588</v>
      </c>
      <c r="E487" s="110">
        <v>-1200</v>
      </c>
      <c r="F487" s="137" t="s">
        <v>588</v>
      </c>
    </row>
    <row r="490" spans="1:6" ht="33">
      <c r="E490" s="78" t="s">
        <v>1080</v>
      </c>
    </row>
    <row r="491" spans="1:6" ht="20.25">
      <c r="A491" s="310" t="s">
        <v>863</v>
      </c>
      <c r="B491" s="310"/>
      <c r="C491" s="310"/>
      <c r="D491" s="310"/>
      <c r="E491" s="310"/>
      <c r="F491" s="310"/>
    </row>
    <row r="492" spans="1:6">
      <c r="A492" s="311" t="s">
        <v>1070</v>
      </c>
      <c r="B492" s="311"/>
      <c r="C492" s="311"/>
      <c r="D492" s="311"/>
      <c r="E492" s="311"/>
      <c r="F492" s="311"/>
    </row>
    <row r="494" spans="1:6">
      <c r="A494" s="111" t="s">
        <v>576</v>
      </c>
      <c r="B494" s="311" t="s">
        <v>577</v>
      </c>
      <c r="C494" s="311"/>
      <c r="D494" s="311"/>
      <c r="E494" s="311"/>
      <c r="F494" s="311"/>
    </row>
    <row r="495" spans="1:6">
      <c r="A495" s="112" t="s">
        <v>864</v>
      </c>
      <c r="B495" s="312" t="s">
        <v>865</v>
      </c>
      <c r="C495" s="312"/>
      <c r="D495" s="312"/>
      <c r="E495" s="312"/>
      <c r="F495" s="312"/>
    </row>
    <row r="497" spans="1:6">
      <c r="A497" s="311" t="s">
        <v>580</v>
      </c>
      <c r="B497" s="311"/>
      <c r="C497" s="311"/>
      <c r="D497" s="311"/>
      <c r="E497" s="311"/>
      <c r="F497" s="311"/>
    </row>
    <row r="499" spans="1:6">
      <c r="A499" s="78" t="s">
        <v>581</v>
      </c>
      <c r="B499" s="112" t="s">
        <v>864</v>
      </c>
      <c r="C499" s="308" t="s">
        <v>582</v>
      </c>
      <c r="D499" s="308"/>
      <c r="E499" s="308"/>
      <c r="F499" s="308"/>
    </row>
    <row r="500" spans="1:6" ht="33">
      <c r="A500" s="78" t="s">
        <v>583</v>
      </c>
      <c r="B500" s="112" t="s">
        <v>600</v>
      </c>
      <c r="C500" s="136" t="s">
        <v>585</v>
      </c>
      <c r="D500" s="136" t="s">
        <v>601</v>
      </c>
      <c r="E500" s="136" t="s">
        <v>602</v>
      </c>
      <c r="F500" s="136" t="s">
        <v>588</v>
      </c>
    </row>
    <row r="501" spans="1:6" ht="51">
      <c r="A501" s="78" t="s">
        <v>589</v>
      </c>
      <c r="B501" s="112" t="s">
        <v>866</v>
      </c>
    </row>
    <row r="502" spans="1:6" ht="63.75">
      <c r="A502" s="78" t="s">
        <v>591</v>
      </c>
      <c r="B502" s="112" t="s">
        <v>867</v>
      </c>
    </row>
    <row r="503" spans="1:6">
      <c r="A503" s="78" t="s">
        <v>593</v>
      </c>
      <c r="B503" s="112" t="s">
        <v>594</v>
      </c>
    </row>
    <row r="504" spans="1:6" ht="49.5">
      <c r="A504" s="78" t="s">
        <v>595</v>
      </c>
      <c r="B504" s="112" t="s">
        <v>868</v>
      </c>
    </row>
    <row r="505" spans="1:6">
      <c r="A505" s="308" t="s">
        <v>596</v>
      </c>
      <c r="B505" s="308"/>
    </row>
    <row r="506" spans="1:6">
      <c r="A506" s="309" t="s">
        <v>611</v>
      </c>
      <c r="B506" s="309"/>
      <c r="C506" s="137" t="s">
        <v>588</v>
      </c>
      <c r="D506" s="137" t="s">
        <v>588</v>
      </c>
      <c r="E506" s="110">
        <v>-13150</v>
      </c>
      <c r="F506" s="137" t="s">
        <v>588</v>
      </c>
    </row>
    <row r="509" spans="1:6" ht="33">
      <c r="E509" s="78" t="s">
        <v>1081</v>
      </c>
    </row>
    <row r="510" spans="1:6" ht="20.25">
      <c r="A510" s="310" t="s">
        <v>870</v>
      </c>
      <c r="B510" s="310"/>
      <c r="C510" s="310"/>
      <c r="D510" s="310"/>
      <c r="E510" s="310"/>
      <c r="F510" s="310"/>
    </row>
    <row r="511" spans="1:6">
      <c r="A511" s="311" t="s">
        <v>1070</v>
      </c>
      <c r="B511" s="311"/>
      <c r="C511" s="311"/>
      <c r="D511" s="311"/>
      <c r="E511" s="311"/>
      <c r="F511" s="311"/>
    </row>
    <row r="513" spans="1:6">
      <c r="A513" s="111" t="s">
        <v>576</v>
      </c>
      <c r="B513" s="311" t="s">
        <v>577</v>
      </c>
      <c r="C513" s="311"/>
      <c r="D513" s="311"/>
      <c r="E513" s="311"/>
      <c r="F513" s="311"/>
    </row>
    <row r="514" spans="1:6">
      <c r="A514" s="112" t="s">
        <v>871</v>
      </c>
      <c r="B514" s="312" t="s">
        <v>872</v>
      </c>
      <c r="C514" s="312"/>
      <c r="D514" s="312"/>
      <c r="E514" s="312"/>
      <c r="F514" s="312"/>
    </row>
    <row r="516" spans="1:6">
      <c r="A516" s="311" t="s">
        <v>580</v>
      </c>
      <c r="B516" s="311"/>
      <c r="C516" s="311"/>
      <c r="D516" s="311"/>
      <c r="E516" s="311"/>
      <c r="F516" s="311"/>
    </row>
    <row r="518" spans="1:6">
      <c r="A518" s="78" t="s">
        <v>581</v>
      </c>
      <c r="B518" s="112" t="s">
        <v>871</v>
      </c>
      <c r="C518" s="308" t="s">
        <v>582</v>
      </c>
      <c r="D518" s="308"/>
      <c r="E518" s="308"/>
      <c r="F518" s="308"/>
    </row>
    <row r="519" spans="1:6" ht="33">
      <c r="A519" s="78" t="s">
        <v>583</v>
      </c>
      <c r="B519" s="112" t="s">
        <v>600</v>
      </c>
      <c r="C519" s="136" t="s">
        <v>585</v>
      </c>
      <c r="D519" s="136" t="s">
        <v>601</v>
      </c>
      <c r="E519" s="136" t="s">
        <v>873</v>
      </c>
      <c r="F519" s="136" t="s">
        <v>588</v>
      </c>
    </row>
    <row r="520" spans="1:6" ht="25.5">
      <c r="A520" s="78" t="s">
        <v>589</v>
      </c>
      <c r="B520" s="112" t="s">
        <v>874</v>
      </c>
    </row>
    <row r="521" spans="1:6" ht="76.5">
      <c r="A521" s="78" t="s">
        <v>591</v>
      </c>
      <c r="B521" s="112" t="s">
        <v>875</v>
      </c>
    </row>
    <row r="522" spans="1:6">
      <c r="A522" s="78" t="s">
        <v>593</v>
      </c>
      <c r="B522" s="112" t="s">
        <v>594</v>
      </c>
    </row>
    <row r="523" spans="1:6" ht="49.5">
      <c r="A523" s="78" t="s">
        <v>679</v>
      </c>
      <c r="B523" s="112" t="s">
        <v>870</v>
      </c>
    </row>
    <row r="524" spans="1:6">
      <c r="A524" s="308" t="s">
        <v>596</v>
      </c>
      <c r="B524" s="308"/>
    </row>
    <row r="525" spans="1:6">
      <c r="A525" s="309" t="s">
        <v>611</v>
      </c>
      <c r="B525" s="309"/>
      <c r="C525" s="137" t="s">
        <v>588</v>
      </c>
      <c r="D525" s="137" t="s">
        <v>588</v>
      </c>
      <c r="E525" s="110">
        <v>-4482</v>
      </c>
      <c r="F525" s="137" t="s">
        <v>588</v>
      </c>
    </row>
    <row r="528" spans="1:6" ht="33">
      <c r="E528" s="78" t="s">
        <v>1082</v>
      </c>
    </row>
    <row r="529" spans="1:6" ht="20.25">
      <c r="A529" s="310" t="s">
        <v>1083</v>
      </c>
      <c r="B529" s="310"/>
      <c r="C529" s="310"/>
      <c r="D529" s="310"/>
      <c r="E529" s="310"/>
      <c r="F529" s="310"/>
    </row>
    <row r="530" spans="1:6">
      <c r="A530" s="311" t="s">
        <v>1070</v>
      </c>
      <c r="B530" s="311"/>
      <c r="C530" s="311"/>
      <c r="D530" s="311"/>
      <c r="E530" s="311"/>
      <c r="F530" s="311"/>
    </row>
    <row r="532" spans="1:6">
      <c r="A532" s="111" t="s">
        <v>576</v>
      </c>
      <c r="B532" s="311" t="s">
        <v>577</v>
      </c>
      <c r="C532" s="311"/>
      <c r="D532" s="311"/>
      <c r="E532" s="311"/>
      <c r="F532" s="311"/>
    </row>
    <row r="533" spans="1:6">
      <c r="A533" s="112" t="s">
        <v>743</v>
      </c>
      <c r="B533" s="312" t="s">
        <v>744</v>
      </c>
      <c r="C533" s="312"/>
      <c r="D533" s="312"/>
      <c r="E533" s="312"/>
      <c r="F533" s="312"/>
    </row>
    <row r="535" spans="1:6">
      <c r="A535" s="311" t="s">
        <v>580</v>
      </c>
      <c r="B535" s="311"/>
      <c r="C535" s="311"/>
      <c r="D535" s="311"/>
      <c r="E535" s="311"/>
      <c r="F535" s="311"/>
    </row>
    <row r="537" spans="1:6">
      <c r="A537" s="78" t="s">
        <v>581</v>
      </c>
      <c r="B537" s="112" t="s">
        <v>743</v>
      </c>
      <c r="C537" s="308" t="s">
        <v>582</v>
      </c>
      <c r="D537" s="308"/>
      <c r="E537" s="308"/>
      <c r="F537" s="308"/>
    </row>
    <row r="538" spans="1:6" ht="33">
      <c r="A538" s="78" t="s">
        <v>583</v>
      </c>
      <c r="B538" s="112" t="s">
        <v>600</v>
      </c>
      <c r="C538" s="136" t="s">
        <v>585</v>
      </c>
      <c r="D538" s="136" t="s">
        <v>601</v>
      </c>
      <c r="E538" s="136" t="s">
        <v>602</v>
      </c>
      <c r="F538" s="136" t="s">
        <v>588</v>
      </c>
    </row>
    <row r="539" spans="1:6" ht="38.25">
      <c r="A539" s="78" t="s">
        <v>589</v>
      </c>
      <c r="B539" s="112" t="s">
        <v>744</v>
      </c>
    </row>
    <row r="540" spans="1:6" ht="51">
      <c r="A540" s="78" t="s">
        <v>591</v>
      </c>
      <c r="B540" s="112" t="s">
        <v>745</v>
      </c>
    </row>
    <row r="541" spans="1:6">
      <c r="A541" s="78" t="s">
        <v>593</v>
      </c>
      <c r="B541" s="112" t="s">
        <v>594</v>
      </c>
    </row>
    <row r="542" spans="1:6" ht="49.5">
      <c r="A542" s="78" t="s">
        <v>679</v>
      </c>
      <c r="B542" s="112" t="s">
        <v>746</v>
      </c>
    </row>
    <row r="543" spans="1:6">
      <c r="A543" s="308" t="s">
        <v>596</v>
      </c>
      <c r="B543" s="308"/>
    </row>
    <row r="544" spans="1:6">
      <c r="A544" s="309" t="s">
        <v>611</v>
      </c>
      <c r="B544" s="309"/>
      <c r="C544" s="137" t="s">
        <v>588</v>
      </c>
      <c r="D544" s="137" t="s">
        <v>588</v>
      </c>
      <c r="E544" s="110">
        <v>-1000</v>
      </c>
      <c r="F544" s="137" t="s">
        <v>588</v>
      </c>
    </row>
    <row r="547" spans="1:6" ht="33">
      <c r="E547" s="78" t="s">
        <v>1084</v>
      </c>
    </row>
    <row r="548" spans="1:6" ht="20.25">
      <c r="A548" s="310" t="s">
        <v>877</v>
      </c>
      <c r="B548" s="310"/>
      <c r="C548" s="310"/>
      <c r="D548" s="310"/>
      <c r="E548" s="310"/>
      <c r="F548" s="310"/>
    </row>
    <row r="549" spans="1:6">
      <c r="A549" s="311" t="s">
        <v>1070</v>
      </c>
      <c r="B549" s="311"/>
      <c r="C549" s="311"/>
      <c r="D549" s="311"/>
      <c r="E549" s="311"/>
      <c r="F549" s="311"/>
    </row>
    <row r="551" spans="1:6">
      <c r="A551" s="111" t="s">
        <v>576</v>
      </c>
      <c r="B551" s="311" t="s">
        <v>577</v>
      </c>
      <c r="C551" s="311"/>
      <c r="D551" s="311"/>
      <c r="E551" s="311"/>
      <c r="F551" s="311"/>
    </row>
    <row r="552" spans="1:6">
      <c r="A552" s="112" t="s">
        <v>878</v>
      </c>
      <c r="B552" s="312" t="s">
        <v>879</v>
      </c>
      <c r="C552" s="312"/>
      <c r="D552" s="312"/>
      <c r="E552" s="312"/>
      <c r="F552" s="312"/>
    </row>
    <row r="554" spans="1:6">
      <c r="A554" s="311" t="s">
        <v>580</v>
      </c>
      <c r="B554" s="311"/>
      <c r="C554" s="311"/>
      <c r="D554" s="311"/>
      <c r="E554" s="311"/>
      <c r="F554" s="311"/>
    </row>
    <row r="556" spans="1:6">
      <c r="A556" s="78" t="s">
        <v>581</v>
      </c>
      <c r="B556" s="112" t="s">
        <v>878</v>
      </c>
      <c r="C556" s="308" t="s">
        <v>582</v>
      </c>
      <c r="D556" s="308"/>
      <c r="E556" s="308"/>
      <c r="F556" s="308"/>
    </row>
    <row r="557" spans="1:6" ht="33">
      <c r="A557" s="78" t="s">
        <v>583</v>
      </c>
      <c r="B557" s="112" t="s">
        <v>600</v>
      </c>
      <c r="C557" s="136" t="s">
        <v>585</v>
      </c>
      <c r="D557" s="136" t="s">
        <v>601</v>
      </c>
      <c r="E557" s="136" t="s">
        <v>602</v>
      </c>
      <c r="F557" s="136" t="s">
        <v>588</v>
      </c>
    </row>
    <row r="558" spans="1:6" ht="38.25">
      <c r="A558" s="78" t="s">
        <v>589</v>
      </c>
      <c r="B558" s="112" t="s">
        <v>880</v>
      </c>
    </row>
    <row r="559" spans="1:6" ht="76.5">
      <c r="A559" s="78" t="s">
        <v>591</v>
      </c>
      <c r="B559" s="112" t="s">
        <v>881</v>
      </c>
    </row>
    <row r="560" spans="1:6">
      <c r="A560" s="78" t="s">
        <v>593</v>
      </c>
      <c r="B560" s="112" t="s">
        <v>594</v>
      </c>
    </row>
    <row r="561" spans="1:6" ht="49.5">
      <c r="A561" s="78" t="s">
        <v>617</v>
      </c>
      <c r="B561" s="112" t="s">
        <v>882</v>
      </c>
    </row>
    <row r="562" spans="1:6">
      <c r="A562" s="308" t="s">
        <v>596</v>
      </c>
      <c r="B562" s="308"/>
    </row>
    <row r="563" spans="1:6">
      <c r="A563" s="312" t="s">
        <v>883</v>
      </c>
      <c r="B563" s="312"/>
      <c r="C563" s="137" t="s">
        <v>588</v>
      </c>
      <c r="D563" s="137" t="s">
        <v>588</v>
      </c>
      <c r="E563" s="137" t="s">
        <v>588</v>
      </c>
      <c r="F563" s="137" t="s">
        <v>588</v>
      </c>
    </row>
    <row r="564" spans="1:6">
      <c r="A564" s="312" t="s">
        <v>884</v>
      </c>
      <c r="B564" s="312"/>
      <c r="C564" s="137" t="s">
        <v>588</v>
      </c>
      <c r="D564" s="137" t="s">
        <v>588</v>
      </c>
      <c r="E564" s="137" t="s">
        <v>588</v>
      </c>
      <c r="F564" s="137" t="s">
        <v>588</v>
      </c>
    </row>
    <row r="565" spans="1:6">
      <c r="A565" s="312" t="s">
        <v>885</v>
      </c>
      <c r="B565" s="312"/>
      <c r="C565" s="137" t="s">
        <v>588</v>
      </c>
      <c r="D565" s="137" t="s">
        <v>588</v>
      </c>
      <c r="E565" s="137" t="s">
        <v>588</v>
      </c>
      <c r="F565" s="137" t="s">
        <v>588</v>
      </c>
    </row>
    <row r="566" spans="1:6">
      <c r="A566" s="312" t="s">
        <v>886</v>
      </c>
      <c r="B566" s="312"/>
      <c r="C566" s="137" t="s">
        <v>588</v>
      </c>
      <c r="D566" s="137" t="s">
        <v>588</v>
      </c>
      <c r="E566" s="137" t="s">
        <v>588</v>
      </c>
      <c r="F566" s="137" t="s">
        <v>588</v>
      </c>
    </row>
    <row r="567" spans="1:6">
      <c r="A567" s="312" t="s">
        <v>887</v>
      </c>
      <c r="B567" s="312"/>
      <c r="C567" s="137" t="s">
        <v>588</v>
      </c>
      <c r="D567" s="137" t="s">
        <v>588</v>
      </c>
      <c r="E567" s="137" t="s">
        <v>588</v>
      </c>
      <c r="F567" s="137" t="s">
        <v>588</v>
      </c>
    </row>
    <row r="568" spans="1:6">
      <c r="A568" s="312" t="s">
        <v>888</v>
      </c>
      <c r="B568" s="312"/>
      <c r="C568" s="137" t="s">
        <v>588</v>
      </c>
      <c r="D568" s="137" t="s">
        <v>588</v>
      </c>
      <c r="E568" s="137" t="s">
        <v>588</v>
      </c>
      <c r="F568" s="137" t="s">
        <v>588</v>
      </c>
    </row>
    <row r="569" spans="1:6">
      <c r="A569" s="312" t="s">
        <v>889</v>
      </c>
      <c r="B569" s="312"/>
      <c r="C569" s="137" t="s">
        <v>588</v>
      </c>
      <c r="D569" s="137" t="s">
        <v>588</v>
      </c>
      <c r="E569" s="137" t="s">
        <v>588</v>
      </c>
      <c r="F569" s="137" t="s">
        <v>588</v>
      </c>
    </row>
    <row r="570" spans="1:6">
      <c r="A570" s="312" t="s">
        <v>890</v>
      </c>
      <c r="B570" s="312"/>
      <c r="C570" s="137" t="s">
        <v>588</v>
      </c>
      <c r="D570" s="137" t="s">
        <v>588</v>
      </c>
      <c r="E570" s="137" t="s">
        <v>588</v>
      </c>
      <c r="F570" s="137" t="s">
        <v>588</v>
      </c>
    </row>
    <row r="571" spans="1:6">
      <c r="A571" s="312" t="s">
        <v>891</v>
      </c>
      <c r="B571" s="312"/>
      <c r="C571" s="137" t="s">
        <v>588</v>
      </c>
      <c r="D571" s="137" t="s">
        <v>588</v>
      </c>
      <c r="E571" s="137" t="s">
        <v>588</v>
      </c>
      <c r="F571" s="137" t="s">
        <v>588</v>
      </c>
    </row>
    <row r="572" spans="1:6">
      <c r="A572" s="312" t="s">
        <v>680</v>
      </c>
      <c r="B572" s="312"/>
      <c r="C572" s="137" t="s">
        <v>588</v>
      </c>
      <c r="D572" s="137" t="s">
        <v>588</v>
      </c>
      <c r="E572" s="137" t="s">
        <v>588</v>
      </c>
      <c r="F572" s="137" t="s">
        <v>588</v>
      </c>
    </row>
    <row r="573" spans="1:6">
      <c r="A573" s="309" t="s">
        <v>892</v>
      </c>
      <c r="B573" s="309"/>
      <c r="C573" s="137" t="s">
        <v>588</v>
      </c>
      <c r="D573" s="137" t="s">
        <v>588</v>
      </c>
      <c r="E573" s="110">
        <v>-127123.5</v>
      </c>
      <c r="F573" s="137" t="s">
        <v>588</v>
      </c>
    </row>
    <row r="575" spans="1:6">
      <c r="A575" s="78" t="s">
        <v>581</v>
      </c>
      <c r="B575" s="112" t="s">
        <v>878</v>
      </c>
      <c r="C575" s="308" t="s">
        <v>582</v>
      </c>
      <c r="D575" s="308"/>
      <c r="E575" s="308"/>
      <c r="F575" s="308"/>
    </row>
    <row r="576" spans="1:6" ht="33">
      <c r="A576" s="78" t="s">
        <v>583</v>
      </c>
      <c r="B576" s="112" t="s">
        <v>629</v>
      </c>
      <c r="C576" s="136" t="s">
        <v>585</v>
      </c>
      <c r="D576" s="136" t="s">
        <v>601</v>
      </c>
      <c r="E576" s="136" t="s">
        <v>602</v>
      </c>
      <c r="F576" s="136" t="s">
        <v>588</v>
      </c>
    </row>
    <row r="577" spans="1:6" ht="25.5">
      <c r="A577" s="78" t="s">
        <v>589</v>
      </c>
      <c r="B577" s="112" t="s">
        <v>893</v>
      </c>
    </row>
    <row r="578" spans="1:6" ht="38.25">
      <c r="A578" s="78" t="s">
        <v>591</v>
      </c>
      <c r="B578" s="112" t="s">
        <v>894</v>
      </c>
    </row>
    <row r="579" spans="1:6">
      <c r="A579" s="78" t="s">
        <v>593</v>
      </c>
      <c r="B579" s="112" t="s">
        <v>594</v>
      </c>
    </row>
    <row r="580" spans="1:6" ht="49.5">
      <c r="A580" s="78" t="s">
        <v>617</v>
      </c>
      <c r="B580" s="112" t="s">
        <v>895</v>
      </c>
    </row>
    <row r="581" spans="1:6">
      <c r="A581" s="308" t="s">
        <v>596</v>
      </c>
      <c r="B581" s="308"/>
    </row>
    <row r="582" spans="1:6">
      <c r="A582" s="312" t="s">
        <v>896</v>
      </c>
      <c r="B582" s="312"/>
      <c r="C582" s="137" t="s">
        <v>588</v>
      </c>
      <c r="D582" s="137" t="s">
        <v>588</v>
      </c>
      <c r="E582" s="137" t="s">
        <v>588</v>
      </c>
      <c r="F582" s="137" t="s">
        <v>588</v>
      </c>
    </row>
    <row r="583" spans="1:6">
      <c r="A583" s="312" t="s">
        <v>897</v>
      </c>
      <c r="B583" s="312"/>
      <c r="C583" s="137" t="s">
        <v>588</v>
      </c>
      <c r="D583" s="137" t="s">
        <v>588</v>
      </c>
      <c r="E583" s="137" t="s">
        <v>588</v>
      </c>
      <c r="F583" s="137" t="s">
        <v>588</v>
      </c>
    </row>
    <row r="584" spans="1:6">
      <c r="A584" s="312" t="s">
        <v>898</v>
      </c>
      <c r="B584" s="312"/>
      <c r="C584" s="137" t="s">
        <v>588</v>
      </c>
      <c r="D584" s="137" t="s">
        <v>588</v>
      </c>
      <c r="E584" s="137" t="s">
        <v>588</v>
      </c>
      <c r="F584" s="137" t="s">
        <v>588</v>
      </c>
    </row>
    <row r="585" spans="1:6">
      <c r="A585" s="309" t="s">
        <v>892</v>
      </c>
      <c r="B585" s="309"/>
      <c r="C585" s="137" t="s">
        <v>588</v>
      </c>
      <c r="D585" s="137" t="s">
        <v>588</v>
      </c>
      <c r="E585" s="110">
        <v>-10084.200000000001</v>
      </c>
      <c r="F585" s="137" t="s">
        <v>588</v>
      </c>
    </row>
    <row r="587" spans="1:6">
      <c r="A587" s="78" t="s">
        <v>581</v>
      </c>
      <c r="B587" s="112" t="s">
        <v>878</v>
      </c>
      <c r="C587" s="308" t="s">
        <v>582</v>
      </c>
      <c r="D587" s="308"/>
      <c r="E587" s="308"/>
      <c r="F587" s="308"/>
    </row>
    <row r="588" spans="1:6" ht="33">
      <c r="A588" s="78" t="s">
        <v>583</v>
      </c>
      <c r="B588" s="112" t="s">
        <v>899</v>
      </c>
      <c r="C588" s="136" t="s">
        <v>585</v>
      </c>
      <c r="D588" s="136" t="s">
        <v>601</v>
      </c>
      <c r="E588" s="136" t="s">
        <v>602</v>
      </c>
      <c r="F588" s="136" t="s">
        <v>588</v>
      </c>
    </row>
    <row r="589" spans="1:6" ht="38.25">
      <c r="A589" s="78" t="s">
        <v>589</v>
      </c>
      <c r="B589" s="112" t="s">
        <v>900</v>
      </c>
    </row>
    <row r="590" spans="1:6" ht="76.5">
      <c r="A590" s="78" t="s">
        <v>591</v>
      </c>
      <c r="B590" s="112" t="s">
        <v>901</v>
      </c>
    </row>
    <row r="591" spans="1:6">
      <c r="A591" s="78" t="s">
        <v>593</v>
      </c>
      <c r="B591" s="112" t="s">
        <v>594</v>
      </c>
    </row>
    <row r="592" spans="1:6" ht="49.5">
      <c r="A592" s="78" t="s">
        <v>617</v>
      </c>
      <c r="B592" s="112" t="s">
        <v>902</v>
      </c>
    </row>
    <row r="593" spans="1:6">
      <c r="A593" s="308" t="s">
        <v>596</v>
      </c>
      <c r="B593" s="308"/>
    </row>
    <row r="594" spans="1:6">
      <c r="A594" s="312" t="s">
        <v>903</v>
      </c>
      <c r="B594" s="312"/>
      <c r="C594" s="137" t="s">
        <v>588</v>
      </c>
      <c r="D594" s="137" t="s">
        <v>588</v>
      </c>
      <c r="E594" s="137" t="s">
        <v>588</v>
      </c>
      <c r="F594" s="137" t="s">
        <v>588</v>
      </c>
    </row>
    <row r="595" spans="1:6">
      <c r="A595" s="312" t="s">
        <v>904</v>
      </c>
      <c r="B595" s="312"/>
      <c r="C595" s="137" t="s">
        <v>588</v>
      </c>
      <c r="D595" s="137" t="s">
        <v>588</v>
      </c>
      <c r="E595" s="137" t="s">
        <v>588</v>
      </c>
      <c r="F595" s="137" t="s">
        <v>588</v>
      </c>
    </row>
    <row r="596" spans="1:6">
      <c r="A596" s="312" t="s">
        <v>905</v>
      </c>
      <c r="B596" s="312"/>
      <c r="C596" s="137" t="s">
        <v>588</v>
      </c>
      <c r="D596" s="137" t="s">
        <v>588</v>
      </c>
      <c r="E596" s="137" t="s">
        <v>588</v>
      </c>
      <c r="F596" s="137" t="s">
        <v>588</v>
      </c>
    </row>
    <row r="597" spans="1:6">
      <c r="A597" s="312" t="s">
        <v>906</v>
      </c>
      <c r="B597" s="312"/>
      <c r="C597" s="137" t="s">
        <v>588</v>
      </c>
      <c r="D597" s="137" t="s">
        <v>588</v>
      </c>
      <c r="E597" s="137" t="s">
        <v>588</v>
      </c>
      <c r="F597" s="137" t="s">
        <v>588</v>
      </c>
    </row>
    <row r="598" spans="1:6">
      <c r="A598" s="312" t="s">
        <v>907</v>
      </c>
      <c r="B598" s="312"/>
      <c r="C598" s="137" t="s">
        <v>588</v>
      </c>
      <c r="D598" s="137" t="s">
        <v>588</v>
      </c>
      <c r="E598" s="137" t="s">
        <v>588</v>
      </c>
      <c r="F598" s="137" t="s">
        <v>588</v>
      </c>
    </row>
    <row r="599" spans="1:6">
      <c r="A599" s="312" t="s">
        <v>908</v>
      </c>
      <c r="B599" s="312"/>
      <c r="C599" s="137" t="s">
        <v>588</v>
      </c>
      <c r="D599" s="137" t="s">
        <v>588</v>
      </c>
      <c r="E599" s="137" t="s">
        <v>588</v>
      </c>
      <c r="F599" s="137" t="s">
        <v>588</v>
      </c>
    </row>
    <row r="600" spans="1:6">
      <c r="A600" s="312" t="s">
        <v>909</v>
      </c>
      <c r="B600" s="312"/>
      <c r="C600" s="137" t="s">
        <v>588</v>
      </c>
      <c r="D600" s="137" t="s">
        <v>588</v>
      </c>
      <c r="E600" s="137" t="s">
        <v>588</v>
      </c>
      <c r="F600" s="137" t="s">
        <v>588</v>
      </c>
    </row>
    <row r="601" spans="1:6">
      <c r="A601" s="312" t="s">
        <v>910</v>
      </c>
      <c r="B601" s="312"/>
      <c r="C601" s="137" t="s">
        <v>588</v>
      </c>
      <c r="D601" s="137" t="s">
        <v>588</v>
      </c>
      <c r="E601" s="137" t="s">
        <v>588</v>
      </c>
      <c r="F601" s="137" t="s">
        <v>588</v>
      </c>
    </row>
    <row r="602" spans="1:6">
      <c r="A602" s="312" t="s">
        <v>911</v>
      </c>
      <c r="B602" s="312"/>
      <c r="C602" s="137" t="s">
        <v>588</v>
      </c>
      <c r="D602" s="137" t="s">
        <v>588</v>
      </c>
      <c r="E602" s="137" t="s">
        <v>588</v>
      </c>
      <c r="F602" s="137" t="s">
        <v>588</v>
      </c>
    </row>
    <row r="603" spans="1:6">
      <c r="A603" s="312" t="s">
        <v>912</v>
      </c>
      <c r="B603" s="312"/>
      <c r="C603" s="137" t="s">
        <v>588</v>
      </c>
      <c r="D603" s="137" t="s">
        <v>588</v>
      </c>
      <c r="E603" s="137" t="s">
        <v>588</v>
      </c>
      <c r="F603" s="137" t="s">
        <v>588</v>
      </c>
    </row>
    <row r="604" spans="1:6">
      <c r="A604" s="312" t="s">
        <v>913</v>
      </c>
      <c r="B604" s="312"/>
      <c r="C604" s="137" t="s">
        <v>588</v>
      </c>
      <c r="D604" s="137" t="s">
        <v>588</v>
      </c>
      <c r="E604" s="137" t="s">
        <v>588</v>
      </c>
      <c r="F604" s="137" t="s">
        <v>588</v>
      </c>
    </row>
    <row r="605" spans="1:6">
      <c r="A605" s="312" t="s">
        <v>914</v>
      </c>
      <c r="B605" s="312"/>
      <c r="C605" s="137" t="s">
        <v>588</v>
      </c>
      <c r="D605" s="137" t="s">
        <v>588</v>
      </c>
      <c r="E605" s="137" t="s">
        <v>588</v>
      </c>
      <c r="F605" s="137" t="s">
        <v>588</v>
      </c>
    </row>
    <row r="606" spans="1:6">
      <c r="A606" s="312" t="s">
        <v>915</v>
      </c>
      <c r="B606" s="312"/>
      <c r="C606" s="137" t="s">
        <v>588</v>
      </c>
      <c r="D606" s="137" t="s">
        <v>588</v>
      </c>
      <c r="E606" s="137" t="s">
        <v>588</v>
      </c>
      <c r="F606" s="137" t="s">
        <v>588</v>
      </c>
    </row>
    <row r="607" spans="1:6">
      <c r="A607" s="312" t="s">
        <v>916</v>
      </c>
      <c r="B607" s="312"/>
      <c r="C607" s="137" t="s">
        <v>588</v>
      </c>
      <c r="D607" s="137" t="s">
        <v>588</v>
      </c>
      <c r="E607" s="137" t="s">
        <v>588</v>
      </c>
      <c r="F607" s="137" t="s">
        <v>588</v>
      </c>
    </row>
    <row r="608" spans="1:6">
      <c r="A608" s="312" t="s">
        <v>917</v>
      </c>
      <c r="B608" s="312"/>
      <c r="C608" s="137" t="s">
        <v>588</v>
      </c>
      <c r="D608" s="137" t="s">
        <v>588</v>
      </c>
      <c r="E608" s="137" t="s">
        <v>588</v>
      </c>
      <c r="F608" s="137" t="s">
        <v>588</v>
      </c>
    </row>
    <row r="609" spans="1:6">
      <c r="A609" s="312" t="s">
        <v>918</v>
      </c>
      <c r="B609" s="312"/>
      <c r="C609" s="137" t="s">
        <v>588</v>
      </c>
      <c r="D609" s="137" t="s">
        <v>588</v>
      </c>
      <c r="E609" s="137" t="s">
        <v>588</v>
      </c>
      <c r="F609" s="137" t="s">
        <v>588</v>
      </c>
    </row>
    <row r="610" spans="1:6">
      <c r="A610" s="312" t="s">
        <v>919</v>
      </c>
      <c r="B610" s="312"/>
      <c r="C610" s="137" t="s">
        <v>588</v>
      </c>
      <c r="D610" s="137" t="s">
        <v>588</v>
      </c>
      <c r="E610" s="137" t="s">
        <v>588</v>
      </c>
      <c r="F610" s="137" t="s">
        <v>588</v>
      </c>
    </row>
    <row r="611" spans="1:6">
      <c r="A611" s="312" t="s">
        <v>920</v>
      </c>
      <c r="B611" s="312"/>
      <c r="C611" s="137" t="s">
        <v>588</v>
      </c>
      <c r="D611" s="137" t="s">
        <v>588</v>
      </c>
      <c r="E611" s="137" t="s">
        <v>588</v>
      </c>
      <c r="F611" s="137" t="s">
        <v>588</v>
      </c>
    </row>
    <row r="612" spans="1:6">
      <c r="A612" s="309" t="s">
        <v>611</v>
      </c>
      <c r="B612" s="309"/>
      <c r="C612" s="137" t="s">
        <v>588</v>
      </c>
      <c r="D612" s="137" t="s">
        <v>588</v>
      </c>
      <c r="E612" s="110">
        <v>-13177</v>
      </c>
      <c r="F612" s="137" t="s">
        <v>588</v>
      </c>
    </row>
    <row r="614" spans="1:6">
      <c r="A614" s="78" t="s">
        <v>581</v>
      </c>
      <c r="B614" s="112" t="s">
        <v>878</v>
      </c>
      <c r="C614" s="308" t="s">
        <v>582</v>
      </c>
      <c r="D614" s="308"/>
      <c r="E614" s="308"/>
      <c r="F614" s="308"/>
    </row>
    <row r="615" spans="1:6" ht="33">
      <c r="A615" s="78" t="s">
        <v>583</v>
      </c>
      <c r="B615" s="112" t="s">
        <v>636</v>
      </c>
      <c r="C615" s="136" t="s">
        <v>585</v>
      </c>
      <c r="D615" s="136" t="s">
        <v>601</v>
      </c>
      <c r="E615" s="136" t="s">
        <v>602</v>
      </c>
      <c r="F615" s="136" t="s">
        <v>588</v>
      </c>
    </row>
    <row r="616" spans="1:6" ht="63.75">
      <c r="A616" s="78" t="s">
        <v>589</v>
      </c>
      <c r="B616" s="112" t="s">
        <v>921</v>
      </c>
    </row>
    <row r="617" spans="1:6" ht="76.5">
      <c r="A617" s="78" t="s">
        <v>591</v>
      </c>
      <c r="B617" s="112" t="s">
        <v>922</v>
      </c>
    </row>
    <row r="618" spans="1:6">
      <c r="A618" s="78" t="s">
        <v>593</v>
      </c>
      <c r="B618" s="112" t="s">
        <v>594</v>
      </c>
    </row>
    <row r="619" spans="1:6" ht="49.5">
      <c r="A619" s="78" t="s">
        <v>617</v>
      </c>
      <c r="B619" s="112" t="s">
        <v>923</v>
      </c>
    </row>
    <row r="620" spans="1:6">
      <c r="A620" s="308" t="s">
        <v>596</v>
      </c>
      <c r="B620" s="308"/>
    </row>
    <row r="621" spans="1:6">
      <c r="A621" s="312" t="s">
        <v>924</v>
      </c>
      <c r="B621" s="312"/>
      <c r="C621" s="137" t="s">
        <v>588</v>
      </c>
      <c r="D621" s="137" t="s">
        <v>588</v>
      </c>
      <c r="E621" s="137" t="s">
        <v>588</v>
      </c>
      <c r="F621" s="137" t="s">
        <v>588</v>
      </c>
    </row>
    <row r="622" spans="1:6">
      <c r="A622" s="312" t="s">
        <v>925</v>
      </c>
      <c r="B622" s="312"/>
      <c r="C622" s="137" t="s">
        <v>588</v>
      </c>
      <c r="D622" s="137" t="s">
        <v>588</v>
      </c>
      <c r="E622" s="137" t="s">
        <v>588</v>
      </c>
      <c r="F622" s="137" t="s">
        <v>588</v>
      </c>
    </row>
    <row r="623" spans="1:6">
      <c r="A623" s="312" t="s">
        <v>926</v>
      </c>
      <c r="B623" s="312"/>
      <c r="C623" s="137" t="s">
        <v>588</v>
      </c>
      <c r="D623" s="137" t="s">
        <v>588</v>
      </c>
      <c r="E623" s="137" t="s">
        <v>588</v>
      </c>
      <c r="F623" s="137" t="s">
        <v>588</v>
      </c>
    </row>
    <row r="624" spans="1:6">
      <c r="A624" s="312" t="s">
        <v>927</v>
      </c>
      <c r="B624" s="312"/>
      <c r="C624" s="137" t="s">
        <v>588</v>
      </c>
      <c r="D624" s="137" t="s">
        <v>588</v>
      </c>
      <c r="E624" s="137" t="s">
        <v>588</v>
      </c>
      <c r="F624" s="137" t="s">
        <v>588</v>
      </c>
    </row>
    <row r="625" spans="1:6">
      <c r="A625" s="312" t="s">
        <v>928</v>
      </c>
      <c r="B625" s="312"/>
      <c r="C625" s="137" t="s">
        <v>588</v>
      </c>
      <c r="D625" s="137" t="s">
        <v>588</v>
      </c>
      <c r="E625" s="137" t="s">
        <v>588</v>
      </c>
      <c r="F625" s="137" t="s">
        <v>588</v>
      </c>
    </row>
    <row r="626" spans="1:6">
      <c r="A626" s="312" t="s">
        <v>929</v>
      </c>
      <c r="B626" s="312"/>
      <c r="C626" s="137" t="s">
        <v>588</v>
      </c>
      <c r="D626" s="137" t="s">
        <v>588</v>
      </c>
      <c r="E626" s="137" t="s">
        <v>588</v>
      </c>
      <c r="F626" s="137" t="s">
        <v>588</v>
      </c>
    </row>
    <row r="627" spans="1:6">
      <c r="A627" s="312" t="s">
        <v>930</v>
      </c>
      <c r="B627" s="312"/>
      <c r="C627" s="137" t="s">
        <v>588</v>
      </c>
      <c r="D627" s="137" t="s">
        <v>588</v>
      </c>
      <c r="E627" s="137" t="s">
        <v>588</v>
      </c>
      <c r="F627" s="137" t="s">
        <v>588</v>
      </c>
    </row>
    <row r="628" spans="1:6">
      <c r="A628" s="312" t="s">
        <v>931</v>
      </c>
      <c r="B628" s="312"/>
      <c r="C628" s="137" t="s">
        <v>588</v>
      </c>
      <c r="D628" s="137" t="s">
        <v>588</v>
      </c>
      <c r="E628" s="137" t="s">
        <v>588</v>
      </c>
      <c r="F628" s="137" t="s">
        <v>588</v>
      </c>
    </row>
    <row r="629" spans="1:6">
      <c r="A629" s="312" t="s">
        <v>932</v>
      </c>
      <c r="B629" s="312"/>
      <c r="C629" s="137" t="s">
        <v>588</v>
      </c>
      <c r="D629" s="137" t="s">
        <v>588</v>
      </c>
      <c r="E629" s="137" t="s">
        <v>588</v>
      </c>
      <c r="F629" s="137" t="s">
        <v>588</v>
      </c>
    </row>
    <row r="630" spans="1:6">
      <c r="A630" s="312" t="s">
        <v>933</v>
      </c>
      <c r="B630" s="312"/>
      <c r="C630" s="137" t="s">
        <v>588</v>
      </c>
      <c r="D630" s="137" t="s">
        <v>588</v>
      </c>
      <c r="E630" s="137" t="s">
        <v>588</v>
      </c>
      <c r="F630" s="137" t="s">
        <v>588</v>
      </c>
    </row>
    <row r="631" spans="1:6">
      <c r="A631" s="312" t="s">
        <v>934</v>
      </c>
      <c r="B631" s="312"/>
      <c r="C631" s="137" t="s">
        <v>588</v>
      </c>
      <c r="D631" s="137" t="s">
        <v>588</v>
      </c>
      <c r="E631" s="137" t="s">
        <v>588</v>
      </c>
      <c r="F631" s="137" t="s">
        <v>588</v>
      </c>
    </row>
    <row r="632" spans="1:6">
      <c r="A632" s="312" t="s">
        <v>935</v>
      </c>
      <c r="B632" s="312"/>
      <c r="C632" s="137" t="s">
        <v>588</v>
      </c>
      <c r="D632" s="137" t="s">
        <v>588</v>
      </c>
      <c r="E632" s="137" t="s">
        <v>588</v>
      </c>
      <c r="F632" s="137" t="s">
        <v>588</v>
      </c>
    </row>
    <row r="633" spans="1:6">
      <c r="A633" s="312" t="s">
        <v>936</v>
      </c>
      <c r="B633" s="312"/>
      <c r="C633" s="137" t="s">
        <v>588</v>
      </c>
      <c r="D633" s="137" t="s">
        <v>588</v>
      </c>
      <c r="E633" s="137" t="s">
        <v>588</v>
      </c>
      <c r="F633" s="137" t="s">
        <v>588</v>
      </c>
    </row>
    <row r="634" spans="1:6">
      <c r="A634" s="312" t="s">
        <v>937</v>
      </c>
      <c r="B634" s="312"/>
      <c r="C634" s="137" t="s">
        <v>588</v>
      </c>
      <c r="D634" s="137" t="s">
        <v>588</v>
      </c>
      <c r="E634" s="137" t="s">
        <v>588</v>
      </c>
      <c r="F634" s="137" t="s">
        <v>588</v>
      </c>
    </row>
    <row r="635" spans="1:6">
      <c r="A635" s="312" t="s">
        <v>938</v>
      </c>
      <c r="B635" s="312"/>
      <c r="C635" s="137" t="s">
        <v>588</v>
      </c>
      <c r="D635" s="137" t="s">
        <v>588</v>
      </c>
      <c r="E635" s="137" t="s">
        <v>588</v>
      </c>
      <c r="F635" s="137" t="s">
        <v>588</v>
      </c>
    </row>
    <row r="636" spans="1:6">
      <c r="A636" s="309" t="s">
        <v>892</v>
      </c>
      <c r="B636" s="309"/>
      <c r="C636" s="137" t="s">
        <v>588</v>
      </c>
      <c r="D636" s="137" t="s">
        <v>588</v>
      </c>
      <c r="E636" s="110">
        <v>-3495.7</v>
      </c>
      <c r="F636" s="137" t="s">
        <v>588</v>
      </c>
    </row>
    <row r="638" spans="1:6">
      <c r="A638" s="78" t="s">
        <v>581</v>
      </c>
      <c r="B638" s="112" t="s">
        <v>878</v>
      </c>
      <c r="C638" s="308" t="s">
        <v>582</v>
      </c>
      <c r="D638" s="308"/>
      <c r="E638" s="308"/>
      <c r="F638" s="308"/>
    </row>
    <row r="639" spans="1:6" ht="33">
      <c r="A639" s="78" t="s">
        <v>583</v>
      </c>
      <c r="B639" s="112" t="s">
        <v>939</v>
      </c>
      <c r="C639" s="136" t="s">
        <v>585</v>
      </c>
      <c r="D639" s="136" t="s">
        <v>601</v>
      </c>
      <c r="E639" s="136" t="s">
        <v>602</v>
      </c>
      <c r="F639" s="136" t="s">
        <v>588</v>
      </c>
    </row>
    <row r="640" spans="1:6" ht="25.5">
      <c r="A640" s="78" t="s">
        <v>589</v>
      </c>
      <c r="B640" s="112" t="s">
        <v>940</v>
      </c>
    </row>
    <row r="641" spans="1:6" ht="63.75">
      <c r="A641" s="78" t="s">
        <v>591</v>
      </c>
      <c r="B641" s="112" t="s">
        <v>941</v>
      </c>
    </row>
    <row r="642" spans="1:6">
      <c r="A642" s="78" t="s">
        <v>593</v>
      </c>
      <c r="B642" s="112" t="s">
        <v>594</v>
      </c>
    </row>
    <row r="643" spans="1:6" ht="49.5">
      <c r="A643" s="78" t="s">
        <v>617</v>
      </c>
      <c r="B643" s="112" t="s">
        <v>942</v>
      </c>
    </row>
    <row r="644" spans="1:6">
      <c r="A644" s="308" t="s">
        <v>596</v>
      </c>
      <c r="B644" s="308"/>
    </row>
    <row r="645" spans="1:6">
      <c r="A645" s="312" t="s">
        <v>943</v>
      </c>
      <c r="B645" s="312"/>
      <c r="C645" s="137" t="s">
        <v>588</v>
      </c>
      <c r="D645" s="137" t="s">
        <v>588</v>
      </c>
      <c r="E645" s="137" t="s">
        <v>588</v>
      </c>
      <c r="F645" s="137" t="s">
        <v>588</v>
      </c>
    </row>
    <row r="646" spans="1:6">
      <c r="A646" s="312" t="s">
        <v>944</v>
      </c>
      <c r="B646" s="312"/>
      <c r="C646" s="137" t="s">
        <v>588</v>
      </c>
      <c r="D646" s="137" t="s">
        <v>588</v>
      </c>
      <c r="E646" s="137" t="s">
        <v>588</v>
      </c>
      <c r="F646" s="137" t="s">
        <v>588</v>
      </c>
    </row>
    <row r="647" spans="1:6">
      <c r="A647" s="312" t="s">
        <v>945</v>
      </c>
      <c r="B647" s="312"/>
      <c r="C647" s="137" t="s">
        <v>588</v>
      </c>
      <c r="D647" s="137" t="s">
        <v>588</v>
      </c>
      <c r="E647" s="137" t="s">
        <v>588</v>
      </c>
      <c r="F647" s="137" t="s">
        <v>588</v>
      </c>
    </row>
    <row r="648" spans="1:6">
      <c r="A648" s="309" t="s">
        <v>892</v>
      </c>
      <c r="B648" s="309"/>
      <c r="C648" s="137" t="s">
        <v>588</v>
      </c>
      <c r="D648" s="137" t="s">
        <v>588</v>
      </c>
      <c r="E648" s="110">
        <v>-15723.8</v>
      </c>
      <c r="F648" s="137" t="s">
        <v>588</v>
      </c>
    </row>
    <row r="650" spans="1:6">
      <c r="A650" s="78" t="s">
        <v>581</v>
      </c>
      <c r="B650" s="112" t="s">
        <v>878</v>
      </c>
      <c r="C650" s="308" t="s">
        <v>582</v>
      </c>
      <c r="D650" s="308"/>
      <c r="E650" s="308"/>
      <c r="F650" s="308"/>
    </row>
    <row r="651" spans="1:6" ht="33">
      <c r="A651" s="78" t="s">
        <v>583</v>
      </c>
      <c r="B651" s="112" t="s">
        <v>803</v>
      </c>
      <c r="C651" s="136" t="s">
        <v>666</v>
      </c>
      <c r="D651" s="136" t="s">
        <v>946</v>
      </c>
      <c r="E651" s="136" t="s">
        <v>873</v>
      </c>
      <c r="F651" s="136" t="s">
        <v>588</v>
      </c>
    </row>
    <row r="652" spans="1:6">
      <c r="A652" s="78" t="s">
        <v>589</v>
      </c>
      <c r="B652" s="112" t="s">
        <v>947</v>
      </c>
    </row>
    <row r="653" spans="1:6" ht="25.5">
      <c r="A653" s="78" t="s">
        <v>591</v>
      </c>
      <c r="B653" s="112" t="s">
        <v>948</v>
      </c>
    </row>
    <row r="654" spans="1:6" ht="25.5">
      <c r="A654" s="78" t="s">
        <v>593</v>
      </c>
      <c r="B654" s="112" t="s">
        <v>712</v>
      </c>
    </row>
    <row r="655" spans="1:6" ht="49.5">
      <c r="A655" s="78" t="s">
        <v>781</v>
      </c>
      <c r="B655" s="112" t="s">
        <v>949</v>
      </c>
    </row>
    <row r="656" spans="1:6">
      <c r="A656" s="308" t="s">
        <v>596</v>
      </c>
      <c r="B656" s="308"/>
    </row>
    <row r="657" spans="1:6">
      <c r="A657" s="312" t="s">
        <v>950</v>
      </c>
      <c r="B657" s="312"/>
      <c r="C657" s="137" t="s">
        <v>588</v>
      </c>
      <c r="D657" s="137" t="s">
        <v>588</v>
      </c>
      <c r="E657" s="137" t="s">
        <v>588</v>
      </c>
      <c r="F657" s="137" t="s">
        <v>588</v>
      </c>
    </row>
    <row r="658" spans="1:6">
      <c r="A658" s="312" t="s">
        <v>951</v>
      </c>
      <c r="B658" s="312"/>
      <c r="C658" s="137" t="s">
        <v>588</v>
      </c>
      <c r="D658" s="137" t="s">
        <v>588</v>
      </c>
      <c r="E658" s="137" t="s">
        <v>588</v>
      </c>
      <c r="F658" s="137" t="s">
        <v>588</v>
      </c>
    </row>
    <row r="659" spans="1:6">
      <c r="A659" s="312" t="s">
        <v>952</v>
      </c>
      <c r="B659" s="312"/>
      <c r="C659" s="137" t="s">
        <v>588</v>
      </c>
      <c r="D659" s="137" t="s">
        <v>588</v>
      </c>
      <c r="E659" s="137" t="s">
        <v>588</v>
      </c>
      <c r="F659" s="137" t="s">
        <v>588</v>
      </c>
    </row>
    <row r="660" spans="1:6">
      <c r="A660" s="312" t="s">
        <v>951</v>
      </c>
      <c r="B660" s="312"/>
      <c r="C660" s="137" t="s">
        <v>588</v>
      </c>
      <c r="D660" s="137" t="s">
        <v>588</v>
      </c>
      <c r="E660" s="137" t="s">
        <v>588</v>
      </c>
      <c r="F660" s="137" t="s">
        <v>588</v>
      </c>
    </row>
    <row r="661" spans="1:6">
      <c r="A661" s="312" t="s">
        <v>953</v>
      </c>
      <c r="B661" s="312"/>
      <c r="C661" s="137" t="s">
        <v>588</v>
      </c>
      <c r="D661" s="137" t="s">
        <v>588</v>
      </c>
      <c r="E661" s="137" t="s">
        <v>588</v>
      </c>
      <c r="F661" s="137" t="s">
        <v>588</v>
      </c>
    </row>
    <row r="662" spans="1:6">
      <c r="A662" s="312" t="s">
        <v>808</v>
      </c>
      <c r="B662" s="312"/>
      <c r="C662" s="137" t="s">
        <v>588</v>
      </c>
      <c r="D662" s="137" t="s">
        <v>588</v>
      </c>
      <c r="E662" s="137" t="s">
        <v>588</v>
      </c>
      <c r="F662" s="137" t="s">
        <v>588</v>
      </c>
    </row>
    <row r="663" spans="1:6">
      <c r="A663" s="312" t="s">
        <v>717</v>
      </c>
      <c r="B663" s="312"/>
      <c r="C663" s="137" t="s">
        <v>588</v>
      </c>
      <c r="D663" s="137" t="s">
        <v>588</v>
      </c>
      <c r="E663" s="137" t="s">
        <v>588</v>
      </c>
      <c r="F663" s="137" t="s">
        <v>588</v>
      </c>
    </row>
    <row r="664" spans="1:6">
      <c r="A664" s="312" t="s">
        <v>954</v>
      </c>
      <c r="B664" s="312"/>
      <c r="C664" s="137" t="s">
        <v>588</v>
      </c>
      <c r="D664" s="137" t="s">
        <v>588</v>
      </c>
      <c r="E664" s="137" t="s">
        <v>588</v>
      </c>
      <c r="F664" s="137" t="s">
        <v>588</v>
      </c>
    </row>
    <row r="665" spans="1:6">
      <c r="A665" s="309" t="s">
        <v>611</v>
      </c>
      <c r="B665" s="309"/>
      <c r="C665" s="137" t="s">
        <v>588</v>
      </c>
      <c r="D665" s="137" t="s">
        <v>588</v>
      </c>
      <c r="E665" s="110">
        <v>-718736.5</v>
      </c>
      <c r="F665" s="137" t="s">
        <v>588</v>
      </c>
    </row>
    <row r="668" spans="1:6" ht="33">
      <c r="E668" s="78" t="s">
        <v>1085</v>
      </c>
    </row>
    <row r="669" spans="1:6" ht="20.25">
      <c r="A669" s="310" t="s">
        <v>956</v>
      </c>
      <c r="B669" s="310"/>
      <c r="C669" s="310"/>
      <c r="D669" s="310"/>
      <c r="E669" s="310"/>
      <c r="F669" s="310"/>
    </row>
    <row r="670" spans="1:6">
      <c r="A670" s="311" t="s">
        <v>1070</v>
      </c>
      <c r="B670" s="311"/>
      <c r="C670" s="311"/>
      <c r="D670" s="311"/>
      <c r="E670" s="311"/>
      <c r="F670" s="311"/>
    </row>
    <row r="672" spans="1:6">
      <c r="A672" s="111" t="s">
        <v>576</v>
      </c>
      <c r="B672" s="311" t="s">
        <v>577</v>
      </c>
      <c r="C672" s="311"/>
      <c r="D672" s="311"/>
      <c r="E672" s="311"/>
      <c r="F672" s="311"/>
    </row>
    <row r="673" spans="1:6">
      <c r="A673" s="112" t="s">
        <v>957</v>
      </c>
      <c r="B673" s="312" t="s">
        <v>958</v>
      </c>
      <c r="C673" s="312"/>
      <c r="D673" s="312"/>
      <c r="E673" s="312"/>
      <c r="F673" s="312"/>
    </row>
    <row r="675" spans="1:6">
      <c r="A675" s="311" t="s">
        <v>580</v>
      </c>
      <c r="B675" s="311"/>
      <c r="C675" s="311"/>
      <c r="D675" s="311"/>
      <c r="E675" s="311"/>
      <c r="F675" s="311"/>
    </row>
    <row r="677" spans="1:6">
      <c r="A677" s="78" t="s">
        <v>581</v>
      </c>
      <c r="B677" s="112" t="s">
        <v>957</v>
      </c>
      <c r="C677" s="308" t="s">
        <v>582</v>
      </c>
      <c r="D677" s="308"/>
      <c r="E677" s="308"/>
      <c r="F677" s="308"/>
    </row>
    <row r="678" spans="1:6" ht="33">
      <c r="A678" s="78" t="s">
        <v>583</v>
      </c>
      <c r="B678" s="112" t="s">
        <v>600</v>
      </c>
      <c r="C678" s="136" t="s">
        <v>585</v>
      </c>
      <c r="D678" s="136" t="s">
        <v>601</v>
      </c>
      <c r="E678" s="136" t="s">
        <v>602</v>
      </c>
      <c r="F678" s="136" t="s">
        <v>588</v>
      </c>
    </row>
    <row r="679" spans="1:6" ht="25.5">
      <c r="A679" s="78" t="s">
        <v>589</v>
      </c>
      <c r="B679" s="112" t="s">
        <v>959</v>
      </c>
    </row>
    <row r="680" spans="1:6" ht="25.5">
      <c r="A680" s="78" t="s">
        <v>591</v>
      </c>
      <c r="B680" s="112" t="s">
        <v>959</v>
      </c>
    </row>
    <row r="681" spans="1:6">
      <c r="A681" s="78" t="s">
        <v>593</v>
      </c>
      <c r="B681" s="112" t="s">
        <v>594</v>
      </c>
    </row>
    <row r="682" spans="1:6" ht="49.5">
      <c r="A682" s="78" t="s">
        <v>595</v>
      </c>
      <c r="B682" s="112" t="s">
        <v>956</v>
      </c>
    </row>
    <row r="683" spans="1:6">
      <c r="A683" s="308" t="s">
        <v>596</v>
      </c>
      <c r="B683" s="308"/>
    </row>
    <row r="684" spans="1:6">
      <c r="A684" s="312" t="s">
        <v>680</v>
      </c>
      <c r="B684" s="312"/>
      <c r="C684" s="137" t="s">
        <v>588</v>
      </c>
      <c r="D684" s="137" t="s">
        <v>588</v>
      </c>
      <c r="E684" s="137" t="s">
        <v>588</v>
      </c>
      <c r="F684" s="137" t="s">
        <v>588</v>
      </c>
    </row>
    <row r="685" spans="1:6">
      <c r="A685" s="309" t="s">
        <v>611</v>
      </c>
      <c r="B685" s="309"/>
      <c r="C685" s="137" t="s">
        <v>588</v>
      </c>
      <c r="D685" s="137" t="s">
        <v>588</v>
      </c>
      <c r="E685" s="110">
        <v>-4584.3</v>
      </c>
      <c r="F685" s="137" t="s">
        <v>588</v>
      </c>
    </row>
    <row r="687" spans="1:6">
      <c r="A687" s="78" t="s">
        <v>581</v>
      </c>
      <c r="B687" s="112" t="s">
        <v>957</v>
      </c>
      <c r="C687" s="308" t="s">
        <v>582</v>
      </c>
      <c r="D687" s="308"/>
      <c r="E687" s="308"/>
      <c r="F687" s="308"/>
    </row>
    <row r="688" spans="1:6" ht="33">
      <c r="A688" s="78" t="s">
        <v>583</v>
      </c>
      <c r="B688" s="112" t="s">
        <v>636</v>
      </c>
      <c r="C688" s="136" t="s">
        <v>585</v>
      </c>
      <c r="D688" s="136" t="s">
        <v>601</v>
      </c>
      <c r="E688" s="136" t="s">
        <v>602</v>
      </c>
      <c r="F688" s="136" t="s">
        <v>588</v>
      </c>
    </row>
    <row r="689" spans="1:6" ht="25.5">
      <c r="A689" s="78" t="s">
        <v>589</v>
      </c>
      <c r="B689" s="112" t="s">
        <v>960</v>
      </c>
    </row>
    <row r="690" spans="1:6" ht="38.25">
      <c r="A690" s="78" t="s">
        <v>591</v>
      </c>
      <c r="B690" s="112" t="s">
        <v>961</v>
      </c>
    </row>
    <row r="691" spans="1:6">
      <c r="A691" s="78" t="s">
        <v>593</v>
      </c>
      <c r="B691" s="112" t="s">
        <v>594</v>
      </c>
    </row>
    <row r="692" spans="1:6" ht="49.5">
      <c r="A692" s="78" t="s">
        <v>962</v>
      </c>
      <c r="B692" s="112" t="s">
        <v>606</v>
      </c>
    </row>
    <row r="693" spans="1:6">
      <c r="A693" s="308" t="s">
        <v>596</v>
      </c>
      <c r="B693" s="308"/>
    </row>
    <row r="694" spans="1:6">
      <c r="A694" s="312" t="s">
        <v>963</v>
      </c>
      <c r="B694" s="312"/>
      <c r="C694" s="137" t="s">
        <v>588</v>
      </c>
      <c r="D694" s="137" t="s">
        <v>588</v>
      </c>
      <c r="E694" s="137" t="s">
        <v>588</v>
      </c>
      <c r="F694" s="137" t="s">
        <v>588</v>
      </c>
    </row>
    <row r="695" spans="1:6">
      <c r="A695" s="309" t="s">
        <v>611</v>
      </c>
      <c r="B695" s="309"/>
      <c r="C695" s="137" t="s">
        <v>588</v>
      </c>
      <c r="D695" s="137" t="s">
        <v>588</v>
      </c>
      <c r="E695" s="110">
        <v>-1827</v>
      </c>
      <c r="F695" s="137" t="s">
        <v>588</v>
      </c>
    </row>
    <row r="698" spans="1:6" ht="33">
      <c r="E698" s="78" t="s">
        <v>1086</v>
      </c>
    </row>
    <row r="699" spans="1:6" ht="20.25">
      <c r="A699" s="310" t="s">
        <v>965</v>
      </c>
      <c r="B699" s="310"/>
      <c r="C699" s="310"/>
      <c r="D699" s="310"/>
      <c r="E699" s="310"/>
      <c r="F699" s="310"/>
    </row>
    <row r="700" spans="1:6">
      <c r="A700" s="311" t="s">
        <v>1070</v>
      </c>
      <c r="B700" s="311"/>
      <c r="C700" s="311"/>
      <c r="D700" s="311"/>
      <c r="E700" s="311"/>
      <c r="F700" s="311"/>
    </row>
    <row r="702" spans="1:6">
      <c r="A702" s="111" t="s">
        <v>576</v>
      </c>
      <c r="B702" s="311" t="s">
        <v>577</v>
      </c>
      <c r="C702" s="311"/>
      <c r="D702" s="311"/>
      <c r="E702" s="311"/>
      <c r="F702" s="311"/>
    </row>
    <row r="703" spans="1:6">
      <c r="A703" s="112" t="s">
        <v>966</v>
      </c>
      <c r="B703" s="312" t="s">
        <v>967</v>
      </c>
      <c r="C703" s="312"/>
      <c r="D703" s="312"/>
      <c r="E703" s="312"/>
      <c r="F703" s="312"/>
    </row>
    <row r="705" spans="1:6">
      <c r="A705" s="311" t="s">
        <v>580</v>
      </c>
      <c r="B705" s="311"/>
      <c r="C705" s="311"/>
      <c r="D705" s="311"/>
      <c r="E705" s="311"/>
      <c r="F705" s="311"/>
    </row>
    <row r="707" spans="1:6">
      <c r="A707" s="78" t="s">
        <v>581</v>
      </c>
      <c r="B707" s="112" t="s">
        <v>966</v>
      </c>
      <c r="C707" s="308" t="s">
        <v>582</v>
      </c>
      <c r="D707" s="308"/>
      <c r="E707" s="308"/>
      <c r="F707" s="308"/>
    </row>
    <row r="708" spans="1:6" ht="33">
      <c r="A708" s="78" t="s">
        <v>583</v>
      </c>
      <c r="B708" s="112" t="s">
        <v>600</v>
      </c>
      <c r="C708" s="136" t="s">
        <v>585</v>
      </c>
      <c r="D708" s="136" t="s">
        <v>601</v>
      </c>
      <c r="E708" s="136" t="s">
        <v>602</v>
      </c>
      <c r="F708" s="136" t="s">
        <v>588</v>
      </c>
    </row>
    <row r="709" spans="1:6" ht="25.5">
      <c r="A709" s="78" t="s">
        <v>589</v>
      </c>
      <c r="B709" s="112" t="s">
        <v>968</v>
      </c>
    </row>
    <row r="710" spans="1:6" ht="51">
      <c r="A710" s="78" t="s">
        <v>591</v>
      </c>
      <c r="B710" s="112" t="s">
        <v>969</v>
      </c>
    </row>
    <row r="711" spans="1:6">
      <c r="A711" s="78" t="s">
        <v>593</v>
      </c>
      <c r="B711" s="112" t="s">
        <v>594</v>
      </c>
    </row>
    <row r="712" spans="1:6" ht="49.5">
      <c r="A712" s="78" t="s">
        <v>679</v>
      </c>
      <c r="B712" s="112" t="s">
        <v>965</v>
      </c>
    </row>
    <row r="713" spans="1:6">
      <c r="A713" s="308" t="s">
        <v>596</v>
      </c>
      <c r="B713" s="308"/>
    </row>
    <row r="714" spans="1:6">
      <c r="A714" s="309" t="s">
        <v>611</v>
      </c>
      <c r="B714" s="309"/>
      <c r="C714" s="137" t="s">
        <v>588</v>
      </c>
      <c r="D714" s="137" t="s">
        <v>588</v>
      </c>
      <c r="E714" s="110">
        <v>-8744.5</v>
      </c>
      <c r="F714" s="137" t="s">
        <v>588</v>
      </c>
    </row>
    <row r="717" spans="1:6" ht="33">
      <c r="E717" s="78" t="s">
        <v>1087</v>
      </c>
    </row>
    <row r="718" spans="1:6" ht="20.25">
      <c r="A718" s="310" t="s">
        <v>971</v>
      </c>
      <c r="B718" s="310"/>
      <c r="C718" s="310"/>
      <c r="D718" s="310"/>
      <c r="E718" s="310"/>
      <c r="F718" s="310"/>
    </row>
    <row r="719" spans="1:6">
      <c r="A719" s="311" t="s">
        <v>1070</v>
      </c>
      <c r="B719" s="311"/>
      <c r="C719" s="311"/>
      <c r="D719" s="311"/>
      <c r="E719" s="311"/>
      <c r="F719" s="311"/>
    </row>
    <row r="721" spans="1:6">
      <c r="A721" s="111" t="s">
        <v>576</v>
      </c>
      <c r="B721" s="311" t="s">
        <v>577</v>
      </c>
      <c r="C721" s="311"/>
      <c r="D721" s="311"/>
      <c r="E721" s="311"/>
      <c r="F721" s="311"/>
    </row>
    <row r="722" spans="1:6">
      <c r="A722" s="112" t="s">
        <v>972</v>
      </c>
      <c r="B722" s="312" t="s">
        <v>973</v>
      </c>
      <c r="C722" s="312"/>
      <c r="D722" s="312"/>
      <c r="E722" s="312"/>
      <c r="F722" s="312"/>
    </row>
    <row r="724" spans="1:6">
      <c r="A724" s="311" t="s">
        <v>580</v>
      </c>
      <c r="B724" s="311"/>
      <c r="C724" s="311"/>
      <c r="D724" s="311"/>
      <c r="E724" s="311"/>
      <c r="F724" s="311"/>
    </row>
    <row r="726" spans="1:6">
      <c r="A726" s="78" t="s">
        <v>581</v>
      </c>
      <c r="B726" s="112" t="s">
        <v>972</v>
      </c>
      <c r="C726" s="308" t="s">
        <v>582</v>
      </c>
      <c r="D726" s="308"/>
      <c r="E726" s="308"/>
      <c r="F726" s="308"/>
    </row>
    <row r="727" spans="1:6" ht="33">
      <c r="A727" s="78" t="s">
        <v>583</v>
      </c>
      <c r="B727" s="112" t="s">
        <v>600</v>
      </c>
      <c r="C727" s="136" t="s">
        <v>585</v>
      </c>
      <c r="D727" s="136" t="s">
        <v>601</v>
      </c>
      <c r="E727" s="136" t="s">
        <v>602</v>
      </c>
      <c r="F727" s="136" t="s">
        <v>588</v>
      </c>
    </row>
    <row r="728" spans="1:6" ht="25.5">
      <c r="A728" s="78" t="s">
        <v>589</v>
      </c>
      <c r="B728" s="112" t="s">
        <v>974</v>
      </c>
    </row>
    <row r="729" spans="1:6" ht="63.75">
      <c r="A729" s="78" t="s">
        <v>591</v>
      </c>
      <c r="B729" s="112" t="s">
        <v>975</v>
      </c>
    </row>
    <row r="730" spans="1:6">
      <c r="A730" s="78" t="s">
        <v>593</v>
      </c>
      <c r="B730" s="112" t="s">
        <v>594</v>
      </c>
    </row>
    <row r="731" spans="1:6" ht="49.5">
      <c r="A731" s="78" t="s">
        <v>679</v>
      </c>
      <c r="B731" s="112" t="s">
        <v>976</v>
      </c>
    </row>
    <row r="732" spans="1:6">
      <c r="A732" s="308" t="s">
        <v>596</v>
      </c>
      <c r="B732" s="308"/>
    </row>
    <row r="733" spans="1:6">
      <c r="A733" s="309" t="s">
        <v>611</v>
      </c>
      <c r="B733" s="309"/>
      <c r="C733" s="137" t="s">
        <v>588</v>
      </c>
      <c r="D733" s="137" t="s">
        <v>588</v>
      </c>
      <c r="E733" s="110">
        <v>-13107.9</v>
      </c>
      <c r="F733" s="137" t="s">
        <v>588</v>
      </c>
    </row>
    <row r="735" spans="1:6">
      <c r="A735" s="78" t="s">
        <v>581</v>
      </c>
      <c r="B735" s="112" t="s">
        <v>972</v>
      </c>
      <c r="C735" s="308" t="s">
        <v>582</v>
      </c>
      <c r="D735" s="308"/>
      <c r="E735" s="308"/>
      <c r="F735" s="308"/>
    </row>
    <row r="736" spans="1:6" ht="33">
      <c r="A736" s="78" t="s">
        <v>583</v>
      </c>
      <c r="B736" s="112" t="s">
        <v>584</v>
      </c>
      <c r="C736" s="136" t="s">
        <v>585</v>
      </c>
      <c r="D736" s="136" t="s">
        <v>601</v>
      </c>
      <c r="E736" s="136" t="s">
        <v>602</v>
      </c>
      <c r="F736" s="136" t="s">
        <v>588</v>
      </c>
    </row>
    <row r="737" spans="1:6" ht="25.5">
      <c r="A737" s="78" t="s">
        <v>589</v>
      </c>
      <c r="B737" s="112" t="s">
        <v>977</v>
      </c>
    </row>
    <row r="738" spans="1:6" ht="38.25">
      <c r="A738" s="78" t="s">
        <v>591</v>
      </c>
      <c r="B738" s="112" t="s">
        <v>978</v>
      </c>
    </row>
    <row r="739" spans="1:6">
      <c r="A739" s="78" t="s">
        <v>593</v>
      </c>
      <c r="B739" s="112" t="s">
        <v>594</v>
      </c>
    </row>
    <row r="740" spans="1:6" ht="49.5">
      <c r="A740" s="78" t="s">
        <v>605</v>
      </c>
      <c r="B740" s="112" t="s">
        <v>606</v>
      </c>
    </row>
    <row r="741" spans="1:6">
      <c r="A741" s="308" t="s">
        <v>596</v>
      </c>
      <c r="B741" s="308"/>
    </row>
    <row r="742" spans="1:6">
      <c r="A742" s="312" t="s">
        <v>979</v>
      </c>
      <c r="B742" s="312"/>
      <c r="C742" s="137" t="s">
        <v>588</v>
      </c>
      <c r="D742" s="137" t="s">
        <v>588</v>
      </c>
      <c r="E742" s="137">
        <v>-3</v>
      </c>
      <c r="F742" s="137" t="s">
        <v>588</v>
      </c>
    </row>
    <row r="743" spans="1:6">
      <c r="A743" s="312" t="s">
        <v>980</v>
      </c>
      <c r="B743" s="312"/>
      <c r="C743" s="137" t="s">
        <v>588</v>
      </c>
      <c r="D743" s="137" t="s">
        <v>588</v>
      </c>
      <c r="E743" s="137">
        <v>-100</v>
      </c>
      <c r="F743" s="137" t="s">
        <v>588</v>
      </c>
    </row>
    <row r="744" spans="1:6">
      <c r="A744" s="309" t="s">
        <v>611</v>
      </c>
      <c r="B744" s="309"/>
      <c r="C744" s="137" t="s">
        <v>588</v>
      </c>
      <c r="D744" s="137" t="s">
        <v>588</v>
      </c>
      <c r="E744" s="110">
        <v>-610</v>
      </c>
      <c r="F744" s="137" t="s">
        <v>588</v>
      </c>
    </row>
    <row r="747" spans="1:6" ht="33">
      <c r="E747" s="78" t="s">
        <v>1088</v>
      </c>
    </row>
    <row r="748" spans="1:6" ht="20.25">
      <c r="A748" s="310" t="s">
        <v>982</v>
      </c>
      <c r="B748" s="310"/>
      <c r="C748" s="310"/>
      <c r="D748" s="310"/>
      <c r="E748" s="310"/>
      <c r="F748" s="310"/>
    </row>
    <row r="749" spans="1:6">
      <c r="A749" s="311" t="s">
        <v>1070</v>
      </c>
      <c r="B749" s="311"/>
      <c r="C749" s="311"/>
      <c r="D749" s="311"/>
      <c r="E749" s="311"/>
      <c r="F749" s="311"/>
    </row>
    <row r="751" spans="1:6">
      <c r="A751" s="111" t="s">
        <v>576</v>
      </c>
      <c r="B751" s="311" t="s">
        <v>577</v>
      </c>
      <c r="C751" s="311"/>
      <c r="D751" s="311"/>
      <c r="E751" s="311"/>
      <c r="F751" s="311"/>
    </row>
    <row r="752" spans="1:6">
      <c r="A752" s="112" t="s">
        <v>983</v>
      </c>
      <c r="B752" s="312" t="s">
        <v>984</v>
      </c>
      <c r="C752" s="312"/>
      <c r="D752" s="312"/>
      <c r="E752" s="312"/>
      <c r="F752" s="312"/>
    </row>
    <row r="754" spans="1:6">
      <c r="A754" s="311" t="s">
        <v>580</v>
      </c>
      <c r="B754" s="311"/>
      <c r="C754" s="311"/>
      <c r="D754" s="311"/>
      <c r="E754" s="311"/>
      <c r="F754" s="311"/>
    </row>
    <row r="756" spans="1:6">
      <c r="A756" s="78" t="s">
        <v>581</v>
      </c>
      <c r="B756" s="112" t="s">
        <v>983</v>
      </c>
      <c r="C756" s="308" t="s">
        <v>582</v>
      </c>
      <c r="D756" s="308"/>
      <c r="E756" s="308"/>
      <c r="F756" s="308"/>
    </row>
    <row r="757" spans="1:6" ht="33">
      <c r="A757" s="78" t="s">
        <v>583</v>
      </c>
      <c r="B757" s="112" t="s">
        <v>600</v>
      </c>
      <c r="C757" s="136" t="s">
        <v>585</v>
      </c>
      <c r="D757" s="136" t="s">
        <v>601</v>
      </c>
      <c r="E757" s="136" t="s">
        <v>602</v>
      </c>
      <c r="F757" s="136" t="s">
        <v>588</v>
      </c>
    </row>
    <row r="758" spans="1:6">
      <c r="A758" s="78" t="s">
        <v>589</v>
      </c>
      <c r="B758" s="112" t="s">
        <v>985</v>
      </c>
    </row>
    <row r="759" spans="1:6" ht="51">
      <c r="A759" s="78" t="s">
        <v>591</v>
      </c>
      <c r="B759" s="112" t="s">
        <v>986</v>
      </c>
    </row>
    <row r="760" spans="1:6">
      <c r="A760" s="78" t="s">
        <v>593</v>
      </c>
      <c r="B760" s="112" t="s">
        <v>594</v>
      </c>
    </row>
    <row r="761" spans="1:6" ht="49.5">
      <c r="A761" s="78" t="s">
        <v>987</v>
      </c>
      <c r="B761" s="112" t="s">
        <v>982</v>
      </c>
    </row>
    <row r="762" spans="1:6">
      <c r="A762" s="308" t="s">
        <v>596</v>
      </c>
      <c r="B762" s="308"/>
    </row>
    <row r="763" spans="1:6">
      <c r="A763" s="309" t="s">
        <v>611</v>
      </c>
      <c r="B763" s="309"/>
      <c r="C763" s="137" t="s">
        <v>588</v>
      </c>
      <c r="D763" s="137" t="s">
        <v>588</v>
      </c>
      <c r="E763" s="110">
        <v>-3000</v>
      </c>
      <c r="F763" s="137" t="s">
        <v>588</v>
      </c>
    </row>
    <row r="765" spans="1:6">
      <c r="A765" s="78" t="s">
        <v>581</v>
      </c>
      <c r="B765" s="112" t="s">
        <v>983</v>
      </c>
      <c r="C765" s="308" t="s">
        <v>582</v>
      </c>
      <c r="D765" s="308"/>
      <c r="E765" s="308"/>
      <c r="F765" s="308"/>
    </row>
    <row r="766" spans="1:6" ht="33">
      <c r="A766" s="78" t="s">
        <v>583</v>
      </c>
      <c r="B766" s="112" t="s">
        <v>584</v>
      </c>
      <c r="C766" s="136" t="s">
        <v>585</v>
      </c>
      <c r="D766" s="136" t="s">
        <v>601</v>
      </c>
      <c r="E766" s="136" t="s">
        <v>602</v>
      </c>
      <c r="F766" s="136" t="s">
        <v>588</v>
      </c>
    </row>
    <row r="767" spans="1:6">
      <c r="A767" s="78" t="s">
        <v>589</v>
      </c>
      <c r="B767" s="112" t="s">
        <v>988</v>
      </c>
    </row>
    <row r="768" spans="1:6" ht="63.75">
      <c r="A768" s="78" t="s">
        <v>591</v>
      </c>
      <c r="B768" s="112" t="s">
        <v>989</v>
      </c>
    </row>
    <row r="769" spans="1:6">
      <c r="A769" s="78" t="s">
        <v>593</v>
      </c>
      <c r="B769" s="112" t="s">
        <v>594</v>
      </c>
    </row>
    <row r="770" spans="1:6" ht="49.5">
      <c r="A770" s="78" t="s">
        <v>605</v>
      </c>
      <c r="B770" s="112" t="s">
        <v>606</v>
      </c>
    </row>
    <row r="771" spans="1:6">
      <c r="A771" s="308" t="s">
        <v>596</v>
      </c>
      <c r="B771" s="308"/>
    </row>
    <row r="772" spans="1:6">
      <c r="A772" s="312" t="s">
        <v>990</v>
      </c>
      <c r="B772" s="312"/>
      <c r="C772" s="137" t="s">
        <v>588</v>
      </c>
      <c r="D772" s="137" t="s">
        <v>588</v>
      </c>
      <c r="E772" s="137">
        <v>-45</v>
      </c>
      <c r="F772" s="137" t="s">
        <v>588</v>
      </c>
    </row>
    <row r="773" spans="1:6">
      <c r="A773" s="312" t="s">
        <v>991</v>
      </c>
      <c r="B773" s="312"/>
      <c r="C773" s="137" t="s">
        <v>588</v>
      </c>
      <c r="D773" s="137" t="s">
        <v>588</v>
      </c>
      <c r="E773" s="137" t="s">
        <v>588</v>
      </c>
      <c r="F773" s="137" t="s">
        <v>588</v>
      </c>
    </row>
    <row r="774" spans="1:6">
      <c r="A774" s="312" t="s">
        <v>992</v>
      </c>
      <c r="B774" s="312"/>
      <c r="C774" s="137" t="s">
        <v>588</v>
      </c>
      <c r="D774" s="137" t="s">
        <v>588</v>
      </c>
      <c r="E774" s="137">
        <v>-2</v>
      </c>
      <c r="F774" s="137" t="s">
        <v>588</v>
      </c>
    </row>
    <row r="775" spans="1:6">
      <c r="A775" s="312" t="s">
        <v>993</v>
      </c>
      <c r="B775" s="312"/>
      <c r="C775" s="137" t="s">
        <v>588</v>
      </c>
      <c r="D775" s="137" t="s">
        <v>588</v>
      </c>
      <c r="E775" s="137" t="s">
        <v>588</v>
      </c>
      <c r="F775" s="137" t="s">
        <v>588</v>
      </c>
    </row>
    <row r="776" spans="1:6">
      <c r="A776" s="312" t="s">
        <v>994</v>
      </c>
      <c r="B776" s="312"/>
      <c r="C776" s="137" t="s">
        <v>588</v>
      </c>
      <c r="D776" s="137" t="s">
        <v>588</v>
      </c>
      <c r="E776" s="137" t="s">
        <v>588</v>
      </c>
      <c r="F776" s="137" t="s">
        <v>588</v>
      </c>
    </row>
    <row r="777" spans="1:6">
      <c r="A777" s="309" t="s">
        <v>611</v>
      </c>
      <c r="B777" s="309"/>
      <c r="C777" s="137" t="s">
        <v>588</v>
      </c>
      <c r="D777" s="137" t="s">
        <v>588</v>
      </c>
      <c r="E777" s="110">
        <v>-1000</v>
      </c>
      <c r="F777" s="137" t="s">
        <v>588</v>
      </c>
    </row>
    <row r="779" spans="1:6" s="126" customFormat="1" ht="13.5">
      <c r="A779" s="126" t="s">
        <v>581</v>
      </c>
      <c r="B779" s="129" t="s">
        <v>983</v>
      </c>
      <c r="C779" s="296" t="s">
        <v>582</v>
      </c>
      <c r="D779" s="296"/>
      <c r="E779" s="296"/>
      <c r="F779" s="296"/>
    </row>
    <row r="780" spans="1:6" s="126" customFormat="1" ht="27">
      <c r="A780" s="126" t="s">
        <v>583</v>
      </c>
      <c r="B780" s="129">
        <v>31001</v>
      </c>
      <c r="C780" s="130" t="s">
        <v>585</v>
      </c>
      <c r="D780" s="130" t="s">
        <v>601</v>
      </c>
      <c r="E780" s="130" t="s">
        <v>602</v>
      </c>
      <c r="F780" s="130"/>
    </row>
    <row r="781" spans="1:6" s="126" customFormat="1" ht="27">
      <c r="A781" s="126" t="s">
        <v>589</v>
      </c>
      <c r="B781" s="129" t="s">
        <v>1116</v>
      </c>
    </row>
    <row r="782" spans="1:6" s="126" customFormat="1" ht="27">
      <c r="A782" s="126" t="s">
        <v>591</v>
      </c>
      <c r="B782" s="129" t="s">
        <v>1140</v>
      </c>
    </row>
    <row r="783" spans="1:6" s="126" customFormat="1" ht="27">
      <c r="A783" s="126" t="s">
        <v>593</v>
      </c>
      <c r="B783" s="129" t="s">
        <v>1141</v>
      </c>
    </row>
    <row r="784" spans="1:6" s="126" customFormat="1" ht="27">
      <c r="A784" s="126" t="s">
        <v>853</v>
      </c>
      <c r="B784" s="129" t="s">
        <v>1132</v>
      </c>
    </row>
    <row r="785" spans="1:6" s="126" customFormat="1" ht="13.5">
      <c r="A785" s="296" t="s">
        <v>596</v>
      </c>
      <c r="B785" s="296"/>
    </row>
    <row r="786" spans="1:6" s="126" customFormat="1" ht="13.5">
      <c r="A786" s="297" t="s">
        <v>611</v>
      </c>
      <c r="B786" s="297"/>
      <c r="C786" s="131" t="s">
        <v>588</v>
      </c>
      <c r="D786" s="131" t="s">
        <v>588</v>
      </c>
      <c r="E786" s="132">
        <v>-7013.1</v>
      </c>
      <c r="F786" s="131" t="s">
        <v>588</v>
      </c>
    </row>
    <row r="787" spans="1:6" s="126" customFormat="1" ht="13.5">
      <c r="C787" s="131"/>
      <c r="D787" s="131"/>
      <c r="E787" s="132"/>
      <c r="F787" s="131"/>
    </row>
    <row r="788" spans="1:6">
      <c r="A788" s="78" t="s">
        <v>581</v>
      </c>
      <c r="B788" s="112" t="s">
        <v>983</v>
      </c>
      <c r="C788" s="308" t="s">
        <v>582</v>
      </c>
      <c r="D788" s="308"/>
      <c r="E788" s="308"/>
      <c r="F788" s="308"/>
    </row>
    <row r="789" spans="1:6" ht="33">
      <c r="A789" s="78" t="s">
        <v>583</v>
      </c>
      <c r="B789" s="112" t="s">
        <v>722</v>
      </c>
      <c r="C789" s="136" t="s">
        <v>585</v>
      </c>
      <c r="D789" s="136" t="s">
        <v>601</v>
      </c>
      <c r="E789" s="136" t="s">
        <v>602</v>
      </c>
      <c r="F789" s="136"/>
    </row>
    <row r="790" spans="1:6">
      <c r="A790" s="78" t="s">
        <v>589</v>
      </c>
      <c r="B790" s="112" t="s">
        <v>995</v>
      </c>
    </row>
    <row r="791" spans="1:6" ht="25.5">
      <c r="A791" s="78" t="s">
        <v>591</v>
      </c>
      <c r="B791" s="112" t="s">
        <v>996</v>
      </c>
    </row>
    <row r="792" spans="1:6" ht="25.5">
      <c r="A792" s="78" t="s">
        <v>593</v>
      </c>
      <c r="B792" s="112" t="s">
        <v>712</v>
      </c>
    </row>
    <row r="793" spans="1:6" ht="49.5">
      <c r="A793" s="78" t="s">
        <v>997</v>
      </c>
      <c r="B793" s="112" t="s">
        <v>982</v>
      </c>
    </row>
    <row r="794" spans="1:6">
      <c r="A794" s="308" t="s">
        <v>596</v>
      </c>
      <c r="B794" s="308"/>
    </row>
    <row r="795" spans="1:6">
      <c r="A795" s="312" t="s">
        <v>998</v>
      </c>
      <c r="B795" s="312"/>
      <c r="C795" s="137" t="s">
        <v>588</v>
      </c>
      <c r="D795" s="137" t="s">
        <v>588</v>
      </c>
      <c r="E795" s="137" t="s">
        <v>588</v>
      </c>
      <c r="F795" s="137" t="s">
        <v>588</v>
      </c>
    </row>
    <row r="796" spans="1:6">
      <c r="A796" s="312" t="s">
        <v>999</v>
      </c>
      <c r="B796" s="312"/>
      <c r="C796" s="137" t="s">
        <v>588</v>
      </c>
      <c r="D796" s="137" t="s">
        <v>588</v>
      </c>
      <c r="E796" s="137" t="s">
        <v>588</v>
      </c>
      <c r="F796" s="137" t="s">
        <v>588</v>
      </c>
    </row>
    <row r="797" spans="1:6">
      <c r="A797" s="309" t="s">
        <v>611</v>
      </c>
      <c r="B797" s="309"/>
      <c r="C797" s="137" t="s">
        <v>588</v>
      </c>
      <c r="D797" s="137" t="s">
        <v>588</v>
      </c>
      <c r="E797" s="110">
        <v>-8683.4</v>
      </c>
      <c r="F797" s="137" t="s">
        <v>588</v>
      </c>
    </row>
    <row r="800" spans="1:6" ht="33">
      <c r="E800" s="78" t="s">
        <v>1089</v>
      </c>
    </row>
    <row r="801" spans="1:6" ht="20.25">
      <c r="A801" s="310" t="s">
        <v>1001</v>
      </c>
      <c r="B801" s="310"/>
      <c r="C801" s="310"/>
      <c r="D801" s="310"/>
      <c r="E801" s="310"/>
      <c r="F801" s="310"/>
    </row>
    <row r="802" spans="1:6">
      <c r="A802" s="311" t="s">
        <v>1070</v>
      </c>
      <c r="B802" s="311"/>
      <c r="C802" s="311"/>
      <c r="D802" s="311"/>
      <c r="E802" s="311"/>
      <c r="F802" s="311"/>
    </row>
    <row r="804" spans="1:6">
      <c r="A804" s="111" t="s">
        <v>576</v>
      </c>
      <c r="B804" s="311" t="s">
        <v>577</v>
      </c>
      <c r="C804" s="311"/>
      <c r="D804" s="311"/>
      <c r="E804" s="311"/>
      <c r="F804" s="311"/>
    </row>
    <row r="805" spans="1:6">
      <c r="A805" s="112" t="s">
        <v>1002</v>
      </c>
      <c r="B805" s="312" t="s">
        <v>1003</v>
      </c>
      <c r="C805" s="312"/>
      <c r="D805" s="312"/>
      <c r="E805" s="312"/>
      <c r="F805" s="312"/>
    </row>
    <row r="807" spans="1:6">
      <c r="A807" s="311" t="s">
        <v>580</v>
      </c>
      <c r="B807" s="311"/>
      <c r="C807" s="311"/>
      <c r="D807" s="311"/>
      <c r="E807" s="311"/>
      <c r="F807" s="311"/>
    </row>
    <row r="809" spans="1:6">
      <c r="A809" s="78" t="s">
        <v>581</v>
      </c>
      <c r="B809" s="112" t="s">
        <v>1002</v>
      </c>
      <c r="C809" s="308" t="s">
        <v>582</v>
      </c>
      <c r="D809" s="308"/>
      <c r="E809" s="308"/>
      <c r="F809" s="308"/>
    </row>
    <row r="810" spans="1:6" ht="33">
      <c r="A810" s="78" t="s">
        <v>583</v>
      </c>
      <c r="B810" s="112" t="s">
        <v>584</v>
      </c>
      <c r="C810" s="136" t="s">
        <v>585</v>
      </c>
      <c r="D810" s="136" t="s">
        <v>601</v>
      </c>
      <c r="E810" s="136" t="s">
        <v>602</v>
      </c>
      <c r="F810" s="136" t="s">
        <v>588</v>
      </c>
    </row>
    <row r="811" spans="1:6" ht="25.5">
      <c r="A811" s="78" t="s">
        <v>589</v>
      </c>
      <c r="B811" s="112" t="s">
        <v>1004</v>
      </c>
    </row>
    <row r="812" spans="1:6" ht="63.75">
      <c r="A812" s="78" t="s">
        <v>591</v>
      </c>
      <c r="B812" s="112" t="s">
        <v>1005</v>
      </c>
    </row>
    <row r="813" spans="1:6">
      <c r="A813" s="78" t="s">
        <v>593</v>
      </c>
      <c r="B813" s="112" t="s">
        <v>594</v>
      </c>
    </row>
    <row r="814" spans="1:6" ht="49.5">
      <c r="A814" s="78" t="s">
        <v>617</v>
      </c>
      <c r="B814" s="112" t="s">
        <v>1006</v>
      </c>
    </row>
    <row r="815" spans="1:6">
      <c r="A815" s="308" t="s">
        <v>596</v>
      </c>
      <c r="B815" s="308"/>
    </row>
    <row r="816" spans="1:6">
      <c r="A816" s="312" t="s">
        <v>1007</v>
      </c>
      <c r="B816" s="312"/>
      <c r="C816" s="137" t="s">
        <v>588</v>
      </c>
      <c r="D816" s="137" t="s">
        <v>588</v>
      </c>
      <c r="E816" s="137" t="s">
        <v>588</v>
      </c>
      <c r="F816" s="137" t="s">
        <v>588</v>
      </c>
    </row>
    <row r="817" spans="1:6">
      <c r="A817" s="312" t="s">
        <v>1008</v>
      </c>
      <c r="B817" s="312"/>
      <c r="C817" s="137" t="s">
        <v>588</v>
      </c>
      <c r="D817" s="137" t="s">
        <v>588</v>
      </c>
      <c r="E817" s="137" t="s">
        <v>588</v>
      </c>
      <c r="F817" s="137" t="s">
        <v>588</v>
      </c>
    </row>
    <row r="818" spans="1:6">
      <c r="A818" s="309" t="s">
        <v>611</v>
      </c>
      <c r="B818" s="309"/>
      <c r="C818" s="137" t="s">
        <v>588</v>
      </c>
      <c r="D818" s="137" t="s">
        <v>588</v>
      </c>
      <c r="E818" s="110">
        <v>-1200</v>
      </c>
      <c r="F818" s="137" t="s">
        <v>588</v>
      </c>
    </row>
    <row r="820" spans="1:6">
      <c r="A820" s="78" t="s">
        <v>581</v>
      </c>
      <c r="B820" s="112" t="s">
        <v>1002</v>
      </c>
      <c r="C820" s="308" t="s">
        <v>582</v>
      </c>
      <c r="D820" s="308"/>
      <c r="E820" s="308"/>
      <c r="F820" s="308"/>
    </row>
    <row r="821" spans="1:6" ht="33">
      <c r="A821" s="78" t="s">
        <v>583</v>
      </c>
      <c r="B821" s="112" t="s">
        <v>629</v>
      </c>
      <c r="C821" s="136" t="s">
        <v>585</v>
      </c>
      <c r="D821" s="136" t="s">
        <v>601</v>
      </c>
      <c r="E821" s="136" t="s">
        <v>602</v>
      </c>
      <c r="F821" s="136" t="s">
        <v>1009</v>
      </c>
    </row>
    <row r="822" spans="1:6" ht="25.5">
      <c r="A822" s="78" t="s">
        <v>589</v>
      </c>
      <c r="B822" s="112" t="s">
        <v>1010</v>
      </c>
    </row>
    <row r="823" spans="1:6" ht="63.75">
      <c r="A823" s="78" t="s">
        <v>591</v>
      </c>
      <c r="B823" s="112" t="s">
        <v>1011</v>
      </c>
    </row>
    <row r="824" spans="1:6">
      <c r="A824" s="78" t="s">
        <v>593</v>
      </c>
      <c r="B824" s="112" t="s">
        <v>594</v>
      </c>
    </row>
    <row r="825" spans="1:6" ht="49.5">
      <c r="A825" s="78" t="s">
        <v>617</v>
      </c>
      <c r="B825" s="112" t="s">
        <v>1006</v>
      </c>
    </row>
    <row r="826" spans="1:6">
      <c r="A826" s="308" t="s">
        <v>596</v>
      </c>
      <c r="B826" s="308"/>
    </row>
    <row r="827" spans="1:6">
      <c r="A827" s="312" t="s">
        <v>1012</v>
      </c>
      <c r="B827" s="312"/>
      <c r="C827" s="137" t="s">
        <v>588</v>
      </c>
      <c r="D827" s="137" t="s">
        <v>588</v>
      </c>
      <c r="E827" s="137" t="s">
        <v>588</v>
      </c>
      <c r="F827" s="137" t="s">
        <v>588</v>
      </c>
    </row>
    <row r="828" spans="1:6">
      <c r="A828" s="312" t="s">
        <v>1013</v>
      </c>
      <c r="B828" s="312"/>
      <c r="C828" s="137" t="s">
        <v>588</v>
      </c>
      <c r="D828" s="137" t="s">
        <v>588</v>
      </c>
      <c r="E828" s="137" t="s">
        <v>588</v>
      </c>
      <c r="F828" s="137" t="s">
        <v>588</v>
      </c>
    </row>
    <row r="829" spans="1:6">
      <c r="A829" s="312" t="s">
        <v>1014</v>
      </c>
      <c r="B829" s="312"/>
      <c r="C829" s="137" t="s">
        <v>588</v>
      </c>
      <c r="D829" s="137" t="s">
        <v>588</v>
      </c>
      <c r="E829" s="137" t="s">
        <v>588</v>
      </c>
      <c r="F829" s="137" t="s">
        <v>588</v>
      </c>
    </row>
    <row r="830" spans="1:6">
      <c r="A830" s="309" t="s">
        <v>611</v>
      </c>
      <c r="B830" s="309"/>
      <c r="C830" s="137" t="s">
        <v>588</v>
      </c>
      <c r="D830" s="137" t="s">
        <v>588</v>
      </c>
      <c r="E830" s="110">
        <v>-1512</v>
      </c>
      <c r="F830" s="137" t="s">
        <v>588</v>
      </c>
    </row>
    <row r="832" spans="1:6">
      <c r="A832" s="78" t="s">
        <v>581</v>
      </c>
      <c r="B832" s="112" t="s">
        <v>1002</v>
      </c>
      <c r="C832" s="308" t="s">
        <v>582</v>
      </c>
      <c r="D832" s="308"/>
      <c r="E832" s="308"/>
      <c r="F832" s="308"/>
    </row>
    <row r="833" spans="1:6" ht="33">
      <c r="A833" s="78" t="s">
        <v>583</v>
      </c>
      <c r="B833" s="112" t="s">
        <v>1015</v>
      </c>
      <c r="C833" s="136" t="s">
        <v>585</v>
      </c>
      <c r="D833" s="136" t="s">
        <v>601</v>
      </c>
      <c r="E833" s="136" t="s">
        <v>602</v>
      </c>
      <c r="F833" s="136" t="s">
        <v>588</v>
      </c>
    </row>
    <row r="834" spans="1:6" ht="25.5">
      <c r="A834" s="78" t="s">
        <v>589</v>
      </c>
      <c r="B834" s="112" t="s">
        <v>1016</v>
      </c>
    </row>
    <row r="835" spans="1:6" ht="38.25">
      <c r="A835" s="78" t="s">
        <v>591</v>
      </c>
      <c r="B835" s="112" t="s">
        <v>1017</v>
      </c>
    </row>
    <row r="836" spans="1:6" ht="25.5">
      <c r="A836" s="78" t="s">
        <v>593</v>
      </c>
      <c r="B836" s="112" t="s">
        <v>1018</v>
      </c>
    </row>
    <row r="837" spans="1:6" ht="49.5">
      <c r="A837" s="78" t="s">
        <v>617</v>
      </c>
      <c r="B837" s="112" t="s">
        <v>1001</v>
      </c>
    </row>
    <row r="838" spans="1:6">
      <c r="A838" s="308" t="s">
        <v>596</v>
      </c>
      <c r="B838" s="308"/>
    </row>
    <row r="839" spans="1:6">
      <c r="A839" s="312" t="s">
        <v>1019</v>
      </c>
      <c r="B839" s="312"/>
      <c r="C839" s="137" t="s">
        <v>588</v>
      </c>
      <c r="D839" s="137" t="s">
        <v>588</v>
      </c>
      <c r="E839" s="137" t="s">
        <v>588</v>
      </c>
      <c r="F839" s="137" t="s">
        <v>588</v>
      </c>
    </row>
    <row r="840" spans="1:6">
      <c r="A840" s="312" t="s">
        <v>1020</v>
      </c>
      <c r="B840" s="312"/>
      <c r="C840" s="137" t="s">
        <v>588</v>
      </c>
      <c r="D840" s="137" t="s">
        <v>588</v>
      </c>
      <c r="E840" s="137" t="s">
        <v>588</v>
      </c>
      <c r="F840" s="137" t="s">
        <v>588</v>
      </c>
    </row>
    <row r="841" spans="1:6">
      <c r="A841" s="309" t="s">
        <v>611</v>
      </c>
      <c r="B841" s="309"/>
      <c r="C841" s="137" t="s">
        <v>588</v>
      </c>
      <c r="D841" s="137" t="s">
        <v>588</v>
      </c>
      <c r="E841" s="110">
        <v>-7500</v>
      </c>
      <c r="F841" s="137" t="s">
        <v>588</v>
      </c>
    </row>
    <row r="844" spans="1:6" ht="33">
      <c r="E844" s="78" t="s">
        <v>1090</v>
      </c>
    </row>
    <row r="845" spans="1:6" ht="20.25">
      <c r="A845" s="310" t="s">
        <v>1091</v>
      </c>
      <c r="B845" s="310"/>
      <c r="C845" s="310"/>
      <c r="D845" s="310"/>
      <c r="E845" s="310"/>
      <c r="F845" s="310"/>
    </row>
    <row r="846" spans="1:6">
      <c r="A846" s="311" t="s">
        <v>1070</v>
      </c>
      <c r="B846" s="311"/>
      <c r="C846" s="311"/>
      <c r="D846" s="311"/>
      <c r="E846" s="311"/>
      <c r="F846" s="311"/>
    </row>
    <row r="848" spans="1:6">
      <c r="A848" s="111" t="s">
        <v>576</v>
      </c>
      <c r="B848" s="311" t="s">
        <v>577</v>
      </c>
      <c r="C848" s="311"/>
      <c r="D848" s="311"/>
      <c r="E848" s="311"/>
      <c r="F848" s="311"/>
    </row>
    <row r="849" spans="1:6">
      <c r="A849" s="112" t="s">
        <v>688</v>
      </c>
      <c r="B849" s="312" t="s">
        <v>689</v>
      </c>
      <c r="C849" s="312"/>
      <c r="D849" s="312"/>
      <c r="E849" s="312"/>
      <c r="F849" s="312"/>
    </row>
    <row r="851" spans="1:6">
      <c r="A851" s="311" t="s">
        <v>580</v>
      </c>
      <c r="B851" s="311"/>
      <c r="C851" s="311"/>
      <c r="D851" s="311"/>
      <c r="E851" s="311"/>
      <c r="F851" s="311"/>
    </row>
    <row r="853" spans="1:6">
      <c r="A853" s="78" t="s">
        <v>581</v>
      </c>
      <c r="B853" s="112" t="s">
        <v>688</v>
      </c>
      <c r="C853" s="308" t="s">
        <v>582</v>
      </c>
      <c r="D853" s="308"/>
      <c r="E853" s="308"/>
      <c r="F853" s="308"/>
    </row>
    <row r="854" spans="1:6" ht="33">
      <c r="A854" s="78" t="s">
        <v>583</v>
      </c>
      <c r="B854" s="112" t="s">
        <v>600</v>
      </c>
      <c r="C854" s="136" t="s">
        <v>585</v>
      </c>
      <c r="D854" s="136" t="s">
        <v>601</v>
      </c>
      <c r="E854" s="136" t="s">
        <v>602</v>
      </c>
      <c r="F854" s="136" t="s">
        <v>588</v>
      </c>
    </row>
    <row r="855" spans="1:6">
      <c r="A855" s="78" t="s">
        <v>589</v>
      </c>
      <c r="B855" s="112" t="s">
        <v>689</v>
      </c>
    </row>
    <row r="856" spans="1:6" ht="51">
      <c r="A856" s="78" t="s">
        <v>591</v>
      </c>
      <c r="B856" s="112" t="s">
        <v>690</v>
      </c>
    </row>
    <row r="857" spans="1:6">
      <c r="A857" s="78" t="s">
        <v>593</v>
      </c>
      <c r="B857" s="112" t="s">
        <v>594</v>
      </c>
    </row>
    <row r="858" spans="1:6" ht="49.5">
      <c r="A858" s="78" t="s">
        <v>595</v>
      </c>
      <c r="B858" s="112" t="s">
        <v>691</v>
      </c>
    </row>
    <row r="859" spans="1:6">
      <c r="A859" s="308" t="s">
        <v>596</v>
      </c>
      <c r="B859" s="308"/>
    </row>
    <row r="860" spans="1:6">
      <c r="A860" s="312" t="s">
        <v>692</v>
      </c>
      <c r="B860" s="312"/>
      <c r="C860" s="137" t="s">
        <v>588</v>
      </c>
      <c r="D860" s="137" t="s">
        <v>588</v>
      </c>
      <c r="E860" s="137" t="s">
        <v>588</v>
      </c>
      <c r="F860" s="137" t="s">
        <v>588</v>
      </c>
    </row>
    <row r="861" spans="1:6">
      <c r="A861" s="312" t="s">
        <v>693</v>
      </c>
      <c r="B861" s="312"/>
      <c r="C861" s="137" t="s">
        <v>588</v>
      </c>
      <c r="D861" s="137" t="s">
        <v>588</v>
      </c>
      <c r="E861" s="137" t="s">
        <v>588</v>
      </c>
      <c r="F861" s="137" t="s">
        <v>588</v>
      </c>
    </row>
    <row r="862" spans="1:6">
      <c r="A862" s="312" t="s">
        <v>694</v>
      </c>
      <c r="B862" s="312"/>
      <c r="C862" s="137" t="s">
        <v>588</v>
      </c>
      <c r="D862" s="137" t="s">
        <v>588</v>
      </c>
      <c r="E862" s="137" t="s">
        <v>588</v>
      </c>
      <c r="F862" s="137" t="s">
        <v>588</v>
      </c>
    </row>
    <row r="863" spans="1:6">
      <c r="A863" s="312" t="s">
        <v>693</v>
      </c>
      <c r="B863" s="312"/>
      <c r="C863" s="137" t="s">
        <v>588</v>
      </c>
      <c r="D863" s="137" t="s">
        <v>588</v>
      </c>
      <c r="E863" s="137" t="s">
        <v>588</v>
      </c>
      <c r="F863" s="137" t="s">
        <v>588</v>
      </c>
    </row>
    <row r="864" spans="1:6">
      <c r="A864" s="312" t="s">
        <v>695</v>
      </c>
      <c r="B864" s="312"/>
      <c r="C864" s="137" t="s">
        <v>588</v>
      </c>
      <c r="D864" s="137" t="s">
        <v>588</v>
      </c>
      <c r="E864" s="137" t="s">
        <v>588</v>
      </c>
      <c r="F864" s="137" t="s">
        <v>588</v>
      </c>
    </row>
    <row r="865" spans="1:6">
      <c r="A865" s="312" t="s">
        <v>693</v>
      </c>
      <c r="B865" s="312"/>
      <c r="C865" s="137" t="s">
        <v>588</v>
      </c>
      <c r="D865" s="137" t="s">
        <v>588</v>
      </c>
      <c r="E865" s="137" t="s">
        <v>588</v>
      </c>
      <c r="F865" s="137" t="s">
        <v>588</v>
      </c>
    </row>
    <row r="866" spans="1:6">
      <c r="A866" s="312" t="s">
        <v>696</v>
      </c>
      <c r="B866" s="312"/>
      <c r="C866" s="137" t="s">
        <v>588</v>
      </c>
      <c r="D866" s="137" t="s">
        <v>588</v>
      </c>
      <c r="E866" s="137" t="s">
        <v>588</v>
      </c>
      <c r="F866" s="137" t="s">
        <v>588</v>
      </c>
    </row>
    <row r="867" spans="1:6">
      <c r="A867" s="312" t="s">
        <v>693</v>
      </c>
      <c r="B867" s="312"/>
      <c r="C867" s="137" t="s">
        <v>588</v>
      </c>
      <c r="D867" s="137" t="s">
        <v>588</v>
      </c>
      <c r="E867" s="137" t="s">
        <v>588</v>
      </c>
      <c r="F867" s="137" t="s">
        <v>588</v>
      </c>
    </row>
    <row r="868" spans="1:6">
      <c r="A868" s="312" t="s">
        <v>697</v>
      </c>
      <c r="B868" s="312"/>
      <c r="C868" s="137" t="s">
        <v>588</v>
      </c>
      <c r="D868" s="137" t="s">
        <v>588</v>
      </c>
      <c r="E868" s="137" t="s">
        <v>588</v>
      </c>
      <c r="F868" s="137" t="s">
        <v>588</v>
      </c>
    </row>
    <row r="869" spans="1:6">
      <c r="A869" s="312" t="s">
        <v>693</v>
      </c>
      <c r="B869" s="312"/>
      <c r="C869" s="137" t="s">
        <v>588</v>
      </c>
      <c r="D869" s="137" t="s">
        <v>588</v>
      </c>
      <c r="E869" s="137" t="s">
        <v>588</v>
      </c>
      <c r="F869" s="137" t="s">
        <v>588</v>
      </c>
    </row>
    <row r="870" spans="1:6">
      <c r="A870" s="312" t="s">
        <v>698</v>
      </c>
      <c r="B870" s="312"/>
      <c r="C870" s="137" t="s">
        <v>588</v>
      </c>
      <c r="D870" s="137" t="s">
        <v>588</v>
      </c>
      <c r="E870" s="137" t="s">
        <v>588</v>
      </c>
      <c r="F870" s="137" t="s">
        <v>588</v>
      </c>
    </row>
    <row r="871" spans="1:6">
      <c r="A871" s="312" t="s">
        <v>699</v>
      </c>
      <c r="B871" s="312"/>
      <c r="C871" s="137" t="s">
        <v>588</v>
      </c>
      <c r="D871" s="137" t="s">
        <v>588</v>
      </c>
      <c r="E871" s="137" t="s">
        <v>588</v>
      </c>
      <c r="F871" s="137" t="s">
        <v>588</v>
      </c>
    </row>
    <row r="872" spans="1:6">
      <c r="A872" s="312" t="s">
        <v>700</v>
      </c>
      <c r="B872" s="312"/>
      <c r="C872" s="137" t="s">
        <v>588</v>
      </c>
      <c r="D872" s="137" t="s">
        <v>588</v>
      </c>
      <c r="E872" s="137" t="s">
        <v>588</v>
      </c>
      <c r="F872" s="137" t="s">
        <v>588</v>
      </c>
    </row>
    <row r="873" spans="1:6">
      <c r="A873" s="312" t="s">
        <v>699</v>
      </c>
      <c r="B873" s="312"/>
      <c r="C873" s="137" t="s">
        <v>588</v>
      </c>
      <c r="D873" s="137" t="s">
        <v>588</v>
      </c>
      <c r="E873" s="137" t="s">
        <v>588</v>
      </c>
      <c r="F873" s="137" t="s">
        <v>588</v>
      </c>
    </row>
    <row r="874" spans="1:6">
      <c r="A874" s="312" t="s">
        <v>701</v>
      </c>
      <c r="B874" s="312"/>
      <c r="C874" s="137" t="s">
        <v>588</v>
      </c>
      <c r="D874" s="137" t="s">
        <v>588</v>
      </c>
      <c r="E874" s="137" t="s">
        <v>588</v>
      </c>
      <c r="F874" s="137" t="s">
        <v>588</v>
      </c>
    </row>
    <row r="875" spans="1:6">
      <c r="A875" s="312" t="s">
        <v>699</v>
      </c>
      <c r="B875" s="312"/>
      <c r="C875" s="137" t="s">
        <v>588</v>
      </c>
      <c r="D875" s="137" t="s">
        <v>588</v>
      </c>
      <c r="E875" s="137" t="s">
        <v>588</v>
      </c>
      <c r="F875" s="137" t="s">
        <v>588</v>
      </c>
    </row>
    <row r="876" spans="1:6">
      <c r="A876" s="312" t="s">
        <v>702</v>
      </c>
      <c r="B876" s="312"/>
      <c r="C876" s="137" t="s">
        <v>588</v>
      </c>
      <c r="D876" s="137" t="s">
        <v>588</v>
      </c>
      <c r="E876" s="137" t="s">
        <v>588</v>
      </c>
      <c r="F876" s="137" t="s">
        <v>588</v>
      </c>
    </row>
    <row r="877" spans="1:6">
      <c r="A877" s="312" t="s">
        <v>699</v>
      </c>
      <c r="B877" s="312"/>
      <c r="C877" s="137" t="s">
        <v>588</v>
      </c>
      <c r="D877" s="137" t="s">
        <v>588</v>
      </c>
      <c r="E877" s="137" t="s">
        <v>588</v>
      </c>
      <c r="F877" s="137" t="s">
        <v>588</v>
      </c>
    </row>
    <row r="878" spans="1:6">
      <c r="A878" s="312" t="s">
        <v>703</v>
      </c>
      <c r="B878" s="312"/>
      <c r="C878" s="137" t="s">
        <v>588</v>
      </c>
      <c r="D878" s="137" t="s">
        <v>588</v>
      </c>
      <c r="E878" s="137" t="s">
        <v>588</v>
      </c>
      <c r="F878" s="137" t="s">
        <v>588</v>
      </c>
    </row>
    <row r="879" spans="1:6">
      <c r="A879" s="312" t="s">
        <v>704</v>
      </c>
      <c r="B879" s="312"/>
      <c r="C879" s="137" t="s">
        <v>588</v>
      </c>
      <c r="D879" s="137" t="s">
        <v>588</v>
      </c>
      <c r="E879" s="137" t="s">
        <v>588</v>
      </c>
      <c r="F879" s="137" t="s">
        <v>588</v>
      </c>
    </row>
    <row r="880" spans="1:6">
      <c r="A880" s="312" t="s">
        <v>699</v>
      </c>
      <c r="B880" s="312"/>
      <c r="C880" s="137" t="s">
        <v>588</v>
      </c>
      <c r="D880" s="137" t="s">
        <v>588</v>
      </c>
      <c r="E880" s="137" t="s">
        <v>588</v>
      </c>
      <c r="F880" s="137" t="s">
        <v>588</v>
      </c>
    </row>
    <row r="881" spans="1:6">
      <c r="A881" s="312" t="s">
        <v>703</v>
      </c>
      <c r="B881" s="312"/>
      <c r="C881" s="137" t="s">
        <v>588</v>
      </c>
      <c r="D881" s="137" t="s">
        <v>588</v>
      </c>
      <c r="E881" s="137" t="s">
        <v>588</v>
      </c>
      <c r="F881" s="137" t="s">
        <v>588</v>
      </c>
    </row>
    <row r="882" spans="1:6">
      <c r="A882" s="312" t="s">
        <v>705</v>
      </c>
      <c r="B882" s="312"/>
      <c r="C882" s="137" t="s">
        <v>588</v>
      </c>
      <c r="D882" s="137" t="s">
        <v>588</v>
      </c>
      <c r="E882" s="137" t="s">
        <v>588</v>
      </c>
      <c r="F882" s="137" t="s">
        <v>588</v>
      </c>
    </row>
    <row r="883" spans="1:6">
      <c r="A883" s="312" t="s">
        <v>699</v>
      </c>
      <c r="B883" s="312"/>
      <c r="C883" s="137" t="s">
        <v>588</v>
      </c>
      <c r="D883" s="137" t="s">
        <v>588</v>
      </c>
      <c r="E883" s="137" t="s">
        <v>588</v>
      </c>
      <c r="F883" s="137" t="s">
        <v>588</v>
      </c>
    </row>
    <row r="884" spans="1:6">
      <c r="A884" s="312" t="s">
        <v>703</v>
      </c>
      <c r="B884" s="312"/>
      <c r="C884" s="137" t="s">
        <v>588</v>
      </c>
      <c r="D884" s="137" t="s">
        <v>588</v>
      </c>
      <c r="E884" s="137" t="s">
        <v>588</v>
      </c>
      <c r="F884" s="137" t="s">
        <v>588</v>
      </c>
    </row>
    <row r="885" spans="1:6">
      <c r="A885" s="309" t="s">
        <v>611</v>
      </c>
      <c r="B885" s="309"/>
      <c r="C885" s="137" t="s">
        <v>588</v>
      </c>
      <c r="D885" s="137" t="s">
        <v>588</v>
      </c>
      <c r="E885" s="110">
        <v>-3372.6</v>
      </c>
      <c r="F885" s="137" t="s">
        <v>588</v>
      </c>
    </row>
    <row r="887" spans="1:6">
      <c r="A887" s="78" t="s">
        <v>581</v>
      </c>
      <c r="B887" s="112" t="s">
        <v>688</v>
      </c>
      <c r="C887" s="308" t="s">
        <v>582</v>
      </c>
      <c r="D887" s="308"/>
      <c r="E887" s="308"/>
      <c r="F887" s="308"/>
    </row>
    <row r="888" spans="1:6" ht="33">
      <c r="A888" s="78" t="s">
        <v>583</v>
      </c>
      <c r="B888" s="112" t="s">
        <v>709</v>
      </c>
      <c r="C888" s="136" t="s">
        <v>585</v>
      </c>
      <c r="D888" s="136" t="s">
        <v>601</v>
      </c>
      <c r="E888" s="136" t="s">
        <v>602</v>
      </c>
      <c r="F888" s="136" t="s">
        <v>588</v>
      </c>
    </row>
    <row r="889" spans="1:6" ht="38.25">
      <c r="A889" s="78" t="s">
        <v>589</v>
      </c>
      <c r="B889" s="112" t="s">
        <v>710</v>
      </c>
    </row>
    <row r="890" spans="1:6" ht="51">
      <c r="A890" s="78" t="s">
        <v>591</v>
      </c>
      <c r="B890" s="112" t="s">
        <v>711</v>
      </c>
    </row>
    <row r="891" spans="1:6" ht="25.5">
      <c r="A891" s="78" t="s">
        <v>593</v>
      </c>
      <c r="B891" s="112" t="s">
        <v>712</v>
      </c>
    </row>
    <row r="892" spans="1:6" ht="49.5">
      <c r="A892" s="78" t="s">
        <v>713</v>
      </c>
      <c r="B892" s="112" t="s">
        <v>691</v>
      </c>
    </row>
    <row r="893" spans="1:6">
      <c r="A893" s="308" t="s">
        <v>596</v>
      </c>
      <c r="B893" s="308"/>
    </row>
    <row r="894" spans="1:6">
      <c r="A894" s="312" t="s">
        <v>714</v>
      </c>
      <c r="B894" s="312"/>
      <c r="C894" s="137" t="s">
        <v>588</v>
      </c>
      <c r="D894" s="137" t="s">
        <v>588</v>
      </c>
      <c r="E894" s="137" t="s">
        <v>588</v>
      </c>
      <c r="F894" s="137" t="s">
        <v>588</v>
      </c>
    </row>
    <row r="895" spans="1:6">
      <c r="A895" s="312" t="s">
        <v>715</v>
      </c>
      <c r="B895" s="312"/>
      <c r="C895" s="137" t="s">
        <v>588</v>
      </c>
      <c r="D895" s="137" t="s">
        <v>588</v>
      </c>
      <c r="E895" s="137" t="s">
        <v>588</v>
      </c>
      <c r="F895" s="137" t="s">
        <v>588</v>
      </c>
    </row>
    <row r="896" spans="1:6">
      <c r="A896" s="312" t="s">
        <v>716</v>
      </c>
      <c r="B896" s="312"/>
      <c r="C896" s="137" t="s">
        <v>588</v>
      </c>
      <c r="D896" s="137" t="s">
        <v>588</v>
      </c>
      <c r="E896" s="137" t="s">
        <v>588</v>
      </c>
      <c r="F896" s="137" t="s">
        <v>588</v>
      </c>
    </row>
    <row r="897" spans="1:6">
      <c r="A897" s="312" t="s">
        <v>717</v>
      </c>
      <c r="B897" s="312"/>
      <c r="C897" s="137" t="s">
        <v>588</v>
      </c>
      <c r="D897" s="137" t="s">
        <v>588</v>
      </c>
      <c r="E897" s="137" t="s">
        <v>588</v>
      </c>
      <c r="F897" s="137" t="s">
        <v>588</v>
      </c>
    </row>
    <row r="898" spans="1:6">
      <c r="A898" s="309" t="s">
        <v>611</v>
      </c>
      <c r="B898" s="309"/>
      <c r="C898" s="137" t="s">
        <v>588</v>
      </c>
      <c r="D898" s="137" t="s">
        <v>588</v>
      </c>
      <c r="E898" s="110">
        <v>-7951.8</v>
      </c>
      <c r="F898" s="137" t="s">
        <v>588</v>
      </c>
    </row>
    <row r="900" spans="1:6">
      <c r="A900" s="78" t="s">
        <v>581</v>
      </c>
      <c r="B900" s="112" t="s">
        <v>688</v>
      </c>
      <c r="C900" s="308" t="s">
        <v>582</v>
      </c>
      <c r="D900" s="308"/>
      <c r="E900" s="308"/>
      <c r="F900" s="308"/>
    </row>
    <row r="901" spans="1:6" ht="33">
      <c r="A901" s="78" t="s">
        <v>583</v>
      </c>
      <c r="B901" s="112" t="s">
        <v>718</v>
      </c>
      <c r="C901" s="136" t="s">
        <v>585</v>
      </c>
      <c r="D901" s="136" t="s">
        <v>601</v>
      </c>
      <c r="E901" s="136" t="s">
        <v>602</v>
      </c>
      <c r="F901" s="136" t="s">
        <v>588</v>
      </c>
    </row>
    <row r="902" spans="1:6" ht="25.5">
      <c r="A902" s="78" t="s">
        <v>589</v>
      </c>
      <c r="B902" s="112" t="s">
        <v>719</v>
      </c>
    </row>
    <row r="903" spans="1:6" ht="38.25">
      <c r="A903" s="78" t="s">
        <v>591</v>
      </c>
      <c r="B903" s="112" t="s">
        <v>720</v>
      </c>
    </row>
    <row r="904" spans="1:6" ht="25.5">
      <c r="A904" s="78" t="s">
        <v>593</v>
      </c>
      <c r="B904" s="112" t="s">
        <v>712</v>
      </c>
    </row>
    <row r="905" spans="1:6" ht="49.5">
      <c r="A905" s="78" t="s">
        <v>713</v>
      </c>
      <c r="B905" s="112" t="s">
        <v>691</v>
      </c>
    </row>
    <row r="906" spans="1:6">
      <c r="A906" s="308" t="s">
        <v>596</v>
      </c>
      <c r="B906" s="308"/>
    </row>
    <row r="907" spans="1:6">
      <c r="A907" s="312" t="s">
        <v>721</v>
      </c>
      <c r="B907" s="312"/>
      <c r="C907" s="137" t="s">
        <v>588</v>
      </c>
      <c r="D907" s="137" t="s">
        <v>588</v>
      </c>
      <c r="E907" s="137" t="s">
        <v>588</v>
      </c>
      <c r="F907" s="137" t="s">
        <v>588</v>
      </c>
    </row>
    <row r="908" spans="1:6">
      <c r="A908" s="309" t="s">
        <v>611</v>
      </c>
      <c r="B908" s="309"/>
      <c r="C908" s="137" t="s">
        <v>588</v>
      </c>
      <c r="D908" s="137" t="s">
        <v>588</v>
      </c>
      <c r="E908" s="110">
        <v>-38481</v>
      </c>
      <c r="F908" s="137" t="s">
        <v>588</v>
      </c>
    </row>
    <row r="911" spans="1:6" ht="33">
      <c r="E911" s="78" t="s">
        <v>1092</v>
      </c>
    </row>
    <row r="912" spans="1:6" ht="20.25">
      <c r="A912" s="310" t="s">
        <v>1022</v>
      </c>
      <c r="B912" s="310"/>
      <c r="C912" s="310"/>
      <c r="D912" s="310"/>
      <c r="E912" s="310"/>
      <c r="F912" s="310"/>
    </row>
    <row r="913" spans="1:6">
      <c r="A913" s="311" t="s">
        <v>1070</v>
      </c>
      <c r="B913" s="311"/>
      <c r="C913" s="311"/>
      <c r="D913" s="311"/>
      <c r="E913" s="311"/>
      <c r="F913" s="311"/>
    </row>
    <row r="915" spans="1:6">
      <c r="A915" s="111" t="s">
        <v>576</v>
      </c>
      <c r="B915" s="311" t="s">
        <v>577</v>
      </c>
      <c r="C915" s="311"/>
      <c r="D915" s="311"/>
      <c r="E915" s="311"/>
      <c r="F915" s="311"/>
    </row>
    <row r="916" spans="1:6">
      <c r="A916" s="112" t="s">
        <v>1023</v>
      </c>
      <c r="B916" s="312" t="s">
        <v>1024</v>
      </c>
      <c r="C916" s="312"/>
      <c r="D916" s="312"/>
      <c r="E916" s="312"/>
      <c r="F916" s="312"/>
    </row>
    <row r="918" spans="1:6">
      <c r="A918" s="311" t="s">
        <v>580</v>
      </c>
      <c r="B918" s="311"/>
      <c r="C918" s="311"/>
      <c r="D918" s="311"/>
      <c r="E918" s="311"/>
      <c r="F918" s="311"/>
    </row>
    <row r="920" spans="1:6">
      <c r="A920" s="78" t="s">
        <v>581</v>
      </c>
      <c r="B920" s="112" t="s">
        <v>1023</v>
      </c>
      <c r="C920" s="308" t="s">
        <v>582</v>
      </c>
      <c r="D920" s="308"/>
      <c r="E920" s="308"/>
      <c r="F920" s="308"/>
    </row>
    <row r="921" spans="1:6" ht="33">
      <c r="A921" s="78" t="s">
        <v>583</v>
      </c>
      <c r="B921" s="112" t="s">
        <v>600</v>
      </c>
      <c r="C921" s="136" t="s">
        <v>585</v>
      </c>
      <c r="D921" s="136" t="s">
        <v>601</v>
      </c>
      <c r="E921" s="136" t="s">
        <v>602</v>
      </c>
      <c r="F921" s="136" t="s">
        <v>588</v>
      </c>
    </row>
    <row r="922" spans="1:6" ht="25.5">
      <c r="A922" s="78" t="s">
        <v>589</v>
      </c>
      <c r="B922" s="112" t="s">
        <v>1025</v>
      </c>
    </row>
    <row r="923" spans="1:6" ht="25.5">
      <c r="A923" s="78" t="s">
        <v>591</v>
      </c>
      <c r="B923" s="112" t="s">
        <v>1026</v>
      </c>
    </row>
    <row r="924" spans="1:6">
      <c r="A924" s="78" t="s">
        <v>593</v>
      </c>
      <c r="B924" s="112" t="s">
        <v>594</v>
      </c>
    </row>
    <row r="925" spans="1:6" ht="49.5">
      <c r="A925" s="78" t="s">
        <v>679</v>
      </c>
      <c r="B925" s="112" t="s">
        <v>1027</v>
      </c>
    </row>
    <row r="926" spans="1:6">
      <c r="A926" s="308" t="s">
        <v>596</v>
      </c>
      <c r="B926" s="308"/>
    </row>
    <row r="927" spans="1:6">
      <c r="A927" s="309" t="s">
        <v>611</v>
      </c>
      <c r="B927" s="309"/>
      <c r="C927" s="137" t="s">
        <v>588</v>
      </c>
      <c r="D927" s="137" t="s">
        <v>588</v>
      </c>
      <c r="E927" s="110">
        <v>-2754.4</v>
      </c>
      <c r="F927" s="137" t="s">
        <v>588</v>
      </c>
    </row>
    <row r="929" spans="1:6">
      <c r="A929" s="78" t="s">
        <v>581</v>
      </c>
      <c r="B929" s="112" t="s">
        <v>1023</v>
      </c>
      <c r="C929" s="308" t="s">
        <v>582</v>
      </c>
      <c r="D929" s="308"/>
      <c r="E929" s="308"/>
      <c r="F929" s="308"/>
    </row>
    <row r="930" spans="1:6" ht="33">
      <c r="A930" s="78" t="s">
        <v>583</v>
      </c>
      <c r="B930" s="112" t="s">
        <v>629</v>
      </c>
      <c r="C930" s="136" t="s">
        <v>585</v>
      </c>
      <c r="D930" s="136" t="s">
        <v>601</v>
      </c>
      <c r="E930" s="136" t="s">
        <v>602</v>
      </c>
      <c r="F930" s="136" t="s">
        <v>588</v>
      </c>
    </row>
    <row r="931" spans="1:6">
      <c r="A931" s="78" t="s">
        <v>589</v>
      </c>
      <c r="B931" s="112" t="s">
        <v>1028</v>
      </c>
    </row>
    <row r="932" spans="1:6" ht="25.5">
      <c r="A932" s="78" t="s">
        <v>591</v>
      </c>
      <c r="B932" s="112" t="s">
        <v>1029</v>
      </c>
    </row>
    <row r="933" spans="1:6">
      <c r="A933" s="78" t="s">
        <v>593</v>
      </c>
      <c r="B933" s="112" t="s">
        <v>594</v>
      </c>
    </row>
    <row r="934" spans="1:6" ht="49.5">
      <c r="A934" s="78" t="s">
        <v>605</v>
      </c>
      <c r="B934" s="112" t="s">
        <v>606</v>
      </c>
    </row>
    <row r="935" spans="1:6">
      <c r="A935" s="308" t="s">
        <v>596</v>
      </c>
      <c r="B935" s="308"/>
    </row>
    <row r="936" spans="1:6">
      <c r="A936" s="312" t="s">
        <v>1030</v>
      </c>
      <c r="B936" s="312"/>
      <c r="C936" s="137" t="s">
        <v>588</v>
      </c>
      <c r="D936" s="137" t="s">
        <v>588</v>
      </c>
      <c r="E936" s="137">
        <v>-72</v>
      </c>
      <c r="F936" s="137" t="s">
        <v>588</v>
      </c>
    </row>
    <row r="937" spans="1:6">
      <c r="A937" s="312" t="s">
        <v>1031</v>
      </c>
      <c r="B937" s="312"/>
      <c r="C937" s="137" t="s">
        <v>588</v>
      </c>
      <c r="D937" s="137" t="s">
        <v>588</v>
      </c>
      <c r="E937" s="137" t="s">
        <v>588</v>
      </c>
      <c r="F937" s="137" t="s">
        <v>588</v>
      </c>
    </row>
    <row r="938" spans="1:6">
      <c r="A938" s="312" t="s">
        <v>1032</v>
      </c>
      <c r="B938" s="312"/>
      <c r="C938" s="137" t="s">
        <v>588</v>
      </c>
      <c r="D938" s="137" t="s">
        <v>588</v>
      </c>
      <c r="E938" s="137" t="s">
        <v>588</v>
      </c>
      <c r="F938" s="137" t="s">
        <v>588</v>
      </c>
    </row>
    <row r="939" spans="1:6">
      <c r="A939" s="312" t="s">
        <v>1033</v>
      </c>
      <c r="B939" s="312"/>
      <c r="C939" s="137" t="s">
        <v>588</v>
      </c>
      <c r="D939" s="137" t="s">
        <v>588</v>
      </c>
      <c r="E939" s="137">
        <v>-72</v>
      </c>
      <c r="F939" s="137" t="s">
        <v>588</v>
      </c>
    </row>
    <row r="940" spans="1:6">
      <c r="A940" s="312" t="s">
        <v>1034</v>
      </c>
      <c r="B940" s="312"/>
      <c r="C940" s="137" t="s">
        <v>588</v>
      </c>
      <c r="D940" s="137" t="s">
        <v>588</v>
      </c>
      <c r="E940" s="137" t="s">
        <v>588</v>
      </c>
      <c r="F940" s="137" t="s">
        <v>588</v>
      </c>
    </row>
    <row r="941" spans="1:6">
      <c r="A941" s="312" t="s">
        <v>1035</v>
      </c>
      <c r="B941" s="312"/>
      <c r="C941" s="137" t="s">
        <v>588</v>
      </c>
      <c r="D941" s="137" t="s">
        <v>588</v>
      </c>
      <c r="E941" s="137">
        <v>-18</v>
      </c>
      <c r="F941" s="137" t="s">
        <v>588</v>
      </c>
    </row>
    <row r="942" spans="1:6">
      <c r="A942" s="312" t="s">
        <v>1036</v>
      </c>
      <c r="B942" s="312"/>
      <c r="C942" s="137" t="s">
        <v>588</v>
      </c>
      <c r="D942" s="137" t="s">
        <v>588</v>
      </c>
      <c r="E942" s="137" t="s">
        <v>588</v>
      </c>
      <c r="F942" s="137" t="s">
        <v>588</v>
      </c>
    </row>
    <row r="943" spans="1:6">
      <c r="A943" s="309" t="s">
        <v>611</v>
      </c>
      <c r="B943" s="309"/>
      <c r="C943" s="137" t="s">
        <v>588</v>
      </c>
      <c r="D943" s="137" t="s">
        <v>588</v>
      </c>
      <c r="E943" s="110">
        <v>-8300</v>
      </c>
      <c r="F943" s="137" t="s">
        <v>588</v>
      </c>
    </row>
    <row r="946" spans="1:6" ht="33">
      <c r="E946" s="78" t="s">
        <v>1093</v>
      </c>
    </row>
    <row r="947" spans="1:6" ht="20.25">
      <c r="A947" s="310" t="s">
        <v>1038</v>
      </c>
      <c r="B947" s="310"/>
      <c r="C947" s="310"/>
      <c r="D947" s="310"/>
      <c r="E947" s="310"/>
      <c r="F947" s="310"/>
    </row>
    <row r="948" spans="1:6">
      <c r="A948" s="311" t="s">
        <v>1070</v>
      </c>
      <c r="B948" s="311"/>
      <c r="C948" s="311"/>
      <c r="D948" s="311"/>
      <c r="E948" s="311"/>
      <c r="F948" s="311"/>
    </row>
    <row r="950" spans="1:6">
      <c r="A950" s="111" t="s">
        <v>576</v>
      </c>
      <c r="B950" s="311" t="s">
        <v>577</v>
      </c>
      <c r="C950" s="311"/>
      <c r="D950" s="311"/>
      <c r="E950" s="311"/>
      <c r="F950" s="311"/>
    </row>
    <row r="951" spans="1:6">
      <c r="A951" s="112" t="s">
        <v>1039</v>
      </c>
      <c r="B951" s="312" t="s">
        <v>1040</v>
      </c>
      <c r="C951" s="312"/>
      <c r="D951" s="312"/>
      <c r="E951" s="312"/>
      <c r="F951" s="312"/>
    </row>
    <row r="953" spans="1:6">
      <c r="A953" s="311" t="s">
        <v>580</v>
      </c>
      <c r="B953" s="311"/>
      <c r="C953" s="311"/>
      <c r="D953" s="311"/>
      <c r="E953" s="311"/>
      <c r="F953" s="311"/>
    </row>
    <row r="955" spans="1:6">
      <c r="A955" s="78" t="s">
        <v>581</v>
      </c>
      <c r="B955" s="112" t="s">
        <v>1039</v>
      </c>
      <c r="C955" s="308" t="s">
        <v>582</v>
      </c>
      <c r="D955" s="308"/>
      <c r="E955" s="308"/>
      <c r="F955" s="308"/>
    </row>
    <row r="956" spans="1:6" ht="33">
      <c r="A956" s="78" t="s">
        <v>583</v>
      </c>
      <c r="B956" s="112" t="s">
        <v>600</v>
      </c>
      <c r="C956" s="136" t="s">
        <v>585</v>
      </c>
      <c r="D956" s="136" t="s">
        <v>601</v>
      </c>
      <c r="E956" s="136" t="s">
        <v>602</v>
      </c>
      <c r="F956" s="136" t="s">
        <v>588</v>
      </c>
    </row>
    <row r="957" spans="1:6" ht="25.5">
      <c r="A957" s="78" t="s">
        <v>589</v>
      </c>
      <c r="B957" s="112" t="s">
        <v>1041</v>
      </c>
    </row>
    <row r="958" spans="1:6" ht="76.5">
      <c r="A958" s="78" t="s">
        <v>591</v>
      </c>
      <c r="B958" s="112" t="s">
        <v>1042</v>
      </c>
    </row>
    <row r="959" spans="1:6">
      <c r="A959" s="78" t="s">
        <v>593</v>
      </c>
      <c r="B959" s="112" t="s">
        <v>594</v>
      </c>
    </row>
    <row r="960" spans="1:6" ht="49.5">
      <c r="A960" s="78" t="s">
        <v>595</v>
      </c>
      <c r="B960" s="112" t="s">
        <v>1043</v>
      </c>
    </row>
    <row r="961" spans="1:6">
      <c r="A961" s="308" t="s">
        <v>596</v>
      </c>
      <c r="B961" s="308"/>
    </row>
    <row r="962" spans="1:6">
      <c r="A962" s="309" t="s">
        <v>611</v>
      </c>
      <c r="B962" s="309"/>
      <c r="C962" s="137" t="s">
        <v>588</v>
      </c>
      <c r="D962" s="137" t="s">
        <v>588</v>
      </c>
      <c r="E962" s="110">
        <v>-15700</v>
      </c>
      <c r="F962" s="137" t="s">
        <v>588</v>
      </c>
    </row>
    <row r="965" spans="1:6" ht="33">
      <c r="E965" s="78" t="s">
        <v>1094</v>
      </c>
    </row>
    <row r="966" spans="1:6" ht="20.25">
      <c r="A966" s="310" t="s">
        <v>1045</v>
      </c>
      <c r="B966" s="310"/>
      <c r="C966" s="310"/>
      <c r="D966" s="310"/>
      <c r="E966" s="310"/>
      <c r="F966" s="310"/>
    </row>
    <row r="967" spans="1:6">
      <c r="A967" s="311" t="s">
        <v>1070</v>
      </c>
      <c r="B967" s="311"/>
      <c r="C967" s="311"/>
      <c r="D967" s="311"/>
      <c r="E967" s="311"/>
      <c r="F967" s="311"/>
    </row>
    <row r="969" spans="1:6">
      <c r="A969" s="111" t="s">
        <v>576</v>
      </c>
      <c r="B969" s="311" t="s">
        <v>577</v>
      </c>
      <c r="C969" s="311"/>
      <c r="D969" s="311"/>
      <c r="E969" s="311"/>
      <c r="F969" s="311"/>
    </row>
    <row r="970" spans="1:6">
      <c r="A970" s="112" t="s">
        <v>1046</v>
      </c>
      <c r="B970" s="312" t="s">
        <v>1047</v>
      </c>
      <c r="C970" s="312"/>
      <c r="D970" s="312"/>
      <c r="E970" s="312"/>
      <c r="F970" s="312"/>
    </row>
    <row r="972" spans="1:6">
      <c r="A972" s="311" t="s">
        <v>580</v>
      </c>
      <c r="B972" s="311"/>
      <c r="C972" s="311"/>
      <c r="D972" s="311"/>
      <c r="E972" s="311"/>
      <c r="F972" s="311"/>
    </row>
    <row r="974" spans="1:6">
      <c r="A974" s="78" t="s">
        <v>581</v>
      </c>
      <c r="B974" s="112" t="s">
        <v>1046</v>
      </c>
      <c r="C974" s="308" t="s">
        <v>582</v>
      </c>
      <c r="D974" s="308"/>
      <c r="E974" s="308"/>
      <c r="F974" s="308"/>
    </row>
    <row r="975" spans="1:6" ht="33">
      <c r="A975" s="78" t="s">
        <v>583</v>
      </c>
      <c r="B975" s="112" t="s">
        <v>600</v>
      </c>
      <c r="C975" s="136" t="s">
        <v>585</v>
      </c>
      <c r="D975" s="136" t="s">
        <v>601</v>
      </c>
      <c r="E975" s="136" t="s">
        <v>602</v>
      </c>
      <c r="F975" s="136" t="s">
        <v>588</v>
      </c>
    </row>
    <row r="976" spans="1:6" ht="25.5">
      <c r="A976" s="78" t="s">
        <v>589</v>
      </c>
      <c r="B976" s="112" t="s">
        <v>1048</v>
      </c>
    </row>
    <row r="977" spans="1:6" ht="76.5">
      <c r="A977" s="78" t="s">
        <v>591</v>
      </c>
      <c r="B977" s="112" t="s">
        <v>1042</v>
      </c>
    </row>
    <row r="978" spans="1:6">
      <c r="A978" s="78" t="s">
        <v>593</v>
      </c>
      <c r="B978" s="112" t="s">
        <v>594</v>
      </c>
    </row>
    <row r="979" spans="1:6" ht="49.5">
      <c r="A979" s="78" t="s">
        <v>595</v>
      </c>
      <c r="B979" s="112" t="s">
        <v>1045</v>
      </c>
    </row>
    <row r="980" spans="1:6">
      <c r="A980" s="308" t="s">
        <v>596</v>
      </c>
      <c r="B980" s="308"/>
    </row>
    <row r="981" spans="1:6">
      <c r="A981" s="309" t="s">
        <v>611</v>
      </c>
      <c r="B981" s="309"/>
      <c r="C981" s="137" t="s">
        <v>588</v>
      </c>
      <c r="D981" s="137" t="s">
        <v>588</v>
      </c>
      <c r="E981" s="110">
        <v>-2800</v>
      </c>
      <c r="F981" s="137" t="s">
        <v>588</v>
      </c>
    </row>
    <row r="984" spans="1:6" ht="33">
      <c r="E984" s="78" t="s">
        <v>1095</v>
      </c>
    </row>
    <row r="985" spans="1:6" ht="20.25">
      <c r="A985" s="310" t="s">
        <v>1050</v>
      </c>
      <c r="B985" s="310"/>
      <c r="C985" s="310"/>
      <c r="D985" s="310"/>
      <c r="E985" s="310"/>
      <c r="F985" s="310"/>
    </row>
    <row r="986" spans="1:6">
      <c r="A986" s="311" t="s">
        <v>1070</v>
      </c>
      <c r="B986" s="311"/>
      <c r="C986" s="311"/>
      <c r="D986" s="311"/>
      <c r="E986" s="311"/>
      <c r="F986" s="311"/>
    </row>
    <row r="988" spans="1:6">
      <c r="A988" s="111" t="s">
        <v>576</v>
      </c>
      <c r="B988" s="311" t="s">
        <v>577</v>
      </c>
      <c r="C988" s="311"/>
      <c r="D988" s="311"/>
      <c r="E988" s="311"/>
      <c r="F988" s="311"/>
    </row>
    <row r="989" spans="1:6">
      <c r="A989" s="112" t="s">
        <v>1051</v>
      </c>
      <c r="B989" s="312" t="s">
        <v>1052</v>
      </c>
      <c r="C989" s="312"/>
      <c r="D989" s="312"/>
      <c r="E989" s="312"/>
      <c r="F989" s="312"/>
    </row>
    <row r="991" spans="1:6">
      <c r="A991" s="311" t="s">
        <v>580</v>
      </c>
      <c r="B991" s="311"/>
      <c r="C991" s="311"/>
      <c r="D991" s="311"/>
      <c r="E991" s="311"/>
      <c r="F991" s="311"/>
    </row>
    <row r="993" spans="1:6">
      <c r="A993" s="78" t="s">
        <v>581</v>
      </c>
      <c r="B993" s="112" t="s">
        <v>1051</v>
      </c>
      <c r="C993" s="308" t="s">
        <v>582</v>
      </c>
      <c r="D993" s="308"/>
      <c r="E993" s="308"/>
      <c r="F993" s="308"/>
    </row>
    <row r="994" spans="1:6" ht="33">
      <c r="A994" s="78" t="s">
        <v>583</v>
      </c>
      <c r="B994" s="112" t="s">
        <v>600</v>
      </c>
      <c r="C994" s="136" t="s">
        <v>585</v>
      </c>
      <c r="D994" s="136" t="s">
        <v>601</v>
      </c>
      <c r="E994" s="136" t="s">
        <v>602</v>
      </c>
      <c r="F994" s="136" t="s">
        <v>588</v>
      </c>
    </row>
    <row r="995" spans="1:6" ht="25.5">
      <c r="A995" s="78" t="s">
        <v>589</v>
      </c>
      <c r="B995" s="112" t="s">
        <v>1053</v>
      </c>
    </row>
    <row r="996" spans="1:6" ht="76.5">
      <c r="A996" s="78" t="s">
        <v>591</v>
      </c>
      <c r="B996" s="112" t="s">
        <v>1042</v>
      </c>
    </row>
    <row r="997" spans="1:6">
      <c r="A997" s="78" t="s">
        <v>593</v>
      </c>
      <c r="B997" s="112" t="s">
        <v>594</v>
      </c>
    </row>
    <row r="998" spans="1:6" ht="49.5">
      <c r="A998" s="78" t="s">
        <v>595</v>
      </c>
      <c r="B998" s="112" t="s">
        <v>1050</v>
      </c>
    </row>
    <row r="999" spans="1:6">
      <c r="A999" s="308" t="s">
        <v>596</v>
      </c>
      <c r="B999" s="308"/>
    </row>
    <row r="1000" spans="1:6">
      <c r="A1000" s="309" t="s">
        <v>611</v>
      </c>
      <c r="B1000" s="309"/>
      <c r="C1000" s="137" t="s">
        <v>588</v>
      </c>
      <c r="D1000" s="137" t="s">
        <v>588</v>
      </c>
      <c r="E1000" s="110">
        <v>-1350</v>
      </c>
      <c r="F1000" s="137" t="s">
        <v>588</v>
      </c>
    </row>
    <row r="1003" spans="1:6" ht="33">
      <c r="E1003" s="78" t="s">
        <v>1096</v>
      </c>
    </row>
    <row r="1004" spans="1:6" ht="20.25">
      <c r="A1004" s="310" t="s">
        <v>1055</v>
      </c>
      <c r="B1004" s="310"/>
      <c r="C1004" s="310"/>
      <c r="D1004" s="310"/>
      <c r="E1004" s="310"/>
      <c r="F1004" s="310"/>
    </row>
    <row r="1005" spans="1:6">
      <c r="A1005" s="311" t="s">
        <v>1070</v>
      </c>
      <c r="B1005" s="311"/>
      <c r="C1005" s="311"/>
      <c r="D1005" s="311"/>
      <c r="E1005" s="311"/>
      <c r="F1005" s="311"/>
    </row>
    <row r="1007" spans="1:6">
      <c r="A1007" s="111" t="s">
        <v>576</v>
      </c>
      <c r="B1007" s="311" t="s">
        <v>577</v>
      </c>
      <c r="C1007" s="311"/>
      <c r="D1007" s="311"/>
      <c r="E1007" s="311"/>
      <c r="F1007" s="311"/>
    </row>
    <row r="1008" spans="1:6">
      <c r="A1008" s="112" t="s">
        <v>1056</v>
      </c>
      <c r="B1008" s="312" t="s">
        <v>1057</v>
      </c>
      <c r="C1008" s="312"/>
      <c r="D1008" s="312"/>
      <c r="E1008" s="312"/>
      <c r="F1008" s="312"/>
    </row>
    <row r="1010" spans="1:6">
      <c r="A1010" s="311" t="s">
        <v>580</v>
      </c>
      <c r="B1010" s="311"/>
      <c r="C1010" s="311"/>
      <c r="D1010" s="311"/>
      <c r="E1010" s="311"/>
      <c r="F1010" s="311"/>
    </row>
    <row r="1012" spans="1:6">
      <c r="A1012" s="78" t="s">
        <v>581</v>
      </c>
      <c r="B1012" s="112" t="s">
        <v>1056</v>
      </c>
      <c r="C1012" s="308" t="s">
        <v>582</v>
      </c>
      <c r="D1012" s="308"/>
      <c r="E1012" s="308"/>
      <c r="F1012" s="308"/>
    </row>
    <row r="1013" spans="1:6" ht="33">
      <c r="A1013" s="78" t="s">
        <v>583</v>
      </c>
      <c r="B1013" s="112" t="s">
        <v>600</v>
      </c>
      <c r="C1013" s="136" t="s">
        <v>585</v>
      </c>
      <c r="D1013" s="136" t="s">
        <v>601</v>
      </c>
      <c r="E1013" s="136" t="s">
        <v>602</v>
      </c>
      <c r="F1013" s="136" t="s">
        <v>588</v>
      </c>
    </row>
    <row r="1014" spans="1:6" ht="25.5">
      <c r="A1014" s="78" t="s">
        <v>589</v>
      </c>
      <c r="B1014" s="112" t="s">
        <v>1058</v>
      </c>
    </row>
    <row r="1015" spans="1:6" ht="76.5">
      <c r="A1015" s="78" t="s">
        <v>591</v>
      </c>
      <c r="B1015" s="112" t="s">
        <v>1042</v>
      </c>
    </row>
    <row r="1016" spans="1:6">
      <c r="A1016" s="78" t="s">
        <v>593</v>
      </c>
      <c r="B1016" s="112" t="s">
        <v>594</v>
      </c>
    </row>
    <row r="1017" spans="1:6" ht="49.5">
      <c r="A1017" s="78" t="s">
        <v>595</v>
      </c>
      <c r="B1017" s="112" t="s">
        <v>1055</v>
      </c>
    </row>
    <row r="1018" spans="1:6">
      <c r="A1018" s="308" t="s">
        <v>596</v>
      </c>
      <c r="B1018" s="308"/>
    </row>
    <row r="1019" spans="1:6">
      <c r="A1019" s="309" t="s">
        <v>611</v>
      </c>
      <c r="B1019" s="309"/>
      <c r="C1019" s="137" t="s">
        <v>588</v>
      </c>
      <c r="D1019" s="137" t="s">
        <v>588</v>
      </c>
      <c r="E1019" s="110">
        <v>-4462.6000000000004</v>
      </c>
      <c r="F1019" s="137" t="s">
        <v>588</v>
      </c>
    </row>
    <row r="1022" spans="1:6" ht="33">
      <c r="E1022" s="78" t="s">
        <v>1097</v>
      </c>
    </row>
    <row r="1023" spans="1:6" ht="20.25">
      <c r="A1023" s="310" t="s">
        <v>1060</v>
      </c>
      <c r="B1023" s="310"/>
      <c r="C1023" s="310"/>
      <c r="D1023" s="310"/>
      <c r="E1023" s="310"/>
      <c r="F1023" s="310"/>
    </row>
    <row r="1024" spans="1:6">
      <c r="A1024" s="311" t="s">
        <v>1070</v>
      </c>
      <c r="B1024" s="311"/>
      <c r="C1024" s="311"/>
      <c r="D1024" s="311"/>
      <c r="E1024" s="311"/>
      <c r="F1024" s="311"/>
    </row>
    <row r="1026" spans="1:6">
      <c r="A1026" s="111" t="s">
        <v>576</v>
      </c>
      <c r="B1026" s="311" t="s">
        <v>577</v>
      </c>
      <c r="C1026" s="311"/>
      <c r="D1026" s="311"/>
      <c r="E1026" s="311"/>
      <c r="F1026" s="311"/>
    </row>
    <row r="1027" spans="1:6">
      <c r="A1027" s="112" t="s">
        <v>1061</v>
      </c>
      <c r="B1027" s="312" t="s">
        <v>1062</v>
      </c>
      <c r="C1027" s="312"/>
      <c r="D1027" s="312"/>
      <c r="E1027" s="312"/>
      <c r="F1027" s="312"/>
    </row>
    <row r="1029" spans="1:6">
      <c r="A1029" s="311" t="s">
        <v>580</v>
      </c>
      <c r="B1029" s="311"/>
      <c r="C1029" s="311"/>
      <c r="D1029" s="311"/>
      <c r="E1029" s="311"/>
      <c r="F1029" s="311"/>
    </row>
    <row r="1031" spans="1:6">
      <c r="A1031" s="78" t="s">
        <v>581</v>
      </c>
      <c r="B1031" s="112" t="s">
        <v>1061</v>
      </c>
      <c r="C1031" s="308" t="s">
        <v>582</v>
      </c>
      <c r="D1031" s="308"/>
      <c r="E1031" s="308"/>
      <c r="F1031" s="308"/>
    </row>
    <row r="1032" spans="1:6" ht="33">
      <c r="A1032" s="78" t="s">
        <v>583</v>
      </c>
      <c r="B1032" s="112" t="s">
        <v>600</v>
      </c>
      <c r="C1032" s="136" t="s">
        <v>585</v>
      </c>
      <c r="D1032" s="136" t="s">
        <v>601</v>
      </c>
      <c r="E1032" s="136" t="s">
        <v>602</v>
      </c>
      <c r="F1032" s="136" t="s">
        <v>588</v>
      </c>
    </row>
    <row r="1033" spans="1:6" ht="25.5">
      <c r="A1033" s="78" t="s">
        <v>589</v>
      </c>
      <c r="B1033" s="112" t="s">
        <v>1063</v>
      </c>
    </row>
    <row r="1034" spans="1:6" ht="76.5">
      <c r="A1034" s="78" t="s">
        <v>591</v>
      </c>
      <c r="B1034" s="112" t="s">
        <v>1042</v>
      </c>
    </row>
    <row r="1035" spans="1:6">
      <c r="A1035" s="78" t="s">
        <v>593</v>
      </c>
      <c r="B1035" s="112" t="s">
        <v>594</v>
      </c>
    </row>
    <row r="1036" spans="1:6" ht="49.5">
      <c r="A1036" s="78" t="s">
        <v>595</v>
      </c>
      <c r="B1036" s="112" t="s">
        <v>1060</v>
      </c>
    </row>
    <row r="1037" spans="1:6">
      <c r="A1037" s="308" t="s">
        <v>596</v>
      </c>
      <c r="B1037" s="308"/>
    </row>
    <row r="1038" spans="1:6">
      <c r="A1038" s="309" t="s">
        <v>611</v>
      </c>
      <c r="B1038" s="309"/>
      <c r="C1038" s="137" t="s">
        <v>588</v>
      </c>
      <c r="D1038" s="137" t="s">
        <v>588</v>
      </c>
      <c r="E1038" s="110">
        <v>-3728.6</v>
      </c>
      <c r="F1038" s="137" t="s">
        <v>588</v>
      </c>
    </row>
    <row r="1041" spans="1:6" ht="33">
      <c r="E1041" s="78" t="s">
        <v>1098</v>
      </c>
    </row>
    <row r="1042" spans="1:6" ht="20.25">
      <c r="A1042" s="310" t="s">
        <v>1065</v>
      </c>
      <c r="B1042" s="310"/>
      <c r="C1042" s="310"/>
      <c r="D1042" s="310"/>
      <c r="E1042" s="310"/>
      <c r="F1042" s="310"/>
    </row>
    <row r="1043" spans="1:6">
      <c r="A1043" s="311" t="s">
        <v>1070</v>
      </c>
      <c r="B1043" s="311"/>
      <c r="C1043" s="311"/>
      <c r="D1043" s="311"/>
      <c r="E1043" s="311"/>
      <c r="F1043" s="311"/>
    </row>
    <row r="1045" spans="1:6">
      <c r="A1045" s="111" t="s">
        <v>576</v>
      </c>
      <c r="B1045" s="311" t="s">
        <v>577</v>
      </c>
      <c r="C1045" s="311"/>
      <c r="D1045" s="311"/>
      <c r="E1045" s="311"/>
      <c r="F1045" s="311"/>
    </row>
    <row r="1046" spans="1:6">
      <c r="A1046" s="112" t="s">
        <v>1066</v>
      </c>
      <c r="B1046" s="312" t="s">
        <v>1067</v>
      </c>
      <c r="C1046" s="312"/>
      <c r="D1046" s="312"/>
      <c r="E1046" s="312"/>
      <c r="F1046" s="312"/>
    </row>
    <row r="1048" spans="1:6">
      <c r="A1048" s="311" t="s">
        <v>580</v>
      </c>
      <c r="B1048" s="311"/>
      <c r="C1048" s="311"/>
      <c r="D1048" s="311"/>
      <c r="E1048" s="311"/>
      <c r="F1048" s="311"/>
    </row>
    <row r="1050" spans="1:6">
      <c r="A1050" s="78" t="s">
        <v>581</v>
      </c>
      <c r="B1050" s="112" t="s">
        <v>1066</v>
      </c>
      <c r="C1050" s="308" t="s">
        <v>582</v>
      </c>
      <c r="D1050" s="308"/>
      <c r="E1050" s="308"/>
      <c r="F1050" s="308"/>
    </row>
    <row r="1051" spans="1:6" ht="33">
      <c r="A1051" s="78" t="s">
        <v>583</v>
      </c>
      <c r="B1051" s="112" t="s">
        <v>600</v>
      </c>
      <c r="C1051" s="136" t="s">
        <v>585</v>
      </c>
      <c r="D1051" s="136" t="s">
        <v>601</v>
      </c>
      <c r="E1051" s="136" t="s">
        <v>602</v>
      </c>
      <c r="F1051" s="136" t="s">
        <v>588</v>
      </c>
    </row>
    <row r="1052" spans="1:6">
      <c r="A1052" s="78" t="s">
        <v>589</v>
      </c>
      <c r="B1052" s="112" t="s">
        <v>1067</v>
      </c>
    </row>
    <row r="1053" spans="1:6" ht="51">
      <c r="A1053" s="78" t="s">
        <v>591</v>
      </c>
      <c r="B1053" s="112" t="s">
        <v>1068</v>
      </c>
    </row>
    <row r="1054" spans="1:6">
      <c r="A1054" s="78" t="s">
        <v>593</v>
      </c>
      <c r="B1054" s="112" t="s">
        <v>594</v>
      </c>
    </row>
    <row r="1055" spans="1:6">
      <c r="A1055" s="78" t="s">
        <v>588</v>
      </c>
      <c r="B1055" s="112" t="s">
        <v>596</v>
      </c>
    </row>
    <row r="1056" spans="1:6">
      <c r="A1056" s="308" t="s">
        <v>596</v>
      </c>
      <c r="B1056" s="308"/>
    </row>
    <row r="1057" spans="1:6">
      <c r="A1057" s="309" t="s">
        <v>611</v>
      </c>
      <c r="B1057" s="309"/>
      <c r="C1057" s="137" t="s">
        <v>588</v>
      </c>
      <c r="D1057" s="137" t="s">
        <v>588</v>
      </c>
      <c r="E1057" s="110">
        <f>հավելված12!E1028</f>
        <v>4075845.8</v>
      </c>
      <c r="F1057" s="137" t="s">
        <v>588</v>
      </c>
    </row>
    <row r="1059" spans="1:6" s="224" customFormat="1" ht="30">
      <c r="C1059" s="225"/>
      <c r="D1059" s="225"/>
      <c r="E1059" s="225" t="s">
        <v>1161</v>
      </c>
      <c r="F1059" s="225"/>
    </row>
    <row r="1060" spans="1:6" s="224" customFormat="1" ht="20.25">
      <c r="A1060" s="303" t="s">
        <v>1151</v>
      </c>
      <c r="B1060" s="303"/>
      <c r="C1060" s="303"/>
      <c r="D1060" s="303"/>
      <c r="E1060" s="303"/>
      <c r="F1060" s="303"/>
    </row>
    <row r="1061" spans="1:6" s="224" customFormat="1" ht="15">
      <c r="A1061" s="304" t="s">
        <v>1070</v>
      </c>
      <c r="B1061" s="304"/>
      <c r="C1061" s="304"/>
      <c r="D1061" s="304"/>
      <c r="E1061" s="304"/>
      <c r="F1061" s="304"/>
    </row>
    <row r="1062" spans="1:6" s="224" customFormat="1" ht="15">
      <c r="C1062" s="225"/>
      <c r="D1062" s="225"/>
      <c r="E1062" s="225"/>
      <c r="F1062" s="225"/>
    </row>
    <row r="1063" spans="1:6" s="224" customFormat="1" ht="15">
      <c r="A1063" s="226" t="s">
        <v>576</v>
      </c>
      <c r="B1063" s="304" t="s">
        <v>577</v>
      </c>
      <c r="C1063" s="304"/>
      <c r="D1063" s="304"/>
      <c r="E1063" s="304"/>
      <c r="F1063" s="304"/>
    </row>
    <row r="1064" spans="1:6" s="224" customFormat="1" ht="15">
      <c r="A1064" s="227" t="s">
        <v>1146</v>
      </c>
      <c r="B1064" s="305" t="s">
        <v>1147</v>
      </c>
      <c r="C1064" s="305"/>
      <c r="D1064" s="305"/>
      <c r="E1064" s="305"/>
      <c r="F1064" s="305"/>
    </row>
    <row r="1065" spans="1:6" s="224" customFormat="1" ht="15">
      <c r="C1065" s="225"/>
      <c r="D1065" s="225"/>
      <c r="E1065" s="225"/>
      <c r="F1065" s="225"/>
    </row>
    <row r="1066" spans="1:6" s="224" customFormat="1" ht="15">
      <c r="A1066" s="304" t="s">
        <v>580</v>
      </c>
      <c r="B1066" s="304"/>
      <c r="C1066" s="304"/>
      <c r="D1066" s="304"/>
      <c r="E1066" s="304"/>
      <c r="F1066" s="304"/>
    </row>
    <row r="1067" spans="1:6" s="224" customFormat="1" ht="15">
      <c r="C1067" s="225"/>
      <c r="D1067" s="225"/>
      <c r="E1067" s="225"/>
      <c r="F1067" s="225"/>
    </row>
    <row r="1068" spans="1:6" s="224" customFormat="1" ht="15">
      <c r="A1068" s="225" t="s">
        <v>581</v>
      </c>
      <c r="B1068" s="227" t="s">
        <v>1146</v>
      </c>
      <c r="C1068" s="307" t="s">
        <v>582</v>
      </c>
      <c r="D1068" s="307"/>
      <c r="E1068" s="307"/>
      <c r="F1068" s="307"/>
    </row>
    <row r="1069" spans="1:6" s="224" customFormat="1" ht="33">
      <c r="A1069" s="225" t="s">
        <v>583</v>
      </c>
      <c r="B1069" s="227" t="s">
        <v>600</v>
      </c>
      <c r="C1069" s="218" t="s">
        <v>585</v>
      </c>
      <c r="D1069" s="218" t="s">
        <v>601</v>
      </c>
      <c r="E1069" s="218" t="s">
        <v>602</v>
      </c>
      <c r="F1069" s="228"/>
    </row>
    <row r="1070" spans="1:6" s="224" customFormat="1" ht="15">
      <c r="A1070" s="225" t="s">
        <v>589</v>
      </c>
      <c r="B1070" s="227" t="s">
        <v>1148</v>
      </c>
      <c r="C1070" s="225"/>
      <c r="D1070" s="225"/>
      <c r="E1070" s="225"/>
      <c r="F1070" s="225"/>
    </row>
    <row r="1071" spans="1:6" s="224" customFormat="1" ht="25.5">
      <c r="A1071" s="225" t="s">
        <v>591</v>
      </c>
      <c r="B1071" s="227" t="s">
        <v>1149</v>
      </c>
      <c r="C1071" s="225"/>
      <c r="D1071" s="225"/>
      <c r="E1071" s="225"/>
      <c r="F1071" s="225"/>
    </row>
    <row r="1072" spans="1:6" s="224" customFormat="1" ht="15">
      <c r="A1072" s="225" t="s">
        <v>593</v>
      </c>
      <c r="B1072" s="227" t="s">
        <v>594</v>
      </c>
      <c r="C1072" s="225"/>
      <c r="D1072" s="225"/>
      <c r="E1072" s="225"/>
      <c r="F1072" s="225"/>
    </row>
    <row r="1073" spans="1:6" s="224" customFormat="1" ht="45">
      <c r="A1073" s="225" t="s">
        <v>1150</v>
      </c>
      <c r="B1073" s="227" t="s">
        <v>1151</v>
      </c>
      <c r="C1073" s="225"/>
      <c r="D1073" s="225"/>
      <c r="E1073" s="225"/>
      <c r="F1073" s="225"/>
    </row>
    <row r="1074" spans="1:6" s="224" customFormat="1" ht="15">
      <c r="A1074" s="307" t="s">
        <v>596</v>
      </c>
      <c r="B1074" s="307"/>
      <c r="C1074" s="225"/>
      <c r="D1074" s="225"/>
      <c r="E1074" s="225"/>
      <c r="F1074" s="225"/>
    </row>
    <row r="1075" spans="1:6" s="224" customFormat="1" ht="15">
      <c r="A1075" s="305" t="s">
        <v>1152</v>
      </c>
      <c r="B1075" s="305"/>
      <c r="C1075" s="229"/>
      <c r="D1075" s="229"/>
      <c r="E1075" s="229"/>
      <c r="F1075" s="229"/>
    </row>
    <row r="1076" spans="1:6" s="224" customFormat="1" ht="15">
      <c r="A1076" s="305" t="s">
        <v>1153</v>
      </c>
      <c r="B1076" s="305"/>
      <c r="C1076" s="229"/>
      <c r="D1076" s="229"/>
      <c r="E1076" s="229"/>
      <c r="F1076" s="229"/>
    </row>
    <row r="1077" spans="1:6" s="224" customFormat="1" ht="15">
      <c r="A1077" s="305" t="s">
        <v>1154</v>
      </c>
      <c r="B1077" s="305"/>
      <c r="C1077" s="229"/>
      <c r="D1077" s="229"/>
      <c r="E1077" s="229"/>
      <c r="F1077" s="229"/>
    </row>
    <row r="1078" spans="1:6" s="224" customFormat="1" ht="15">
      <c r="A1078" s="306" t="s">
        <v>611</v>
      </c>
      <c r="B1078" s="306"/>
      <c r="C1078" s="229"/>
      <c r="D1078" s="229"/>
      <c r="E1078" s="110">
        <v>-18677.099999999999</v>
      </c>
      <c r="F1078" s="229"/>
    </row>
    <row r="1079" spans="1:6" s="224" customFormat="1" ht="15">
      <c r="C1079" s="225"/>
      <c r="D1079" s="225"/>
      <c r="E1079" s="225"/>
      <c r="F1079" s="225"/>
    </row>
    <row r="1080" spans="1:6" s="224" customFormat="1" ht="15">
      <c r="A1080" s="225" t="s">
        <v>581</v>
      </c>
      <c r="B1080" s="227" t="s">
        <v>1146</v>
      </c>
      <c r="C1080" s="307" t="s">
        <v>582</v>
      </c>
      <c r="D1080" s="307"/>
      <c r="E1080" s="307"/>
      <c r="F1080" s="307"/>
    </row>
    <row r="1081" spans="1:6" s="224" customFormat="1" ht="33">
      <c r="A1081" s="225" t="s">
        <v>583</v>
      </c>
      <c r="B1081" s="227" t="s">
        <v>803</v>
      </c>
      <c r="C1081" s="218" t="s">
        <v>585</v>
      </c>
      <c r="D1081" s="218" t="s">
        <v>601</v>
      </c>
      <c r="E1081" s="218" t="s">
        <v>602</v>
      </c>
      <c r="F1081" s="228"/>
    </row>
    <row r="1082" spans="1:6" s="224" customFormat="1" ht="25.5">
      <c r="A1082" s="225" t="s">
        <v>589</v>
      </c>
      <c r="B1082" s="227" t="s">
        <v>1155</v>
      </c>
      <c r="C1082" s="225"/>
      <c r="D1082" s="225"/>
      <c r="E1082" s="225"/>
      <c r="F1082" s="225"/>
    </row>
    <row r="1083" spans="1:6" s="224" customFormat="1" ht="25.5">
      <c r="A1083" s="225" t="s">
        <v>591</v>
      </c>
      <c r="B1083" s="227" t="s">
        <v>1156</v>
      </c>
      <c r="C1083" s="225"/>
      <c r="D1083" s="225"/>
      <c r="E1083" s="225"/>
      <c r="F1083" s="225"/>
    </row>
    <row r="1084" spans="1:6" s="224" customFormat="1" ht="25.5">
      <c r="A1084" s="225" t="s">
        <v>593</v>
      </c>
      <c r="B1084" s="227" t="s">
        <v>712</v>
      </c>
      <c r="C1084" s="225"/>
      <c r="D1084" s="225"/>
      <c r="E1084" s="225"/>
      <c r="F1084" s="225"/>
    </row>
    <row r="1085" spans="1:6" s="224" customFormat="1" ht="45">
      <c r="A1085" s="225" t="s">
        <v>1157</v>
      </c>
      <c r="B1085" s="227" t="s">
        <v>1151</v>
      </c>
      <c r="C1085" s="225"/>
      <c r="D1085" s="225"/>
      <c r="E1085" s="225"/>
      <c r="F1085" s="225"/>
    </row>
    <row r="1086" spans="1:6" s="224" customFormat="1" ht="15">
      <c r="A1086" s="307" t="s">
        <v>596</v>
      </c>
      <c r="B1086" s="307"/>
      <c r="C1086" s="225"/>
      <c r="D1086" s="225"/>
      <c r="E1086" s="225"/>
      <c r="F1086" s="225"/>
    </row>
    <row r="1087" spans="1:6" s="224" customFormat="1" ht="15">
      <c r="A1087" s="305" t="s">
        <v>1158</v>
      </c>
      <c r="B1087" s="305"/>
      <c r="C1087" s="229"/>
      <c r="D1087" s="229"/>
      <c r="E1087" s="229"/>
      <c r="F1087" s="229"/>
    </row>
    <row r="1088" spans="1:6" s="224" customFormat="1" ht="15">
      <c r="A1088" s="305" t="s">
        <v>1159</v>
      </c>
      <c r="B1088" s="305"/>
      <c r="C1088" s="229"/>
      <c r="D1088" s="229"/>
      <c r="E1088" s="229"/>
      <c r="F1088" s="229"/>
    </row>
    <row r="1089" spans="1:6" s="224" customFormat="1" ht="15">
      <c r="A1089" s="306" t="s">
        <v>611</v>
      </c>
      <c r="B1089" s="306"/>
      <c r="C1089" s="230"/>
      <c r="D1089" s="229"/>
      <c r="E1089" s="110">
        <v>-20758</v>
      </c>
      <c r="F1089" s="229"/>
    </row>
  </sheetData>
  <mergeCells count="552">
    <mergeCell ref="A1077:B1077"/>
    <mergeCell ref="A1078:B1078"/>
    <mergeCell ref="C1080:F1080"/>
    <mergeCell ref="A1086:B1086"/>
    <mergeCell ref="A1087:B1087"/>
    <mergeCell ref="A1088:B1088"/>
    <mergeCell ref="A1089:B1089"/>
    <mergeCell ref="A1060:F1060"/>
    <mergeCell ref="A1061:F1061"/>
    <mergeCell ref="B1063:F1063"/>
    <mergeCell ref="B1064:F1064"/>
    <mergeCell ref="A1066:F1066"/>
    <mergeCell ref="C1068:F1068"/>
    <mergeCell ref="A1074:B1074"/>
    <mergeCell ref="A1075:B1075"/>
    <mergeCell ref="A1076:B1076"/>
    <mergeCell ref="B1045:F1045"/>
    <mergeCell ref="B1046:F1046"/>
    <mergeCell ref="A1048:F1048"/>
    <mergeCell ref="C1050:F1050"/>
    <mergeCell ref="A1056:B1056"/>
    <mergeCell ref="A1057:B1057"/>
    <mergeCell ref="A1038:B1038"/>
    <mergeCell ref="A1042:F1042"/>
    <mergeCell ref="A1043:F1043"/>
    <mergeCell ref="A1019:B1019"/>
    <mergeCell ref="B1007:F1007"/>
    <mergeCell ref="B1008:F1008"/>
    <mergeCell ref="A1010:F1010"/>
    <mergeCell ref="C1012:F1012"/>
    <mergeCell ref="A1018:B1018"/>
    <mergeCell ref="A1037:B1037"/>
    <mergeCell ref="A1023:F1023"/>
    <mergeCell ref="A1024:F1024"/>
    <mergeCell ref="B1026:F1026"/>
    <mergeCell ref="B1027:F1027"/>
    <mergeCell ref="A1029:F1029"/>
    <mergeCell ref="C1031:F1031"/>
    <mergeCell ref="C993:F993"/>
    <mergeCell ref="A999:B999"/>
    <mergeCell ref="A1000:B1000"/>
    <mergeCell ref="A1004:F1004"/>
    <mergeCell ref="A1005:F1005"/>
    <mergeCell ref="A981:B981"/>
    <mergeCell ref="A985:F985"/>
    <mergeCell ref="A986:F986"/>
    <mergeCell ref="B988:F988"/>
    <mergeCell ref="B989:F989"/>
    <mergeCell ref="A991:F991"/>
    <mergeCell ref="B969:F969"/>
    <mergeCell ref="B970:F970"/>
    <mergeCell ref="A972:F972"/>
    <mergeCell ref="C974:F974"/>
    <mergeCell ref="A980:B980"/>
    <mergeCell ref="A961:B961"/>
    <mergeCell ref="A962:B962"/>
    <mergeCell ref="A966:F966"/>
    <mergeCell ref="A967:F967"/>
    <mergeCell ref="A948:F948"/>
    <mergeCell ref="B950:F950"/>
    <mergeCell ref="B951:F951"/>
    <mergeCell ref="A953:F953"/>
    <mergeCell ref="C955:F955"/>
    <mergeCell ref="A938:B938"/>
    <mergeCell ref="A939:B939"/>
    <mergeCell ref="A940:B940"/>
    <mergeCell ref="A941:B941"/>
    <mergeCell ref="A942:B942"/>
    <mergeCell ref="A943:B943"/>
    <mergeCell ref="A918:F918"/>
    <mergeCell ref="C920:F920"/>
    <mergeCell ref="A926:B926"/>
    <mergeCell ref="A927:B927"/>
    <mergeCell ref="C929:F929"/>
    <mergeCell ref="A935:B935"/>
    <mergeCell ref="A936:B936"/>
    <mergeCell ref="A937:B937"/>
    <mergeCell ref="A947:F947"/>
    <mergeCell ref="A912:F912"/>
    <mergeCell ref="A913:F913"/>
    <mergeCell ref="B915:F915"/>
    <mergeCell ref="B916:F916"/>
    <mergeCell ref="A898:B898"/>
    <mergeCell ref="C900:F900"/>
    <mergeCell ref="A906:B906"/>
    <mergeCell ref="A907:B907"/>
    <mergeCell ref="A908:B908"/>
    <mergeCell ref="C887:F887"/>
    <mergeCell ref="A893:B893"/>
    <mergeCell ref="A894:B894"/>
    <mergeCell ref="A895:B895"/>
    <mergeCell ref="A896:B896"/>
    <mergeCell ref="A897:B897"/>
    <mergeCell ref="A880:B880"/>
    <mergeCell ref="A881:B881"/>
    <mergeCell ref="A882:B882"/>
    <mergeCell ref="A883:B883"/>
    <mergeCell ref="A884:B884"/>
    <mergeCell ref="A885:B885"/>
    <mergeCell ref="A874:B874"/>
    <mergeCell ref="A875:B875"/>
    <mergeCell ref="A876:B876"/>
    <mergeCell ref="A877:B877"/>
    <mergeCell ref="A878:B878"/>
    <mergeCell ref="A879:B879"/>
    <mergeCell ref="A868:B868"/>
    <mergeCell ref="A869:B869"/>
    <mergeCell ref="A870:B870"/>
    <mergeCell ref="A871:B871"/>
    <mergeCell ref="A872:B872"/>
    <mergeCell ref="A873:B873"/>
    <mergeCell ref="A862:B862"/>
    <mergeCell ref="A863:B863"/>
    <mergeCell ref="A864:B864"/>
    <mergeCell ref="A865:B865"/>
    <mergeCell ref="A866:B866"/>
    <mergeCell ref="A867:B867"/>
    <mergeCell ref="B849:F849"/>
    <mergeCell ref="A851:F851"/>
    <mergeCell ref="C853:F853"/>
    <mergeCell ref="A859:B859"/>
    <mergeCell ref="A860:B860"/>
    <mergeCell ref="A861:B861"/>
    <mergeCell ref="A839:B839"/>
    <mergeCell ref="A840:B840"/>
    <mergeCell ref="A841:B841"/>
    <mergeCell ref="A845:F845"/>
    <mergeCell ref="A846:F846"/>
    <mergeCell ref="B848:F848"/>
    <mergeCell ref="A827:B827"/>
    <mergeCell ref="A828:B828"/>
    <mergeCell ref="A829:B829"/>
    <mergeCell ref="A830:B830"/>
    <mergeCell ref="C832:F832"/>
    <mergeCell ref="A838:B838"/>
    <mergeCell ref="A815:B815"/>
    <mergeCell ref="A816:B816"/>
    <mergeCell ref="A817:B817"/>
    <mergeCell ref="A818:B818"/>
    <mergeCell ref="C820:F820"/>
    <mergeCell ref="A826:B826"/>
    <mergeCell ref="A801:F801"/>
    <mergeCell ref="A802:F802"/>
    <mergeCell ref="B804:F804"/>
    <mergeCell ref="B805:F805"/>
    <mergeCell ref="A807:F807"/>
    <mergeCell ref="C809:F809"/>
    <mergeCell ref="C788:F788"/>
    <mergeCell ref="A794:B794"/>
    <mergeCell ref="A795:B795"/>
    <mergeCell ref="A796:B796"/>
    <mergeCell ref="A797:B797"/>
    <mergeCell ref="A771:B771"/>
    <mergeCell ref="A772:B772"/>
    <mergeCell ref="A773:B773"/>
    <mergeCell ref="A774:B774"/>
    <mergeCell ref="A775:B775"/>
    <mergeCell ref="A776:B776"/>
    <mergeCell ref="A732:B732"/>
    <mergeCell ref="A785:B785"/>
    <mergeCell ref="A786:B786"/>
    <mergeCell ref="A744:B744"/>
    <mergeCell ref="A748:F748"/>
    <mergeCell ref="A749:F749"/>
    <mergeCell ref="B751:F751"/>
    <mergeCell ref="B752:F752"/>
    <mergeCell ref="A754:F754"/>
    <mergeCell ref="A733:B733"/>
    <mergeCell ref="C735:F735"/>
    <mergeCell ref="A741:B741"/>
    <mergeCell ref="A742:B742"/>
    <mergeCell ref="A743:B743"/>
    <mergeCell ref="C756:F756"/>
    <mergeCell ref="A762:B762"/>
    <mergeCell ref="A763:B763"/>
    <mergeCell ref="C765:F765"/>
    <mergeCell ref="A777:B777"/>
    <mergeCell ref="C707:F707"/>
    <mergeCell ref="A713:B713"/>
    <mergeCell ref="A714:B714"/>
    <mergeCell ref="A718:F718"/>
    <mergeCell ref="A719:F719"/>
    <mergeCell ref="B721:F721"/>
    <mergeCell ref="B722:F722"/>
    <mergeCell ref="A724:F724"/>
    <mergeCell ref="C726:F726"/>
    <mergeCell ref="A695:B695"/>
    <mergeCell ref="A699:F699"/>
    <mergeCell ref="A700:F700"/>
    <mergeCell ref="B702:F702"/>
    <mergeCell ref="B703:F703"/>
    <mergeCell ref="A705:F705"/>
    <mergeCell ref="A683:B683"/>
    <mergeCell ref="A684:B684"/>
    <mergeCell ref="A685:B685"/>
    <mergeCell ref="C687:F687"/>
    <mergeCell ref="A693:B693"/>
    <mergeCell ref="A694:B694"/>
    <mergeCell ref="A669:F669"/>
    <mergeCell ref="A670:F670"/>
    <mergeCell ref="B672:F672"/>
    <mergeCell ref="B673:F673"/>
    <mergeCell ref="A675:F675"/>
    <mergeCell ref="C677:F677"/>
    <mergeCell ref="A660:B660"/>
    <mergeCell ref="A661:B661"/>
    <mergeCell ref="A662:B662"/>
    <mergeCell ref="A663:B663"/>
    <mergeCell ref="A664:B664"/>
    <mergeCell ref="A665:B665"/>
    <mergeCell ref="A648:B648"/>
    <mergeCell ref="C650:F650"/>
    <mergeCell ref="A656:B656"/>
    <mergeCell ref="A657:B657"/>
    <mergeCell ref="A658:B658"/>
    <mergeCell ref="A659:B659"/>
    <mergeCell ref="A636:B636"/>
    <mergeCell ref="C638:F638"/>
    <mergeCell ref="A644:B644"/>
    <mergeCell ref="A645:B645"/>
    <mergeCell ref="A646:B646"/>
    <mergeCell ref="A647:B647"/>
    <mergeCell ref="A630:B630"/>
    <mergeCell ref="A631:B631"/>
    <mergeCell ref="A632:B632"/>
    <mergeCell ref="A633:B633"/>
    <mergeCell ref="A634:B634"/>
    <mergeCell ref="A635:B635"/>
    <mergeCell ref="A624:B624"/>
    <mergeCell ref="A625:B625"/>
    <mergeCell ref="A626:B626"/>
    <mergeCell ref="A627:B627"/>
    <mergeCell ref="A628:B628"/>
    <mergeCell ref="A629:B629"/>
    <mergeCell ref="A612:B612"/>
    <mergeCell ref="C614:F614"/>
    <mergeCell ref="A620:B620"/>
    <mergeCell ref="A621:B621"/>
    <mergeCell ref="A622:B622"/>
    <mergeCell ref="A623:B623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582:B582"/>
    <mergeCell ref="A583:B583"/>
    <mergeCell ref="A584:B584"/>
    <mergeCell ref="A585:B585"/>
    <mergeCell ref="C587:F587"/>
    <mergeCell ref="A593:B593"/>
    <mergeCell ref="A570:B570"/>
    <mergeCell ref="A571:B571"/>
    <mergeCell ref="A572:B572"/>
    <mergeCell ref="A573:B573"/>
    <mergeCell ref="C575:F575"/>
    <mergeCell ref="A581:B581"/>
    <mergeCell ref="A544:B544"/>
    <mergeCell ref="A548:F548"/>
    <mergeCell ref="A549:F549"/>
    <mergeCell ref="A564:B564"/>
    <mergeCell ref="A565:B565"/>
    <mergeCell ref="A566:B566"/>
    <mergeCell ref="A567:B567"/>
    <mergeCell ref="A568:B568"/>
    <mergeCell ref="A569:B569"/>
    <mergeCell ref="B551:F551"/>
    <mergeCell ref="B552:F552"/>
    <mergeCell ref="A554:F554"/>
    <mergeCell ref="C556:F556"/>
    <mergeCell ref="A562:B562"/>
    <mergeCell ref="A563:B563"/>
    <mergeCell ref="C518:F518"/>
    <mergeCell ref="A524:B524"/>
    <mergeCell ref="A530:F530"/>
    <mergeCell ref="B532:F532"/>
    <mergeCell ref="B533:F533"/>
    <mergeCell ref="A535:F535"/>
    <mergeCell ref="C537:F537"/>
    <mergeCell ref="A543:B543"/>
    <mergeCell ref="A525:B525"/>
    <mergeCell ref="A529:F529"/>
    <mergeCell ref="A510:F510"/>
    <mergeCell ref="B495:F495"/>
    <mergeCell ref="A497:F497"/>
    <mergeCell ref="C499:F499"/>
    <mergeCell ref="A505:B505"/>
    <mergeCell ref="A511:F511"/>
    <mergeCell ref="B513:F513"/>
    <mergeCell ref="B514:F514"/>
    <mergeCell ref="A516:F516"/>
    <mergeCell ref="B476:F476"/>
    <mergeCell ref="A478:F478"/>
    <mergeCell ref="C480:F480"/>
    <mergeCell ref="A486:B486"/>
    <mergeCell ref="A487:B487"/>
    <mergeCell ref="A491:F491"/>
    <mergeCell ref="A492:F492"/>
    <mergeCell ref="B494:F494"/>
    <mergeCell ref="A506:B506"/>
    <mergeCell ref="A466:B466"/>
    <mergeCell ref="A467:B467"/>
    <mergeCell ref="A468:B468"/>
    <mergeCell ref="A472:F472"/>
    <mergeCell ref="A473:F473"/>
    <mergeCell ref="B475:F475"/>
    <mergeCell ref="A454:B454"/>
    <mergeCell ref="A455:B455"/>
    <mergeCell ref="A456:B456"/>
    <mergeCell ref="A457:B457"/>
    <mergeCell ref="C459:F459"/>
    <mergeCell ref="A465:B465"/>
    <mergeCell ref="A448:B448"/>
    <mergeCell ref="A449:B449"/>
    <mergeCell ref="A450:B450"/>
    <mergeCell ref="A451:B451"/>
    <mergeCell ref="A452:B452"/>
    <mergeCell ref="A453:B453"/>
    <mergeCell ref="A442:B442"/>
    <mergeCell ref="A443:B443"/>
    <mergeCell ref="A444:B444"/>
    <mergeCell ref="A445:B445"/>
    <mergeCell ref="A446:B446"/>
    <mergeCell ref="A447:B447"/>
    <mergeCell ref="A431:B431"/>
    <mergeCell ref="A432:B432"/>
    <mergeCell ref="A433:B433"/>
    <mergeCell ref="A434:B434"/>
    <mergeCell ref="C436:F436"/>
    <mergeCell ref="A424:B424"/>
    <mergeCell ref="A425:B425"/>
    <mergeCell ref="A426:B426"/>
    <mergeCell ref="A427:B427"/>
    <mergeCell ref="A428:B428"/>
    <mergeCell ref="A429:B429"/>
    <mergeCell ref="A422:B422"/>
    <mergeCell ref="A423:B423"/>
    <mergeCell ref="A401:B401"/>
    <mergeCell ref="A405:F405"/>
    <mergeCell ref="A406:F406"/>
    <mergeCell ref="B408:F408"/>
    <mergeCell ref="B409:F409"/>
    <mergeCell ref="A411:F411"/>
    <mergeCell ref="A430:B430"/>
    <mergeCell ref="A399:B399"/>
    <mergeCell ref="A400:B400"/>
    <mergeCell ref="A381:B381"/>
    <mergeCell ref="A385:F385"/>
    <mergeCell ref="A386:F386"/>
    <mergeCell ref="C413:F413"/>
    <mergeCell ref="A419:B419"/>
    <mergeCell ref="A420:B420"/>
    <mergeCell ref="A421:B421"/>
    <mergeCell ref="C371:F371"/>
    <mergeCell ref="A377:B377"/>
    <mergeCell ref="A378:B378"/>
    <mergeCell ref="A379:B379"/>
    <mergeCell ref="A369:B369"/>
    <mergeCell ref="B388:F388"/>
    <mergeCell ref="B389:F389"/>
    <mergeCell ref="A391:F391"/>
    <mergeCell ref="C393:F393"/>
    <mergeCell ref="A380:B380"/>
    <mergeCell ref="B358:F358"/>
    <mergeCell ref="A360:F360"/>
    <mergeCell ref="C362:F362"/>
    <mergeCell ref="A368:B368"/>
    <mergeCell ref="A344:B344"/>
    <mergeCell ref="A345:B345"/>
    <mergeCell ref="C347:F347"/>
    <mergeCell ref="A353:B353"/>
    <mergeCell ref="A354:B354"/>
    <mergeCell ref="B357:F357"/>
    <mergeCell ref="A338:B338"/>
    <mergeCell ref="A339:B339"/>
    <mergeCell ref="A340:B340"/>
    <mergeCell ref="A341:B341"/>
    <mergeCell ref="A342:B342"/>
    <mergeCell ref="A343:B343"/>
    <mergeCell ref="A326:F326"/>
    <mergeCell ref="C328:F328"/>
    <mergeCell ref="A334:B334"/>
    <mergeCell ref="A335:B335"/>
    <mergeCell ref="A336:B336"/>
    <mergeCell ref="A337:B337"/>
    <mergeCell ref="A315:B315"/>
    <mergeCell ref="A316:B316"/>
    <mergeCell ref="A320:F320"/>
    <mergeCell ref="A321:F321"/>
    <mergeCell ref="B323:F323"/>
    <mergeCell ref="B324:F324"/>
    <mergeCell ref="B302:F302"/>
    <mergeCell ref="A304:F304"/>
    <mergeCell ref="C306:F306"/>
    <mergeCell ref="A312:B312"/>
    <mergeCell ref="A313:B313"/>
    <mergeCell ref="A314:B314"/>
    <mergeCell ref="A294:B294"/>
    <mergeCell ref="A295:B295"/>
    <mergeCell ref="A296:B296"/>
    <mergeCell ref="A297:B297"/>
    <mergeCell ref="A298:B298"/>
    <mergeCell ref="B301:F301"/>
    <mergeCell ref="B281:F281"/>
    <mergeCell ref="A283:F283"/>
    <mergeCell ref="C285:F285"/>
    <mergeCell ref="A291:B291"/>
    <mergeCell ref="A292:B292"/>
    <mergeCell ref="A293:B293"/>
    <mergeCell ref="B246:F246"/>
    <mergeCell ref="B247:F247"/>
    <mergeCell ref="A249:F249"/>
    <mergeCell ref="C251:F251"/>
    <mergeCell ref="A257:B257"/>
    <mergeCell ref="A258:B258"/>
    <mergeCell ref="A262:F262"/>
    <mergeCell ref="A277:B277"/>
    <mergeCell ref="B280:F280"/>
    <mergeCell ref="A263:F263"/>
    <mergeCell ref="B265:F265"/>
    <mergeCell ref="B266:F266"/>
    <mergeCell ref="A268:F268"/>
    <mergeCell ref="C270:F270"/>
    <mergeCell ref="A276:B276"/>
    <mergeCell ref="B222:F222"/>
    <mergeCell ref="A236:B236"/>
    <mergeCell ref="A237:B237"/>
    <mergeCell ref="A238:B238"/>
    <mergeCell ref="A239:B239"/>
    <mergeCell ref="A243:F243"/>
    <mergeCell ref="A244:F244"/>
    <mergeCell ref="A224:F224"/>
    <mergeCell ref="C226:F226"/>
    <mergeCell ref="A232:B232"/>
    <mergeCell ref="A233:B233"/>
    <mergeCell ref="A234:B234"/>
    <mergeCell ref="A235:B235"/>
    <mergeCell ref="B202:F202"/>
    <mergeCell ref="B203:F203"/>
    <mergeCell ref="A205:F205"/>
    <mergeCell ref="C207:F207"/>
    <mergeCell ref="A213:B213"/>
    <mergeCell ref="A214:B214"/>
    <mergeCell ref="A218:F218"/>
    <mergeCell ref="A219:F219"/>
    <mergeCell ref="B221:F221"/>
    <mergeCell ref="A180:B180"/>
    <mergeCell ref="A184:F184"/>
    <mergeCell ref="A185:F185"/>
    <mergeCell ref="B187:F187"/>
    <mergeCell ref="B188:F188"/>
    <mergeCell ref="A190:F190"/>
    <mergeCell ref="C192:F192"/>
    <mergeCell ref="A198:B198"/>
    <mergeCell ref="A199:B199"/>
    <mergeCell ref="B169:F169"/>
    <mergeCell ref="A171:F171"/>
    <mergeCell ref="C173:F173"/>
    <mergeCell ref="A179:B179"/>
    <mergeCell ref="A159:B159"/>
    <mergeCell ref="A160:B160"/>
    <mergeCell ref="A161:B161"/>
    <mergeCell ref="A165:F165"/>
    <mergeCell ref="A166:F166"/>
    <mergeCell ref="B168:F168"/>
    <mergeCell ref="A148:B148"/>
    <mergeCell ref="A149:B149"/>
    <mergeCell ref="A150:B150"/>
    <mergeCell ref="C152:F152"/>
    <mergeCell ref="A158:B158"/>
    <mergeCell ref="A132:B132"/>
    <mergeCell ref="A133:B133"/>
    <mergeCell ref="B136:F136"/>
    <mergeCell ref="B137:F137"/>
    <mergeCell ref="A139:F139"/>
    <mergeCell ref="C141:F141"/>
    <mergeCell ref="A130:B130"/>
    <mergeCell ref="A131:B131"/>
    <mergeCell ref="B113:F113"/>
    <mergeCell ref="A115:F115"/>
    <mergeCell ref="C117:F117"/>
    <mergeCell ref="A123:B123"/>
    <mergeCell ref="A124:B124"/>
    <mergeCell ref="A125:B125"/>
    <mergeCell ref="A147:B147"/>
    <mergeCell ref="A109:B109"/>
    <mergeCell ref="B112:F112"/>
    <mergeCell ref="A100:B100"/>
    <mergeCell ref="C102:F102"/>
    <mergeCell ref="A108:B108"/>
    <mergeCell ref="A126:B126"/>
    <mergeCell ref="A127:B127"/>
    <mergeCell ref="A128:B128"/>
    <mergeCell ref="A129:B129"/>
    <mergeCell ref="A73:B73"/>
    <mergeCell ref="C75:F75"/>
    <mergeCell ref="A81:B81"/>
    <mergeCell ref="A82:B82"/>
    <mergeCell ref="C84:F84"/>
    <mergeCell ref="A90:B90"/>
    <mergeCell ref="C93:F93"/>
    <mergeCell ref="A99:B99"/>
    <mergeCell ref="A91:B91"/>
    <mergeCell ref="A58:B58"/>
    <mergeCell ref="B61:F61"/>
    <mergeCell ref="B62:F62"/>
    <mergeCell ref="A64:F64"/>
    <mergeCell ref="C66:F66"/>
    <mergeCell ref="A72:B72"/>
    <mergeCell ref="A46:F46"/>
    <mergeCell ref="C48:F48"/>
    <mergeCell ref="A54:B54"/>
    <mergeCell ref="A55:B55"/>
    <mergeCell ref="A56:B56"/>
    <mergeCell ref="A57:B57"/>
    <mergeCell ref="A2:D2"/>
    <mergeCell ref="A3:D3"/>
    <mergeCell ref="A4:D4"/>
    <mergeCell ref="C779:F779"/>
    <mergeCell ref="C14:F14"/>
    <mergeCell ref="A20:B20"/>
    <mergeCell ref="A21:B21"/>
    <mergeCell ref="A6:F6"/>
    <mergeCell ref="A7:F7"/>
    <mergeCell ref="B9:F9"/>
    <mergeCell ref="B10:F10"/>
    <mergeCell ref="A12:F12"/>
    <mergeCell ref="A37:B37"/>
    <mergeCell ref="A38:B38"/>
    <mergeCell ref="A39:B39"/>
    <mergeCell ref="A40:B40"/>
    <mergeCell ref="B43:F43"/>
    <mergeCell ref="B44:F44"/>
    <mergeCell ref="B24:F24"/>
    <mergeCell ref="B25:F25"/>
    <mergeCell ref="A27:F27"/>
    <mergeCell ref="C29:F29"/>
    <mergeCell ref="A35:B35"/>
    <mergeCell ref="A36:B36"/>
  </mergeCells>
  <pageMargins left="0.7" right="0.7" top="0.75" bottom="0.75" header="0.3" footer="0.3"/>
  <pageSetup orientation="portrait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4"/>
  <sheetViews>
    <sheetView workbookViewId="0">
      <selection activeCell="N15" sqref="N15"/>
    </sheetView>
  </sheetViews>
  <sheetFormatPr defaultColWidth="9.140625" defaultRowHeight="17.25" outlineLevelCol="1"/>
  <cols>
    <col min="1" max="1" width="17.85546875" style="315" customWidth="1" outlineLevel="1"/>
    <col min="2" max="2" width="44.42578125" style="323" customWidth="1" outlineLevel="1"/>
    <col min="3" max="3" width="10" style="315" customWidth="1"/>
    <col min="4" max="4" width="11.5703125" style="315" customWidth="1"/>
    <col min="5" max="5" width="17.7109375" style="324" customWidth="1"/>
    <col min="6" max="6" width="17.85546875" style="319" customWidth="1"/>
    <col min="7" max="7" width="16.140625" style="321" customWidth="1"/>
    <col min="8" max="9" width="0" style="319" hidden="1" customWidth="1"/>
    <col min="10" max="10" width="15" style="319" hidden="1" customWidth="1"/>
    <col min="11" max="16384" width="9.140625" style="319"/>
  </cols>
  <sheetData>
    <row r="1" spans="1:7" s="133" customFormat="1">
      <c r="F1" s="134" t="s">
        <v>2264</v>
      </c>
    </row>
    <row r="2" spans="1:7">
      <c r="A2" s="313"/>
      <c r="B2" s="314"/>
      <c r="C2" s="313"/>
      <c r="E2" s="316" t="s">
        <v>1175</v>
      </c>
      <c r="F2" s="317"/>
      <c r="G2" s="318"/>
    </row>
    <row r="3" spans="1:7">
      <c r="A3" s="313"/>
      <c r="B3" s="314"/>
      <c r="C3" s="313"/>
      <c r="E3" s="316" t="s">
        <v>1176</v>
      </c>
      <c r="F3" s="317"/>
      <c r="G3" s="318"/>
    </row>
    <row r="4" spans="1:7">
      <c r="A4" s="313"/>
      <c r="B4" s="314"/>
      <c r="C4" s="313"/>
      <c r="D4" s="313"/>
      <c r="E4" s="320"/>
    </row>
    <row r="5" spans="1:7">
      <c r="A5" s="313"/>
      <c r="B5" s="314"/>
      <c r="C5" s="313"/>
      <c r="D5" s="313"/>
      <c r="E5" s="320"/>
    </row>
    <row r="6" spans="1:7">
      <c r="A6" s="322" t="s">
        <v>1177</v>
      </c>
      <c r="B6" s="322"/>
      <c r="C6" s="322"/>
      <c r="D6" s="322"/>
      <c r="E6" s="322"/>
      <c r="F6" s="322"/>
      <c r="G6" s="322"/>
    </row>
    <row r="7" spans="1:7" ht="69.75" customHeight="1">
      <c r="G7" s="325"/>
    </row>
    <row r="8" spans="1:7" s="315" customFormat="1">
      <c r="A8" s="326" t="s">
        <v>1178</v>
      </c>
      <c r="B8" s="327" t="s">
        <v>1179</v>
      </c>
      <c r="C8" s="326" t="s">
        <v>1180</v>
      </c>
      <c r="D8" s="326" t="s">
        <v>1181</v>
      </c>
      <c r="E8" s="328" t="s">
        <v>1182</v>
      </c>
      <c r="F8" s="329"/>
      <c r="G8" s="330"/>
    </row>
    <row r="9" spans="1:7" s="315" customFormat="1" ht="51.75">
      <c r="A9" s="331"/>
      <c r="B9" s="332"/>
      <c r="C9" s="331"/>
      <c r="D9" s="331"/>
      <c r="E9" s="333" t="s">
        <v>1183</v>
      </c>
      <c r="F9" s="333" t="s">
        <v>1184</v>
      </c>
      <c r="G9" s="334" t="s">
        <v>1185</v>
      </c>
    </row>
    <row r="10" spans="1:7" s="315" customFormat="1">
      <c r="A10" s="335"/>
      <c r="B10" s="336"/>
      <c r="C10" s="337"/>
      <c r="D10" s="337"/>
      <c r="E10" s="338"/>
      <c r="F10" s="339"/>
      <c r="G10" s="470">
        <f>G11+G113+G120+G193+G211+G219+G314+G347+G353+G363+G427+G709+G717+G727+G756+G775+G789+G838</f>
        <v>-1226686.2228999999</v>
      </c>
    </row>
    <row r="11" spans="1:7" s="315" customFormat="1">
      <c r="A11" s="340" t="s">
        <v>98</v>
      </c>
      <c r="B11" s="341"/>
      <c r="C11" s="341"/>
      <c r="D11" s="341"/>
      <c r="E11" s="342"/>
      <c r="F11" s="190"/>
      <c r="G11" s="343">
        <f>G12+G108</f>
        <v>-72070.649899999989</v>
      </c>
    </row>
    <row r="12" spans="1:7" s="315" customFormat="1">
      <c r="A12" s="344" t="s">
        <v>1186</v>
      </c>
      <c r="B12" s="345"/>
      <c r="C12" s="345"/>
      <c r="D12" s="345"/>
      <c r="E12" s="345"/>
      <c r="F12" s="346"/>
      <c r="G12" s="347">
        <f>G13+G17+G22+G31+G50+G54</f>
        <v>-42070.649899999997</v>
      </c>
    </row>
    <row r="13" spans="1:7" s="315" customFormat="1">
      <c r="A13" s="348" t="s">
        <v>1187</v>
      </c>
      <c r="B13" s="349" t="s">
        <v>394</v>
      </c>
      <c r="C13" s="350"/>
      <c r="D13" s="350"/>
      <c r="E13" s="350"/>
      <c r="F13" s="351"/>
      <c r="G13" s="352">
        <f>G14</f>
        <v>-2200</v>
      </c>
    </row>
    <row r="14" spans="1:7" s="315" customFormat="1">
      <c r="A14" s="353"/>
      <c r="B14" s="354" t="s">
        <v>1188</v>
      </c>
      <c r="C14" s="355"/>
      <c r="D14" s="355"/>
      <c r="E14" s="355"/>
      <c r="F14" s="356"/>
      <c r="G14" s="357">
        <f>G15+G16</f>
        <v>-2200</v>
      </c>
    </row>
    <row r="15" spans="1:7" s="315" customFormat="1" ht="51.75">
      <c r="A15" s="358" t="s">
        <v>1189</v>
      </c>
      <c r="B15" s="359" t="s">
        <v>1190</v>
      </c>
      <c r="C15" s="360" t="s">
        <v>1191</v>
      </c>
      <c r="D15" s="361" t="s">
        <v>1192</v>
      </c>
      <c r="E15" s="361" t="s">
        <v>1193</v>
      </c>
      <c r="F15" s="362">
        <v>-1</v>
      </c>
      <c r="G15" s="357">
        <v>-1000</v>
      </c>
    </row>
    <row r="16" spans="1:7" s="315" customFormat="1">
      <c r="A16" s="358" t="s">
        <v>1194</v>
      </c>
      <c r="B16" s="359" t="s">
        <v>1195</v>
      </c>
      <c r="C16" s="360" t="s">
        <v>1191</v>
      </c>
      <c r="D16" s="361" t="s">
        <v>1192</v>
      </c>
      <c r="E16" s="361" t="s">
        <v>1196</v>
      </c>
      <c r="F16" s="362">
        <v>-1</v>
      </c>
      <c r="G16" s="627">
        <v>-1200</v>
      </c>
    </row>
    <row r="17" spans="1:8" s="315" customFormat="1">
      <c r="A17" s="363" t="s">
        <v>1197</v>
      </c>
      <c r="B17" s="349" t="s">
        <v>125</v>
      </c>
      <c r="C17" s="350"/>
      <c r="D17" s="350"/>
      <c r="E17" s="350"/>
      <c r="F17" s="351"/>
      <c r="G17" s="352">
        <f>G18</f>
        <v>-11000</v>
      </c>
    </row>
    <row r="18" spans="1:8" s="315" customFormat="1">
      <c r="A18" s="364"/>
      <c r="B18" s="354" t="s">
        <v>1188</v>
      </c>
      <c r="C18" s="355"/>
      <c r="D18" s="355"/>
      <c r="E18" s="355"/>
      <c r="F18" s="356"/>
      <c r="G18" s="357">
        <f>G19+G20+G21</f>
        <v>-11000</v>
      </c>
    </row>
    <row r="19" spans="1:8" s="315" customFormat="1" ht="34.5">
      <c r="A19" s="358" t="s">
        <v>1198</v>
      </c>
      <c r="B19" s="359" t="s">
        <v>1199</v>
      </c>
      <c r="C19" s="358" t="s">
        <v>1200</v>
      </c>
      <c r="D19" s="149" t="s">
        <v>1192</v>
      </c>
      <c r="E19" s="365">
        <v>10789664</v>
      </c>
      <c r="F19" s="366">
        <v>-1</v>
      </c>
      <c r="G19" s="357">
        <v>-10789.7</v>
      </c>
      <c r="H19" s="357"/>
    </row>
    <row r="20" spans="1:8" s="315" customFormat="1" ht="34.5">
      <c r="A20" s="358" t="s">
        <v>1201</v>
      </c>
      <c r="B20" s="359" t="s">
        <v>1199</v>
      </c>
      <c r="C20" s="358" t="s">
        <v>1200</v>
      </c>
      <c r="D20" s="149" t="s">
        <v>1192</v>
      </c>
      <c r="E20" s="365"/>
      <c r="F20" s="366"/>
      <c r="G20" s="357">
        <v>-184</v>
      </c>
      <c r="H20" s="357"/>
    </row>
    <row r="21" spans="1:8" s="315" customFormat="1" ht="34.5">
      <c r="A21" s="358" t="s">
        <v>1202</v>
      </c>
      <c r="B21" s="359" t="s">
        <v>1199</v>
      </c>
      <c r="C21" s="358" t="s">
        <v>1200</v>
      </c>
      <c r="D21" s="149" t="s">
        <v>1192</v>
      </c>
      <c r="E21" s="361"/>
      <c r="F21" s="362"/>
      <c r="G21" s="357">
        <v>-26.3</v>
      </c>
      <c r="H21" s="357"/>
    </row>
    <row r="22" spans="1:8" s="315" customFormat="1">
      <c r="A22" s="363" t="s">
        <v>1203</v>
      </c>
      <c r="B22" s="349" t="s">
        <v>399</v>
      </c>
      <c r="C22" s="350"/>
      <c r="D22" s="350"/>
      <c r="E22" s="350"/>
      <c r="F22" s="351"/>
      <c r="G22" s="352">
        <f>G23</f>
        <v>-10500</v>
      </c>
      <c r="H22" s="357"/>
    </row>
    <row r="23" spans="1:8" s="315" customFormat="1">
      <c r="A23" s="353"/>
      <c r="B23" s="354" t="s">
        <v>1188</v>
      </c>
      <c r="C23" s="355"/>
      <c r="D23" s="355"/>
      <c r="E23" s="355"/>
      <c r="F23" s="356"/>
      <c r="G23" s="357">
        <f>G24+G25+G26+G27+G28+G29+G30</f>
        <v>-10500</v>
      </c>
      <c r="H23" s="357"/>
    </row>
    <row r="24" spans="1:8" s="315" customFormat="1">
      <c r="A24" s="358" t="s">
        <v>1204</v>
      </c>
      <c r="B24" s="359" t="s">
        <v>1205</v>
      </c>
      <c r="C24" s="358" t="s">
        <v>1206</v>
      </c>
      <c r="D24" s="361" t="s">
        <v>1192</v>
      </c>
      <c r="E24" s="361"/>
      <c r="F24" s="362"/>
      <c r="G24" s="357">
        <v>-830</v>
      </c>
      <c r="H24" s="357"/>
    </row>
    <row r="25" spans="1:8" s="315" customFormat="1" ht="51.75">
      <c r="A25" s="358" t="s">
        <v>1207</v>
      </c>
      <c r="B25" s="359" t="s">
        <v>1208</v>
      </c>
      <c r="C25" s="358" t="s">
        <v>1206</v>
      </c>
      <c r="D25" s="361" t="s">
        <v>1192</v>
      </c>
      <c r="E25" s="361"/>
      <c r="F25" s="362"/>
      <c r="G25" s="357">
        <v>-120</v>
      </c>
      <c r="H25" s="357"/>
    </row>
    <row r="26" spans="1:8" s="315" customFormat="1">
      <c r="A26" s="358">
        <v>6521110011</v>
      </c>
      <c r="B26" s="359" t="s">
        <v>1209</v>
      </c>
      <c r="C26" s="358" t="s">
        <v>1206</v>
      </c>
      <c r="D26" s="361" t="s">
        <v>1192</v>
      </c>
      <c r="E26" s="361"/>
      <c r="F26" s="362"/>
      <c r="G26" s="357">
        <v>-550</v>
      </c>
      <c r="H26" s="357"/>
    </row>
    <row r="27" spans="1:8" s="315" customFormat="1" ht="51.75">
      <c r="A27" s="358" t="s">
        <v>1210</v>
      </c>
      <c r="B27" s="359" t="s">
        <v>1190</v>
      </c>
      <c r="C27" s="358" t="s">
        <v>1206</v>
      </c>
      <c r="D27" s="361" t="s">
        <v>1192</v>
      </c>
      <c r="E27" s="361"/>
      <c r="F27" s="362"/>
      <c r="G27" s="357">
        <v>-5000</v>
      </c>
      <c r="H27" s="357"/>
    </row>
    <row r="28" spans="1:8" s="315" customFormat="1">
      <c r="A28" s="358" t="s">
        <v>1211</v>
      </c>
      <c r="B28" s="359" t="s">
        <v>1212</v>
      </c>
      <c r="C28" s="358" t="s">
        <v>1206</v>
      </c>
      <c r="D28" s="361" t="s">
        <v>1192</v>
      </c>
      <c r="E28" s="361"/>
      <c r="F28" s="362"/>
      <c r="G28" s="357">
        <v>-500</v>
      </c>
      <c r="H28" s="357"/>
    </row>
    <row r="29" spans="1:8" s="315" customFormat="1">
      <c r="A29" s="358" t="s">
        <v>1213</v>
      </c>
      <c r="B29" s="359" t="s">
        <v>1212</v>
      </c>
      <c r="C29" s="358" t="s">
        <v>1206</v>
      </c>
      <c r="D29" s="361" t="s">
        <v>1192</v>
      </c>
      <c r="E29" s="361"/>
      <c r="F29" s="362"/>
      <c r="G29" s="357">
        <v>-1192</v>
      </c>
      <c r="H29" s="357"/>
    </row>
    <row r="30" spans="1:8" s="315" customFormat="1">
      <c r="A30" s="358" t="s">
        <v>1214</v>
      </c>
      <c r="B30" s="359" t="s">
        <v>1212</v>
      </c>
      <c r="C30" s="358" t="s">
        <v>1206</v>
      </c>
      <c r="D30" s="361" t="s">
        <v>1192</v>
      </c>
      <c r="E30" s="361"/>
      <c r="F30" s="362"/>
      <c r="G30" s="357">
        <v>-2308</v>
      </c>
      <c r="H30" s="357"/>
    </row>
    <row r="31" spans="1:8" s="315" customFormat="1">
      <c r="A31" s="348" t="s">
        <v>1215</v>
      </c>
      <c r="B31" s="349" t="s">
        <v>400</v>
      </c>
      <c r="C31" s="350"/>
      <c r="D31" s="350"/>
      <c r="E31" s="350"/>
      <c r="F31" s="351"/>
      <c r="G31" s="352">
        <f>G32+G48</f>
        <v>-4523.1000000000004</v>
      </c>
      <c r="H31" s="357"/>
    </row>
    <row r="32" spans="1:8" s="315" customFormat="1">
      <c r="A32" s="353"/>
      <c r="B32" s="354" t="s">
        <v>1216</v>
      </c>
      <c r="C32" s="355"/>
      <c r="D32" s="355"/>
      <c r="E32" s="355"/>
      <c r="F32" s="356"/>
      <c r="G32" s="357">
        <f>G33+G34+G35+G36+G37+G38+G39+G40+G41+G42+G43+G44+G45+G46+G47</f>
        <v>-1523.1000000000001</v>
      </c>
      <c r="H32" s="357"/>
    </row>
    <row r="33" spans="1:8" s="315" customFormat="1">
      <c r="A33" s="367" t="s">
        <v>1217</v>
      </c>
      <c r="B33" s="368" t="s">
        <v>1218</v>
      </c>
      <c r="C33" s="369" t="s">
        <v>1200</v>
      </c>
      <c r="D33" s="361" t="s">
        <v>1219</v>
      </c>
      <c r="E33" s="361"/>
      <c r="F33" s="362"/>
      <c r="G33" s="357">
        <v>-97.7</v>
      </c>
      <c r="H33" s="357"/>
    </row>
    <row r="34" spans="1:8" s="315" customFormat="1">
      <c r="A34" s="367" t="s">
        <v>1220</v>
      </c>
      <c r="B34" s="368" t="s">
        <v>1221</v>
      </c>
      <c r="C34" s="369" t="s">
        <v>1200</v>
      </c>
      <c r="D34" s="361" t="s">
        <v>1222</v>
      </c>
      <c r="E34" s="361"/>
      <c r="F34" s="362"/>
      <c r="G34" s="357">
        <v>-20</v>
      </c>
    </row>
    <row r="35" spans="1:8" s="315" customFormat="1">
      <c r="A35" s="367" t="s">
        <v>1223</v>
      </c>
      <c r="B35" s="368" t="s">
        <v>1224</v>
      </c>
      <c r="C35" s="369" t="s">
        <v>1200</v>
      </c>
      <c r="D35" s="361" t="s">
        <v>1225</v>
      </c>
      <c r="E35" s="361"/>
      <c r="F35" s="362"/>
      <c r="G35" s="357">
        <v>-84.4</v>
      </c>
    </row>
    <row r="36" spans="1:8" s="315" customFormat="1">
      <c r="A36" s="367" t="s">
        <v>1226</v>
      </c>
      <c r="B36" s="368" t="s">
        <v>1221</v>
      </c>
      <c r="C36" s="369" t="s">
        <v>1200</v>
      </c>
      <c r="D36" s="361" t="s">
        <v>1222</v>
      </c>
      <c r="E36" s="361"/>
      <c r="F36" s="362"/>
      <c r="G36" s="357">
        <v>-20</v>
      </c>
    </row>
    <row r="37" spans="1:8" s="315" customFormat="1">
      <c r="A37" s="367" t="s">
        <v>1227</v>
      </c>
      <c r="B37" s="368" t="s">
        <v>1221</v>
      </c>
      <c r="C37" s="369" t="s">
        <v>1200</v>
      </c>
      <c r="D37" s="361" t="s">
        <v>1222</v>
      </c>
      <c r="E37" s="361"/>
      <c r="F37" s="362"/>
      <c r="G37" s="357">
        <v>-4</v>
      </c>
    </row>
    <row r="38" spans="1:8" s="315" customFormat="1">
      <c r="A38" s="367" t="s">
        <v>1228</v>
      </c>
      <c r="B38" s="368" t="s">
        <v>1229</v>
      </c>
      <c r="C38" s="369" t="s">
        <v>1200</v>
      </c>
      <c r="D38" s="361" t="s">
        <v>1222</v>
      </c>
      <c r="E38" s="361"/>
      <c r="F38" s="362"/>
      <c r="G38" s="357">
        <v>-16.7</v>
      </c>
      <c r="H38" s="357"/>
    </row>
    <row r="39" spans="1:8" s="315" customFormat="1">
      <c r="A39" s="367" t="s">
        <v>1230</v>
      </c>
      <c r="B39" s="368" t="s">
        <v>1229</v>
      </c>
      <c r="C39" s="369" t="s">
        <v>1200</v>
      </c>
      <c r="D39" s="361" t="s">
        <v>1222</v>
      </c>
      <c r="E39" s="361"/>
      <c r="F39" s="362"/>
      <c r="G39" s="357">
        <v>-51.3</v>
      </c>
      <c r="H39" s="357"/>
    </row>
    <row r="40" spans="1:8" s="315" customFormat="1">
      <c r="A40" s="367" t="s">
        <v>1231</v>
      </c>
      <c r="B40" s="368" t="s">
        <v>1221</v>
      </c>
      <c r="C40" s="369" t="s">
        <v>1200</v>
      </c>
      <c r="D40" s="361" t="s">
        <v>1222</v>
      </c>
      <c r="E40" s="361"/>
      <c r="F40" s="362"/>
      <c r="G40" s="357">
        <v>-25.6</v>
      </c>
      <c r="H40" s="370"/>
    </row>
    <row r="41" spans="1:8" s="315" customFormat="1">
      <c r="A41" s="367" t="s">
        <v>1232</v>
      </c>
      <c r="B41" s="368" t="s">
        <v>1224</v>
      </c>
      <c r="C41" s="369" t="s">
        <v>1200</v>
      </c>
      <c r="D41" s="361" t="s">
        <v>1225</v>
      </c>
      <c r="E41" s="361"/>
      <c r="F41" s="362"/>
      <c r="G41" s="357">
        <v>-650.79999999999995</v>
      </c>
      <c r="H41" s="357"/>
    </row>
    <row r="42" spans="1:8" s="315" customFormat="1">
      <c r="A42" s="367" t="s">
        <v>1233</v>
      </c>
      <c r="B42" s="368" t="s">
        <v>1234</v>
      </c>
      <c r="C42" s="369" t="s">
        <v>1200</v>
      </c>
      <c r="D42" s="361" t="s">
        <v>1219</v>
      </c>
      <c r="E42" s="361"/>
      <c r="F42" s="362"/>
      <c r="G42" s="357">
        <v>-240</v>
      </c>
      <c r="H42" s="357"/>
    </row>
    <row r="43" spans="1:8" s="315" customFormat="1">
      <c r="A43" s="367" t="s">
        <v>1235</v>
      </c>
      <c r="B43" s="368" t="s">
        <v>1229</v>
      </c>
      <c r="C43" s="369" t="s">
        <v>1200</v>
      </c>
      <c r="D43" s="361" t="s">
        <v>1222</v>
      </c>
      <c r="E43" s="361"/>
      <c r="F43" s="362"/>
      <c r="G43" s="357">
        <v>-9.4</v>
      </c>
      <c r="H43" s="370"/>
    </row>
    <row r="44" spans="1:8" s="315" customFormat="1">
      <c r="A44" s="367" t="s">
        <v>1236</v>
      </c>
      <c r="B44" s="368" t="s">
        <v>1221</v>
      </c>
      <c r="C44" s="369" t="s">
        <v>1200</v>
      </c>
      <c r="D44" s="361" t="s">
        <v>1222</v>
      </c>
      <c r="E44" s="361"/>
      <c r="F44" s="362"/>
      <c r="G44" s="357">
        <v>-1.2</v>
      </c>
      <c r="H44" s="370"/>
    </row>
    <row r="45" spans="1:8" s="315" customFormat="1">
      <c r="A45" s="367" t="s">
        <v>1237</v>
      </c>
      <c r="B45" s="368" t="s">
        <v>1221</v>
      </c>
      <c r="C45" s="369" t="s">
        <v>1200</v>
      </c>
      <c r="D45" s="361" t="s">
        <v>1222</v>
      </c>
      <c r="E45" s="361"/>
      <c r="F45" s="362"/>
      <c r="G45" s="357">
        <v>-40</v>
      </c>
    </row>
    <row r="46" spans="1:8" s="315" customFormat="1">
      <c r="A46" s="367" t="s">
        <v>1238</v>
      </c>
      <c r="B46" s="368" t="s">
        <v>1218</v>
      </c>
      <c r="C46" s="369" t="s">
        <v>1200</v>
      </c>
      <c r="D46" s="361" t="s">
        <v>1219</v>
      </c>
      <c r="E46" s="361"/>
      <c r="F46" s="362"/>
      <c r="G46" s="357">
        <v>-214</v>
      </c>
    </row>
    <row r="47" spans="1:8" s="315" customFormat="1">
      <c r="A47" s="367" t="s">
        <v>1239</v>
      </c>
      <c r="B47" s="368" t="s">
        <v>1221</v>
      </c>
      <c r="C47" s="369" t="s">
        <v>1200</v>
      </c>
      <c r="D47" s="361" t="s">
        <v>1222</v>
      </c>
      <c r="E47" s="361"/>
      <c r="F47" s="362"/>
      <c r="G47" s="357">
        <v>-48</v>
      </c>
      <c r="H47" s="357"/>
    </row>
    <row r="48" spans="1:8" s="315" customFormat="1">
      <c r="A48" s="353"/>
      <c r="B48" s="354" t="s">
        <v>1188</v>
      </c>
      <c r="C48" s="355"/>
      <c r="D48" s="355"/>
      <c r="E48" s="355"/>
      <c r="F48" s="356"/>
      <c r="G48" s="357">
        <f>G49</f>
        <v>-3000</v>
      </c>
      <c r="H48" s="370"/>
    </row>
    <row r="49" spans="1:8" s="315" customFormat="1">
      <c r="A49" s="353" t="s">
        <v>1204</v>
      </c>
      <c r="B49" s="368" t="s">
        <v>1240</v>
      </c>
      <c r="C49" s="360" t="s">
        <v>1191</v>
      </c>
      <c r="D49" s="361" t="s">
        <v>1192</v>
      </c>
      <c r="E49" s="361"/>
      <c r="F49" s="362"/>
      <c r="G49" s="357">
        <v>-3000</v>
      </c>
      <c r="H49" s="357"/>
    </row>
    <row r="50" spans="1:8" s="315" customFormat="1">
      <c r="A50" s="363" t="s">
        <v>1241</v>
      </c>
      <c r="B50" s="349" t="s">
        <v>145</v>
      </c>
      <c r="C50" s="350"/>
      <c r="D50" s="350"/>
      <c r="E50" s="350"/>
      <c r="F50" s="351"/>
      <c r="G50" s="352">
        <f>G51</f>
        <v>-1500</v>
      </c>
      <c r="H50" s="357"/>
    </row>
    <row r="51" spans="1:8" s="315" customFormat="1">
      <c r="A51" s="353"/>
      <c r="B51" s="354" t="s">
        <v>1188</v>
      </c>
      <c r="C51" s="355"/>
      <c r="D51" s="355"/>
      <c r="E51" s="355"/>
      <c r="F51" s="356"/>
      <c r="G51" s="357">
        <f>G52+G53</f>
        <v>-1500</v>
      </c>
      <c r="H51" s="357"/>
    </row>
    <row r="52" spans="1:8" s="315" customFormat="1" ht="34.5">
      <c r="A52" s="358" t="s">
        <v>1242</v>
      </c>
      <c r="B52" s="359" t="s">
        <v>1243</v>
      </c>
      <c r="C52" s="358" t="s">
        <v>1200</v>
      </c>
      <c r="D52" s="361" t="s">
        <v>1192</v>
      </c>
      <c r="E52" s="361"/>
      <c r="F52" s="362"/>
      <c r="G52" s="357">
        <v>-1000</v>
      </c>
      <c r="H52" s="357"/>
    </row>
    <row r="53" spans="1:8" s="315" customFormat="1" ht="34.5">
      <c r="A53" s="358" t="s">
        <v>1244</v>
      </c>
      <c r="B53" s="359" t="s">
        <v>1245</v>
      </c>
      <c r="C53" s="358" t="s">
        <v>1246</v>
      </c>
      <c r="D53" s="361" t="s">
        <v>1192</v>
      </c>
      <c r="E53" s="361"/>
      <c r="F53" s="362"/>
      <c r="G53" s="357">
        <v>-500</v>
      </c>
      <c r="H53" s="370"/>
    </row>
    <row r="54" spans="1:8" s="315" customFormat="1">
      <c r="A54" s="363" t="s">
        <v>1247</v>
      </c>
      <c r="B54" s="349" t="s">
        <v>148</v>
      </c>
      <c r="C54" s="350"/>
      <c r="D54" s="350"/>
      <c r="E54" s="350"/>
      <c r="F54" s="351"/>
      <c r="G54" s="352">
        <f>G55+G98+G101</f>
        <v>-12347.5499</v>
      </c>
      <c r="H54" s="357"/>
    </row>
    <row r="55" spans="1:8" s="315" customFormat="1">
      <c r="A55" s="353"/>
      <c r="B55" s="354" t="s">
        <v>1216</v>
      </c>
      <c r="C55" s="355"/>
      <c r="D55" s="355"/>
      <c r="E55" s="355"/>
      <c r="F55" s="356"/>
      <c r="G55" s="357">
        <f>G56+G57+G58+G59+G60+G61+G62+G63+G64+G65+G66+G67+G68+G69+G70+G71+G72+G73+G74+G75+G76+G77+G78+G79+G80+G81+G82+G83+G84+G85+G86+G87+G88+G89+G90+G91+G92+G93+G94+G95+G96+G97</f>
        <v>-5895.4998999999998</v>
      </c>
      <c r="H55" s="357"/>
    </row>
    <row r="56" spans="1:8" s="315" customFormat="1" ht="34.5">
      <c r="A56" s="358" t="s">
        <v>1248</v>
      </c>
      <c r="B56" s="359" t="s">
        <v>1249</v>
      </c>
      <c r="C56" s="358" t="s">
        <v>1200</v>
      </c>
      <c r="D56" s="371" t="s">
        <v>1222</v>
      </c>
      <c r="E56" s="361"/>
      <c r="F56" s="362"/>
      <c r="G56" s="357">
        <v>-4</v>
      </c>
      <c r="H56" s="357"/>
    </row>
    <row r="57" spans="1:8" s="315" customFormat="1">
      <c r="A57" s="358" t="s">
        <v>1250</v>
      </c>
      <c r="B57" s="359" t="s">
        <v>1251</v>
      </c>
      <c r="C57" s="358" t="s">
        <v>1200</v>
      </c>
      <c r="D57" s="371" t="s">
        <v>1222</v>
      </c>
      <c r="E57" s="361"/>
      <c r="F57" s="362"/>
      <c r="G57" s="357">
        <v>-3.5</v>
      </c>
      <c r="H57" s="357"/>
    </row>
    <row r="58" spans="1:8" s="315" customFormat="1">
      <c r="A58" s="358" t="s">
        <v>1252</v>
      </c>
      <c r="B58" s="359" t="s">
        <v>1253</v>
      </c>
      <c r="C58" s="358" t="s">
        <v>1200</v>
      </c>
      <c r="D58" s="371" t="s">
        <v>1222</v>
      </c>
      <c r="E58" s="361"/>
      <c r="F58" s="362"/>
      <c r="G58" s="357">
        <v>-0.3</v>
      </c>
      <c r="H58" s="370"/>
    </row>
    <row r="59" spans="1:8" s="315" customFormat="1">
      <c r="A59" s="358" t="s">
        <v>1254</v>
      </c>
      <c r="B59" s="359" t="s">
        <v>1255</v>
      </c>
      <c r="C59" s="358" t="s">
        <v>1200</v>
      </c>
      <c r="D59" s="361" t="s">
        <v>1256</v>
      </c>
      <c r="E59" s="361"/>
      <c r="F59" s="362"/>
      <c r="G59" s="357">
        <v>-435.96</v>
      </c>
      <c r="H59" s="357"/>
    </row>
    <row r="60" spans="1:8" s="315" customFormat="1">
      <c r="A60" s="358" t="s">
        <v>1257</v>
      </c>
      <c r="B60" s="359" t="s">
        <v>1258</v>
      </c>
      <c r="C60" s="358" t="s">
        <v>1200</v>
      </c>
      <c r="D60" s="371" t="s">
        <v>1222</v>
      </c>
      <c r="E60" s="361"/>
      <c r="F60" s="362"/>
      <c r="G60" s="357">
        <v>-3</v>
      </c>
      <c r="H60" s="357"/>
    </row>
    <row r="61" spans="1:8" s="315" customFormat="1">
      <c r="A61" s="358" t="s">
        <v>1259</v>
      </c>
      <c r="B61" s="359" t="s">
        <v>1260</v>
      </c>
      <c r="C61" s="358" t="s">
        <v>1200</v>
      </c>
      <c r="D61" s="371" t="s">
        <v>1222</v>
      </c>
      <c r="E61" s="361"/>
      <c r="F61" s="362"/>
      <c r="G61" s="357">
        <v>-8.42</v>
      </c>
      <c r="H61" s="370"/>
    </row>
    <row r="62" spans="1:8" s="315" customFormat="1">
      <c r="A62" s="358" t="s">
        <v>1261</v>
      </c>
      <c r="B62" s="359" t="s">
        <v>1255</v>
      </c>
      <c r="C62" s="358" t="s">
        <v>1200</v>
      </c>
      <c r="D62" s="361" t="s">
        <v>1256</v>
      </c>
      <c r="E62" s="361"/>
      <c r="F62" s="362"/>
      <c r="G62" s="357">
        <v>-1770</v>
      </c>
      <c r="H62" s="370"/>
    </row>
    <row r="63" spans="1:8" s="315" customFormat="1">
      <c r="A63" s="358" t="s">
        <v>1262</v>
      </c>
      <c r="B63" s="359" t="s">
        <v>1263</v>
      </c>
      <c r="C63" s="358" t="s">
        <v>1200</v>
      </c>
      <c r="D63" s="371" t="s">
        <v>1222</v>
      </c>
      <c r="E63" s="361"/>
      <c r="F63" s="362"/>
      <c r="G63" s="357">
        <v>-2.9</v>
      </c>
      <c r="H63" s="352"/>
    </row>
    <row r="64" spans="1:8" s="315" customFormat="1">
      <c r="A64" s="358" t="s">
        <v>1264</v>
      </c>
      <c r="B64" s="359" t="s">
        <v>1265</v>
      </c>
      <c r="C64" s="358" t="s">
        <v>1200</v>
      </c>
      <c r="D64" s="371" t="s">
        <v>1219</v>
      </c>
      <c r="E64" s="371"/>
      <c r="F64" s="371"/>
      <c r="G64" s="357">
        <v>-0.26</v>
      </c>
      <c r="H64" s="357"/>
    </row>
    <row r="65" spans="1:8" s="315" customFormat="1">
      <c r="A65" s="358" t="s">
        <v>1266</v>
      </c>
      <c r="B65" s="359" t="s">
        <v>1267</v>
      </c>
      <c r="C65" s="358" t="s">
        <v>1200</v>
      </c>
      <c r="D65" s="371" t="s">
        <v>1222</v>
      </c>
      <c r="E65" s="371"/>
      <c r="F65" s="371"/>
      <c r="G65" s="357">
        <v>-43.4</v>
      </c>
      <c r="H65" s="357"/>
    </row>
    <row r="66" spans="1:8" s="315" customFormat="1">
      <c r="A66" s="358" t="s">
        <v>1268</v>
      </c>
      <c r="B66" s="359" t="s">
        <v>1269</v>
      </c>
      <c r="C66" s="358" t="s">
        <v>1200</v>
      </c>
      <c r="D66" s="371" t="s">
        <v>1222</v>
      </c>
      <c r="E66" s="371"/>
      <c r="F66" s="371"/>
      <c r="G66" s="357">
        <v>-20</v>
      </c>
      <c r="H66" s="370"/>
    </row>
    <row r="67" spans="1:8" s="315" customFormat="1">
      <c r="A67" s="358" t="s">
        <v>1270</v>
      </c>
      <c r="B67" s="359" t="s">
        <v>1271</v>
      </c>
      <c r="C67" s="358" t="s">
        <v>1200</v>
      </c>
      <c r="D67" s="180" t="s">
        <v>1272</v>
      </c>
      <c r="E67" s="371"/>
      <c r="F67" s="371"/>
      <c r="G67" s="357">
        <v>-7.5</v>
      </c>
      <c r="H67" s="352"/>
    </row>
    <row r="68" spans="1:8" s="315" customFormat="1">
      <c r="A68" s="358" t="s">
        <v>1273</v>
      </c>
      <c r="B68" s="359" t="s">
        <v>1274</v>
      </c>
      <c r="C68" s="358" t="s">
        <v>1200</v>
      </c>
      <c r="D68" s="180" t="s">
        <v>1222</v>
      </c>
      <c r="E68" s="371"/>
      <c r="F68" s="371"/>
      <c r="G68" s="357">
        <v>-23.78</v>
      </c>
      <c r="H68" s="357"/>
    </row>
    <row r="69" spans="1:8" s="315" customFormat="1">
      <c r="A69" s="358" t="s">
        <v>1275</v>
      </c>
      <c r="B69" s="359" t="s">
        <v>1276</v>
      </c>
      <c r="C69" s="358" t="s">
        <v>1200</v>
      </c>
      <c r="D69" s="180" t="s">
        <v>1222</v>
      </c>
      <c r="E69" s="371"/>
      <c r="F69" s="371"/>
      <c r="G69" s="357">
        <v>-20</v>
      </c>
      <c r="H69" s="357"/>
    </row>
    <row r="70" spans="1:8" s="315" customFormat="1">
      <c r="A70" s="358" t="s">
        <v>1277</v>
      </c>
      <c r="B70" s="359" t="s">
        <v>1265</v>
      </c>
      <c r="C70" s="358" t="s">
        <v>1200</v>
      </c>
      <c r="D70" s="180" t="s">
        <v>1219</v>
      </c>
      <c r="E70" s="371"/>
      <c r="F70" s="371"/>
      <c r="G70" s="357">
        <v>-87.210999999999999</v>
      </c>
      <c r="H70" s="357"/>
    </row>
    <row r="71" spans="1:8" s="315" customFormat="1">
      <c r="A71" s="358" t="s">
        <v>1278</v>
      </c>
      <c r="B71" s="359" t="s">
        <v>1279</v>
      </c>
      <c r="C71" s="358" t="s">
        <v>1200</v>
      </c>
      <c r="D71" s="180" t="s">
        <v>1222</v>
      </c>
      <c r="E71" s="371"/>
      <c r="F71" s="371"/>
      <c r="G71" s="357">
        <v>-51.24</v>
      </c>
      <c r="H71" s="370"/>
    </row>
    <row r="72" spans="1:8" s="315" customFormat="1">
      <c r="A72" s="358" t="s">
        <v>1280</v>
      </c>
      <c r="B72" s="359" t="s">
        <v>1281</v>
      </c>
      <c r="C72" s="358" t="s">
        <v>1200</v>
      </c>
      <c r="D72" s="180" t="s">
        <v>1222</v>
      </c>
      <c r="E72" s="361" t="s">
        <v>1282</v>
      </c>
      <c r="F72" s="362">
        <v>-1</v>
      </c>
      <c r="G72" s="357">
        <f>E72*F72/1000</f>
        <v>-0.8</v>
      </c>
      <c r="H72" s="357"/>
    </row>
    <row r="73" spans="1:8" s="315" customFormat="1">
      <c r="A73" s="358" t="s">
        <v>1283</v>
      </c>
      <c r="B73" s="359" t="s">
        <v>1284</v>
      </c>
      <c r="C73" s="358" t="s">
        <v>1200</v>
      </c>
      <c r="D73" s="180" t="s">
        <v>1222</v>
      </c>
      <c r="E73" s="361"/>
      <c r="F73" s="362"/>
      <c r="G73" s="357">
        <v>-141.011</v>
      </c>
      <c r="H73" s="357"/>
    </row>
    <row r="74" spans="1:8" s="315" customFormat="1">
      <c r="A74" s="358" t="s">
        <v>1285</v>
      </c>
      <c r="B74" s="359" t="s">
        <v>1286</v>
      </c>
      <c r="C74" s="358" t="s">
        <v>1200</v>
      </c>
      <c r="D74" s="180" t="s">
        <v>1222</v>
      </c>
      <c r="E74" s="361"/>
      <c r="F74" s="362"/>
      <c r="G74" s="357">
        <v>-42.543999999999997</v>
      </c>
      <c r="H74" s="370"/>
    </row>
    <row r="75" spans="1:8" s="315" customFormat="1">
      <c r="A75" s="358" t="s">
        <v>1287</v>
      </c>
      <c r="B75" s="359" t="s">
        <v>1288</v>
      </c>
      <c r="C75" s="358" t="s">
        <v>1200</v>
      </c>
      <c r="D75" s="180" t="s">
        <v>1222</v>
      </c>
      <c r="E75" s="371"/>
      <c r="F75" s="371"/>
      <c r="G75" s="357">
        <v>-7</v>
      </c>
      <c r="H75" s="370"/>
    </row>
    <row r="76" spans="1:8" s="315" customFormat="1">
      <c r="A76" s="358" t="s">
        <v>1289</v>
      </c>
      <c r="B76" s="359" t="s">
        <v>1290</v>
      </c>
      <c r="C76" s="358" t="s">
        <v>1200</v>
      </c>
      <c r="D76" s="180" t="s">
        <v>1222</v>
      </c>
      <c r="E76" s="371"/>
      <c r="F76" s="371"/>
      <c r="G76" s="357">
        <v>-8.2780000000000005</v>
      </c>
      <c r="H76" s="352"/>
    </row>
    <row r="77" spans="1:8" s="315" customFormat="1">
      <c r="A77" s="358" t="s">
        <v>1291</v>
      </c>
      <c r="B77" s="359" t="s">
        <v>1292</v>
      </c>
      <c r="C77" s="358" t="s">
        <v>1200</v>
      </c>
      <c r="D77" s="180" t="s">
        <v>1222</v>
      </c>
      <c r="E77" s="371"/>
      <c r="F77" s="371"/>
      <c r="G77" s="357">
        <v>-52.12</v>
      </c>
      <c r="H77" s="370"/>
    </row>
    <row r="78" spans="1:8" s="315" customFormat="1">
      <c r="A78" s="358" t="s">
        <v>1293</v>
      </c>
      <c r="B78" s="359" t="s">
        <v>1294</v>
      </c>
      <c r="C78" s="358" t="s">
        <v>1200</v>
      </c>
      <c r="D78" s="180" t="s">
        <v>1222</v>
      </c>
      <c r="E78" s="371"/>
      <c r="F78" s="371"/>
      <c r="G78" s="357">
        <v>-20.675999999999998</v>
      </c>
      <c r="H78" s="370"/>
    </row>
    <row r="79" spans="1:8" s="315" customFormat="1">
      <c r="A79" s="358" t="s">
        <v>1295</v>
      </c>
      <c r="B79" s="359" t="s">
        <v>1296</v>
      </c>
      <c r="C79" s="358" t="s">
        <v>1200</v>
      </c>
      <c r="D79" s="180" t="s">
        <v>1222</v>
      </c>
      <c r="E79" s="371"/>
      <c r="F79" s="371"/>
      <c r="G79" s="357">
        <v>-23</v>
      </c>
      <c r="H79" s="352"/>
    </row>
    <row r="80" spans="1:8" s="315" customFormat="1">
      <c r="A80" s="358" t="s">
        <v>1297</v>
      </c>
      <c r="B80" s="359" t="s">
        <v>1224</v>
      </c>
      <c r="C80" s="358" t="s">
        <v>1200</v>
      </c>
      <c r="D80" s="371" t="s">
        <v>1225</v>
      </c>
      <c r="E80" s="361" t="s">
        <v>1298</v>
      </c>
      <c r="F80" s="362">
        <v>-1</v>
      </c>
      <c r="G80" s="357">
        <f t="shared" ref="G80:G83" si="0">E80*F80/1000</f>
        <v>-0.26689999999999997</v>
      </c>
      <c r="H80" s="357"/>
    </row>
    <row r="81" spans="1:8" s="315" customFormat="1">
      <c r="A81" s="358" t="s">
        <v>1299</v>
      </c>
      <c r="B81" s="359" t="s">
        <v>1224</v>
      </c>
      <c r="C81" s="358" t="s">
        <v>1200</v>
      </c>
      <c r="D81" s="371" t="s">
        <v>1225</v>
      </c>
      <c r="E81" s="361"/>
      <c r="F81" s="362"/>
      <c r="G81" s="357">
        <v>-2150.5320000000002</v>
      </c>
      <c r="H81" s="370"/>
    </row>
    <row r="82" spans="1:8" s="315" customFormat="1">
      <c r="A82" s="358" t="s">
        <v>1300</v>
      </c>
      <c r="B82" s="359" t="s">
        <v>1301</v>
      </c>
      <c r="C82" s="358" t="s">
        <v>1200</v>
      </c>
      <c r="D82" s="371" t="s">
        <v>1225</v>
      </c>
      <c r="E82" s="361"/>
      <c r="F82" s="362"/>
      <c r="G82" s="357">
        <v>-1.401</v>
      </c>
      <c r="H82" s="370"/>
    </row>
    <row r="83" spans="1:8" s="315" customFormat="1">
      <c r="A83" s="358" t="s">
        <v>1302</v>
      </c>
      <c r="B83" s="359" t="s">
        <v>1301</v>
      </c>
      <c r="C83" s="358" t="s">
        <v>1200</v>
      </c>
      <c r="D83" s="371" t="s">
        <v>1225</v>
      </c>
      <c r="E83" s="361" t="s">
        <v>1303</v>
      </c>
      <c r="F83" s="362">
        <v>-1</v>
      </c>
      <c r="G83" s="357">
        <f t="shared" si="0"/>
        <v>-0.6</v>
      </c>
      <c r="H83" s="357"/>
    </row>
    <row r="84" spans="1:8" s="315" customFormat="1">
      <c r="A84" s="358" t="s">
        <v>1304</v>
      </c>
      <c r="B84" s="359" t="s">
        <v>1305</v>
      </c>
      <c r="C84" s="358" t="s">
        <v>1200</v>
      </c>
      <c r="D84" s="180" t="s">
        <v>1222</v>
      </c>
      <c r="E84" s="361"/>
      <c r="F84" s="362"/>
      <c r="G84" s="357">
        <v>-54.1</v>
      </c>
      <c r="H84" s="357"/>
    </row>
    <row r="85" spans="1:8" s="315" customFormat="1">
      <c r="A85" s="358" t="s">
        <v>1306</v>
      </c>
      <c r="B85" s="359" t="s">
        <v>1307</v>
      </c>
      <c r="C85" s="358" t="s">
        <v>1200</v>
      </c>
      <c r="D85" s="180" t="s">
        <v>1222</v>
      </c>
      <c r="E85" s="361"/>
      <c r="F85" s="362"/>
      <c r="G85" s="357">
        <v>-8.4469999999999992</v>
      </c>
      <c r="H85" s="357"/>
    </row>
    <row r="86" spans="1:8" s="315" customFormat="1" ht="34.5">
      <c r="A86" s="358" t="s">
        <v>1308</v>
      </c>
      <c r="B86" s="359" t="s">
        <v>1309</v>
      </c>
      <c r="C86" s="358" t="s">
        <v>1200</v>
      </c>
      <c r="D86" s="361" t="s">
        <v>1310</v>
      </c>
      <c r="E86" s="361"/>
      <c r="F86" s="362"/>
      <c r="G86" s="357">
        <v>-371.339</v>
      </c>
      <c r="H86" s="370"/>
    </row>
    <row r="87" spans="1:8" s="315" customFormat="1">
      <c r="A87" s="358" t="s">
        <v>1311</v>
      </c>
      <c r="B87" s="359" t="s">
        <v>1312</v>
      </c>
      <c r="C87" s="358" t="s">
        <v>1200</v>
      </c>
      <c r="D87" s="180" t="s">
        <v>1222</v>
      </c>
      <c r="E87" s="361"/>
      <c r="F87" s="362"/>
      <c r="G87" s="357">
        <v>-4.4800000000000004</v>
      </c>
      <c r="H87" s="357"/>
    </row>
    <row r="88" spans="1:8" s="315" customFormat="1">
      <c r="A88" s="358" t="s">
        <v>1313</v>
      </c>
      <c r="B88" s="359" t="s">
        <v>1314</v>
      </c>
      <c r="C88" s="358" t="s">
        <v>1200</v>
      </c>
      <c r="D88" s="180" t="s">
        <v>1222</v>
      </c>
      <c r="E88" s="371"/>
      <c r="F88" s="371"/>
      <c r="G88" s="357">
        <v>-7.8</v>
      </c>
      <c r="H88" s="357"/>
    </row>
    <row r="89" spans="1:8" s="315" customFormat="1">
      <c r="A89" s="358" t="s">
        <v>1315</v>
      </c>
      <c r="B89" s="359" t="s">
        <v>1316</v>
      </c>
      <c r="C89" s="358" t="s">
        <v>1200</v>
      </c>
      <c r="D89" s="180" t="s">
        <v>1222</v>
      </c>
      <c r="E89" s="371"/>
      <c r="F89" s="371"/>
      <c r="G89" s="357">
        <v>-202.5</v>
      </c>
      <c r="H89" s="370"/>
    </row>
    <row r="90" spans="1:8" s="315" customFormat="1">
      <c r="A90" s="358" t="s">
        <v>1317</v>
      </c>
      <c r="B90" s="359" t="s">
        <v>1318</v>
      </c>
      <c r="C90" s="358" t="s">
        <v>1200</v>
      </c>
      <c r="D90" s="371" t="s">
        <v>1225</v>
      </c>
      <c r="E90" s="371"/>
      <c r="F90" s="371"/>
      <c r="G90" s="357">
        <v>-4.1239999999999997</v>
      </c>
      <c r="H90" s="370"/>
    </row>
    <row r="91" spans="1:8" s="315" customFormat="1">
      <c r="A91" s="358" t="s">
        <v>1319</v>
      </c>
      <c r="B91" s="359" t="s">
        <v>1320</v>
      </c>
      <c r="C91" s="358" t="s">
        <v>1200</v>
      </c>
      <c r="D91" s="180" t="s">
        <v>1222</v>
      </c>
      <c r="E91" s="371"/>
      <c r="F91" s="371"/>
      <c r="G91" s="357">
        <v>-128</v>
      </c>
      <c r="H91" s="357"/>
    </row>
    <row r="92" spans="1:8" s="315" customFormat="1">
      <c r="A92" s="358" t="s">
        <v>1321</v>
      </c>
      <c r="B92" s="359" t="s">
        <v>1322</v>
      </c>
      <c r="C92" s="358" t="s">
        <v>1200</v>
      </c>
      <c r="D92" s="180" t="s">
        <v>1222</v>
      </c>
      <c r="E92" s="371"/>
      <c r="F92" s="371"/>
      <c r="G92" s="357">
        <v>-16.95</v>
      </c>
      <c r="H92" s="370"/>
    </row>
    <row r="93" spans="1:8" s="315" customFormat="1">
      <c r="A93" s="358" t="s">
        <v>1323</v>
      </c>
      <c r="B93" s="359" t="s">
        <v>1324</v>
      </c>
      <c r="C93" s="358" t="s">
        <v>1200</v>
      </c>
      <c r="D93" s="180" t="s">
        <v>1219</v>
      </c>
      <c r="E93" s="371"/>
      <c r="F93" s="371"/>
      <c r="G93" s="357">
        <v>-7</v>
      </c>
      <c r="H93" s="370"/>
    </row>
    <row r="94" spans="1:8" s="315" customFormat="1">
      <c r="A94" s="358" t="s">
        <v>1325</v>
      </c>
      <c r="B94" s="359" t="s">
        <v>1326</v>
      </c>
      <c r="C94" s="358" t="s">
        <v>1200</v>
      </c>
      <c r="D94" s="371" t="s">
        <v>1225</v>
      </c>
      <c r="E94" s="371"/>
      <c r="F94" s="371"/>
      <c r="G94" s="357">
        <v>-6.6</v>
      </c>
      <c r="H94" s="357"/>
    </row>
    <row r="95" spans="1:8" s="315" customFormat="1">
      <c r="A95" s="358" t="s">
        <v>1327</v>
      </c>
      <c r="B95" s="359" t="s">
        <v>1328</v>
      </c>
      <c r="C95" s="358" t="s">
        <v>1200</v>
      </c>
      <c r="D95" s="371" t="s">
        <v>1225</v>
      </c>
      <c r="E95" s="371"/>
      <c r="F95" s="371"/>
      <c r="G95" s="357">
        <v>-146.261</v>
      </c>
      <c r="H95" s="357"/>
    </row>
    <row r="96" spans="1:8" s="315" customFormat="1">
      <c r="A96" s="358" t="s">
        <v>1329</v>
      </c>
      <c r="B96" s="359" t="s">
        <v>1330</v>
      </c>
      <c r="C96" s="358" t="s">
        <v>1200</v>
      </c>
      <c r="D96" s="180" t="s">
        <v>1222</v>
      </c>
      <c r="E96" s="361" t="s">
        <v>1331</v>
      </c>
      <c r="F96" s="362">
        <v>-10</v>
      </c>
      <c r="G96" s="357">
        <f t="shared" ref="G96" si="1">E96*F96/1000</f>
        <v>-3</v>
      </c>
      <c r="H96" s="370"/>
    </row>
    <row r="97" spans="1:8" s="315" customFormat="1">
      <c r="A97" s="358" t="s">
        <v>1332</v>
      </c>
      <c r="B97" s="359" t="s">
        <v>1333</v>
      </c>
      <c r="C97" s="358" t="s">
        <v>1200</v>
      </c>
      <c r="D97" s="180" t="s">
        <v>1222</v>
      </c>
      <c r="E97" s="361"/>
      <c r="F97" s="362"/>
      <c r="G97" s="357">
        <v>-5.1989999999999998</v>
      </c>
      <c r="H97" s="370"/>
    </row>
    <row r="98" spans="1:8" s="315" customFormat="1">
      <c r="A98" s="364"/>
      <c r="B98" s="359" t="s">
        <v>1334</v>
      </c>
      <c r="C98" s="369"/>
      <c r="D98" s="369"/>
      <c r="E98" s="365"/>
      <c r="F98" s="372"/>
      <c r="G98" s="373">
        <f>G99+G100</f>
        <v>-4150.8</v>
      </c>
      <c r="H98" s="374"/>
    </row>
    <row r="99" spans="1:8" s="315" customFormat="1" ht="34.5">
      <c r="A99" s="375" t="s">
        <v>1335</v>
      </c>
      <c r="B99" s="376" t="s">
        <v>1336</v>
      </c>
      <c r="C99" s="369" t="s">
        <v>1246</v>
      </c>
      <c r="D99" s="369" t="s">
        <v>1192</v>
      </c>
      <c r="E99" s="365">
        <v>556670</v>
      </c>
      <c r="F99" s="366">
        <v>-1</v>
      </c>
      <c r="G99" s="373">
        <v>-556.70000000000005</v>
      </c>
      <c r="H99" s="374"/>
    </row>
    <row r="100" spans="1:8" s="315" customFormat="1" ht="34.5">
      <c r="A100" s="375" t="s">
        <v>1337</v>
      </c>
      <c r="B100" s="376" t="s">
        <v>1336</v>
      </c>
      <c r="C100" s="369" t="s">
        <v>1246</v>
      </c>
      <c r="D100" s="369" t="s">
        <v>1192</v>
      </c>
      <c r="E100" s="365"/>
      <c r="F100" s="366"/>
      <c r="G100" s="373">
        <v>-3594.1</v>
      </c>
      <c r="H100" s="374"/>
    </row>
    <row r="101" spans="1:8" s="315" customFormat="1">
      <c r="A101" s="364"/>
      <c r="B101" s="354" t="s">
        <v>1188</v>
      </c>
      <c r="C101" s="355"/>
      <c r="D101" s="355"/>
      <c r="E101" s="355"/>
      <c r="F101" s="356"/>
      <c r="G101" s="357">
        <f>G102+G103+G104+G105+G106+G107</f>
        <v>-2301.25</v>
      </c>
      <c r="H101" s="374"/>
    </row>
    <row r="102" spans="1:8" s="315" customFormat="1" ht="34.5">
      <c r="A102" s="358" t="s">
        <v>1338</v>
      </c>
      <c r="B102" s="359" t="s">
        <v>1339</v>
      </c>
      <c r="C102" s="358" t="s">
        <v>1200</v>
      </c>
      <c r="D102" s="149" t="s">
        <v>1192</v>
      </c>
      <c r="E102" s="365"/>
      <c r="F102" s="366"/>
      <c r="G102" s="357">
        <v>-40</v>
      </c>
      <c r="H102" s="374"/>
    </row>
    <row r="103" spans="1:8" s="315" customFormat="1">
      <c r="A103" s="358" t="s">
        <v>1340</v>
      </c>
      <c r="B103" s="359" t="s">
        <v>1341</v>
      </c>
      <c r="C103" s="358" t="s">
        <v>1191</v>
      </c>
      <c r="D103" s="149" t="s">
        <v>1192</v>
      </c>
      <c r="E103" s="365"/>
      <c r="F103" s="366"/>
      <c r="G103" s="357">
        <v>-660</v>
      </c>
      <c r="H103" s="374"/>
    </row>
    <row r="104" spans="1:8" s="315" customFormat="1" ht="51.75">
      <c r="A104" s="358" t="s">
        <v>1342</v>
      </c>
      <c r="B104" s="359" t="s">
        <v>1343</v>
      </c>
      <c r="C104" s="358" t="s">
        <v>1246</v>
      </c>
      <c r="D104" s="149" t="s">
        <v>1192</v>
      </c>
      <c r="E104" s="361"/>
      <c r="F104" s="362"/>
      <c r="G104" s="357">
        <v>-852</v>
      </c>
      <c r="H104" s="374"/>
    </row>
    <row r="105" spans="1:8" s="315" customFormat="1" ht="34.5">
      <c r="A105" s="358" t="s">
        <v>1344</v>
      </c>
      <c r="B105" s="359" t="s">
        <v>1345</v>
      </c>
      <c r="C105" s="358" t="s">
        <v>1246</v>
      </c>
      <c r="D105" s="149" t="s">
        <v>1192</v>
      </c>
      <c r="E105" s="361"/>
      <c r="F105" s="362"/>
      <c r="G105" s="357">
        <v>-85.576999999999998</v>
      </c>
      <c r="H105" s="370"/>
    </row>
    <row r="106" spans="1:8" s="315" customFormat="1" ht="34.5">
      <c r="A106" s="358" t="s">
        <v>1346</v>
      </c>
      <c r="B106" s="359" t="s">
        <v>1345</v>
      </c>
      <c r="C106" s="358" t="s">
        <v>1246</v>
      </c>
      <c r="D106" s="149" t="s">
        <v>1192</v>
      </c>
      <c r="E106" s="361" t="s">
        <v>1347</v>
      </c>
      <c r="F106" s="362">
        <v>-1</v>
      </c>
      <c r="G106" s="357">
        <f>E106*F106/1000</f>
        <v>-660</v>
      </c>
      <c r="H106" s="370"/>
    </row>
    <row r="107" spans="1:8" s="315" customFormat="1" ht="34.5">
      <c r="A107" s="358" t="s">
        <v>1348</v>
      </c>
      <c r="B107" s="359" t="s">
        <v>1349</v>
      </c>
      <c r="C107" s="358" t="s">
        <v>1350</v>
      </c>
      <c r="D107" s="149" t="s">
        <v>1192</v>
      </c>
      <c r="E107" s="361"/>
      <c r="F107" s="362"/>
      <c r="G107" s="357">
        <v>-3.673</v>
      </c>
      <c r="H107" s="370"/>
    </row>
    <row r="108" spans="1:8" s="315" customFormat="1">
      <c r="A108" s="344" t="s">
        <v>1351</v>
      </c>
      <c r="B108" s="345"/>
      <c r="C108" s="345"/>
      <c r="D108" s="345"/>
      <c r="E108" s="345"/>
      <c r="F108" s="346"/>
      <c r="G108" s="347">
        <f>G109</f>
        <v>-30000</v>
      </c>
      <c r="H108" s="374"/>
    </row>
    <row r="109" spans="1:8" s="315" customFormat="1">
      <c r="A109" s="348" t="s">
        <v>1352</v>
      </c>
      <c r="B109" s="349" t="s">
        <v>439</v>
      </c>
      <c r="C109" s="350"/>
      <c r="D109" s="350"/>
      <c r="E109" s="350"/>
      <c r="F109" s="351"/>
      <c r="G109" s="352">
        <f>G110</f>
        <v>-30000</v>
      </c>
      <c r="H109" s="374"/>
    </row>
    <row r="110" spans="1:8" s="315" customFormat="1">
      <c r="A110" s="353"/>
      <c r="B110" s="354" t="s">
        <v>1188</v>
      </c>
      <c r="C110" s="355"/>
      <c r="D110" s="355"/>
      <c r="E110" s="355"/>
      <c r="F110" s="356"/>
      <c r="G110" s="357">
        <f>G111</f>
        <v>-30000</v>
      </c>
      <c r="H110" s="374"/>
    </row>
    <row r="111" spans="1:8" s="315" customFormat="1" ht="34.5">
      <c r="A111" s="358" t="s">
        <v>1353</v>
      </c>
      <c r="B111" s="359" t="s">
        <v>1354</v>
      </c>
      <c r="C111" s="358" t="s">
        <v>1191</v>
      </c>
      <c r="D111" s="361" t="s">
        <v>1192</v>
      </c>
      <c r="E111" s="361"/>
      <c r="F111" s="362"/>
      <c r="G111" s="357">
        <v>-30000</v>
      </c>
      <c r="H111" s="374"/>
    </row>
    <row r="112" spans="1:8" s="315" customFormat="1">
      <c r="A112" s="377"/>
      <c r="B112" s="378"/>
      <c r="C112" s="379"/>
      <c r="D112" s="379"/>
      <c r="E112" s="380"/>
      <c r="F112" s="381"/>
      <c r="G112" s="382"/>
    </row>
    <row r="113" spans="1:7" s="315" customFormat="1">
      <c r="A113" s="383" t="s">
        <v>159</v>
      </c>
      <c r="B113" s="384"/>
      <c r="C113" s="384"/>
      <c r="D113" s="384"/>
      <c r="E113" s="385"/>
      <c r="F113" s="386"/>
      <c r="G113" s="343">
        <f>G114</f>
        <v>-1000</v>
      </c>
    </row>
    <row r="114" spans="1:7" s="315" customFormat="1">
      <c r="A114" s="387" t="s">
        <v>1355</v>
      </c>
      <c r="B114" s="388"/>
      <c r="C114" s="388"/>
      <c r="D114" s="388"/>
      <c r="E114" s="388"/>
      <c r="F114" s="389"/>
      <c r="G114" s="347">
        <f>G115</f>
        <v>-1000</v>
      </c>
    </row>
    <row r="115" spans="1:7" s="315" customFormat="1">
      <c r="A115" s="390" t="s">
        <v>1356</v>
      </c>
      <c r="B115" s="391" t="s">
        <v>436</v>
      </c>
      <c r="C115" s="392"/>
      <c r="D115" s="392"/>
      <c r="E115" s="393"/>
      <c r="F115" s="394"/>
      <c r="G115" s="347">
        <f>G116</f>
        <v>-1000</v>
      </c>
    </row>
    <row r="116" spans="1:7" s="315" customFormat="1">
      <c r="A116" s="364"/>
      <c r="B116" s="354" t="s">
        <v>1188</v>
      </c>
      <c r="C116" s="355"/>
      <c r="D116" s="355"/>
      <c r="E116" s="395"/>
      <c r="F116" s="396"/>
      <c r="G116" s="357">
        <f>G117+G118</f>
        <v>-1000</v>
      </c>
    </row>
    <row r="117" spans="1:7" s="315" customFormat="1" ht="34.5">
      <c r="A117" s="397" t="s">
        <v>1357</v>
      </c>
      <c r="B117" s="398" t="s">
        <v>1358</v>
      </c>
      <c r="C117" s="369" t="s">
        <v>1191</v>
      </c>
      <c r="D117" s="149" t="s">
        <v>1192</v>
      </c>
      <c r="E117" s="399"/>
      <c r="F117" s="373"/>
      <c r="G117" s="357">
        <v>-500</v>
      </c>
    </row>
    <row r="118" spans="1:7" s="315" customFormat="1">
      <c r="A118" s="397" t="s">
        <v>1340</v>
      </c>
      <c r="B118" s="398" t="s">
        <v>1341</v>
      </c>
      <c r="C118" s="369" t="s">
        <v>1191</v>
      </c>
      <c r="D118" s="149" t="s">
        <v>1192</v>
      </c>
      <c r="E118" s="399"/>
      <c r="F118" s="373"/>
      <c r="G118" s="357">
        <v>-500</v>
      </c>
    </row>
    <row r="119" spans="1:7" s="315" customFormat="1">
      <c r="A119" s="377"/>
      <c r="B119" s="378"/>
      <c r="C119" s="400"/>
      <c r="D119" s="401"/>
      <c r="E119" s="402"/>
      <c r="F119" s="403"/>
      <c r="G119" s="382"/>
    </row>
    <row r="120" spans="1:7" s="315" customFormat="1">
      <c r="A120" s="383" t="s">
        <v>1359</v>
      </c>
      <c r="B120" s="384"/>
      <c r="C120" s="384"/>
      <c r="D120" s="384"/>
      <c r="E120" s="385"/>
      <c r="F120" s="386"/>
      <c r="G120" s="343">
        <f>G121+G142</f>
        <v>-54999</v>
      </c>
    </row>
    <row r="121" spans="1:7" s="315" customFormat="1">
      <c r="A121" s="387" t="s">
        <v>1186</v>
      </c>
      <c r="B121" s="388"/>
      <c r="C121" s="388"/>
      <c r="D121" s="388"/>
      <c r="E121" s="388"/>
      <c r="F121" s="389"/>
      <c r="G121" s="347">
        <f>G122</f>
        <v>-3630.1000000000004</v>
      </c>
    </row>
    <row r="122" spans="1:7" s="315" customFormat="1">
      <c r="A122" s="390" t="s">
        <v>1360</v>
      </c>
      <c r="B122" s="391" t="s">
        <v>169</v>
      </c>
      <c r="C122" s="392"/>
      <c r="D122" s="392"/>
      <c r="E122" s="393"/>
      <c r="F122" s="394"/>
      <c r="G122" s="347">
        <f>G123+G136+G138</f>
        <v>-3630.1000000000004</v>
      </c>
    </row>
    <row r="123" spans="1:7" s="315" customFormat="1">
      <c r="A123" s="397"/>
      <c r="B123" s="354" t="s">
        <v>1216</v>
      </c>
      <c r="C123" s="355"/>
      <c r="D123" s="355"/>
      <c r="E123" s="395"/>
      <c r="F123" s="396"/>
      <c r="G123" s="357">
        <f>G124+G125+G126+G127+G128+G129+G130+G131+G132+G133+G134+G135</f>
        <v>-867.7</v>
      </c>
    </row>
    <row r="124" spans="1:7" s="315" customFormat="1">
      <c r="A124" s="404" t="s">
        <v>1361</v>
      </c>
      <c r="B124" s="398" t="s">
        <v>1362</v>
      </c>
      <c r="C124" s="369" t="s">
        <v>1200</v>
      </c>
      <c r="D124" s="405" t="s">
        <v>1222</v>
      </c>
      <c r="E124" s="370"/>
      <c r="F124" s="370"/>
      <c r="G124" s="373">
        <v>-10.5</v>
      </c>
    </row>
    <row r="125" spans="1:7" s="315" customFormat="1">
      <c r="A125" s="404" t="s">
        <v>1363</v>
      </c>
      <c r="B125" s="398" t="s">
        <v>1364</v>
      </c>
      <c r="C125" s="369" t="s">
        <v>1200</v>
      </c>
      <c r="D125" s="405" t="s">
        <v>1222</v>
      </c>
      <c r="E125" s="370"/>
      <c r="F125" s="370"/>
      <c r="G125" s="373">
        <v>-11.2</v>
      </c>
    </row>
    <row r="126" spans="1:7" s="315" customFormat="1">
      <c r="A126" s="405" t="s">
        <v>1365</v>
      </c>
      <c r="B126" s="398" t="s">
        <v>1362</v>
      </c>
      <c r="C126" s="369" t="s">
        <v>1200</v>
      </c>
      <c r="D126" s="405" t="s">
        <v>1222</v>
      </c>
      <c r="E126" s="370"/>
      <c r="F126" s="370"/>
      <c r="G126" s="373">
        <v>-20.2</v>
      </c>
    </row>
    <row r="127" spans="1:7" s="315" customFormat="1">
      <c r="A127" s="405" t="s">
        <v>1366</v>
      </c>
      <c r="B127" s="398" t="s">
        <v>1284</v>
      </c>
      <c r="C127" s="369" t="s">
        <v>1200</v>
      </c>
      <c r="D127" s="405" t="s">
        <v>1222</v>
      </c>
      <c r="E127" s="370"/>
      <c r="F127" s="370"/>
      <c r="G127" s="373">
        <v>-25</v>
      </c>
    </row>
    <row r="128" spans="1:7" s="315" customFormat="1">
      <c r="A128" s="405" t="s">
        <v>1367</v>
      </c>
      <c r="B128" s="398" t="s">
        <v>1368</v>
      </c>
      <c r="C128" s="369" t="s">
        <v>1200</v>
      </c>
      <c r="D128" s="405" t="s">
        <v>1222</v>
      </c>
      <c r="E128" s="370"/>
      <c r="F128" s="370"/>
      <c r="G128" s="373">
        <v>-12.4</v>
      </c>
    </row>
    <row r="129" spans="1:7" s="315" customFormat="1">
      <c r="A129" s="405" t="s">
        <v>1369</v>
      </c>
      <c r="B129" s="398" t="s">
        <v>1370</v>
      </c>
      <c r="C129" s="369" t="s">
        <v>1200</v>
      </c>
      <c r="D129" s="405" t="s">
        <v>1222</v>
      </c>
      <c r="E129" s="370"/>
      <c r="F129" s="370"/>
      <c r="G129" s="373">
        <v>-39</v>
      </c>
    </row>
    <row r="130" spans="1:7" s="315" customFormat="1">
      <c r="A130" s="404" t="s">
        <v>1371</v>
      </c>
      <c r="B130" s="406" t="s">
        <v>1274</v>
      </c>
      <c r="C130" s="369" t="s">
        <v>1200</v>
      </c>
      <c r="D130" s="405" t="s">
        <v>1222</v>
      </c>
      <c r="E130" s="370"/>
      <c r="F130" s="370"/>
      <c r="G130" s="373">
        <v>-10.5</v>
      </c>
    </row>
    <row r="131" spans="1:7" s="315" customFormat="1">
      <c r="A131" s="405" t="s">
        <v>1372</v>
      </c>
      <c r="B131" s="398" t="s">
        <v>1296</v>
      </c>
      <c r="C131" s="369" t="s">
        <v>1200</v>
      </c>
      <c r="D131" s="405" t="s">
        <v>1222</v>
      </c>
      <c r="E131" s="370"/>
      <c r="F131" s="370"/>
      <c r="G131" s="373">
        <v>-10.1</v>
      </c>
    </row>
    <row r="132" spans="1:7" s="315" customFormat="1">
      <c r="A132" s="405" t="s">
        <v>1373</v>
      </c>
      <c r="B132" s="398" t="s">
        <v>1265</v>
      </c>
      <c r="C132" s="369" t="s">
        <v>1200</v>
      </c>
      <c r="D132" s="405" t="s">
        <v>1219</v>
      </c>
      <c r="E132" s="370"/>
      <c r="F132" s="370"/>
      <c r="G132" s="373">
        <v>-468.8</v>
      </c>
    </row>
    <row r="133" spans="1:7" s="315" customFormat="1">
      <c r="A133" s="405" t="s">
        <v>1374</v>
      </c>
      <c r="B133" s="398" t="s">
        <v>1375</v>
      </c>
      <c r="C133" s="369" t="s">
        <v>1200</v>
      </c>
      <c r="D133" s="405" t="s">
        <v>1222</v>
      </c>
      <c r="E133" s="370"/>
      <c r="F133" s="370"/>
      <c r="G133" s="373">
        <v>-51.6</v>
      </c>
    </row>
    <row r="134" spans="1:7" s="315" customFormat="1">
      <c r="A134" s="405" t="s">
        <v>1376</v>
      </c>
      <c r="B134" s="398" t="s">
        <v>1377</v>
      </c>
      <c r="C134" s="369" t="s">
        <v>1200</v>
      </c>
      <c r="D134" s="405" t="s">
        <v>1222</v>
      </c>
      <c r="E134" s="370"/>
      <c r="F134" s="370"/>
      <c r="G134" s="373">
        <v>-140</v>
      </c>
    </row>
    <row r="135" spans="1:7" s="315" customFormat="1">
      <c r="A135" s="405" t="s">
        <v>1278</v>
      </c>
      <c r="B135" s="398" t="s">
        <v>1279</v>
      </c>
      <c r="C135" s="369" t="s">
        <v>1200</v>
      </c>
      <c r="D135" s="405" t="s">
        <v>1222</v>
      </c>
      <c r="E135" s="370"/>
      <c r="F135" s="370"/>
      <c r="G135" s="373">
        <v>-68.400000000000006</v>
      </c>
    </row>
    <row r="136" spans="1:7" s="315" customFormat="1">
      <c r="A136" s="364"/>
      <c r="B136" s="407" t="s">
        <v>1334</v>
      </c>
      <c r="C136" s="369"/>
      <c r="D136" s="369"/>
      <c r="E136" s="399"/>
      <c r="F136" s="372"/>
      <c r="G136" s="373">
        <f>G137</f>
        <v>-2162.4</v>
      </c>
    </row>
    <row r="137" spans="1:7" s="315" customFormat="1" ht="34.5">
      <c r="A137" s="405" t="s">
        <v>1378</v>
      </c>
      <c r="B137" s="398" t="s">
        <v>1336</v>
      </c>
      <c r="C137" s="369" t="s">
        <v>1246</v>
      </c>
      <c r="D137" s="369" t="s">
        <v>1192</v>
      </c>
      <c r="E137" s="365"/>
      <c r="F137" s="373"/>
      <c r="G137" s="373">
        <v>-2162.4</v>
      </c>
    </row>
    <row r="138" spans="1:7" s="315" customFormat="1">
      <c r="A138" s="364"/>
      <c r="B138" s="407" t="s">
        <v>1188</v>
      </c>
      <c r="C138" s="369"/>
      <c r="D138" s="369"/>
      <c r="E138" s="399"/>
      <c r="F138" s="372"/>
      <c r="G138" s="373">
        <f>G139+G140</f>
        <v>-600</v>
      </c>
    </row>
    <row r="139" spans="1:7" s="315" customFormat="1">
      <c r="A139" s="408" t="s">
        <v>1379</v>
      </c>
      <c r="B139" s="409" t="s">
        <v>1380</v>
      </c>
      <c r="C139" s="410" t="s">
        <v>1200</v>
      </c>
      <c r="D139" s="410" t="s">
        <v>1192</v>
      </c>
      <c r="E139" s="365"/>
      <c r="F139" s="373"/>
      <c r="G139" s="373">
        <v>-250</v>
      </c>
    </row>
    <row r="140" spans="1:7" s="315" customFormat="1">
      <c r="A140" s="408" t="s">
        <v>1381</v>
      </c>
      <c r="B140" s="409" t="s">
        <v>1382</v>
      </c>
      <c r="C140" s="410" t="s">
        <v>1200</v>
      </c>
      <c r="D140" s="410" t="s">
        <v>1192</v>
      </c>
      <c r="E140" s="365"/>
      <c r="F140" s="373"/>
      <c r="G140" s="373">
        <v>-350</v>
      </c>
    </row>
    <row r="141" spans="1:7" s="315" customFormat="1">
      <c r="A141" s="387" t="s">
        <v>1383</v>
      </c>
      <c r="B141" s="388"/>
      <c r="C141" s="388"/>
      <c r="D141" s="388"/>
      <c r="E141" s="388"/>
      <c r="F141" s="389"/>
      <c r="G141" s="373"/>
    </row>
    <row r="142" spans="1:7" s="315" customFormat="1">
      <c r="A142" s="387" t="s">
        <v>1384</v>
      </c>
      <c r="B142" s="388"/>
      <c r="C142" s="388"/>
      <c r="D142" s="388"/>
      <c r="E142" s="388"/>
      <c r="F142" s="389"/>
      <c r="G142" s="352">
        <f>G143+G152+G161+G170</f>
        <v>-51368.9</v>
      </c>
    </row>
    <row r="143" spans="1:7" s="315" customFormat="1">
      <c r="A143" s="411" t="s">
        <v>1385</v>
      </c>
      <c r="B143" s="391" t="s">
        <v>1386</v>
      </c>
      <c r="C143" s="392"/>
      <c r="D143" s="392"/>
      <c r="E143" s="393"/>
      <c r="F143" s="412"/>
      <c r="G143" s="352">
        <f>+G144+G150</f>
        <v>-3372.6</v>
      </c>
    </row>
    <row r="144" spans="1:7" s="315" customFormat="1">
      <c r="A144" s="405"/>
      <c r="B144" s="413" t="s">
        <v>1216</v>
      </c>
      <c r="C144" s="414"/>
      <c r="D144" s="414"/>
      <c r="E144" s="415"/>
      <c r="F144" s="399"/>
      <c r="G144" s="357">
        <f>G145+G146+G147+G148+G149</f>
        <v>-2152.6</v>
      </c>
    </row>
    <row r="145" spans="1:7" s="315" customFormat="1">
      <c r="A145" s="149" t="s">
        <v>1387</v>
      </c>
      <c r="B145" s="416" t="s">
        <v>1388</v>
      </c>
      <c r="C145" s="369" t="s">
        <v>1200</v>
      </c>
      <c r="D145" s="369" t="s">
        <v>1222</v>
      </c>
      <c r="E145" s="365"/>
      <c r="F145" s="373"/>
      <c r="G145" s="373">
        <v>-526</v>
      </c>
    </row>
    <row r="146" spans="1:7" s="315" customFormat="1">
      <c r="A146" s="149" t="s">
        <v>1389</v>
      </c>
      <c r="B146" s="416" t="s">
        <v>1390</v>
      </c>
      <c r="C146" s="369" t="s">
        <v>1200</v>
      </c>
      <c r="D146" s="369" t="s">
        <v>1222</v>
      </c>
      <c r="E146" s="365"/>
      <c r="F146" s="373"/>
      <c r="G146" s="373">
        <v>-696</v>
      </c>
    </row>
    <row r="147" spans="1:7" s="315" customFormat="1">
      <c r="A147" s="149" t="s">
        <v>1391</v>
      </c>
      <c r="B147" s="416" t="s">
        <v>1392</v>
      </c>
      <c r="C147" s="369" t="s">
        <v>1200</v>
      </c>
      <c r="D147" s="369" t="s">
        <v>1222</v>
      </c>
      <c r="E147" s="365"/>
      <c r="F147" s="373"/>
      <c r="G147" s="373">
        <v>-403</v>
      </c>
    </row>
    <row r="148" spans="1:7" s="315" customFormat="1">
      <c r="A148" s="149" t="s">
        <v>1393</v>
      </c>
      <c r="B148" s="416" t="s">
        <v>1394</v>
      </c>
      <c r="C148" s="369" t="s">
        <v>1200</v>
      </c>
      <c r="D148" s="369" t="s">
        <v>1222</v>
      </c>
      <c r="E148" s="365"/>
      <c r="F148" s="373"/>
      <c r="G148" s="373">
        <v>-360</v>
      </c>
    </row>
    <row r="149" spans="1:7" s="315" customFormat="1">
      <c r="A149" s="149" t="s">
        <v>1395</v>
      </c>
      <c r="B149" s="416" t="s">
        <v>1396</v>
      </c>
      <c r="C149" s="369" t="s">
        <v>1200</v>
      </c>
      <c r="D149" s="369" t="s">
        <v>1222</v>
      </c>
      <c r="E149" s="365"/>
      <c r="F149" s="373"/>
      <c r="G149" s="373">
        <v>-167.6</v>
      </c>
    </row>
    <row r="150" spans="1:7" s="315" customFormat="1">
      <c r="A150" s="364"/>
      <c r="B150" s="407" t="s">
        <v>1188</v>
      </c>
      <c r="C150" s="369"/>
      <c r="D150" s="369"/>
      <c r="E150" s="399"/>
      <c r="F150" s="372"/>
      <c r="G150" s="373">
        <f>G151</f>
        <v>-1220</v>
      </c>
    </row>
    <row r="151" spans="1:7" s="315" customFormat="1" ht="34.5">
      <c r="A151" s="149" t="s">
        <v>1397</v>
      </c>
      <c r="B151" s="416" t="s">
        <v>1398</v>
      </c>
      <c r="C151" s="369" t="s">
        <v>1246</v>
      </c>
      <c r="D151" s="369" t="s">
        <v>1192</v>
      </c>
      <c r="E151" s="365"/>
      <c r="F151" s="373"/>
      <c r="G151" s="373">
        <v>-1220</v>
      </c>
    </row>
    <row r="152" spans="1:7" s="315" customFormat="1">
      <c r="A152" s="411" t="s">
        <v>1399</v>
      </c>
      <c r="B152" s="391" t="s">
        <v>179</v>
      </c>
      <c r="C152" s="392"/>
      <c r="D152" s="392"/>
      <c r="E152" s="393"/>
      <c r="F152" s="412"/>
      <c r="G152" s="352">
        <f>G153+G158</f>
        <v>-1563.5</v>
      </c>
    </row>
    <row r="153" spans="1:7" s="315" customFormat="1">
      <c r="A153" s="364"/>
      <c r="B153" s="407" t="s">
        <v>1334</v>
      </c>
      <c r="C153" s="369"/>
      <c r="D153" s="369"/>
      <c r="E153" s="399"/>
      <c r="F153" s="372"/>
      <c r="G153" s="373">
        <f>G154+G155+G156+G157</f>
        <v>-961.5</v>
      </c>
    </row>
    <row r="154" spans="1:7" s="315" customFormat="1" ht="34.5">
      <c r="A154" s="408" t="s">
        <v>1400</v>
      </c>
      <c r="B154" s="409" t="s">
        <v>1336</v>
      </c>
      <c r="C154" s="369" t="s">
        <v>1246</v>
      </c>
      <c r="D154" s="369" t="s">
        <v>1192</v>
      </c>
      <c r="E154" s="365"/>
      <c r="F154" s="373"/>
      <c r="G154" s="373">
        <v>-17.600000000000001</v>
      </c>
    </row>
    <row r="155" spans="1:7" s="315" customFormat="1" ht="34.5">
      <c r="A155" s="408" t="s">
        <v>1335</v>
      </c>
      <c r="B155" s="409" t="s">
        <v>1336</v>
      </c>
      <c r="C155" s="369" t="s">
        <v>1246</v>
      </c>
      <c r="D155" s="369" t="s">
        <v>1192</v>
      </c>
      <c r="E155" s="365"/>
      <c r="F155" s="373"/>
      <c r="G155" s="373">
        <v>-642</v>
      </c>
    </row>
    <row r="156" spans="1:7" s="315" customFormat="1" ht="34.5">
      <c r="A156" s="408" t="s">
        <v>1401</v>
      </c>
      <c r="B156" s="409" t="s">
        <v>1336</v>
      </c>
      <c r="C156" s="369" t="s">
        <v>1246</v>
      </c>
      <c r="D156" s="369" t="s">
        <v>1192</v>
      </c>
      <c r="E156" s="365"/>
      <c r="F156" s="373"/>
      <c r="G156" s="373">
        <v>-267.7</v>
      </c>
    </row>
    <row r="157" spans="1:7" s="315" customFormat="1" ht="34.5">
      <c r="A157" s="408" t="s">
        <v>1402</v>
      </c>
      <c r="B157" s="409" t="s">
        <v>1336</v>
      </c>
      <c r="C157" s="369" t="s">
        <v>1246</v>
      </c>
      <c r="D157" s="369" t="s">
        <v>1192</v>
      </c>
      <c r="E157" s="365"/>
      <c r="F157" s="373"/>
      <c r="G157" s="373">
        <v>-34.200000000000003</v>
      </c>
    </row>
    <row r="158" spans="1:7" s="315" customFormat="1">
      <c r="A158" s="364"/>
      <c r="B158" s="407" t="s">
        <v>1188</v>
      </c>
      <c r="C158" s="369"/>
      <c r="D158" s="369"/>
      <c r="E158" s="399"/>
      <c r="F158" s="372"/>
      <c r="G158" s="373">
        <f>G159</f>
        <v>-602</v>
      </c>
    </row>
    <row r="159" spans="1:7" s="315" customFormat="1">
      <c r="A159" s="408" t="s">
        <v>1403</v>
      </c>
      <c r="B159" s="409" t="s">
        <v>1382</v>
      </c>
      <c r="C159" s="410" t="s">
        <v>1200</v>
      </c>
      <c r="D159" s="410" t="s">
        <v>1192</v>
      </c>
      <c r="E159" s="365"/>
      <c r="F159" s="373"/>
      <c r="G159" s="373">
        <v>-602</v>
      </c>
    </row>
    <row r="160" spans="1:7" s="315" customFormat="1" ht="34.5">
      <c r="A160" s="149" t="s">
        <v>1397</v>
      </c>
      <c r="B160" s="416" t="s">
        <v>1398</v>
      </c>
      <c r="C160" s="369" t="s">
        <v>1246</v>
      </c>
      <c r="D160" s="369" t="s">
        <v>1192</v>
      </c>
      <c r="E160" s="365"/>
      <c r="F160" s="373"/>
      <c r="G160" s="373">
        <v>-1220</v>
      </c>
    </row>
    <row r="161" spans="1:7" s="315" customFormat="1">
      <c r="A161" s="411" t="s">
        <v>1404</v>
      </c>
      <c r="B161" s="391" t="s">
        <v>182</v>
      </c>
      <c r="C161" s="392"/>
      <c r="D161" s="392"/>
      <c r="E161" s="393"/>
      <c r="F161" s="412"/>
      <c r="G161" s="352">
        <f>G162</f>
        <v>-7951.8</v>
      </c>
    </row>
    <row r="162" spans="1:7" s="315" customFormat="1">
      <c r="A162" s="405"/>
      <c r="B162" s="413" t="s">
        <v>1216</v>
      </c>
      <c r="C162" s="414"/>
      <c r="D162" s="414"/>
      <c r="E162" s="415"/>
      <c r="F162" s="399"/>
      <c r="G162" s="357">
        <f>G163+G164+G165+G166+G167+G168+G169</f>
        <v>-7951.8</v>
      </c>
    </row>
    <row r="163" spans="1:7" s="315" customFormat="1">
      <c r="A163" s="149" t="s">
        <v>1405</v>
      </c>
      <c r="B163" s="416" t="s">
        <v>1406</v>
      </c>
      <c r="C163" s="369" t="s">
        <v>1200</v>
      </c>
      <c r="D163" s="369" t="s">
        <v>1222</v>
      </c>
      <c r="E163" s="365"/>
      <c r="F163" s="373"/>
      <c r="G163" s="373">
        <v>-0.1</v>
      </c>
    </row>
    <row r="164" spans="1:7" s="315" customFormat="1">
      <c r="A164" s="149" t="s">
        <v>1407</v>
      </c>
      <c r="B164" s="416" t="s">
        <v>1408</v>
      </c>
      <c r="C164" s="369" t="s">
        <v>1200</v>
      </c>
      <c r="D164" s="369" t="s">
        <v>1222</v>
      </c>
      <c r="E164" s="365"/>
      <c r="F164" s="373"/>
      <c r="G164" s="373">
        <v>-222</v>
      </c>
    </row>
    <row r="165" spans="1:7" s="315" customFormat="1">
      <c r="A165" s="149" t="s">
        <v>1409</v>
      </c>
      <c r="B165" s="416" t="s">
        <v>1408</v>
      </c>
      <c r="C165" s="369" t="s">
        <v>1200</v>
      </c>
      <c r="D165" s="369" t="s">
        <v>1222</v>
      </c>
      <c r="E165" s="365"/>
      <c r="F165" s="373"/>
      <c r="G165" s="373">
        <v>-648</v>
      </c>
    </row>
    <row r="166" spans="1:7" s="315" customFormat="1">
      <c r="A166" s="149" t="s">
        <v>1410</v>
      </c>
      <c r="B166" s="416" t="s">
        <v>1411</v>
      </c>
      <c r="C166" s="369" t="s">
        <v>1200</v>
      </c>
      <c r="D166" s="369" t="s">
        <v>1222</v>
      </c>
      <c r="E166" s="365"/>
      <c r="F166" s="373"/>
      <c r="G166" s="373">
        <v>-3</v>
      </c>
    </row>
    <row r="167" spans="1:7" s="315" customFormat="1">
      <c r="A167" s="149" t="s">
        <v>1412</v>
      </c>
      <c r="B167" s="416" t="s">
        <v>1413</v>
      </c>
      <c r="C167" s="369" t="s">
        <v>1200</v>
      </c>
      <c r="D167" s="369" t="s">
        <v>1222</v>
      </c>
      <c r="E167" s="365"/>
      <c r="F167" s="373"/>
      <c r="G167" s="373">
        <v>-401.2</v>
      </c>
    </row>
    <row r="168" spans="1:7" s="315" customFormat="1">
      <c r="A168" s="149" t="s">
        <v>1414</v>
      </c>
      <c r="B168" s="416" t="s">
        <v>1415</v>
      </c>
      <c r="C168" s="369" t="s">
        <v>1200</v>
      </c>
      <c r="D168" s="369" t="s">
        <v>1222</v>
      </c>
      <c r="E168" s="365"/>
      <c r="F168" s="373"/>
      <c r="G168" s="373">
        <v>-3640</v>
      </c>
    </row>
    <row r="169" spans="1:7" s="315" customFormat="1">
      <c r="A169" s="149" t="s">
        <v>1416</v>
      </c>
      <c r="B169" s="416" t="s">
        <v>1417</v>
      </c>
      <c r="C169" s="369" t="s">
        <v>1200</v>
      </c>
      <c r="D169" s="369" t="s">
        <v>1222</v>
      </c>
      <c r="E169" s="365"/>
      <c r="F169" s="373"/>
      <c r="G169" s="373">
        <v>-3037.5</v>
      </c>
    </row>
    <row r="170" spans="1:7" s="315" customFormat="1">
      <c r="A170" s="411" t="s">
        <v>1418</v>
      </c>
      <c r="B170" s="391" t="s">
        <v>1419</v>
      </c>
      <c r="C170" s="392"/>
      <c r="D170" s="392"/>
      <c r="E170" s="393"/>
      <c r="F170" s="412"/>
      <c r="G170" s="352">
        <f>G171</f>
        <v>-38481</v>
      </c>
    </row>
    <row r="171" spans="1:7" s="315" customFormat="1">
      <c r="A171" s="405"/>
      <c r="B171" s="407" t="s">
        <v>1188</v>
      </c>
      <c r="C171" s="414"/>
      <c r="D171" s="414"/>
      <c r="E171" s="415"/>
      <c r="F171" s="399"/>
      <c r="G171" s="357">
        <f>G172+G173+G174+G175+G176+G177+G178+G179+G180+G181+G182+G183+G184+G185+G186+G187+G188+G189+G190+G191</f>
        <v>-38481</v>
      </c>
    </row>
    <row r="172" spans="1:7" s="315" customFormat="1">
      <c r="A172" s="149" t="s">
        <v>1420</v>
      </c>
      <c r="B172" s="416" t="s">
        <v>1421</v>
      </c>
      <c r="C172" s="369" t="s">
        <v>1246</v>
      </c>
      <c r="D172" s="369" t="s">
        <v>1192</v>
      </c>
      <c r="E172" s="365"/>
      <c r="F172" s="417"/>
      <c r="G172" s="418">
        <v>-4</v>
      </c>
    </row>
    <row r="173" spans="1:7" s="315" customFormat="1">
      <c r="A173" s="149" t="s">
        <v>1422</v>
      </c>
      <c r="B173" s="416" t="s">
        <v>1421</v>
      </c>
      <c r="C173" s="369" t="s">
        <v>1246</v>
      </c>
      <c r="D173" s="369" t="s">
        <v>1192</v>
      </c>
      <c r="E173" s="365"/>
      <c r="F173" s="417"/>
      <c r="G173" s="418">
        <v>-5</v>
      </c>
    </row>
    <row r="174" spans="1:7" s="315" customFormat="1">
      <c r="A174" s="149" t="s">
        <v>1423</v>
      </c>
      <c r="B174" s="416" t="s">
        <v>1421</v>
      </c>
      <c r="C174" s="369" t="s">
        <v>1246</v>
      </c>
      <c r="D174" s="369" t="s">
        <v>1192</v>
      </c>
      <c r="E174" s="365"/>
      <c r="F174" s="417"/>
      <c r="G174" s="418">
        <v>-94</v>
      </c>
    </row>
    <row r="175" spans="1:7" s="315" customFormat="1">
      <c r="A175" s="149" t="s">
        <v>1424</v>
      </c>
      <c r="B175" s="416" t="s">
        <v>1421</v>
      </c>
      <c r="C175" s="369" t="s">
        <v>1246</v>
      </c>
      <c r="D175" s="369" t="s">
        <v>1192</v>
      </c>
      <c r="E175" s="365"/>
      <c r="F175" s="417"/>
      <c r="G175" s="418">
        <v>-235.6</v>
      </c>
    </row>
    <row r="176" spans="1:7" s="315" customFormat="1">
      <c r="A176" s="149" t="s">
        <v>1425</v>
      </c>
      <c r="B176" s="416" t="s">
        <v>1421</v>
      </c>
      <c r="C176" s="369" t="s">
        <v>1246</v>
      </c>
      <c r="D176" s="369" t="s">
        <v>1192</v>
      </c>
      <c r="E176" s="365"/>
      <c r="F176" s="417"/>
      <c r="G176" s="418">
        <v>-8.9</v>
      </c>
    </row>
    <row r="177" spans="1:7" s="315" customFormat="1">
      <c r="A177" s="149" t="s">
        <v>1426</v>
      </c>
      <c r="B177" s="416" t="s">
        <v>1421</v>
      </c>
      <c r="C177" s="369" t="s">
        <v>1246</v>
      </c>
      <c r="D177" s="369" t="s">
        <v>1192</v>
      </c>
      <c r="E177" s="365"/>
      <c r="F177" s="417"/>
      <c r="G177" s="418">
        <v>-68</v>
      </c>
    </row>
    <row r="178" spans="1:7" s="315" customFormat="1">
      <c r="A178" s="149" t="s">
        <v>1427</v>
      </c>
      <c r="B178" s="416" t="s">
        <v>1421</v>
      </c>
      <c r="C178" s="369" t="s">
        <v>1246</v>
      </c>
      <c r="D178" s="369" t="s">
        <v>1192</v>
      </c>
      <c r="E178" s="365"/>
      <c r="F178" s="417"/>
      <c r="G178" s="418">
        <v>-68</v>
      </c>
    </row>
    <row r="179" spans="1:7" s="315" customFormat="1">
      <c r="A179" s="149" t="s">
        <v>1428</v>
      </c>
      <c r="B179" s="416" t="s">
        <v>1421</v>
      </c>
      <c r="C179" s="369" t="s">
        <v>1246</v>
      </c>
      <c r="D179" s="369" t="s">
        <v>1192</v>
      </c>
      <c r="E179" s="365"/>
      <c r="F179" s="417"/>
      <c r="G179" s="418">
        <v>-386.4</v>
      </c>
    </row>
    <row r="180" spans="1:7" s="315" customFormat="1">
      <c r="A180" s="149" t="s">
        <v>1429</v>
      </c>
      <c r="B180" s="416" t="s">
        <v>1421</v>
      </c>
      <c r="C180" s="369" t="s">
        <v>1246</v>
      </c>
      <c r="D180" s="369" t="s">
        <v>1192</v>
      </c>
      <c r="E180" s="365"/>
      <c r="F180" s="417"/>
      <c r="G180" s="418">
        <v>-265.8</v>
      </c>
    </row>
    <row r="181" spans="1:7" s="315" customFormat="1" ht="34.5">
      <c r="A181" s="149" t="s">
        <v>1430</v>
      </c>
      <c r="B181" s="416" t="s">
        <v>1431</v>
      </c>
      <c r="C181" s="369" t="s">
        <v>1246</v>
      </c>
      <c r="D181" s="369" t="s">
        <v>1192</v>
      </c>
      <c r="E181" s="365">
        <v>18000000</v>
      </c>
      <c r="F181" s="373">
        <v>1</v>
      </c>
      <c r="G181" s="418">
        <f>SUM(E181*F181*-1)/1000</f>
        <v>-18000</v>
      </c>
    </row>
    <row r="182" spans="1:7" s="315" customFormat="1" ht="34.5">
      <c r="A182" s="149" t="s">
        <v>1432</v>
      </c>
      <c r="B182" s="416" t="s">
        <v>1431</v>
      </c>
      <c r="C182" s="369" t="s">
        <v>1246</v>
      </c>
      <c r="D182" s="369" t="s">
        <v>1192</v>
      </c>
      <c r="E182" s="365">
        <v>15903300</v>
      </c>
      <c r="F182" s="373">
        <v>1</v>
      </c>
      <c r="G182" s="418">
        <f>SUM(E182*F182*-1)/1000</f>
        <v>-15903.3</v>
      </c>
    </row>
    <row r="183" spans="1:7" s="315" customFormat="1" ht="34.5">
      <c r="A183" s="149" t="s">
        <v>1433</v>
      </c>
      <c r="B183" s="416" t="s">
        <v>1431</v>
      </c>
      <c r="C183" s="369" t="s">
        <v>1246</v>
      </c>
      <c r="D183" s="369" t="s">
        <v>1192</v>
      </c>
      <c r="E183" s="365"/>
      <c r="F183" s="417"/>
      <c r="G183" s="418">
        <v>-410</v>
      </c>
    </row>
    <row r="184" spans="1:7" s="315" customFormat="1" ht="34.5">
      <c r="A184" s="149" t="s">
        <v>1434</v>
      </c>
      <c r="B184" s="416" t="s">
        <v>1431</v>
      </c>
      <c r="C184" s="369" t="s">
        <v>1246</v>
      </c>
      <c r="D184" s="369" t="s">
        <v>1192</v>
      </c>
      <c r="E184" s="365"/>
      <c r="F184" s="417"/>
      <c r="G184" s="418">
        <v>-930</v>
      </c>
    </row>
    <row r="185" spans="1:7" s="315" customFormat="1" ht="34.5">
      <c r="A185" s="149" t="s">
        <v>1435</v>
      </c>
      <c r="B185" s="416" t="s">
        <v>1431</v>
      </c>
      <c r="C185" s="369" t="s">
        <v>1246</v>
      </c>
      <c r="D185" s="369" t="s">
        <v>1192</v>
      </c>
      <c r="E185" s="365"/>
      <c r="F185" s="373"/>
      <c r="G185" s="418">
        <v>-500</v>
      </c>
    </row>
    <row r="186" spans="1:7" s="315" customFormat="1" ht="34.5">
      <c r="A186" s="149" t="s">
        <v>1436</v>
      </c>
      <c r="B186" s="416" t="s">
        <v>1431</v>
      </c>
      <c r="C186" s="369" t="s">
        <v>1246</v>
      </c>
      <c r="D186" s="369" t="s">
        <v>1192</v>
      </c>
      <c r="E186" s="365"/>
      <c r="F186" s="417"/>
      <c r="G186" s="418">
        <v>-225</v>
      </c>
    </row>
    <row r="187" spans="1:7" s="315" customFormat="1" ht="34.5">
      <c r="A187" s="149" t="s">
        <v>1437</v>
      </c>
      <c r="B187" s="416" t="s">
        <v>1431</v>
      </c>
      <c r="C187" s="369" t="s">
        <v>1246</v>
      </c>
      <c r="D187" s="369" t="s">
        <v>1192</v>
      </c>
      <c r="E187" s="365"/>
      <c r="F187" s="417"/>
      <c r="G187" s="418">
        <v>-495</v>
      </c>
    </row>
    <row r="188" spans="1:7" s="315" customFormat="1" ht="34.5">
      <c r="A188" s="149" t="s">
        <v>1438</v>
      </c>
      <c r="B188" s="416" t="s">
        <v>1431</v>
      </c>
      <c r="C188" s="369" t="s">
        <v>1246</v>
      </c>
      <c r="D188" s="369" t="s">
        <v>1192</v>
      </c>
      <c r="E188" s="365"/>
      <c r="F188" s="417"/>
      <c r="G188" s="418">
        <v>-220</v>
      </c>
    </row>
    <row r="189" spans="1:7" s="315" customFormat="1" ht="34.5">
      <c r="A189" s="149" t="s">
        <v>1439</v>
      </c>
      <c r="B189" s="416" t="s">
        <v>1431</v>
      </c>
      <c r="C189" s="369" t="s">
        <v>1246</v>
      </c>
      <c r="D189" s="369" t="s">
        <v>1192</v>
      </c>
      <c r="E189" s="365"/>
      <c r="F189" s="417"/>
      <c r="G189" s="418">
        <v>-28</v>
      </c>
    </row>
    <row r="190" spans="1:7" s="315" customFormat="1" ht="34.5">
      <c r="A190" s="149" t="s">
        <v>1440</v>
      </c>
      <c r="B190" s="416" t="s">
        <v>1431</v>
      </c>
      <c r="C190" s="369" t="s">
        <v>1246</v>
      </c>
      <c r="D190" s="369" t="s">
        <v>1192</v>
      </c>
      <c r="E190" s="365"/>
      <c r="F190" s="417"/>
      <c r="G190" s="418">
        <v>-310</v>
      </c>
    </row>
    <row r="191" spans="1:7" s="315" customFormat="1" ht="34.5">
      <c r="A191" s="149" t="s">
        <v>1441</v>
      </c>
      <c r="B191" s="416" t="s">
        <v>1431</v>
      </c>
      <c r="C191" s="369" t="s">
        <v>1246</v>
      </c>
      <c r="D191" s="369" t="s">
        <v>1192</v>
      </c>
      <c r="E191" s="365"/>
      <c r="F191" s="417"/>
      <c r="G191" s="418">
        <v>-324</v>
      </c>
    </row>
    <row r="192" spans="1:7" s="315" customFormat="1">
      <c r="A192" s="419"/>
      <c r="B192" s="420"/>
      <c r="C192" s="421"/>
      <c r="D192" s="421"/>
      <c r="E192" s="422"/>
      <c r="F192" s="417"/>
      <c r="G192" s="418"/>
    </row>
    <row r="193" spans="1:7" s="315" customFormat="1">
      <c r="A193" s="383" t="s">
        <v>202</v>
      </c>
      <c r="B193" s="384"/>
      <c r="C193" s="384"/>
      <c r="D193" s="384"/>
      <c r="E193" s="385"/>
      <c r="F193" s="386"/>
      <c r="G193" s="343">
        <f>G194+G203</f>
        <v>-72903.099999999991</v>
      </c>
    </row>
    <row r="194" spans="1:7" s="315" customFormat="1">
      <c r="A194" s="423" t="s">
        <v>1442</v>
      </c>
      <c r="B194" s="424" t="s">
        <v>1443</v>
      </c>
      <c r="C194" s="349" t="s">
        <v>467</v>
      </c>
      <c r="D194" s="350"/>
      <c r="E194" s="350"/>
      <c r="F194" s="351"/>
      <c r="G194" s="425">
        <f>G196</f>
        <v>-3539.8999999999996</v>
      </c>
    </row>
    <row r="195" spans="1:7" s="315" customFormat="1">
      <c r="A195" s="390" t="s">
        <v>1444</v>
      </c>
      <c r="B195" s="391" t="s">
        <v>1445</v>
      </c>
      <c r="C195" s="392"/>
      <c r="D195" s="392"/>
      <c r="E195" s="393"/>
      <c r="F195" s="394"/>
      <c r="G195" s="347">
        <f>G196</f>
        <v>-3539.8999999999996</v>
      </c>
    </row>
    <row r="196" spans="1:7" s="315" customFormat="1">
      <c r="A196" s="426"/>
      <c r="B196" s="427" t="s">
        <v>1216</v>
      </c>
      <c r="C196" s="428"/>
      <c r="D196" s="180"/>
      <c r="E196" s="429"/>
      <c r="F196" s="429"/>
      <c r="G196" s="430">
        <f>G197+G198+G199+G200+G201+G202</f>
        <v>-3539.8999999999996</v>
      </c>
    </row>
    <row r="197" spans="1:7" s="315" customFormat="1">
      <c r="A197" s="426" t="s">
        <v>1446</v>
      </c>
      <c r="B197" s="427" t="s">
        <v>1447</v>
      </c>
      <c r="C197" s="428" t="s">
        <v>1200</v>
      </c>
      <c r="D197" s="180" t="s">
        <v>1225</v>
      </c>
      <c r="E197" s="428">
        <v>520</v>
      </c>
      <c r="F197" s="362">
        <v>-1000</v>
      </c>
      <c r="G197" s="430">
        <v>-520</v>
      </c>
    </row>
    <row r="198" spans="1:7" s="315" customFormat="1">
      <c r="A198" s="426" t="s">
        <v>1446</v>
      </c>
      <c r="B198" s="427" t="s">
        <v>1447</v>
      </c>
      <c r="C198" s="428" t="s">
        <v>1200</v>
      </c>
      <c r="D198" s="180" t="s">
        <v>1225</v>
      </c>
      <c r="E198" s="429"/>
      <c r="F198" s="429"/>
      <c r="G198" s="430">
        <v>-344</v>
      </c>
    </row>
    <row r="199" spans="1:7" s="315" customFormat="1">
      <c r="A199" s="426" t="s">
        <v>1448</v>
      </c>
      <c r="B199" s="427" t="s">
        <v>1224</v>
      </c>
      <c r="C199" s="428" t="s">
        <v>1200</v>
      </c>
      <c r="D199" s="180" t="s">
        <v>1225</v>
      </c>
      <c r="E199" s="428">
        <v>500</v>
      </c>
      <c r="F199" s="362">
        <v>-4280</v>
      </c>
      <c r="G199" s="430">
        <v>-2140</v>
      </c>
    </row>
    <row r="200" spans="1:7" s="315" customFormat="1">
      <c r="A200" s="426" t="s">
        <v>1448</v>
      </c>
      <c r="B200" s="427" t="s">
        <v>1224</v>
      </c>
      <c r="C200" s="428" t="s">
        <v>1200</v>
      </c>
      <c r="D200" s="180" t="s">
        <v>1225</v>
      </c>
      <c r="E200" s="429"/>
      <c r="F200" s="429"/>
      <c r="G200" s="430">
        <v>-430</v>
      </c>
    </row>
    <row r="201" spans="1:7" s="315" customFormat="1">
      <c r="A201" s="426" t="s">
        <v>1449</v>
      </c>
      <c r="B201" s="427" t="s">
        <v>1450</v>
      </c>
      <c r="C201" s="428" t="s">
        <v>1200</v>
      </c>
      <c r="D201" s="180" t="s">
        <v>1222</v>
      </c>
      <c r="E201" s="429"/>
      <c r="F201" s="429"/>
      <c r="G201" s="430">
        <v>-2.7</v>
      </c>
    </row>
    <row r="202" spans="1:7" s="315" customFormat="1">
      <c r="A202" s="431" t="s">
        <v>1451</v>
      </c>
      <c r="B202" s="416" t="s">
        <v>1221</v>
      </c>
      <c r="C202" s="428" t="s">
        <v>1200</v>
      </c>
      <c r="D202" s="180" t="s">
        <v>1222</v>
      </c>
      <c r="E202" s="432"/>
      <c r="F202" s="433"/>
      <c r="G202" s="434">
        <v>-103.2</v>
      </c>
    </row>
    <row r="203" spans="1:7" s="315" customFormat="1">
      <c r="A203" s="423" t="s">
        <v>1442</v>
      </c>
      <c r="B203" s="424" t="s">
        <v>1452</v>
      </c>
      <c r="C203" s="349" t="s">
        <v>465</v>
      </c>
      <c r="D203" s="350"/>
      <c r="E203" s="350"/>
      <c r="F203" s="351"/>
      <c r="G203" s="425">
        <f>G205+G207</f>
        <v>-69363.199999999997</v>
      </c>
    </row>
    <row r="204" spans="1:7" s="315" customFormat="1">
      <c r="A204" s="390" t="s">
        <v>1453</v>
      </c>
      <c r="B204" s="391" t="s">
        <v>219</v>
      </c>
      <c r="C204" s="392"/>
      <c r="D204" s="392"/>
      <c r="E204" s="393"/>
      <c r="F204" s="394"/>
      <c r="G204" s="347">
        <f>G205</f>
        <v>-66593.5</v>
      </c>
    </row>
    <row r="205" spans="1:7" s="315" customFormat="1">
      <c r="A205" s="426"/>
      <c r="B205" s="427" t="s">
        <v>1454</v>
      </c>
      <c r="C205" s="428"/>
      <c r="D205" s="180"/>
      <c r="E205" s="429"/>
      <c r="F205" s="429"/>
      <c r="G205" s="430">
        <f>G206</f>
        <v>-66593.5</v>
      </c>
    </row>
    <row r="206" spans="1:7" s="315" customFormat="1" ht="34.5">
      <c r="A206" s="431" t="s">
        <v>1455</v>
      </c>
      <c r="B206" s="416" t="s">
        <v>1456</v>
      </c>
      <c r="C206" s="435" t="s">
        <v>1457</v>
      </c>
      <c r="D206" s="435" t="s">
        <v>1192</v>
      </c>
      <c r="E206" s="432">
        <v>66593500</v>
      </c>
      <c r="F206" s="436">
        <v>-1</v>
      </c>
      <c r="G206" s="434">
        <v>-66593.5</v>
      </c>
    </row>
    <row r="207" spans="1:7" s="315" customFormat="1">
      <c r="A207" s="364"/>
      <c r="B207" s="359" t="s">
        <v>1188</v>
      </c>
      <c r="C207" s="369"/>
      <c r="D207" s="369"/>
      <c r="E207" s="399"/>
      <c r="F207" s="372"/>
      <c r="G207" s="373">
        <f>G208+G209</f>
        <v>-2769.7000000000003</v>
      </c>
    </row>
    <row r="208" spans="1:7" s="315" customFormat="1" ht="34.5">
      <c r="A208" s="149" t="s">
        <v>1458</v>
      </c>
      <c r="B208" s="398" t="s">
        <v>1459</v>
      </c>
      <c r="C208" s="369" t="s">
        <v>1246</v>
      </c>
      <c r="D208" s="369" t="s">
        <v>1192</v>
      </c>
      <c r="E208" s="365">
        <v>2077300</v>
      </c>
      <c r="F208" s="366">
        <v>-1</v>
      </c>
      <c r="G208" s="373">
        <v>-2077.3000000000002</v>
      </c>
    </row>
    <row r="209" spans="1:7" s="315" customFormat="1" ht="34.5">
      <c r="A209" s="149" t="s">
        <v>1460</v>
      </c>
      <c r="B209" s="398" t="s">
        <v>1349</v>
      </c>
      <c r="C209" s="369" t="s">
        <v>1191</v>
      </c>
      <c r="D209" s="369" t="s">
        <v>1192</v>
      </c>
      <c r="E209" s="365">
        <v>692400</v>
      </c>
      <c r="F209" s="436">
        <v>-1</v>
      </c>
      <c r="G209" s="434">
        <v>-692.4</v>
      </c>
    </row>
    <row r="210" spans="1:7" s="315" customFormat="1">
      <c r="A210" s="419"/>
      <c r="B210" s="420"/>
      <c r="C210" s="437"/>
      <c r="D210" s="437"/>
      <c r="E210" s="437"/>
      <c r="F210" s="437"/>
      <c r="G210" s="438"/>
    </row>
    <row r="211" spans="1:7" s="315" customFormat="1">
      <c r="A211" s="383" t="s">
        <v>537</v>
      </c>
      <c r="B211" s="384"/>
      <c r="C211" s="384"/>
      <c r="D211" s="384"/>
      <c r="E211" s="385"/>
      <c r="F211" s="386"/>
      <c r="G211" s="343">
        <f>G212+G313</f>
        <v>-1000</v>
      </c>
    </row>
    <row r="212" spans="1:7" s="315" customFormat="1">
      <c r="A212" s="423" t="s">
        <v>1461</v>
      </c>
      <c r="B212" s="424" t="s">
        <v>1462</v>
      </c>
      <c r="C212" s="349" t="s">
        <v>1463</v>
      </c>
      <c r="D212" s="350"/>
      <c r="E212" s="350"/>
      <c r="F212" s="351"/>
      <c r="G212" s="425">
        <f>G214+G216</f>
        <v>-1000</v>
      </c>
    </row>
    <row r="213" spans="1:7" s="315" customFormat="1">
      <c r="A213" s="390" t="s">
        <v>1464</v>
      </c>
      <c r="B213" s="391" t="s">
        <v>198</v>
      </c>
      <c r="C213" s="392"/>
      <c r="D213" s="392"/>
      <c r="E213" s="393"/>
      <c r="F213" s="394"/>
      <c r="G213" s="347">
        <f>G214</f>
        <v>-600</v>
      </c>
    </row>
    <row r="214" spans="1:7" s="315" customFormat="1">
      <c r="A214" s="426"/>
      <c r="B214" s="427" t="s">
        <v>1216</v>
      </c>
      <c r="C214" s="428"/>
      <c r="D214" s="180"/>
      <c r="E214" s="429"/>
      <c r="F214" s="429"/>
      <c r="G214" s="430">
        <f>G215</f>
        <v>-600</v>
      </c>
    </row>
    <row r="215" spans="1:7" s="315" customFormat="1">
      <c r="A215" s="431" t="s">
        <v>1465</v>
      </c>
      <c r="B215" s="416" t="s">
        <v>1466</v>
      </c>
      <c r="C215" s="435" t="s">
        <v>1191</v>
      </c>
      <c r="D215" s="435" t="s">
        <v>1222</v>
      </c>
      <c r="E215" s="432">
        <v>600000</v>
      </c>
      <c r="F215" s="436">
        <v>-1</v>
      </c>
      <c r="G215" s="434">
        <v>-600</v>
      </c>
    </row>
    <row r="216" spans="1:7" s="315" customFormat="1">
      <c r="A216" s="364"/>
      <c r="B216" s="407" t="s">
        <v>1188</v>
      </c>
      <c r="C216" s="369"/>
      <c r="D216" s="369"/>
      <c r="E216" s="399"/>
      <c r="F216" s="372"/>
      <c r="G216" s="373">
        <f>G217</f>
        <v>-400</v>
      </c>
    </row>
    <row r="217" spans="1:7" s="315" customFormat="1" ht="34.5">
      <c r="A217" s="149" t="s">
        <v>1357</v>
      </c>
      <c r="B217" s="398" t="s">
        <v>1358</v>
      </c>
      <c r="C217" s="369" t="s">
        <v>1191</v>
      </c>
      <c r="D217" s="369" t="s">
        <v>1192</v>
      </c>
      <c r="E217" s="365"/>
      <c r="F217" s="373"/>
      <c r="G217" s="373">
        <v>-400</v>
      </c>
    </row>
    <row r="218" spans="1:7" s="315" customFormat="1">
      <c r="A218" s="439"/>
      <c r="B218" s="440"/>
      <c r="C218" s="440"/>
      <c r="D218" s="440"/>
      <c r="E218" s="440"/>
      <c r="F218" s="440"/>
      <c r="G218" s="441"/>
    </row>
    <row r="219" spans="1:7" s="315" customFormat="1">
      <c r="A219" s="383" t="s">
        <v>221</v>
      </c>
      <c r="B219" s="384"/>
      <c r="C219" s="384"/>
      <c r="D219" s="384"/>
      <c r="E219" s="385"/>
      <c r="F219" s="386"/>
      <c r="G219" s="343">
        <f>G220</f>
        <v>-42957.055190000006</v>
      </c>
    </row>
    <row r="220" spans="1:7" s="315" customFormat="1">
      <c r="A220" s="423" t="s">
        <v>1461</v>
      </c>
      <c r="B220" s="424" t="s">
        <v>1467</v>
      </c>
      <c r="C220" s="349" t="s">
        <v>1468</v>
      </c>
      <c r="D220" s="350"/>
      <c r="E220" s="350"/>
      <c r="F220" s="351"/>
      <c r="G220" s="425">
        <f>G221+G303+G307</f>
        <v>-42957.055190000006</v>
      </c>
    </row>
    <row r="221" spans="1:7" s="315" customFormat="1">
      <c r="A221" s="390" t="s">
        <v>1469</v>
      </c>
      <c r="B221" s="391" t="s">
        <v>1470</v>
      </c>
      <c r="C221" s="392"/>
      <c r="D221" s="392"/>
      <c r="E221" s="393"/>
      <c r="F221" s="394"/>
      <c r="G221" s="347">
        <f>G222+G272</f>
        <v>-34942.898390000002</v>
      </c>
    </row>
    <row r="222" spans="1:7" s="315" customFormat="1">
      <c r="A222" s="426"/>
      <c r="B222" s="427" t="s">
        <v>1216</v>
      </c>
      <c r="C222" s="428"/>
      <c r="D222" s="180"/>
      <c r="E222" s="429"/>
      <c r="F222" s="429"/>
      <c r="G222" s="373">
        <f>G223+G224+G225+G226+G227+G228+G229+G230+G231+G232+G233+G234+G235+G236+G237+G238+G239+G240+G241+G242+G243+G244+G245+G246+G247+G248+G249+G250+G251+G252+G253+G254+G255+G256+G257+G258+G259+G260+G261+G262+G263+G264+G265+G266+G267+G268+G269+G270+G271</f>
        <v>-6460.964390000001</v>
      </c>
    </row>
    <row r="223" spans="1:7" s="315" customFormat="1">
      <c r="A223" s="180" t="s">
        <v>1471</v>
      </c>
      <c r="B223" s="442" t="s">
        <v>1472</v>
      </c>
      <c r="C223" s="180" t="s">
        <v>1200</v>
      </c>
      <c r="D223" s="180" t="s">
        <v>1272</v>
      </c>
      <c r="E223" s="180">
        <v>170</v>
      </c>
      <c r="F223" s="443">
        <v>-50</v>
      </c>
      <c r="G223" s="444">
        <f t="shared" ref="G223:G271" si="2">F223*E223/1000</f>
        <v>-8.5</v>
      </c>
    </row>
    <row r="224" spans="1:7" s="315" customFormat="1">
      <c r="A224" s="180" t="s">
        <v>1473</v>
      </c>
      <c r="B224" s="442" t="s">
        <v>1474</v>
      </c>
      <c r="C224" s="180" t="s">
        <v>1200</v>
      </c>
      <c r="D224" s="180" t="s">
        <v>1222</v>
      </c>
      <c r="E224" s="445"/>
      <c r="F224" s="446"/>
      <c r="G224" s="444">
        <v>-33</v>
      </c>
    </row>
    <row r="225" spans="1:7" s="315" customFormat="1">
      <c r="A225" s="180" t="s">
        <v>1475</v>
      </c>
      <c r="B225" s="442" t="s">
        <v>1370</v>
      </c>
      <c r="C225" s="180" t="s">
        <v>1200</v>
      </c>
      <c r="D225" s="180" t="s">
        <v>1222</v>
      </c>
      <c r="E225" s="445"/>
      <c r="F225" s="446"/>
      <c r="G225" s="444">
        <v>-7</v>
      </c>
    </row>
    <row r="226" spans="1:7" s="315" customFormat="1">
      <c r="A226" s="180" t="s">
        <v>1476</v>
      </c>
      <c r="B226" s="442" t="s">
        <v>1370</v>
      </c>
      <c r="C226" s="180" t="s">
        <v>1200</v>
      </c>
      <c r="D226" s="180" t="s">
        <v>1222</v>
      </c>
      <c r="E226" s="180">
        <v>75000</v>
      </c>
      <c r="F226" s="443">
        <v>-9</v>
      </c>
      <c r="G226" s="444">
        <f t="shared" si="2"/>
        <v>-675</v>
      </c>
    </row>
    <row r="227" spans="1:7" s="315" customFormat="1">
      <c r="A227" s="180" t="s">
        <v>1477</v>
      </c>
      <c r="B227" s="442" t="s">
        <v>1276</v>
      </c>
      <c r="C227" s="180" t="s">
        <v>1200</v>
      </c>
      <c r="D227" s="180" t="s">
        <v>1222</v>
      </c>
      <c r="E227" s="180">
        <v>5000</v>
      </c>
      <c r="F227" s="443">
        <v>-6</v>
      </c>
      <c r="G227" s="444">
        <f t="shared" si="2"/>
        <v>-30</v>
      </c>
    </row>
    <row r="228" spans="1:7" s="315" customFormat="1">
      <c r="A228" s="180" t="s">
        <v>1478</v>
      </c>
      <c r="B228" s="442" t="s">
        <v>1479</v>
      </c>
      <c r="C228" s="180" t="s">
        <v>1200</v>
      </c>
      <c r="D228" s="180" t="s">
        <v>1222</v>
      </c>
      <c r="E228" s="447"/>
      <c r="F228" s="446"/>
      <c r="G228" s="444">
        <v>-0.9</v>
      </c>
    </row>
    <row r="229" spans="1:7" s="315" customFormat="1">
      <c r="A229" s="180" t="s">
        <v>1480</v>
      </c>
      <c r="B229" s="442" t="s">
        <v>1294</v>
      </c>
      <c r="C229" s="180" t="s">
        <v>1200</v>
      </c>
      <c r="D229" s="180" t="s">
        <v>1222</v>
      </c>
      <c r="E229" s="180">
        <v>450</v>
      </c>
      <c r="F229" s="443">
        <v>-50</v>
      </c>
      <c r="G229" s="444">
        <f t="shared" si="2"/>
        <v>-22.5</v>
      </c>
    </row>
    <row r="230" spans="1:7" s="315" customFormat="1">
      <c r="A230" s="180" t="s">
        <v>1481</v>
      </c>
      <c r="B230" s="442" t="s">
        <v>1482</v>
      </c>
      <c r="C230" s="180" t="s">
        <v>1200</v>
      </c>
      <c r="D230" s="180" t="s">
        <v>1222</v>
      </c>
      <c r="E230" s="445"/>
      <c r="F230" s="446"/>
      <c r="G230" s="444">
        <v>-1.5</v>
      </c>
    </row>
    <row r="231" spans="1:7" s="315" customFormat="1">
      <c r="A231" s="180" t="s">
        <v>1483</v>
      </c>
      <c r="B231" s="442" t="s">
        <v>1484</v>
      </c>
      <c r="C231" s="180" t="s">
        <v>1200</v>
      </c>
      <c r="D231" s="180" t="s">
        <v>1222</v>
      </c>
      <c r="E231" s="180">
        <v>200</v>
      </c>
      <c r="F231" s="443">
        <v>-25</v>
      </c>
      <c r="G231" s="444">
        <f t="shared" si="2"/>
        <v>-5</v>
      </c>
    </row>
    <row r="232" spans="1:7" s="315" customFormat="1">
      <c r="A232" s="180" t="s">
        <v>1485</v>
      </c>
      <c r="B232" s="442" t="s">
        <v>1486</v>
      </c>
      <c r="C232" s="180" t="s">
        <v>1200</v>
      </c>
      <c r="D232" s="180" t="s">
        <v>1222</v>
      </c>
      <c r="E232" s="445"/>
      <c r="F232" s="446"/>
      <c r="G232" s="444">
        <v>-3</v>
      </c>
    </row>
    <row r="233" spans="1:7" s="315" customFormat="1">
      <c r="A233" s="180" t="s">
        <v>1487</v>
      </c>
      <c r="B233" s="442" t="s">
        <v>1488</v>
      </c>
      <c r="C233" s="180" t="s">
        <v>1200</v>
      </c>
      <c r="D233" s="180" t="s">
        <v>1222</v>
      </c>
      <c r="E233" s="180">
        <v>50</v>
      </c>
      <c r="F233" s="443">
        <v>-50</v>
      </c>
      <c r="G233" s="444">
        <f t="shared" si="2"/>
        <v>-2.5</v>
      </c>
    </row>
    <row r="234" spans="1:7" s="315" customFormat="1">
      <c r="A234" s="180" t="s">
        <v>1489</v>
      </c>
      <c r="B234" s="442" t="s">
        <v>1490</v>
      </c>
      <c r="C234" s="180" t="s">
        <v>1200</v>
      </c>
      <c r="D234" s="180" t="s">
        <v>1222</v>
      </c>
      <c r="E234" s="180">
        <v>6000</v>
      </c>
      <c r="F234" s="443">
        <v>-9</v>
      </c>
      <c r="G234" s="444">
        <f t="shared" si="2"/>
        <v>-54</v>
      </c>
    </row>
    <row r="235" spans="1:7" s="315" customFormat="1" ht="34.5">
      <c r="A235" s="180" t="s">
        <v>1491</v>
      </c>
      <c r="B235" s="442" t="s">
        <v>1492</v>
      </c>
      <c r="C235" s="180" t="s">
        <v>1200</v>
      </c>
      <c r="D235" s="180" t="s">
        <v>1222</v>
      </c>
      <c r="E235" s="445"/>
      <c r="F235" s="446"/>
      <c r="G235" s="444">
        <v>-167.6</v>
      </c>
    </row>
    <row r="236" spans="1:7" s="315" customFormat="1">
      <c r="A236" s="180" t="s">
        <v>1493</v>
      </c>
      <c r="B236" s="442" t="s">
        <v>1370</v>
      </c>
      <c r="C236" s="180" t="s">
        <v>1200</v>
      </c>
      <c r="D236" s="180" t="s">
        <v>1222</v>
      </c>
      <c r="E236" s="180">
        <v>20000</v>
      </c>
      <c r="F236" s="443">
        <v>-30</v>
      </c>
      <c r="G236" s="444">
        <f t="shared" si="2"/>
        <v>-600</v>
      </c>
    </row>
    <row r="237" spans="1:7" s="315" customFormat="1">
      <c r="A237" s="180" t="s">
        <v>1494</v>
      </c>
      <c r="B237" s="442" t="s">
        <v>1370</v>
      </c>
      <c r="C237" s="180" t="s">
        <v>1200</v>
      </c>
      <c r="D237" s="180" t="s">
        <v>1222</v>
      </c>
      <c r="E237" s="180">
        <v>3500</v>
      </c>
      <c r="F237" s="443">
        <v>-350</v>
      </c>
      <c r="G237" s="444">
        <f t="shared" si="2"/>
        <v>-1225</v>
      </c>
    </row>
    <row r="238" spans="1:7" s="315" customFormat="1">
      <c r="A238" s="180" t="s">
        <v>1495</v>
      </c>
      <c r="B238" s="442" t="s">
        <v>1370</v>
      </c>
      <c r="C238" s="180" t="s">
        <v>1200</v>
      </c>
      <c r="D238" s="180" t="s">
        <v>1222</v>
      </c>
      <c r="E238" s="180">
        <v>6000</v>
      </c>
      <c r="F238" s="443">
        <v>-47</v>
      </c>
      <c r="G238" s="444">
        <f t="shared" si="2"/>
        <v>-282</v>
      </c>
    </row>
    <row r="239" spans="1:7" s="315" customFormat="1">
      <c r="A239" s="180" t="s">
        <v>1496</v>
      </c>
      <c r="B239" s="442" t="s">
        <v>1497</v>
      </c>
      <c r="C239" s="180" t="s">
        <v>1200</v>
      </c>
      <c r="D239" s="180" t="s">
        <v>1272</v>
      </c>
      <c r="E239" s="180">
        <v>150</v>
      </c>
      <c r="F239" s="443">
        <v>-50</v>
      </c>
      <c r="G239" s="444">
        <f t="shared" si="2"/>
        <v>-7.5</v>
      </c>
    </row>
    <row r="240" spans="1:7" s="315" customFormat="1">
      <c r="A240" s="180" t="s">
        <v>1498</v>
      </c>
      <c r="B240" s="442" t="s">
        <v>1269</v>
      </c>
      <c r="C240" s="180" t="s">
        <v>1200</v>
      </c>
      <c r="D240" s="180" t="s">
        <v>1222</v>
      </c>
      <c r="E240" s="180">
        <v>4000</v>
      </c>
      <c r="F240" s="443">
        <v>-5</v>
      </c>
      <c r="G240" s="444">
        <f t="shared" si="2"/>
        <v>-20</v>
      </c>
    </row>
    <row r="241" spans="1:7" s="315" customFormat="1">
      <c r="A241" s="180" t="s">
        <v>1499</v>
      </c>
      <c r="B241" s="442" t="s">
        <v>1253</v>
      </c>
      <c r="C241" s="180" t="s">
        <v>1200</v>
      </c>
      <c r="D241" s="180" t="s">
        <v>1222</v>
      </c>
      <c r="E241" s="180">
        <v>500</v>
      </c>
      <c r="F241" s="443">
        <v>-20</v>
      </c>
      <c r="G241" s="444">
        <f t="shared" si="2"/>
        <v>-10</v>
      </c>
    </row>
    <row r="242" spans="1:7" s="315" customFormat="1">
      <c r="A242" s="180" t="s">
        <v>1235</v>
      </c>
      <c r="B242" s="442" t="s">
        <v>1229</v>
      </c>
      <c r="C242" s="180" t="s">
        <v>1200</v>
      </c>
      <c r="D242" s="180" t="s">
        <v>1222</v>
      </c>
      <c r="E242" s="445"/>
      <c r="F242" s="446"/>
      <c r="G242" s="444">
        <v>-80</v>
      </c>
    </row>
    <row r="243" spans="1:7" s="315" customFormat="1">
      <c r="A243" s="180" t="s">
        <v>1500</v>
      </c>
      <c r="B243" s="442" t="s">
        <v>1370</v>
      </c>
      <c r="C243" s="180" t="s">
        <v>1200</v>
      </c>
      <c r="D243" s="180" t="s">
        <v>1222</v>
      </c>
      <c r="E243" s="180">
        <v>4000</v>
      </c>
      <c r="F243" s="443">
        <v>-60</v>
      </c>
      <c r="G243" s="444">
        <f t="shared" si="2"/>
        <v>-240</v>
      </c>
    </row>
    <row r="244" spans="1:7" s="315" customFormat="1">
      <c r="A244" s="180" t="s">
        <v>1501</v>
      </c>
      <c r="B244" s="442" t="s">
        <v>1502</v>
      </c>
      <c r="C244" s="180" t="s">
        <v>1200</v>
      </c>
      <c r="D244" s="180" t="s">
        <v>1222</v>
      </c>
      <c r="E244" s="180">
        <v>159.99</v>
      </c>
      <c r="F244" s="443">
        <v>-1</v>
      </c>
      <c r="G244" s="444">
        <f t="shared" si="2"/>
        <v>-0.15999000000000002</v>
      </c>
    </row>
    <row r="245" spans="1:7" s="315" customFormat="1">
      <c r="A245" s="180" t="s">
        <v>1503</v>
      </c>
      <c r="B245" s="442" t="s">
        <v>1370</v>
      </c>
      <c r="C245" s="180" t="s">
        <v>1200</v>
      </c>
      <c r="D245" s="180" t="s">
        <v>1222</v>
      </c>
      <c r="E245" s="180">
        <v>13750</v>
      </c>
      <c r="F245" s="443">
        <v>-1</v>
      </c>
      <c r="G245" s="444">
        <f t="shared" si="2"/>
        <v>-13.75</v>
      </c>
    </row>
    <row r="246" spans="1:7" s="315" customFormat="1">
      <c r="A246" s="180" t="s">
        <v>1289</v>
      </c>
      <c r="B246" s="442" t="s">
        <v>1290</v>
      </c>
      <c r="C246" s="180" t="s">
        <v>1200</v>
      </c>
      <c r="D246" s="180" t="s">
        <v>1222</v>
      </c>
      <c r="E246" s="180">
        <v>200</v>
      </c>
      <c r="F246" s="443">
        <v>-10</v>
      </c>
      <c r="G246" s="444">
        <f t="shared" si="2"/>
        <v>-2</v>
      </c>
    </row>
    <row r="247" spans="1:7" s="315" customFormat="1">
      <c r="A247" s="180" t="s">
        <v>1504</v>
      </c>
      <c r="B247" s="442" t="s">
        <v>1505</v>
      </c>
      <c r="C247" s="180" t="s">
        <v>1200</v>
      </c>
      <c r="D247" s="180" t="s">
        <v>1222</v>
      </c>
      <c r="E247" s="180">
        <v>25</v>
      </c>
      <c r="F247" s="443">
        <v>-200</v>
      </c>
      <c r="G247" s="444">
        <f t="shared" si="2"/>
        <v>-5</v>
      </c>
    </row>
    <row r="248" spans="1:7" s="315" customFormat="1">
      <c r="A248" s="180" t="s">
        <v>1506</v>
      </c>
      <c r="B248" s="442" t="s">
        <v>1507</v>
      </c>
      <c r="C248" s="180" t="s">
        <v>1200</v>
      </c>
      <c r="D248" s="180" t="s">
        <v>1222</v>
      </c>
      <c r="E248" s="180">
        <v>100</v>
      </c>
      <c r="F248" s="443">
        <v>-10</v>
      </c>
      <c r="G248" s="444">
        <f t="shared" si="2"/>
        <v>-1</v>
      </c>
    </row>
    <row r="249" spans="1:7" s="315" customFormat="1" ht="34.5">
      <c r="A249" s="180" t="s">
        <v>1508</v>
      </c>
      <c r="B249" s="442" t="s">
        <v>1509</v>
      </c>
      <c r="C249" s="180" t="s">
        <v>1200</v>
      </c>
      <c r="D249" s="180" t="s">
        <v>1222</v>
      </c>
      <c r="E249" s="445"/>
      <c r="F249" s="446"/>
      <c r="G249" s="444">
        <v>-2.5</v>
      </c>
    </row>
    <row r="250" spans="1:7" s="315" customFormat="1">
      <c r="A250" s="180" t="s">
        <v>1510</v>
      </c>
      <c r="B250" s="442" t="s">
        <v>1511</v>
      </c>
      <c r="C250" s="180" t="s">
        <v>1200</v>
      </c>
      <c r="D250" s="180" t="s">
        <v>1222</v>
      </c>
      <c r="E250" s="180">
        <v>2000</v>
      </c>
      <c r="F250" s="443">
        <v>-5</v>
      </c>
      <c r="G250" s="444">
        <f t="shared" si="2"/>
        <v>-10</v>
      </c>
    </row>
    <row r="251" spans="1:7" s="315" customFormat="1">
      <c r="A251" s="180" t="s">
        <v>1512</v>
      </c>
      <c r="B251" s="442" t="s">
        <v>1513</v>
      </c>
      <c r="C251" s="180" t="s">
        <v>1200</v>
      </c>
      <c r="D251" s="180" t="s">
        <v>1272</v>
      </c>
      <c r="E251" s="180">
        <v>400</v>
      </c>
      <c r="F251" s="443">
        <v>-20</v>
      </c>
      <c r="G251" s="444">
        <f t="shared" si="2"/>
        <v>-8</v>
      </c>
    </row>
    <row r="252" spans="1:7" s="315" customFormat="1">
      <c r="A252" s="180" t="s">
        <v>1514</v>
      </c>
      <c r="B252" s="442" t="s">
        <v>1515</v>
      </c>
      <c r="C252" s="180" t="s">
        <v>1200</v>
      </c>
      <c r="D252" s="180" t="s">
        <v>1222</v>
      </c>
      <c r="E252" s="180">
        <v>15</v>
      </c>
      <c r="F252" s="443">
        <v>-200</v>
      </c>
      <c r="G252" s="444">
        <f t="shared" si="2"/>
        <v>-3</v>
      </c>
    </row>
    <row r="253" spans="1:7" s="315" customFormat="1" ht="34.5">
      <c r="A253" s="180" t="s">
        <v>1516</v>
      </c>
      <c r="B253" s="442" t="s">
        <v>1517</v>
      </c>
      <c r="C253" s="180" t="s">
        <v>1200</v>
      </c>
      <c r="D253" s="180" t="s">
        <v>1222</v>
      </c>
      <c r="E253" s="445"/>
      <c r="F253" s="446"/>
      <c r="G253" s="444">
        <v>-7</v>
      </c>
    </row>
    <row r="254" spans="1:7" s="315" customFormat="1">
      <c r="A254" s="180" t="s">
        <v>1518</v>
      </c>
      <c r="B254" s="442" t="s">
        <v>1519</v>
      </c>
      <c r="C254" s="180" t="s">
        <v>1200</v>
      </c>
      <c r="D254" s="180" t="s">
        <v>1222</v>
      </c>
      <c r="E254" s="445"/>
      <c r="F254" s="446"/>
      <c r="G254" s="444">
        <v>-1.7</v>
      </c>
    </row>
    <row r="255" spans="1:7" s="315" customFormat="1" ht="34.5">
      <c r="A255" s="180" t="s">
        <v>1520</v>
      </c>
      <c r="B255" s="442" t="s">
        <v>1492</v>
      </c>
      <c r="C255" s="180" t="s">
        <v>1200</v>
      </c>
      <c r="D255" s="180" t="s">
        <v>1222</v>
      </c>
      <c r="E255" s="180">
        <v>35000</v>
      </c>
      <c r="F255" s="443">
        <v>-5</v>
      </c>
      <c r="G255" s="444">
        <f>F255*E255/1000</f>
        <v>-175</v>
      </c>
    </row>
    <row r="256" spans="1:7" s="315" customFormat="1">
      <c r="A256" s="180" t="s">
        <v>1521</v>
      </c>
      <c r="B256" s="442" t="s">
        <v>1522</v>
      </c>
      <c r="C256" s="180" t="s">
        <v>1200</v>
      </c>
      <c r="D256" s="180" t="s">
        <v>1523</v>
      </c>
      <c r="E256" s="445"/>
      <c r="F256" s="446"/>
      <c r="G256" s="444">
        <v>-45</v>
      </c>
    </row>
    <row r="257" spans="1:10" s="315" customFormat="1">
      <c r="A257" s="180" t="s">
        <v>1524</v>
      </c>
      <c r="B257" s="442" t="s">
        <v>1279</v>
      </c>
      <c r="C257" s="180" t="s">
        <v>1200</v>
      </c>
      <c r="D257" s="180" t="s">
        <v>1222</v>
      </c>
      <c r="E257" s="180">
        <v>600</v>
      </c>
      <c r="F257" s="443">
        <v>-30</v>
      </c>
      <c r="G257" s="444">
        <f t="shared" si="2"/>
        <v>-18</v>
      </c>
    </row>
    <row r="258" spans="1:10" s="315" customFormat="1" ht="34.5">
      <c r="A258" s="180" t="s">
        <v>1525</v>
      </c>
      <c r="B258" s="442" t="s">
        <v>1526</v>
      </c>
      <c r="C258" s="180" t="s">
        <v>1200</v>
      </c>
      <c r="D258" s="180" t="s">
        <v>1222</v>
      </c>
      <c r="E258" s="180">
        <v>2400</v>
      </c>
      <c r="F258" s="443">
        <v>-5</v>
      </c>
      <c r="G258" s="444">
        <f t="shared" si="2"/>
        <v>-12</v>
      </c>
    </row>
    <row r="259" spans="1:10" s="315" customFormat="1" ht="34.5">
      <c r="A259" s="180" t="s">
        <v>1527</v>
      </c>
      <c r="B259" s="442" t="s">
        <v>1528</v>
      </c>
      <c r="C259" s="180" t="s">
        <v>1200</v>
      </c>
      <c r="D259" s="180" t="s">
        <v>1222</v>
      </c>
      <c r="E259" s="180">
        <v>800</v>
      </c>
      <c r="F259" s="443">
        <v>-50</v>
      </c>
      <c r="G259" s="444">
        <f t="shared" si="2"/>
        <v>-40</v>
      </c>
    </row>
    <row r="260" spans="1:10" s="315" customFormat="1">
      <c r="A260" s="180" t="s">
        <v>1529</v>
      </c>
      <c r="B260" s="442" t="s">
        <v>1284</v>
      </c>
      <c r="C260" s="180" t="s">
        <v>1200</v>
      </c>
      <c r="D260" s="180" t="s">
        <v>1222</v>
      </c>
      <c r="E260" s="445"/>
      <c r="F260" s="446"/>
      <c r="G260" s="444">
        <v>-3.4</v>
      </c>
    </row>
    <row r="261" spans="1:10" s="315" customFormat="1" ht="34.5">
      <c r="A261" s="180" t="s">
        <v>1530</v>
      </c>
      <c r="B261" s="442" t="s">
        <v>1531</v>
      </c>
      <c r="C261" s="180" t="s">
        <v>1200</v>
      </c>
      <c r="D261" s="180" t="s">
        <v>1222</v>
      </c>
      <c r="E261" s="180">
        <v>130</v>
      </c>
      <c r="F261" s="443">
        <v>-50</v>
      </c>
      <c r="G261" s="444">
        <f t="shared" si="2"/>
        <v>-6.5</v>
      </c>
    </row>
    <row r="262" spans="1:10" s="315" customFormat="1">
      <c r="A262" s="180" t="s">
        <v>1532</v>
      </c>
      <c r="B262" s="442" t="s">
        <v>1533</v>
      </c>
      <c r="C262" s="180" t="s">
        <v>1200</v>
      </c>
      <c r="D262" s="180" t="s">
        <v>1222</v>
      </c>
      <c r="E262" s="445"/>
      <c r="F262" s="446"/>
      <c r="G262" s="444">
        <v>-3.5</v>
      </c>
    </row>
    <row r="263" spans="1:10" s="315" customFormat="1">
      <c r="A263" s="180" t="s">
        <v>1534</v>
      </c>
      <c r="B263" s="442" t="s">
        <v>1370</v>
      </c>
      <c r="C263" s="180" t="s">
        <v>1200</v>
      </c>
      <c r="D263" s="180" t="s">
        <v>1222</v>
      </c>
      <c r="E263" s="180">
        <v>7000.6</v>
      </c>
      <c r="F263" s="443">
        <v>-24</v>
      </c>
      <c r="G263" s="444">
        <f>F263*E263/1000</f>
        <v>-168.01440000000002</v>
      </c>
    </row>
    <row r="264" spans="1:10" s="315" customFormat="1">
      <c r="A264" s="180" t="s">
        <v>1273</v>
      </c>
      <c r="B264" s="442" t="s">
        <v>1274</v>
      </c>
      <c r="C264" s="180" t="s">
        <v>1200</v>
      </c>
      <c r="D264" s="180" t="s">
        <v>1222</v>
      </c>
      <c r="E264" s="180">
        <v>700</v>
      </c>
      <c r="F264" s="443">
        <v>-100</v>
      </c>
      <c r="G264" s="444">
        <f t="shared" si="2"/>
        <v>-70</v>
      </c>
    </row>
    <row r="265" spans="1:10" s="315" customFormat="1">
      <c r="A265" s="180" t="s">
        <v>1535</v>
      </c>
      <c r="B265" s="442" t="s">
        <v>1536</v>
      </c>
      <c r="C265" s="180" t="s">
        <v>1200</v>
      </c>
      <c r="D265" s="180" t="s">
        <v>1272</v>
      </c>
      <c r="E265" s="180">
        <v>100</v>
      </c>
      <c r="F265" s="443">
        <v>-100</v>
      </c>
      <c r="G265" s="444">
        <f t="shared" si="2"/>
        <v>-10</v>
      </c>
    </row>
    <row r="266" spans="1:10" s="315" customFormat="1">
      <c r="A266" s="180" t="s">
        <v>1537</v>
      </c>
      <c r="B266" s="442" t="s">
        <v>1281</v>
      </c>
      <c r="C266" s="180" t="s">
        <v>1200</v>
      </c>
      <c r="D266" s="180" t="s">
        <v>1222</v>
      </c>
      <c r="E266" s="180">
        <v>35</v>
      </c>
      <c r="F266" s="443">
        <v>-200</v>
      </c>
      <c r="G266" s="444">
        <f t="shared" si="2"/>
        <v>-7</v>
      </c>
    </row>
    <row r="267" spans="1:10" s="315" customFormat="1">
      <c r="A267" s="180" t="s">
        <v>1538</v>
      </c>
      <c r="B267" s="442" t="s">
        <v>1370</v>
      </c>
      <c r="C267" s="180" t="s">
        <v>1200</v>
      </c>
      <c r="D267" s="180" t="s">
        <v>1222</v>
      </c>
      <c r="E267" s="445"/>
      <c r="F267" s="446"/>
      <c r="G267" s="444">
        <v>-382</v>
      </c>
    </row>
    <row r="268" spans="1:10" s="315" customFormat="1">
      <c r="A268" s="180" t="s">
        <v>1539</v>
      </c>
      <c r="B268" s="442" t="s">
        <v>1370</v>
      </c>
      <c r="C268" s="180" t="s">
        <v>1200</v>
      </c>
      <c r="D268" s="180" t="s">
        <v>1222</v>
      </c>
      <c r="E268" s="180">
        <v>3500</v>
      </c>
      <c r="F268" s="443">
        <v>-200</v>
      </c>
      <c r="G268" s="444">
        <f t="shared" si="2"/>
        <v>-700</v>
      </c>
    </row>
    <row r="269" spans="1:10" s="315" customFormat="1">
      <c r="A269" s="180" t="s">
        <v>1540</v>
      </c>
      <c r="B269" s="442" t="s">
        <v>1265</v>
      </c>
      <c r="C269" s="180" t="s">
        <v>1200</v>
      </c>
      <c r="D269" s="180" t="s">
        <v>1219</v>
      </c>
      <c r="E269" s="180">
        <v>680</v>
      </c>
      <c r="F269" s="443">
        <v>-838</v>
      </c>
      <c r="G269" s="444">
        <f t="shared" si="2"/>
        <v>-569.84</v>
      </c>
    </row>
    <row r="270" spans="1:10" s="315" customFormat="1">
      <c r="A270" s="180" t="s">
        <v>1541</v>
      </c>
      <c r="B270" s="442" t="s">
        <v>1316</v>
      </c>
      <c r="C270" s="180" t="s">
        <v>1200</v>
      </c>
      <c r="D270" s="180" t="s">
        <v>1222</v>
      </c>
      <c r="E270" s="445"/>
      <c r="F270" s="446"/>
      <c r="G270" s="444">
        <v>-71.599999999999994</v>
      </c>
    </row>
    <row r="271" spans="1:10" s="448" customFormat="1">
      <c r="A271" s="180" t="s">
        <v>1542</v>
      </c>
      <c r="B271" s="442" t="s">
        <v>1543</v>
      </c>
      <c r="C271" s="180" t="s">
        <v>1200</v>
      </c>
      <c r="D271" s="180" t="s">
        <v>1225</v>
      </c>
      <c r="E271" s="180">
        <v>1300</v>
      </c>
      <c r="F271" s="443">
        <v>-500</v>
      </c>
      <c r="G271" s="444">
        <f t="shared" si="2"/>
        <v>-650</v>
      </c>
      <c r="H271" s="448">
        <v>4236</v>
      </c>
    </row>
    <row r="272" spans="1:10" s="448" customFormat="1">
      <c r="A272" s="449"/>
      <c r="B272" s="354" t="s">
        <v>1188</v>
      </c>
      <c r="C272" s="355"/>
      <c r="D272" s="355"/>
      <c r="E272" s="395"/>
      <c r="F272" s="396"/>
      <c r="G272" s="450">
        <f>G273+G274+G275+G276+G278+G279+G280+G281+G282+G283+G284+G285+G286+G287+G288+G289+G291+G292+G293+G294+G295+G296+G297+G298+G299+G300+G301+G302+G277+G290</f>
        <v>-28481.933999999997</v>
      </c>
      <c r="H272" s="448">
        <v>4239</v>
      </c>
      <c r="J272" s="451" t="e">
        <f>+#REF!+#REF!+#REF!+#REF!+#REF!+#REF!+#REF!+#REF!+#REF!+#REF!</f>
        <v>#REF!</v>
      </c>
    </row>
    <row r="273" spans="1:8" s="448" customFormat="1" ht="34.5">
      <c r="A273" s="452" t="s">
        <v>1544</v>
      </c>
      <c r="B273" s="453" t="s">
        <v>1545</v>
      </c>
      <c r="C273" s="180" t="s">
        <v>1200</v>
      </c>
      <c r="D273" s="454" t="s">
        <v>1192</v>
      </c>
      <c r="E273" s="455">
        <v>600000</v>
      </c>
      <c r="F273" s="456">
        <v>-1</v>
      </c>
      <c r="G273" s="457">
        <f>F273*E273/1000</f>
        <v>-600</v>
      </c>
      <c r="H273" s="448">
        <v>4239</v>
      </c>
    </row>
    <row r="274" spans="1:8" s="448" customFormat="1" ht="34.5">
      <c r="A274" s="452" t="s">
        <v>1546</v>
      </c>
      <c r="B274" s="453" t="s">
        <v>1245</v>
      </c>
      <c r="C274" s="180" t="s">
        <v>1200</v>
      </c>
      <c r="D274" s="454" t="s">
        <v>1192</v>
      </c>
      <c r="E274" s="455">
        <v>1100371</v>
      </c>
      <c r="F274" s="456">
        <v>-1</v>
      </c>
      <c r="G274" s="457">
        <f>F274*E274/1000</f>
        <v>-1100.3710000000001</v>
      </c>
      <c r="H274" s="448">
        <v>4239</v>
      </c>
    </row>
    <row r="275" spans="1:8" s="448" customFormat="1" ht="34.5">
      <c r="A275" s="452" t="s">
        <v>1547</v>
      </c>
      <c r="B275" s="453" t="s">
        <v>1548</v>
      </c>
      <c r="C275" s="180" t="s">
        <v>1200</v>
      </c>
      <c r="D275" s="454" t="s">
        <v>1192</v>
      </c>
      <c r="E275" s="455">
        <v>1650000</v>
      </c>
      <c r="F275" s="456">
        <v>-1</v>
      </c>
      <c r="G275" s="457">
        <f>F275*E275/1000</f>
        <v>-1650</v>
      </c>
      <c r="H275" s="448">
        <v>4239</v>
      </c>
    </row>
    <row r="276" spans="1:8" s="448" customFormat="1" ht="34.5">
      <c r="A276" s="452" t="s">
        <v>1549</v>
      </c>
      <c r="B276" s="453" t="s">
        <v>1550</v>
      </c>
      <c r="C276" s="180" t="s">
        <v>1200</v>
      </c>
      <c r="D276" s="454" t="s">
        <v>1192</v>
      </c>
      <c r="E276" s="455">
        <v>2100000</v>
      </c>
      <c r="F276" s="456">
        <v>-1</v>
      </c>
      <c r="G276" s="457">
        <f t="shared" ref="G276:G301" si="3">F276*E276/1000</f>
        <v>-2100</v>
      </c>
      <c r="H276" s="448">
        <v>4239</v>
      </c>
    </row>
    <row r="277" spans="1:8" s="448" customFormat="1" ht="34.5">
      <c r="A277" s="452" t="s">
        <v>1551</v>
      </c>
      <c r="B277" s="453" t="s">
        <v>1550</v>
      </c>
      <c r="C277" s="180" t="s">
        <v>1200</v>
      </c>
      <c r="D277" s="454" t="s">
        <v>1192</v>
      </c>
      <c r="E277" s="455">
        <v>3033334</v>
      </c>
      <c r="F277" s="456">
        <v>-1</v>
      </c>
      <c r="G277" s="457">
        <f t="shared" si="3"/>
        <v>-3033.3339999999998</v>
      </c>
    </row>
    <row r="278" spans="1:8" s="448" customFormat="1" ht="34.5">
      <c r="A278" s="452" t="s">
        <v>1552</v>
      </c>
      <c r="B278" s="453" t="s">
        <v>1550</v>
      </c>
      <c r="C278" s="180" t="s">
        <v>1200</v>
      </c>
      <c r="D278" s="454" t="s">
        <v>1192</v>
      </c>
      <c r="E278" s="455">
        <v>1500000</v>
      </c>
      <c r="F278" s="456">
        <v>-1</v>
      </c>
      <c r="G278" s="457">
        <f>F278*E278/1000</f>
        <v>-1500</v>
      </c>
    </row>
    <row r="279" spans="1:8" s="448" customFormat="1" ht="34.5">
      <c r="A279" s="452" t="s">
        <v>1553</v>
      </c>
      <c r="B279" s="453" t="s">
        <v>1554</v>
      </c>
      <c r="C279" s="180" t="s">
        <v>1246</v>
      </c>
      <c r="D279" s="454" t="s">
        <v>1192</v>
      </c>
      <c r="E279" s="455">
        <v>4000000</v>
      </c>
      <c r="F279" s="456">
        <v>-1</v>
      </c>
      <c r="G279" s="457">
        <f t="shared" si="3"/>
        <v>-4000</v>
      </c>
    </row>
    <row r="280" spans="1:8" s="448" customFormat="1" ht="34.5">
      <c r="A280" s="452" t="s">
        <v>1555</v>
      </c>
      <c r="B280" s="453" t="s">
        <v>1554</v>
      </c>
      <c r="C280" s="180" t="s">
        <v>1246</v>
      </c>
      <c r="D280" s="454" t="s">
        <v>1192</v>
      </c>
      <c r="E280" s="455">
        <v>64400</v>
      </c>
      <c r="F280" s="456">
        <v>-1</v>
      </c>
      <c r="G280" s="457">
        <f t="shared" si="3"/>
        <v>-64.400000000000006</v>
      </c>
    </row>
    <row r="281" spans="1:8" s="448" customFormat="1" ht="34.5">
      <c r="A281" s="452" t="s">
        <v>1556</v>
      </c>
      <c r="B281" s="453" t="s">
        <v>1557</v>
      </c>
      <c r="C281" s="180" t="s">
        <v>1200</v>
      </c>
      <c r="D281" s="454" t="s">
        <v>1192</v>
      </c>
      <c r="E281" s="455">
        <v>500000</v>
      </c>
      <c r="F281" s="456">
        <v>-1</v>
      </c>
      <c r="G281" s="457">
        <f t="shared" si="3"/>
        <v>-500</v>
      </c>
    </row>
    <row r="282" spans="1:8" s="448" customFormat="1" ht="51.75">
      <c r="A282" s="452" t="s">
        <v>1558</v>
      </c>
      <c r="B282" s="453" t="s">
        <v>1559</v>
      </c>
      <c r="C282" s="180" t="s">
        <v>1246</v>
      </c>
      <c r="D282" s="454" t="s">
        <v>1192</v>
      </c>
      <c r="E282" s="455">
        <v>1000000</v>
      </c>
      <c r="F282" s="456">
        <v>-1</v>
      </c>
      <c r="G282" s="457">
        <f t="shared" si="3"/>
        <v>-1000</v>
      </c>
    </row>
    <row r="283" spans="1:8" s="448" customFormat="1">
      <c r="A283" s="452" t="s">
        <v>1560</v>
      </c>
      <c r="B283" s="453" t="s">
        <v>1561</v>
      </c>
      <c r="C283" s="180" t="s">
        <v>1200</v>
      </c>
      <c r="D283" s="454" t="s">
        <v>1192</v>
      </c>
      <c r="E283" s="455">
        <v>800000</v>
      </c>
      <c r="F283" s="456">
        <v>-1</v>
      </c>
      <c r="G283" s="457">
        <f t="shared" si="3"/>
        <v>-800</v>
      </c>
    </row>
    <row r="284" spans="1:8" s="448" customFormat="1" ht="34.5">
      <c r="A284" s="452" t="s">
        <v>1562</v>
      </c>
      <c r="B284" s="453" t="s">
        <v>1563</v>
      </c>
      <c r="C284" s="180" t="s">
        <v>1246</v>
      </c>
      <c r="D284" s="454" t="s">
        <v>1192</v>
      </c>
      <c r="E284" s="455">
        <v>41200</v>
      </c>
      <c r="F284" s="456">
        <v>-1</v>
      </c>
      <c r="G284" s="457">
        <f t="shared" si="3"/>
        <v>-41.2</v>
      </c>
    </row>
    <row r="285" spans="1:8" s="448" customFormat="1">
      <c r="A285" s="452" t="s">
        <v>1564</v>
      </c>
      <c r="B285" s="453" t="s">
        <v>1565</v>
      </c>
      <c r="C285" s="180" t="s">
        <v>1200</v>
      </c>
      <c r="D285" s="454" t="s">
        <v>1192</v>
      </c>
      <c r="E285" s="455">
        <v>2420000</v>
      </c>
      <c r="F285" s="456">
        <v>-1</v>
      </c>
      <c r="G285" s="457">
        <f t="shared" si="3"/>
        <v>-2420</v>
      </c>
    </row>
    <row r="286" spans="1:8" s="448" customFormat="1" ht="34.5">
      <c r="A286" s="452" t="s">
        <v>1566</v>
      </c>
      <c r="B286" s="453" t="s">
        <v>1567</v>
      </c>
      <c r="C286" s="180" t="s">
        <v>1246</v>
      </c>
      <c r="D286" s="454" t="s">
        <v>1192</v>
      </c>
      <c r="E286" s="455">
        <v>27000</v>
      </c>
      <c r="F286" s="456">
        <v>-1</v>
      </c>
      <c r="G286" s="457">
        <f>F286*E286/1000</f>
        <v>-27</v>
      </c>
    </row>
    <row r="287" spans="1:8" s="448" customFormat="1">
      <c r="A287" s="452" t="s">
        <v>1568</v>
      </c>
      <c r="B287" s="453" t="s">
        <v>1569</v>
      </c>
      <c r="C287" s="180" t="s">
        <v>1246</v>
      </c>
      <c r="D287" s="454" t="s">
        <v>1192</v>
      </c>
      <c r="E287" s="455">
        <v>3219829</v>
      </c>
      <c r="F287" s="456">
        <v>-1</v>
      </c>
      <c r="G287" s="457">
        <f t="shared" si="3"/>
        <v>-3219.8290000000002</v>
      </c>
    </row>
    <row r="288" spans="1:8" s="448" customFormat="1">
      <c r="A288" s="452" t="s">
        <v>1570</v>
      </c>
      <c r="B288" s="453" t="s">
        <v>1571</v>
      </c>
      <c r="C288" s="180" t="s">
        <v>1246</v>
      </c>
      <c r="D288" s="454" t="s">
        <v>1192</v>
      </c>
      <c r="E288" s="455">
        <v>1600000</v>
      </c>
      <c r="F288" s="456">
        <v>-1</v>
      </c>
      <c r="G288" s="457">
        <f t="shared" si="3"/>
        <v>-1600</v>
      </c>
    </row>
    <row r="289" spans="1:7" s="448" customFormat="1">
      <c r="A289" s="452" t="s">
        <v>1572</v>
      </c>
      <c r="B289" s="453" t="s">
        <v>1573</v>
      </c>
      <c r="C289" s="180" t="s">
        <v>1246</v>
      </c>
      <c r="D289" s="454" t="s">
        <v>1192</v>
      </c>
      <c r="E289" s="455">
        <v>262500</v>
      </c>
      <c r="F289" s="456">
        <v>-1</v>
      </c>
      <c r="G289" s="457">
        <f t="shared" si="3"/>
        <v>-262.5</v>
      </c>
    </row>
    <row r="290" spans="1:7" s="448" customFormat="1">
      <c r="A290" s="452" t="s">
        <v>1574</v>
      </c>
      <c r="B290" s="453" t="s">
        <v>1575</v>
      </c>
      <c r="C290" s="180" t="s">
        <v>1200</v>
      </c>
      <c r="D290" s="454" t="s">
        <v>1192</v>
      </c>
      <c r="E290" s="455">
        <v>1000000</v>
      </c>
      <c r="F290" s="456">
        <v>-1</v>
      </c>
      <c r="G290" s="457">
        <f t="shared" si="3"/>
        <v>-1000</v>
      </c>
    </row>
    <row r="291" spans="1:7" s="448" customFormat="1" ht="34.5">
      <c r="A291" s="452" t="s">
        <v>1576</v>
      </c>
      <c r="B291" s="453" t="s">
        <v>1577</v>
      </c>
      <c r="C291" s="180" t="s">
        <v>1200</v>
      </c>
      <c r="D291" s="454" t="s">
        <v>1192</v>
      </c>
      <c r="E291" s="455"/>
      <c r="F291" s="456"/>
      <c r="G291" s="457">
        <v>-0.05</v>
      </c>
    </row>
    <row r="292" spans="1:7" s="448" customFormat="1" ht="34.5">
      <c r="A292" s="452" t="s">
        <v>1578</v>
      </c>
      <c r="B292" s="453" t="s">
        <v>1577</v>
      </c>
      <c r="C292" s="180" t="s">
        <v>1200</v>
      </c>
      <c r="D292" s="454" t="s">
        <v>1192</v>
      </c>
      <c r="E292" s="455">
        <v>200000</v>
      </c>
      <c r="F292" s="456">
        <v>-1</v>
      </c>
      <c r="G292" s="457">
        <f t="shared" si="3"/>
        <v>-200</v>
      </c>
    </row>
    <row r="293" spans="1:7" s="448" customFormat="1" ht="34.5">
      <c r="A293" s="452" t="s">
        <v>1579</v>
      </c>
      <c r="B293" s="453" t="s">
        <v>1577</v>
      </c>
      <c r="C293" s="180" t="s">
        <v>1200</v>
      </c>
      <c r="D293" s="454" t="s">
        <v>1192</v>
      </c>
      <c r="E293" s="455">
        <v>53250</v>
      </c>
      <c r="F293" s="456">
        <v>-1</v>
      </c>
      <c r="G293" s="457">
        <f t="shared" si="3"/>
        <v>-53.25</v>
      </c>
    </row>
    <row r="294" spans="1:7" s="448" customFormat="1" ht="34.5">
      <c r="A294" s="452" t="s">
        <v>1580</v>
      </c>
      <c r="B294" s="453" t="s">
        <v>1577</v>
      </c>
      <c r="C294" s="180" t="s">
        <v>1200</v>
      </c>
      <c r="D294" s="454" t="s">
        <v>1192</v>
      </c>
      <c r="E294" s="455">
        <v>50000</v>
      </c>
      <c r="F294" s="456">
        <v>-1</v>
      </c>
      <c r="G294" s="457">
        <f t="shared" si="3"/>
        <v>-50</v>
      </c>
    </row>
    <row r="295" spans="1:7" s="448" customFormat="1" ht="34.5">
      <c r="A295" s="452" t="s">
        <v>1581</v>
      </c>
      <c r="B295" s="453" t="s">
        <v>1577</v>
      </c>
      <c r="C295" s="180" t="s">
        <v>1200</v>
      </c>
      <c r="D295" s="454" t="s">
        <v>1192</v>
      </c>
      <c r="E295" s="455">
        <v>98000</v>
      </c>
      <c r="F295" s="456">
        <v>-1</v>
      </c>
      <c r="G295" s="457">
        <f t="shared" si="3"/>
        <v>-98</v>
      </c>
    </row>
    <row r="296" spans="1:7" s="448" customFormat="1" ht="34.5">
      <c r="A296" s="452" t="s">
        <v>1582</v>
      </c>
      <c r="B296" s="453" t="s">
        <v>1577</v>
      </c>
      <c r="C296" s="180" t="s">
        <v>1200</v>
      </c>
      <c r="D296" s="454" t="s">
        <v>1192</v>
      </c>
      <c r="E296" s="455">
        <v>300000</v>
      </c>
      <c r="F296" s="456">
        <v>-1</v>
      </c>
      <c r="G296" s="457">
        <f t="shared" si="3"/>
        <v>-300</v>
      </c>
    </row>
    <row r="297" spans="1:7" s="448" customFormat="1" ht="34.5">
      <c r="A297" s="452" t="s">
        <v>1583</v>
      </c>
      <c r="B297" s="453" t="s">
        <v>1577</v>
      </c>
      <c r="C297" s="180" t="s">
        <v>1200</v>
      </c>
      <c r="D297" s="454" t="s">
        <v>1192</v>
      </c>
      <c r="E297" s="455">
        <v>12500</v>
      </c>
      <c r="F297" s="456">
        <v>-1</v>
      </c>
      <c r="G297" s="457">
        <f t="shared" si="3"/>
        <v>-12.5</v>
      </c>
    </row>
    <row r="298" spans="1:7" s="448" customFormat="1" ht="34.5">
      <c r="A298" s="452" t="s">
        <v>1584</v>
      </c>
      <c r="B298" s="453" t="s">
        <v>1577</v>
      </c>
      <c r="C298" s="180" t="s">
        <v>1200</v>
      </c>
      <c r="D298" s="454" t="s">
        <v>1192</v>
      </c>
      <c r="E298" s="455">
        <v>50000</v>
      </c>
      <c r="F298" s="456">
        <v>-1</v>
      </c>
      <c r="G298" s="457">
        <f t="shared" si="3"/>
        <v>-50</v>
      </c>
    </row>
    <row r="299" spans="1:7" s="448" customFormat="1" ht="34.5">
      <c r="A299" s="452" t="s">
        <v>1585</v>
      </c>
      <c r="B299" s="453" t="s">
        <v>1586</v>
      </c>
      <c r="C299" s="180" t="s">
        <v>1200</v>
      </c>
      <c r="D299" s="454" t="s">
        <v>1192</v>
      </c>
      <c r="E299" s="455">
        <v>500000</v>
      </c>
      <c r="F299" s="456">
        <v>-1</v>
      </c>
      <c r="G299" s="457">
        <f t="shared" si="3"/>
        <v>-500</v>
      </c>
    </row>
    <row r="300" spans="1:7" s="448" customFormat="1" ht="34.5">
      <c r="A300" s="452" t="s">
        <v>1587</v>
      </c>
      <c r="B300" s="453" t="s">
        <v>1577</v>
      </c>
      <c r="C300" s="180" t="s">
        <v>1200</v>
      </c>
      <c r="D300" s="454" t="s">
        <v>1192</v>
      </c>
      <c r="E300" s="455">
        <v>50000</v>
      </c>
      <c r="F300" s="456">
        <v>-1</v>
      </c>
      <c r="G300" s="457">
        <f t="shared" si="3"/>
        <v>-50</v>
      </c>
    </row>
    <row r="301" spans="1:7" s="448" customFormat="1" ht="51.75">
      <c r="A301" s="452" t="s">
        <v>1588</v>
      </c>
      <c r="B301" s="171" t="s">
        <v>1589</v>
      </c>
      <c r="C301" s="180" t="s">
        <v>1246</v>
      </c>
      <c r="D301" s="454" t="s">
        <v>1192</v>
      </c>
      <c r="E301" s="455">
        <v>1249500</v>
      </c>
      <c r="F301" s="456">
        <v>-1</v>
      </c>
      <c r="G301" s="457">
        <f t="shared" si="3"/>
        <v>-1249.5</v>
      </c>
    </row>
    <row r="302" spans="1:7" s="448" customFormat="1" ht="51.75">
      <c r="A302" s="458" t="s">
        <v>1590</v>
      </c>
      <c r="B302" s="453" t="s">
        <v>1589</v>
      </c>
      <c r="C302" s="180" t="s">
        <v>1246</v>
      </c>
      <c r="D302" s="454" t="s">
        <v>1192</v>
      </c>
      <c r="E302" s="455">
        <v>1000000</v>
      </c>
      <c r="F302" s="456">
        <v>-1</v>
      </c>
      <c r="G302" s="457">
        <f>F302*E302/1000</f>
        <v>-1000</v>
      </c>
    </row>
    <row r="303" spans="1:7" s="448" customFormat="1">
      <c r="A303" s="348" t="s">
        <v>1591</v>
      </c>
      <c r="B303" s="459" t="s">
        <v>238</v>
      </c>
      <c r="C303" s="460"/>
      <c r="D303" s="460"/>
      <c r="E303" s="460"/>
      <c r="F303" s="461"/>
      <c r="G303" s="425">
        <f>G304+G313</f>
        <v>-1255.7568000000001</v>
      </c>
    </row>
    <row r="304" spans="1:7" s="448" customFormat="1">
      <c r="A304" s="426"/>
      <c r="B304" s="427" t="s">
        <v>1216</v>
      </c>
      <c r="C304" s="428"/>
      <c r="D304" s="180"/>
      <c r="E304" s="429"/>
      <c r="F304" s="429"/>
      <c r="G304" s="430">
        <f>G305+G306</f>
        <v>-1255.7568000000001</v>
      </c>
    </row>
    <row r="305" spans="1:7" s="448" customFormat="1">
      <c r="A305" s="449" t="s">
        <v>1592</v>
      </c>
      <c r="B305" s="462" t="s">
        <v>1593</v>
      </c>
      <c r="C305" s="180" t="s">
        <v>1200</v>
      </c>
      <c r="D305" s="454" t="s">
        <v>1222</v>
      </c>
      <c r="E305" s="180">
        <v>143094.6</v>
      </c>
      <c r="F305" s="456">
        <v>-8</v>
      </c>
      <c r="G305" s="457">
        <f>F305*E305/1000</f>
        <v>-1144.7568000000001</v>
      </c>
    </row>
    <row r="306" spans="1:7" s="448" customFormat="1">
      <c r="A306" s="449" t="s">
        <v>1594</v>
      </c>
      <c r="B306" s="463" t="s">
        <v>1502</v>
      </c>
      <c r="C306" s="180" t="s">
        <v>1200</v>
      </c>
      <c r="D306" s="454" t="s">
        <v>1222</v>
      </c>
      <c r="E306" s="180">
        <v>37000</v>
      </c>
      <c r="F306" s="456">
        <v>-3</v>
      </c>
      <c r="G306" s="457">
        <f>F306*E306/1000</f>
        <v>-111</v>
      </c>
    </row>
    <row r="307" spans="1:7" s="448" customFormat="1">
      <c r="A307" s="348" t="s">
        <v>1595</v>
      </c>
      <c r="B307" s="459" t="s">
        <v>226</v>
      </c>
      <c r="C307" s="460"/>
      <c r="D307" s="460"/>
      <c r="E307" s="460"/>
      <c r="F307" s="461"/>
      <c r="G307" s="444">
        <f>G308</f>
        <v>-6758.4</v>
      </c>
    </row>
    <row r="308" spans="1:7" s="448" customFormat="1">
      <c r="A308" s="449"/>
      <c r="B308" s="354" t="s">
        <v>1188</v>
      </c>
      <c r="C308" s="355"/>
      <c r="D308" s="355"/>
      <c r="E308" s="395"/>
      <c r="F308" s="396"/>
      <c r="G308" s="444">
        <f>G309+G310+G311+G312</f>
        <v>-6758.4</v>
      </c>
    </row>
    <row r="309" spans="1:7" s="448" customFormat="1" ht="34.5">
      <c r="A309" s="449" t="s">
        <v>1596</v>
      </c>
      <c r="B309" s="442" t="s">
        <v>1597</v>
      </c>
      <c r="C309" s="180" t="s">
        <v>1200</v>
      </c>
      <c r="D309" s="180" t="s">
        <v>1192</v>
      </c>
      <c r="E309" s="443">
        <v>5197400</v>
      </c>
      <c r="F309" s="456">
        <v>-1</v>
      </c>
      <c r="G309" s="444">
        <f>F309*E309/1000</f>
        <v>-5197.3999999999996</v>
      </c>
    </row>
    <row r="310" spans="1:7" s="448" customFormat="1" ht="34.5">
      <c r="A310" s="449" t="s">
        <v>1598</v>
      </c>
      <c r="B310" s="171" t="s">
        <v>1599</v>
      </c>
      <c r="C310" s="180" t="s">
        <v>1200</v>
      </c>
      <c r="D310" s="180" t="s">
        <v>1192</v>
      </c>
      <c r="E310" s="443">
        <v>132000</v>
      </c>
      <c r="F310" s="456">
        <v>-1</v>
      </c>
      <c r="G310" s="444">
        <f>F310*E310/1000</f>
        <v>-132</v>
      </c>
    </row>
    <row r="311" spans="1:7" s="448" customFormat="1" ht="34.5">
      <c r="A311" s="449" t="s">
        <v>1600</v>
      </c>
      <c r="B311" s="171" t="s">
        <v>1577</v>
      </c>
      <c r="C311" s="180" t="s">
        <v>1200</v>
      </c>
      <c r="D311" s="180" t="s">
        <v>1192</v>
      </c>
      <c r="E311" s="443">
        <v>10000</v>
      </c>
      <c r="F311" s="456">
        <v>-1</v>
      </c>
      <c r="G311" s="444">
        <f>F311*E311/1000</f>
        <v>-10</v>
      </c>
    </row>
    <row r="312" spans="1:7" s="448" customFormat="1" ht="34.5">
      <c r="A312" s="449" t="s">
        <v>1601</v>
      </c>
      <c r="B312" s="171" t="s">
        <v>1602</v>
      </c>
      <c r="C312" s="180" t="s">
        <v>1200</v>
      </c>
      <c r="D312" s="180" t="s">
        <v>1192</v>
      </c>
      <c r="E312" s="443">
        <v>1419000</v>
      </c>
      <c r="F312" s="456">
        <v>-1</v>
      </c>
      <c r="G312" s="444">
        <f>F312*E312/1000</f>
        <v>-1419</v>
      </c>
    </row>
    <row r="313" spans="1:7" s="448" customFormat="1">
      <c r="A313" s="405"/>
      <c r="B313" s="398"/>
      <c r="C313" s="369"/>
      <c r="D313" s="149"/>
      <c r="E313" s="399"/>
      <c r="F313" s="373"/>
      <c r="G313" s="464"/>
    </row>
    <row r="314" spans="1:7" s="448" customFormat="1">
      <c r="A314" s="465"/>
      <c r="B314" s="349" t="s">
        <v>1603</v>
      </c>
      <c r="C314" s="350"/>
      <c r="D314" s="350"/>
      <c r="E314" s="350"/>
      <c r="F314" s="351"/>
      <c r="G314" s="425">
        <f>G315</f>
        <v>-4658.7</v>
      </c>
    </row>
    <row r="315" spans="1:7" s="448" customFormat="1">
      <c r="A315" s="423" t="s">
        <v>1461</v>
      </c>
      <c r="B315" s="424" t="s">
        <v>1604</v>
      </c>
      <c r="C315" s="349" t="s">
        <v>1605</v>
      </c>
      <c r="D315" s="350"/>
      <c r="E315" s="350"/>
      <c r="F315" s="351"/>
      <c r="G315" s="425">
        <f>G316+G331+G338</f>
        <v>-4658.7</v>
      </c>
    </row>
    <row r="316" spans="1:7" s="448" customFormat="1">
      <c r="A316" s="348" t="s">
        <v>1606</v>
      </c>
      <c r="B316" s="459" t="s">
        <v>252</v>
      </c>
      <c r="C316" s="460"/>
      <c r="D316" s="460"/>
      <c r="E316" s="460"/>
      <c r="F316" s="461"/>
      <c r="G316" s="425">
        <f>G317+G329</f>
        <v>-2139.6</v>
      </c>
    </row>
    <row r="317" spans="1:7" s="448" customFormat="1">
      <c r="A317" s="426"/>
      <c r="B317" s="427" t="s">
        <v>1216</v>
      </c>
      <c r="C317" s="428"/>
      <c r="D317" s="180"/>
      <c r="E317" s="429"/>
      <c r="F317" s="429"/>
      <c r="G317" s="430">
        <f>G318+G319+G320+G321+G322+G323+G324+G325+G326+G327+G328</f>
        <v>-1317.1</v>
      </c>
    </row>
    <row r="318" spans="1:7" s="448" customFormat="1">
      <c r="A318" s="466" t="s">
        <v>1607</v>
      </c>
      <c r="B318" s="416" t="s">
        <v>1265</v>
      </c>
      <c r="C318" s="467" t="s">
        <v>1200</v>
      </c>
      <c r="D318" s="361" t="s">
        <v>1219</v>
      </c>
      <c r="E318" s="432"/>
      <c r="F318" s="433"/>
      <c r="G318" s="468">
        <v>-144</v>
      </c>
    </row>
    <row r="319" spans="1:7" s="448" customFormat="1">
      <c r="A319" s="466" t="s">
        <v>1608</v>
      </c>
      <c r="B319" s="416" t="s">
        <v>1609</v>
      </c>
      <c r="C319" s="467" t="s">
        <v>1200</v>
      </c>
      <c r="D319" s="361" t="s">
        <v>1222</v>
      </c>
      <c r="E319" s="432"/>
      <c r="F319" s="433"/>
      <c r="G319" s="468">
        <v>-22.5</v>
      </c>
    </row>
    <row r="320" spans="1:7" s="448" customFormat="1">
      <c r="A320" s="466" t="s">
        <v>1610</v>
      </c>
      <c r="B320" s="416" t="s">
        <v>1611</v>
      </c>
      <c r="C320" s="467" t="s">
        <v>1200</v>
      </c>
      <c r="D320" s="361" t="s">
        <v>1222</v>
      </c>
      <c r="E320" s="432"/>
      <c r="F320" s="433"/>
      <c r="G320" s="468">
        <v>-27.12</v>
      </c>
    </row>
    <row r="321" spans="1:7" s="448" customFormat="1">
      <c r="A321" s="466" t="s">
        <v>1612</v>
      </c>
      <c r="B321" s="416" t="s">
        <v>1613</v>
      </c>
      <c r="C321" s="467" t="s">
        <v>1200</v>
      </c>
      <c r="D321" s="361" t="s">
        <v>1222</v>
      </c>
      <c r="E321" s="432"/>
      <c r="F321" s="433"/>
      <c r="G321" s="468">
        <v>-70.180000000000007</v>
      </c>
    </row>
    <row r="322" spans="1:7" s="448" customFormat="1">
      <c r="A322" s="466" t="s">
        <v>1366</v>
      </c>
      <c r="B322" s="416" t="s">
        <v>1284</v>
      </c>
      <c r="C322" s="467" t="s">
        <v>1200</v>
      </c>
      <c r="D322" s="361" t="s">
        <v>1222</v>
      </c>
      <c r="E322" s="432"/>
      <c r="F322" s="433"/>
      <c r="G322" s="468">
        <v>-10.3</v>
      </c>
    </row>
    <row r="323" spans="1:7" s="448" customFormat="1">
      <c r="A323" s="466" t="s">
        <v>1614</v>
      </c>
      <c r="B323" s="416" t="s">
        <v>1615</v>
      </c>
      <c r="C323" s="467" t="s">
        <v>1191</v>
      </c>
      <c r="D323" s="361" t="s">
        <v>1222</v>
      </c>
      <c r="E323" s="432"/>
      <c r="F323" s="433"/>
      <c r="G323" s="468">
        <v>-84</v>
      </c>
    </row>
    <row r="324" spans="1:7" s="448" customFormat="1">
      <c r="A324" s="466" t="s">
        <v>1539</v>
      </c>
      <c r="B324" s="416" t="s">
        <v>1370</v>
      </c>
      <c r="C324" s="467" t="s">
        <v>1200</v>
      </c>
      <c r="D324" s="361" t="s">
        <v>1222</v>
      </c>
      <c r="E324" s="432"/>
      <c r="F324" s="433"/>
      <c r="G324" s="468">
        <v>-51.4</v>
      </c>
    </row>
    <row r="325" spans="1:7" s="448" customFormat="1" ht="34.5">
      <c r="A325" s="466" t="s">
        <v>1616</v>
      </c>
      <c r="B325" s="416" t="s">
        <v>1617</v>
      </c>
      <c r="C325" s="467" t="s">
        <v>1200</v>
      </c>
      <c r="D325" s="361" t="s">
        <v>1222</v>
      </c>
      <c r="E325" s="432"/>
      <c r="F325" s="433"/>
      <c r="G325" s="468">
        <v>-18.600000000000001</v>
      </c>
    </row>
    <row r="326" spans="1:7" s="448" customFormat="1">
      <c r="A326" s="466" t="s">
        <v>1618</v>
      </c>
      <c r="B326" s="416" t="s">
        <v>1619</v>
      </c>
      <c r="C326" s="467" t="s">
        <v>1200</v>
      </c>
      <c r="D326" s="361" t="s">
        <v>1222</v>
      </c>
      <c r="E326" s="432"/>
      <c r="F326" s="433"/>
      <c r="G326" s="468">
        <v>-575</v>
      </c>
    </row>
    <row r="327" spans="1:7" s="448" customFormat="1">
      <c r="A327" s="466" t="s">
        <v>1620</v>
      </c>
      <c r="B327" s="416" t="s">
        <v>1621</v>
      </c>
      <c r="C327" s="467" t="s">
        <v>1200</v>
      </c>
      <c r="D327" s="361" t="s">
        <v>1222</v>
      </c>
      <c r="E327" s="432"/>
      <c r="F327" s="433"/>
      <c r="G327" s="468">
        <v>-104</v>
      </c>
    </row>
    <row r="328" spans="1:7" s="448" customFormat="1">
      <c r="A328" s="466" t="s">
        <v>1622</v>
      </c>
      <c r="B328" s="416" t="s">
        <v>1623</v>
      </c>
      <c r="C328" s="467" t="s">
        <v>1200</v>
      </c>
      <c r="D328" s="361" t="s">
        <v>1222</v>
      </c>
      <c r="E328" s="432"/>
      <c r="F328" s="433"/>
      <c r="G328" s="468">
        <v>-210</v>
      </c>
    </row>
    <row r="329" spans="1:7" s="448" customFormat="1">
      <c r="A329" s="449"/>
      <c r="B329" s="354" t="s">
        <v>1188</v>
      </c>
      <c r="C329" s="355"/>
      <c r="D329" s="355"/>
      <c r="E329" s="395"/>
      <c r="F329" s="396"/>
      <c r="G329" s="450">
        <f>G330</f>
        <v>-822.5</v>
      </c>
    </row>
    <row r="330" spans="1:7" s="448" customFormat="1" ht="34.5">
      <c r="A330" s="466" t="s">
        <v>1624</v>
      </c>
      <c r="B330" s="416" t="s">
        <v>1554</v>
      </c>
      <c r="C330" s="467" t="s">
        <v>1246</v>
      </c>
      <c r="D330" s="361" t="s">
        <v>1192</v>
      </c>
      <c r="E330" s="432"/>
      <c r="F330" s="469"/>
      <c r="G330" s="434">
        <v>-822.5</v>
      </c>
    </row>
    <row r="331" spans="1:7" s="448" customFormat="1">
      <c r="A331" s="348" t="s">
        <v>1625</v>
      </c>
      <c r="B331" s="459" t="s">
        <v>835</v>
      </c>
      <c r="C331" s="460"/>
      <c r="D331" s="460"/>
      <c r="E331" s="460"/>
      <c r="F331" s="461"/>
      <c r="G331" s="470">
        <f>G332</f>
        <v>-567.9</v>
      </c>
    </row>
    <row r="332" spans="1:7" s="448" customFormat="1">
      <c r="A332" s="431"/>
      <c r="B332" s="354" t="s">
        <v>1188</v>
      </c>
      <c r="C332" s="355"/>
      <c r="D332" s="355"/>
      <c r="E332" s="395"/>
      <c r="F332" s="396"/>
      <c r="G332" s="434">
        <f>G333+G334+G335+G336+G337</f>
        <v>-567.9</v>
      </c>
    </row>
    <row r="333" spans="1:7" s="448" customFormat="1" ht="34.5">
      <c r="A333" s="471" t="s">
        <v>1626</v>
      </c>
      <c r="B333" s="416" t="s">
        <v>1627</v>
      </c>
      <c r="C333" s="472" t="s">
        <v>1200</v>
      </c>
      <c r="D333" s="361" t="s">
        <v>1222</v>
      </c>
      <c r="E333" s="432"/>
      <c r="F333" s="469"/>
      <c r="G333" s="468">
        <v>-32</v>
      </c>
    </row>
    <row r="334" spans="1:7" s="448" customFormat="1" ht="34.5">
      <c r="A334" s="471" t="s">
        <v>1628</v>
      </c>
      <c r="B334" s="416" t="s">
        <v>1627</v>
      </c>
      <c r="C334" s="472" t="s">
        <v>1200</v>
      </c>
      <c r="D334" s="361" t="s">
        <v>1222</v>
      </c>
      <c r="E334" s="432"/>
      <c r="F334" s="469"/>
      <c r="G334" s="468">
        <v>-14.4</v>
      </c>
    </row>
    <row r="335" spans="1:7" s="448" customFormat="1" ht="34.5">
      <c r="A335" s="471" t="s">
        <v>1629</v>
      </c>
      <c r="B335" s="416" t="s">
        <v>1627</v>
      </c>
      <c r="C335" s="472" t="s">
        <v>1200</v>
      </c>
      <c r="D335" s="361" t="s">
        <v>1222</v>
      </c>
      <c r="E335" s="432"/>
      <c r="F335" s="469"/>
      <c r="G335" s="468">
        <v>-59.923999999999999</v>
      </c>
    </row>
    <row r="336" spans="1:7" s="448" customFormat="1" ht="34.5">
      <c r="A336" s="471" t="s">
        <v>1630</v>
      </c>
      <c r="B336" s="416" t="s">
        <v>1627</v>
      </c>
      <c r="C336" s="472" t="s">
        <v>1200</v>
      </c>
      <c r="D336" s="361" t="s">
        <v>1222</v>
      </c>
      <c r="E336" s="432"/>
      <c r="F336" s="433"/>
      <c r="G336" s="468">
        <v>-81.575999999999993</v>
      </c>
    </row>
    <row r="337" spans="1:7" s="448" customFormat="1" ht="34.5">
      <c r="A337" s="471" t="s">
        <v>1631</v>
      </c>
      <c r="B337" s="416" t="s">
        <v>1627</v>
      </c>
      <c r="C337" s="472" t="s">
        <v>1200</v>
      </c>
      <c r="D337" s="361" t="s">
        <v>1222</v>
      </c>
      <c r="E337" s="432"/>
      <c r="F337" s="433"/>
      <c r="G337" s="468">
        <v>-380</v>
      </c>
    </row>
    <row r="338" spans="1:7" s="448" customFormat="1">
      <c r="A338" s="348" t="s">
        <v>1632</v>
      </c>
      <c r="B338" s="459" t="s">
        <v>1633</v>
      </c>
      <c r="C338" s="460"/>
      <c r="D338" s="460"/>
      <c r="E338" s="460"/>
      <c r="F338" s="461"/>
      <c r="G338" s="425">
        <f>G339</f>
        <v>-1951.2</v>
      </c>
    </row>
    <row r="339" spans="1:7" s="448" customFormat="1">
      <c r="A339" s="426"/>
      <c r="B339" s="427" t="s">
        <v>1216</v>
      </c>
      <c r="C339" s="428"/>
      <c r="D339" s="180"/>
      <c r="E339" s="429"/>
      <c r="F339" s="429"/>
      <c r="G339" s="430">
        <f>G340+G341+G342+G343+G344+G345</f>
        <v>-1951.2</v>
      </c>
    </row>
    <row r="340" spans="1:7" s="448" customFormat="1">
      <c r="A340" s="471" t="s">
        <v>1634</v>
      </c>
      <c r="B340" s="416" t="s">
        <v>1635</v>
      </c>
      <c r="C340" s="472" t="s">
        <v>1200</v>
      </c>
      <c r="D340" s="361" t="s">
        <v>1222</v>
      </c>
      <c r="E340" s="432"/>
      <c r="F340" s="433"/>
      <c r="G340" s="468">
        <v>-10.6</v>
      </c>
    </row>
    <row r="341" spans="1:7" s="448" customFormat="1">
      <c r="A341" s="471" t="s">
        <v>1636</v>
      </c>
      <c r="B341" s="416" t="s">
        <v>1637</v>
      </c>
      <c r="C341" s="472" t="s">
        <v>1200</v>
      </c>
      <c r="D341" s="361" t="s">
        <v>1222</v>
      </c>
      <c r="E341" s="432"/>
      <c r="F341" s="433"/>
      <c r="G341" s="468">
        <v>-40.799999999999997</v>
      </c>
    </row>
    <row r="342" spans="1:7" s="448" customFormat="1" ht="34.5">
      <c r="A342" s="471" t="s">
        <v>1638</v>
      </c>
      <c r="B342" s="416" t="s">
        <v>1639</v>
      </c>
      <c r="C342" s="472" t="s">
        <v>1200</v>
      </c>
      <c r="D342" s="361" t="s">
        <v>1222</v>
      </c>
      <c r="E342" s="432"/>
      <c r="F342" s="433"/>
      <c r="G342" s="468">
        <v>-81</v>
      </c>
    </row>
    <row r="343" spans="1:7" s="448" customFormat="1">
      <c r="A343" s="471" t="s">
        <v>1640</v>
      </c>
      <c r="B343" s="416" t="s">
        <v>1641</v>
      </c>
      <c r="C343" s="472" t="s">
        <v>1200</v>
      </c>
      <c r="D343" s="361" t="s">
        <v>1222</v>
      </c>
      <c r="E343" s="432"/>
      <c r="F343" s="433"/>
      <c r="G343" s="468">
        <v>-950</v>
      </c>
    </row>
    <row r="344" spans="1:7" s="448" customFormat="1">
      <c r="A344" s="471" t="s">
        <v>1642</v>
      </c>
      <c r="B344" s="416" t="s">
        <v>1643</v>
      </c>
      <c r="C344" s="180" t="s">
        <v>1200</v>
      </c>
      <c r="D344" s="361" t="s">
        <v>1222</v>
      </c>
      <c r="E344" s="432"/>
      <c r="F344" s="433"/>
      <c r="G344" s="468">
        <v>-856.8</v>
      </c>
    </row>
    <row r="345" spans="1:7" s="448" customFormat="1">
      <c r="A345" s="471" t="s">
        <v>1644</v>
      </c>
      <c r="B345" s="416" t="s">
        <v>1645</v>
      </c>
      <c r="C345" s="472" t="s">
        <v>1191</v>
      </c>
      <c r="D345" s="361" t="s">
        <v>1222</v>
      </c>
      <c r="E345" s="432"/>
      <c r="F345" s="433"/>
      <c r="G345" s="468">
        <v>-12</v>
      </c>
    </row>
    <row r="346" spans="1:7" s="448" customFormat="1">
      <c r="A346" s="473"/>
      <c r="B346" s="474"/>
      <c r="C346" s="474"/>
      <c r="D346" s="474"/>
      <c r="E346" s="474"/>
      <c r="F346" s="474"/>
      <c r="G346" s="475"/>
    </row>
    <row r="347" spans="1:7" s="448" customFormat="1">
      <c r="A347" s="383" t="s">
        <v>1646</v>
      </c>
      <c r="B347" s="384"/>
      <c r="C347" s="384"/>
      <c r="D347" s="384"/>
      <c r="E347" s="385"/>
      <c r="F347" s="386"/>
      <c r="G347" s="343">
        <f>G349</f>
        <v>-13150</v>
      </c>
    </row>
    <row r="348" spans="1:7" s="448" customFormat="1">
      <c r="A348" s="387" t="s">
        <v>1647</v>
      </c>
      <c r="B348" s="388"/>
      <c r="C348" s="388"/>
      <c r="D348" s="388"/>
      <c r="E348" s="388"/>
      <c r="F348" s="389"/>
      <c r="G348" s="347">
        <f>G349</f>
        <v>-13150</v>
      </c>
    </row>
    <row r="349" spans="1:7" s="448" customFormat="1">
      <c r="A349" s="390" t="s">
        <v>1648</v>
      </c>
      <c r="B349" s="391" t="s">
        <v>1649</v>
      </c>
      <c r="C349" s="392"/>
      <c r="D349" s="392"/>
      <c r="E349" s="393"/>
      <c r="F349" s="394"/>
      <c r="G349" s="347">
        <f>G350</f>
        <v>-13150</v>
      </c>
    </row>
    <row r="350" spans="1:7" s="448" customFormat="1">
      <c r="A350" s="397"/>
      <c r="B350" s="354" t="s">
        <v>1188</v>
      </c>
      <c r="C350" s="355"/>
      <c r="D350" s="355"/>
      <c r="E350" s="395"/>
      <c r="F350" s="396"/>
      <c r="G350" s="357">
        <f>G351</f>
        <v>-13150</v>
      </c>
    </row>
    <row r="351" spans="1:7" s="448" customFormat="1" ht="34.5">
      <c r="A351" s="476" t="s">
        <v>1650</v>
      </c>
      <c r="B351" s="398" t="s">
        <v>1651</v>
      </c>
      <c r="C351" s="477" t="s">
        <v>1246</v>
      </c>
      <c r="D351" s="477" t="s">
        <v>1192</v>
      </c>
      <c r="E351" s="478">
        <v>13150000</v>
      </c>
      <c r="F351" s="456">
        <v>-1</v>
      </c>
      <c r="G351" s="479">
        <f>E351*F351/1000</f>
        <v>-13150</v>
      </c>
    </row>
    <row r="352" spans="1:7">
      <c r="A352" s="480"/>
      <c r="B352" s="416"/>
      <c r="C352" s="481"/>
      <c r="D352" s="481"/>
      <c r="E352" s="432"/>
      <c r="F352" s="433"/>
      <c r="G352" s="482"/>
    </row>
    <row r="353" spans="1:7">
      <c r="A353" s="465"/>
      <c r="B353" s="349" t="s">
        <v>272</v>
      </c>
      <c r="C353" s="350"/>
      <c r="D353" s="350"/>
      <c r="E353" s="350"/>
      <c r="F353" s="351"/>
      <c r="G353" s="425">
        <f>G354</f>
        <v>-3697.2</v>
      </c>
    </row>
    <row r="354" spans="1:7">
      <c r="A354" s="423" t="s">
        <v>1652</v>
      </c>
      <c r="B354" s="424" t="s">
        <v>1653</v>
      </c>
      <c r="C354" s="483" t="s">
        <v>478</v>
      </c>
      <c r="D354" s="484"/>
      <c r="E354" s="485"/>
      <c r="F354" s="486"/>
      <c r="G354" s="425">
        <f>G355</f>
        <v>-3697.2</v>
      </c>
    </row>
    <row r="355" spans="1:7">
      <c r="A355" s="348" t="s">
        <v>1654</v>
      </c>
      <c r="B355" s="459" t="s">
        <v>479</v>
      </c>
      <c r="C355" s="460"/>
      <c r="D355" s="460"/>
      <c r="E355" s="460"/>
      <c r="F355" s="461"/>
      <c r="G355" s="425">
        <f>G356+G358</f>
        <v>-3697.2</v>
      </c>
    </row>
    <row r="356" spans="1:7" s="448" customFormat="1">
      <c r="A356" s="426"/>
      <c r="B356" s="427" t="s">
        <v>1216</v>
      </c>
      <c r="C356" s="428"/>
      <c r="D356" s="180"/>
      <c r="E356" s="429"/>
      <c r="F356" s="429"/>
      <c r="G356" s="487">
        <f>G357</f>
        <v>-540</v>
      </c>
    </row>
    <row r="357" spans="1:7" s="448" customFormat="1">
      <c r="A357" s="488" t="s">
        <v>1655</v>
      </c>
      <c r="B357" s="489" t="s">
        <v>1656</v>
      </c>
      <c r="C357" s="490" t="s">
        <v>1200</v>
      </c>
      <c r="D357" s="490" t="s">
        <v>1657</v>
      </c>
      <c r="E357" s="491"/>
      <c r="F357" s="491"/>
      <c r="G357" s="492">
        <v>-540</v>
      </c>
    </row>
    <row r="358" spans="1:7" s="448" customFormat="1">
      <c r="A358" s="449"/>
      <c r="B358" s="354" t="s">
        <v>1188</v>
      </c>
      <c r="C358" s="355"/>
      <c r="D358" s="355"/>
      <c r="E358" s="395"/>
      <c r="F358" s="396"/>
      <c r="G358" s="487">
        <f>G359+G360+G361</f>
        <v>-3157.2</v>
      </c>
    </row>
    <row r="359" spans="1:7" s="448" customFormat="1" ht="34.5">
      <c r="A359" s="490" t="s">
        <v>1658</v>
      </c>
      <c r="B359" s="489" t="s">
        <v>1659</v>
      </c>
      <c r="C359" s="490" t="s">
        <v>1206</v>
      </c>
      <c r="D359" s="490" t="s">
        <v>1657</v>
      </c>
      <c r="E359" s="491"/>
      <c r="F359" s="491"/>
      <c r="G359" s="492">
        <v>-628.5</v>
      </c>
    </row>
    <row r="360" spans="1:7" s="448" customFormat="1" ht="34.5">
      <c r="A360" s="490" t="s">
        <v>1660</v>
      </c>
      <c r="B360" s="489" t="s">
        <v>1661</v>
      </c>
      <c r="C360" s="490" t="s">
        <v>1206</v>
      </c>
      <c r="D360" s="490" t="s">
        <v>1657</v>
      </c>
      <c r="E360" s="491"/>
      <c r="F360" s="491"/>
      <c r="G360" s="492">
        <v>-27.2</v>
      </c>
    </row>
    <row r="361" spans="1:7" s="448" customFormat="1">
      <c r="A361" s="490" t="s">
        <v>1662</v>
      </c>
      <c r="B361" s="489" t="s">
        <v>1380</v>
      </c>
      <c r="C361" s="490" t="s">
        <v>1246</v>
      </c>
      <c r="D361" s="490" t="s">
        <v>1657</v>
      </c>
      <c r="E361" s="491"/>
      <c r="F361" s="491"/>
      <c r="G361" s="492">
        <v>-2501.5</v>
      </c>
    </row>
    <row r="362" spans="1:7" s="448" customFormat="1">
      <c r="A362" s="493"/>
      <c r="B362" s="494"/>
      <c r="C362" s="493"/>
      <c r="D362" s="493"/>
      <c r="E362" s="495"/>
      <c r="F362" s="495"/>
      <c r="G362" s="496"/>
    </row>
    <row r="363" spans="1:7" s="448" customFormat="1">
      <c r="A363" s="465"/>
      <c r="B363" s="349" t="s">
        <v>1663</v>
      </c>
      <c r="C363" s="497"/>
      <c r="D363" s="497"/>
      <c r="E363" s="497"/>
      <c r="F363" s="351"/>
      <c r="G363" s="425">
        <f>G364</f>
        <v>-15875.199999999999</v>
      </c>
    </row>
    <row r="364" spans="1:7" s="448" customFormat="1">
      <c r="A364" s="423" t="s">
        <v>1664</v>
      </c>
      <c r="B364" s="424" t="s">
        <v>1665</v>
      </c>
      <c r="C364" s="349" t="s">
        <v>1171</v>
      </c>
      <c r="D364" s="497"/>
      <c r="E364" s="497"/>
      <c r="F364" s="351"/>
      <c r="G364" s="425">
        <f>G365+G422</f>
        <v>-15875.199999999999</v>
      </c>
    </row>
    <row r="365" spans="1:7" s="448" customFormat="1">
      <c r="A365" s="348" t="s">
        <v>1666</v>
      </c>
      <c r="B365" s="459" t="s">
        <v>1667</v>
      </c>
      <c r="C365" s="498"/>
      <c r="D365" s="498"/>
      <c r="E365" s="498"/>
      <c r="F365" s="461"/>
      <c r="G365" s="425">
        <f>G366+G417</f>
        <v>-14875.199999999999</v>
      </c>
    </row>
    <row r="366" spans="1:7" s="448" customFormat="1">
      <c r="A366" s="426"/>
      <c r="B366" s="427" t="s">
        <v>1216</v>
      </c>
      <c r="C366" s="428"/>
      <c r="D366" s="180"/>
      <c r="E366" s="429"/>
      <c r="F366" s="429"/>
      <c r="G366" s="430">
        <f>G367+G368+G369+G370+G371+G372+G373+G374+G375+G376+G377+G378+G379+G380+G381+G382+G383+G384+G385+G386+G387+G388+G389+G390+G391+G392+G393+G394+G395+G396+G397+G398+G399+G400+G401+G402+G403+G404+G405+G406+G407+G408+G409+G410+G411+G412+G413+G414+G415+G416</f>
        <v>-11755.199999999999</v>
      </c>
    </row>
    <row r="367" spans="1:7" s="448" customFormat="1">
      <c r="A367" s="426" t="s">
        <v>1668</v>
      </c>
      <c r="B367" s="427" t="s">
        <v>1669</v>
      </c>
      <c r="C367" s="428" t="s">
        <v>1200</v>
      </c>
      <c r="D367" s="180" t="s">
        <v>1225</v>
      </c>
      <c r="E367" s="428"/>
      <c r="F367" s="362"/>
      <c r="G367" s="430">
        <v>-210</v>
      </c>
    </row>
    <row r="368" spans="1:7" s="448" customFormat="1">
      <c r="A368" s="426" t="s">
        <v>1670</v>
      </c>
      <c r="B368" s="427" t="s">
        <v>1224</v>
      </c>
      <c r="C368" s="428" t="s">
        <v>1200</v>
      </c>
      <c r="D368" s="180" t="s">
        <v>1225</v>
      </c>
      <c r="E368" s="429"/>
      <c r="F368" s="429"/>
      <c r="G368" s="430">
        <v>-7764</v>
      </c>
    </row>
    <row r="369" spans="1:7" s="448" customFormat="1">
      <c r="A369" s="426" t="s">
        <v>1671</v>
      </c>
      <c r="B369" s="427" t="s">
        <v>1672</v>
      </c>
      <c r="C369" s="428" t="s">
        <v>1200</v>
      </c>
      <c r="D369" s="180" t="s">
        <v>1225</v>
      </c>
      <c r="E369" s="428"/>
      <c r="F369" s="362"/>
      <c r="G369" s="430">
        <v>-34</v>
      </c>
    </row>
    <row r="370" spans="1:7" s="448" customFormat="1">
      <c r="A370" s="426" t="s">
        <v>1673</v>
      </c>
      <c r="B370" s="427" t="s">
        <v>1218</v>
      </c>
      <c r="C370" s="428" t="s">
        <v>1200</v>
      </c>
      <c r="D370" s="180" t="s">
        <v>1225</v>
      </c>
      <c r="E370" s="429"/>
      <c r="F370" s="429"/>
      <c r="G370" s="430">
        <v>-58.5</v>
      </c>
    </row>
    <row r="371" spans="1:7" s="448" customFormat="1">
      <c r="A371" s="426" t="s">
        <v>1674</v>
      </c>
      <c r="B371" s="427" t="s">
        <v>1675</v>
      </c>
      <c r="C371" s="428" t="s">
        <v>1200</v>
      </c>
      <c r="D371" s="180" t="s">
        <v>1225</v>
      </c>
      <c r="E371" s="429"/>
      <c r="F371" s="429"/>
      <c r="G371" s="430">
        <v>-5</v>
      </c>
    </row>
    <row r="372" spans="1:7" s="448" customFormat="1">
      <c r="A372" s="426" t="s">
        <v>1676</v>
      </c>
      <c r="B372" s="427" t="s">
        <v>1675</v>
      </c>
      <c r="C372" s="428" t="s">
        <v>1200</v>
      </c>
      <c r="D372" s="180" t="s">
        <v>1225</v>
      </c>
      <c r="E372" s="432"/>
      <c r="F372" s="433"/>
      <c r="G372" s="434">
        <v>-5</v>
      </c>
    </row>
    <row r="373" spans="1:7" s="448" customFormat="1">
      <c r="A373" s="426" t="s">
        <v>1677</v>
      </c>
      <c r="B373" s="427" t="s">
        <v>1678</v>
      </c>
      <c r="C373" s="428" t="s">
        <v>1200</v>
      </c>
      <c r="D373" s="180" t="s">
        <v>1225</v>
      </c>
      <c r="E373" s="428"/>
      <c r="F373" s="362"/>
      <c r="G373" s="430">
        <v>-13.5</v>
      </c>
    </row>
    <row r="374" spans="1:7" s="448" customFormat="1">
      <c r="A374" s="426" t="s">
        <v>1679</v>
      </c>
      <c r="B374" s="427" t="s">
        <v>1680</v>
      </c>
      <c r="C374" s="428" t="s">
        <v>1200</v>
      </c>
      <c r="D374" s="180" t="s">
        <v>1256</v>
      </c>
      <c r="E374" s="429"/>
      <c r="F374" s="429"/>
      <c r="G374" s="430">
        <v>-260.39999999999998</v>
      </c>
    </row>
    <row r="375" spans="1:7" s="448" customFormat="1">
      <c r="A375" s="426" t="s">
        <v>1681</v>
      </c>
      <c r="B375" s="427" t="s">
        <v>1682</v>
      </c>
      <c r="C375" s="428" t="s">
        <v>1200</v>
      </c>
      <c r="D375" s="180" t="s">
        <v>1256</v>
      </c>
      <c r="E375" s="428"/>
      <c r="F375" s="362"/>
      <c r="G375" s="430">
        <v>-1284</v>
      </c>
    </row>
    <row r="376" spans="1:7" s="448" customFormat="1">
      <c r="A376" s="426" t="s">
        <v>1683</v>
      </c>
      <c r="B376" s="427" t="s">
        <v>1684</v>
      </c>
      <c r="C376" s="428" t="s">
        <v>1200</v>
      </c>
      <c r="D376" s="180" t="s">
        <v>1222</v>
      </c>
      <c r="E376" s="429"/>
      <c r="F376" s="429"/>
      <c r="G376" s="430">
        <v>-58.5</v>
      </c>
    </row>
    <row r="377" spans="1:7" s="448" customFormat="1">
      <c r="A377" s="426" t="s">
        <v>1685</v>
      </c>
      <c r="B377" s="427" t="s">
        <v>1686</v>
      </c>
      <c r="C377" s="428" t="s">
        <v>1200</v>
      </c>
      <c r="D377" s="180" t="s">
        <v>1222</v>
      </c>
      <c r="E377" s="429"/>
      <c r="F377" s="429"/>
      <c r="G377" s="430">
        <v>-20</v>
      </c>
    </row>
    <row r="378" spans="1:7" s="448" customFormat="1">
      <c r="A378" s="426" t="s">
        <v>1687</v>
      </c>
      <c r="B378" s="427" t="s">
        <v>1688</v>
      </c>
      <c r="C378" s="428" t="s">
        <v>1200</v>
      </c>
      <c r="D378" s="180" t="s">
        <v>1222</v>
      </c>
      <c r="E378" s="432"/>
      <c r="F378" s="433"/>
      <c r="G378" s="434">
        <v>-608</v>
      </c>
    </row>
    <row r="379" spans="1:7" s="448" customFormat="1">
      <c r="A379" s="426" t="s">
        <v>1689</v>
      </c>
      <c r="B379" s="427" t="s">
        <v>1688</v>
      </c>
      <c r="C379" s="428" t="s">
        <v>1200</v>
      </c>
      <c r="D379" s="180" t="s">
        <v>1222</v>
      </c>
      <c r="E379" s="432"/>
      <c r="F379" s="433"/>
      <c r="G379" s="434">
        <v>-53.4</v>
      </c>
    </row>
    <row r="380" spans="1:7" s="448" customFormat="1">
      <c r="A380" s="426" t="s">
        <v>1690</v>
      </c>
      <c r="B380" s="427" t="s">
        <v>1691</v>
      </c>
      <c r="C380" s="428" t="s">
        <v>1200</v>
      </c>
      <c r="D380" s="180" t="s">
        <v>1310</v>
      </c>
      <c r="E380" s="429"/>
      <c r="F380" s="429"/>
      <c r="G380" s="430">
        <v>-6.5</v>
      </c>
    </row>
    <row r="381" spans="1:7" s="448" customFormat="1">
      <c r="A381" s="426" t="s">
        <v>1692</v>
      </c>
      <c r="B381" s="427" t="s">
        <v>1693</v>
      </c>
      <c r="C381" s="428" t="s">
        <v>1200</v>
      </c>
      <c r="D381" s="180" t="s">
        <v>1310</v>
      </c>
      <c r="E381" s="428"/>
      <c r="F381" s="362"/>
      <c r="G381" s="430">
        <v>-140.30000000000001</v>
      </c>
    </row>
    <row r="382" spans="1:7" s="448" customFormat="1">
      <c r="A382" s="426" t="s">
        <v>1694</v>
      </c>
      <c r="B382" s="427" t="s">
        <v>1695</v>
      </c>
      <c r="C382" s="428" t="s">
        <v>1191</v>
      </c>
      <c r="D382" s="180" t="s">
        <v>1222</v>
      </c>
      <c r="E382" s="429"/>
      <c r="F382" s="429"/>
      <c r="G382" s="430">
        <v>-5</v>
      </c>
    </row>
    <row r="383" spans="1:7" s="448" customFormat="1">
      <c r="A383" s="426" t="s">
        <v>1371</v>
      </c>
      <c r="B383" s="427" t="s">
        <v>1274</v>
      </c>
      <c r="C383" s="428" t="s">
        <v>1200</v>
      </c>
      <c r="D383" s="180" t="s">
        <v>1222</v>
      </c>
      <c r="E383" s="429"/>
      <c r="F383" s="429"/>
      <c r="G383" s="430">
        <v>-12</v>
      </c>
    </row>
    <row r="384" spans="1:7" s="448" customFormat="1">
      <c r="A384" s="426" t="s">
        <v>1696</v>
      </c>
      <c r="B384" s="427" t="s">
        <v>1486</v>
      </c>
      <c r="C384" s="428" t="s">
        <v>1200</v>
      </c>
      <c r="D384" s="180" t="s">
        <v>1222</v>
      </c>
      <c r="E384" s="432"/>
      <c r="F384" s="433"/>
      <c r="G384" s="434">
        <v>-20.6</v>
      </c>
    </row>
    <row r="385" spans="1:7" s="448" customFormat="1">
      <c r="A385" s="426" t="s">
        <v>1697</v>
      </c>
      <c r="B385" s="427" t="s">
        <v>1375</v>
      </c>
      <c r="C385" s="428" t="s">
        <v>1200</v>
      </c>
      <c r="D385" s="180" t="s">
        <v>1222</v>
      </c>
      <c r="E385" s="428"/>
      <c r="F385" s="362"/>
      <c r="G385" s="430">
        <v>-10.199999999999999</v>
      </c>
    </row>
    <row r="386" spans="1:7" s="448" customFormat="1">
      <c r="A386" s="426" t="s">
        <v>1698</v>
      </c>
      <c r="B386" s="427" t="s">
        <v>1497</v>
      </c>
      <c r="C386" s="428" t="s">
        <v>1200</v>
      </c>
      <c r="D386" s="180" t="s">
        <v>1272</v>
      </c>
      <c r="E386" s="429"/>
      <c r="F386" s="429"/>
      <c r="G386" s="430">
        <v>-22</v>
      </c>
    </row>
    <row r="387" spans="1:7" s="448" customFormat="1">
      <c r="A387" s="426" t="s">
        <v>1699</v>
      </c>
      <c r="B387" s="427" t="s">
        <v>1700</v>
      </c>
      <c r="C387" s="428" t="s">
        <v>1200</v>
      </c>
      <c r="D387" s="180" t="s">
        <v>1222</v>
      </c>
      <c r="E387" s="428"/>
      <c r="F387" s="362"/>
      <c r="G387" s="430">
        <v>-16.5</v>
      </c>
    </row>
    <row r="388" spans="1:7" s="448" customFormat="1">
      <c r="A388" s="426" t="s">
        <v>1701</v>
      </c>
      <c r="B388" s="427" t="s">
        <v>1702</v>
      </c>
      <c r="C388" s="428" t="s">
        <v>1200</v>
      </c>
      <c r="D388" s="180" t="s">
        <v>1222</v>
      </c>
      <c r="E388" s="429"/>
      <c r="F388" s="429"/>
      <c r="G388" s="430">
        <v>-6</v>
      </c>
    </row>
    <row r="389" spans="1:7" s="448" customFormat="1" ht="34.5">
      <c r="A389" s="426" t="s">
        <v>1703</v>
      </c>
      <c r="B389" s="427" t="s">
        <v>1509</v>
      </c>
      <c r="C389" s="428" t="s">
        <v>1200</v>
      </c>
      <c r="D389" s="180" t="s">
        <v>1222</v>
      </c>
      <c r="E389" s="428"/>
      <c r="F389" s="362"/>
      <c r="G389" s="430">
        <v>-3.3</v>
      </c>
    </row>
    <row r="390" spans="1:7" s="448" customFormat="1">
      <c r="A390" s="426" t="s">
        <v>1704</v>
      </c>
      <c r="B390" s="427" t="s">
        <v>1482</v>
      </c>
      <c r="C390" s="428" t="s">
        <v>1200</v>
      </c>
      <c r="D390" s="180" t="s">
        <v>1222</v>
      </c>
      <c r="E390" s="429"/>
      <c r="F390" s="429"/>
      <c r="G390" s="430">
        <v>-22</v>
      </c>
    </row>
    <row r="391" spans="1:7" s="448" customFormat="1">
      <c r="A391" s="426" t="s">
        <v>1705</v>
      </c>
      <c r="B391" s="427" t="s">
        <v>1479</v>
      </c>
      <c r="C391" s="428" t="s">
        <v>1200</v>
      </c>
      <c r="D391" s="180" t="s">
        <v>1222</v>
      </c>
      <c r="E391" s="428"/>
      <c r="F391" s="362"/>
      <c r="G391" s="430">
        <v>-22</v>
      </c>
    </row>
    <row r="392" spans="1:7" s="448" customFormat="1">
      <c r="A392" s="426" t="s">
        <v>1541</v>
      </c>
      <c r="B392" s="427" t="s">
        <v>1316</v>
      </c>
      <c r="C392" s="428" t="s">
        <v>1191</v>
      </c>
      <c r="D392" s="180" t="s">
        <v>1222</v>
      </c>
      <c r="E392" s="429"/>
      <c r="F392" s="429"/>
      <c r="G392" s="430">
        <v>-12</v>
      </c>
    </row>
    <row r="393" spans="1:7" s="448" customFormat="1">
      <c r="A393" s="426" t="s">
        <v>1706</v>
      </c>
      <c r="B393" s="427" t="s">
        <v>1316</v>
      </c>
      <c r="C393" s="428" t="s">
        <v>1191</v>
      </c>
      <c r="D393" s="180" t="s">
        <v>1222</v>
      </c>
      <c r="E393" s="429"/>
      <c r="F393" s="429"/>
      <c r="G393" s="430">
        <v>-7.5</v>
      </c>
    </row>
    <row r="394" spans="1:7" s="448" customFormat="1">
      <c r="A394" s="426" t="s">
        <v>1707</v>
      </c>
      <c r="B394" s="427" t="s">
        <v>1316</v>
      </c>
      <c r="C394" s="428" t="s">
        <v>1191</v>
      </c>
      <c r="D394" s="180" t="s">
        <v>1222</v>
      </c>
      <c r="E394" s="432"/>
      <c r="F394" s="433"/>
      <c r="G394" s="434">
        <v>-31.5</v>
      </c>
    </row>
    <row r="395" spans="1:7" s="448" customFormat="1">
      <c r="A395" s="426" t="s">
        <v>1708</v>
      </c>
      <c r="B395" s="427" t="s">
        <v>1615</v>
      </c>
      <c r="C395" s="428" t="s">
        <v>1191</v>
      </c>
      <c r="D395" s="180" t="s">
        <v>1222</v>
      </c>
      <c r="E395" s="428"/>
      <c r="F395" s="362"/>
      <c r="G395" s="430">
        <v>-2</v>
      </c>
    </row>
    <row r="396" spans="1:7" s="448" customFormat="1">
      <c r="A396" s="426" t="s">
        <v>1709</v>
      </c>
      <c r="B396" s="427" t="s">
        <v>1320</v>
      </c>
      <c r="C396" s="428" t="s">
        <v>1191</v>
      </c>
      <c r="D396" s="180" t="s">
        <v>1222</v>
      </c>
      <c r="E396" s="429"/>
      <c r="F396" s="429"/>
      <c r="G396" s="430">
        <v>-2.9</v>
      </c>
    </row>
    <row r="397" spans="1:7" s="448" customFormat="1">
      <c r="A397" s="426" t="s">
        <v>1710</v>
      </c>
      <c r="B397" s="427" t="s">
        <v>1711</v>
      </c>
      <c r="C397" s="428" t="s">
        <v>1200</v>
      </c>
      <c r="D397" s="180" t="s">
        <v>1310</v>
      </c>
      <c r="E397" s="428"/>
      <c r="F397" s="362"/>
      <c r="G397" s="430">
        <v>-300</v>
      </c>
    </row>
    <row r="398" spans="1:7" s="448" customFormat="1">
      <c r="A398" s="426" t="s">
        <v>1712</v>
      </c>
      <c r="B398" s="427" t="s">
        <v>1713</v>
      </c>
      <c r="C398" s="428" t="s">
        <v>1200</v>
      </c>
      <c r="D398" s="180" t="s">
        <v>1222</v>
      </c>
      <c r="E398" s="429"/>
      <c r="F398" s="429"/>
      <c r="G398" s="430">
        <v>-49.6</v>
      </c>
    </row>
    <row r="399" spans="1:7" s="448" customFormat="1">
      <c r="A399" s="426" t="s">
        <v>1714</v>
      </c>
      <c r="B399" s="427" t="s">
        <v>1713</v>
      </c>
      <c r="C399" s="428" t="s">
        <v>1200</v>
      </c>
      <c r="D399" s="180" t="s">
        <v>1222</v>
      </c>
      <c r="E399" s="429"/>
      <c r="F399" s="429"/>
      <c r="G399" s="430">
        <v>-350</v>
      </c>
    </row>
    <row r="400" spans="1:7" s="448" customFormat="1">
      <c r="A400" s="426" t="s">
        <v>1715</v>
      </c>
      <c r="B400" s="427" t="s">
        <v>1716</v>
      </c>
      <c r="C400" s="428" t="s">
        <v>1200</v>
      </c>
      <c r="D400" s="180" t="s">
        <v>1222</v>
      </c>
      <c r="E400" s="432"/>
      <c r="F400" s="433"/>
      <c r="G400" s="434">
        <v>-75.5</v>
      </c>
    </row>
    <row r="401" spans="1:7" s="448" customFormat="1">
      <c r="A401" s="426" t="s">
        <v>1717</v>
      </c>
      <c r="B401" s="427" t="s">
        <v>1718</v>
      </c>
      <c r="C401" s="428" t="s">
        <v>1200</v>
      </c>
      <c r="D401" s="180" t="s">
        <v>1222</v>
      </c>
      <c r="E401" s="432"/>
      <c r="F401" s="433"/>
      <c r="G401" s="434">
        <v>-6.4</v>
      </c>
    </row>
    <row r="402" spans="1:7" s="448" customFormat="1">
      <c r="A402" s="426" t="s">
        <v>1719</v>
      </c>
      <c r="B402" s="427" t="s">
        <v>1720</v>
      </c>
      <c r="C402" s="428" t="s">
        <v>1200</v>
      </c>
      <c r="D402" s="180" t="s">
        <v>1222</v>
      </c>
      <c r="E402" s="429"/>
      <c r="F402" s="429"/>
      <c r="G402" s="430">
        <v>-4</v>
      </c>
    </row>
    <row r="403" spans="1:7" s="448" customFormat="1">
      <c r="A403" s="426" t="s">
        <v>1721</v>
      </c>
      <c r="B403" s="427" t="s">
        <v>1722</v>
      </c>
      <c r="C403" s="428" t="s">
        <v>1200</v>
      </c>
      <c r="D403" s="180" t="s">
        <v>1222</v>
      </c>
      <c r="E403" s="428"/>
      <c r="F403" s="362"/>
      <c r="G403" s="430">
        <v>-12</v>
      </c>
    </row>
    <row r="404" spans="1:7" s="448" customFormat="1">
      <c r="A404" s="426" t="s">
        <v>1723</v>
      </c>
      <c r="B404" s="427" t="s">
        <v>1722</v>
      </c>
      <c r="C404" s="428" t="s">
        <v>1200</v>
      </c>
      <c r="D404" s="180" t="s">
        <v>1222</v>
      </c>
      <c r="E404" s="429"/>
      <c r="F404" s="429"/>
      <c r="G404" s="430">
        <v>-20</v>
      </c>
    </row>
    <row r="405" spans="1:7" s="448" customFormat="1">
      <c r="A405" s="426" t="s">
        <v>1724</v>
      </c>
      <c r="B405" s="427" t="s">
        <v>1725</v>
      </c>
      <c r="C405" s="428" t="s">
        <v>1200</v>
      </c>
      <c r="D405" s="180" t="s">
        <v>1222</v>
      </c>
      <c r="E405" s="429"/>
      <c r="F405" s="429"/>
      <c r="G405" s="430">
        <v>-5</v>
      </c>
    </row>
    <row r="406" spans="1:7" s="448" customFormat="1">
      <c r="A406" s="426" t="s">
        <v>1726</v>
      </c>
      <c r="B406" s="427" t="s">
        <v>1725</v>
      </c>
      <c r="C406" s="428" t="s">
        <v>1200</v>
      </c>
      <c r="D406" s="180" t="s">
        <v>1222</v>
      </c>
      <c r="E406" s="432"/>
      <c r="F406" s="433"/>
      <c r="G406" s="434">
        <v>-21.9</v>
      </c>
    </row>
    <row r="407" spans="1:7" s="448" customFormat="1">
      <c r="A407" s="426" t="s">
        <v>1332</v>
      </c>
      <c r="B407" s="427" t="s">
        <v>1333</v>
      </c>
      <c r="C407" s="428" t="s">
        <v>1200</v>
      </c>
      <c r="D407" s="180" t="s">
        <v>1222</v>
      </c>
      <c r="E407" s="428"/>
      <c r="F407" s="362"/>
      <c r="G407" s="430">
        <v>-10</v>
      </c>
    </row>
    <row r="408" spans="1:7" s="448" customFormat="1">
      <c r="A408" s="426" t="s">
        <v>1727</v>
      </c>
      <c r="B408" s="427" t="s">
        <v>1322</v>
      </c>
      <c r="C408" s="428" t="s">
        <v>1200</v>
      </c>
      <c r="D408" s="180" t="s">
        <v>1222</v>
      </c>
      <c r="E408" s="429"/>
      <c r="F408" s="429"/>
      <c r="G408" s="430">
        <v>-5.2</v>
      </c>
    </row>
    <row r="409" spans="1:7" s="448" customFormat="1">
      <c r="A409" s="426" t="s">
        <v>1728</v>
      </c>
      <c r="B409" s="427" t="s">
        <v>1729</v>
      </c>
      <c r="C409" s="428" t="s">
        <v>1200</v>
      </c>
      <c r="D409" s="180" t="s">
        <v>1225</v>
      </c>
      <c r="E409" s="428"/>
      <c r="F409" s="362"/>
      <c r="G409" s="430">
        <v>-10.199999999999999</v>
      </c>
    </row>
    <row r="410" spans="1:7" s="448" customFormat="1">
      <c r="A410" s="426" t="s">
        <v>1730</v>
      </c>
      <c r="B410" s="427" t="s">
        <v>1729</v>
      </c>
      <c r="C410" s="428" t="s">
        <v>1200</v>
      </c>
      <c r="D410" s="180" t="s">
        <v>1225</v>
      </c>
      <c r="E410" s="429"/>
      <c r="F410" s="429"/>
      <c r="G410" s="430">
        <v>-10.5</v>
      </c>
    </row>
    <row r="411" spans="1:7" s="448" customFormat="1">
      <c r="A411" s="426" t="s">
        <v>1731</v>
      </c>
      <c r="B411" s="427" t="s">
        <v>1328</v>
      </c>
      <c r="C411" s="428" t="s">
        <v>1200</v>
      </c>
      <c r="D411" s="180" t="s">
        <v>1225</v>
      </c>
      <c r="E411" s="428"/>
      <c r="F411" s="362"/>
      <c r="G411" s="430">
        <v>-51</v>
      </c>
    </row>
    <row r="412" spans="1:7" s="448" customFormat="1">
      <c r="A412" s="426" t="s">
        <v>1732</v>
      </c>
      <c r="B412" s="427" t="s">
        <v>1733</v>
      </c>
      <c r="C412" s="428" t="s">
        <v>1200</v>
      </c>
      <c r="D412" s="180" t="s">
        <v>1225</v>
      </c>
      <c r="E412" s="429"/>
      <c r="F412" s="429"/>
      <c r="G412" s="430">
        <v>-50.4</v>
      </c>
    </row>
    <row r="413" spans="1:7" s="448" customFormat="1">
      <c r="A413" s="426" t="s">
        <v>1734</v>
      </c>
      <c r="B413" s="427" t="s">
        <v>1733</v>
      </c>
      <c r="C413" s="428" t="s">
        <v>1200</v>
      </c>
      <c r="D413" s="180" t="s">
        <v>1225</v>
      </c>
      <c r="E413" s="428"/>
      <c r="F413" s="362"/>
      <c r="G413" s="430">
        <v>-0.9</v>
      </c>
    </row>
    <row r="414" spans="1:7" s="448" customFormat="1" ht="34.5">
      <c r="A414" s="426" t="s">
        <v>1735</v>
      </c>
      <c r="B414" s="427" t="s">
        <v>1736</v>
      </c>
      <c r="C414" s="428" t="s">
        <v>1200</v>
      </c>
      <c r="D414" s="180" t="s">
        <v>1222</v>
      </c>
      <c r="E414" s="429"/>
      <c r="F414" s="429"/>
      <c r="G414" s="430">
        <v>-16</v>
      </c>
    </row>
    <row r="415" spans="1:7" s="448" customFormat="1">
      <c r="A415" s="426" t="s">
        <v>1737</v>
      </c>
      <c r="B415" s="427" t="s">
        <v>1738</v>
      </c>
      <c r="C415" s="428" t="s">
        <v>1191</v>
      </c>
      <c r="D415" s="180" t="s">
        <v>1222</v>
      </c>
      <c r="E415" s="429"/>
      <c r="F415" s="429"/>
      <c r="G415" s="430">
        <v>-20</v>
      </c>
    </row>
    <row r="416" spans="1:7" s="448" customFormat="1">
      <c r="A416" s="426" t="s">
        <v>1739</v>
      </c>
      <c r="B416" s="427" t="s">
        <v>1740</v>
      </c>
      <c r="C416" s="428" t="s">
        <v>1191</v>
      </c>
      <c r="D416" s="180" t="s">
        <v>1222</v>
      </c>
      <c r="E416" s="432"/>
      <c r="F416" s="433"/>
      <c r="G416" s="434">
        <v>-20</v>
      </c>
    </row>
    <row r="417" spans="1:8" s="448" customFormat="1">
      <c r="A417" s="364"/>
      <c r="B417" s="359" t="s">
        <v>1188</v>
      </c>
      <c r="C417" s="369"/>
      <c r="D417" s="369"/>
      <c r="E417" s="399"/>
      <c r="F417" s="372"/>
      <c r="G417" s="373">
        <f>G418+G419+G420+G421</f>
        <v>-3120</v>
      </c>
    </row>
    <row r="418" spans="1:8" s="448" customFormat="1" ht="34.5">
      <c r="A418" s="149" t="s">
        <v>1741</v>
      </c>
      <c r="B418" s="398" t="s">
        <v>1742</v>
      </c>
      <c r="C418" s="428" t="s">
        <v>1191</v>
      </c>
      <c r="D418" s="369" t="s">
        <v>1192</v>
      </c>
      <c r="E418" s="365"/>
      <c r="F418" s="366"/>
      <c r="G418" s="373">
        <v>-2000</v>
      </c>
    </row>
    <row r="419" spans="1:8" s="448" customFormat="1" ht="34.5">
      <c r="A419" s="149" t="s">
        <v>1743</v>
      </c>
      <c r="B419" s="398" t="s">
        <v>1744</v>
      </c>
      <c r="C419" s="428" t="s">
        <v>1200</v>
      </c>
      <c r="D419" s="369" t="s">
        <v>1192</v>
      </c>
      <c r="E419" s="365"/>
      <c r="F419" s="436"/>
      <c r="G419" s="434">
        <v>-387.2</v>
      </c>
    </row>
    <row r="420" spans="1:8" s="448" customFormat="1">
      <c r="A420" s="426" t="s">
        <v>1745</v>
      </c>
      <c r="B420" s="427" t="s">
        <v>1746</v>
      </c>
      <c r="C420" s="428" t="s">
        <v>1200</v>
      </c>
      <c r="D420" s="369" t="s">
        <v>1192</v>
      </c>
      <c r="E420" s="429"/>
      <c r="F420" s="429"/>
      <c r="G420" s="430">
        <v>-410.8</v>
      </c>
    </row>
    <row r="421" spans="1:8" s="448" customFormat="1" ht="34.5">
      <c r="A421" s="426" t="s">
        <v>1747</v>
      </c>
      <c r="B421" s="427" t="s">
        <v>1748</v>
      </c>
      <c r="C421" s="428" t="s">
        <v>1191</v>
      </c>
      <c r="D421" s="369" t="s">
        <v>1192</v>
      </c>
      <c r="E421" s="429"/>
      <c r="F421" s="429"/>
      <c r="G421" s="430">
        <v>-322</v>
      </c>
    </row>
    <row r="422" spans="1:8" s="448" customFormat="1">
      <c r="A422" s="348" t="s">
        <v>1749</v>
      </c>
      <c r="B422" s="459" t="s">
        <v>1143</v>
      </c>
      <c r="C422" s="498"/>
      <c r="D422" s="498"/>
      <c r="E422" s="498"/>
      <c r="F422" s="461"/>
      <c r="G422" s="425">
        <f>G423</f>
        <v>-1000</v>
      </c>
    </row>
    <row r="423" spans="1:8" s="448" customFormat="1">
      <c r="A423" s="426"/>
      <c r="B423" s="427" t="s">
        <v>1216</v>
      </c>
      <c r="C423" s="428"/>
      <c r="D423" s="180"/>
      <c r="E423" s="429"/>
      <c r="F423" s="429"/>
      <c r="G423" s="430">
        <f>G424+G425</f>
        <v>-1000</v>
      </c>
    </row>
    <row r="424" spans="1:8" s="448" customFormat="1">
      <c r="A424" s="426" t="s">
        <v>1750</v>
      </c>
      <c r="B424" s="427" t="s">
        <v>1751</v>
      </c>
      <c r="C424" s="428" t="s">
        <v>1191</v>
      </c>
      <c r="D424" s="180" t="s">
        <v>1222</v>
      </c>
      <c r="E424" s="428"/>
      <c r="F424" s="362"/>
      <c r="G424" s="430">
        <v>-400</v>
      </c>
    </row>
    <row r="425" spans="1:8" s="448" customFormat="1">
      <c r="A425" s="426" t="s">
        <v>1752</v>
      </c>
      <c r="B425" s="427" t="s">
        <v>1751</v>
      </c>
      <c r="C425" s="428" t="s">
        <v>1191</v>
      </c>
      <c r="D425" s="180" t="s">
        <v>1222</v>
      </c>
      <c r="E425" s="429"/>
      <c r="F425" s="429"/>
      <c r="G425" s="430">
        <v>-600</v>
      </c>
    </row>
    <row r="426" spans="1:8" s="448" customFormat="1">
      <c r="A426" s="480"/>
      <c r="B426" s="416"/>
      <c r="C426" s="481"/>
      <c r="D426" s="481"/>
      <c r="E426" s="432"/>
      <c r="F426" s="433"/>
      <c r="G426" s="482"/>
      <c r="H426" s="448">
        <v>4241</v>
      </c>
    </row>
    <row r="427" spans="1:8" s="448" customFormat="1">
      <c r="A427" s="499"/>
      <c r="B427" s="500" t="s">
        <v>1753</v>
      </c>
      <c r="C427" s="501"/>
      <c r="D427" s="501"/>
      <c r="E427" s="501"/>
      <c r="F427" s="502"/>
      <c r="G427" s="503">
        <f>G429+G532+G568+G581+G598+G679</f>
        <v>-888340.70481000002</v>
      </c>
    </row>
    <row r="428" spans="1:8" s="448" customFormat="1">
      <c r="A428" s="504" t="s">
        <v>1754</v>
      </c>
      <c r="B428" s="505" t="s">
        <v>1755</v>
      </c>
      <c r="C428" s="506" t="s">
        <v>1756</v>
      </c>
      <c r="D428" s="507"/>
      <c r="E428" s="508" t="s">
        <v>1757</v>
      </c>
      <c r="F428" s="509"/>
      <c r="G428" s="510"/>
    </row>
    <row r="429" spans="1:8" s="448" customFormat="1">
      <c r="A429" s="169" t="s">
        <v>1758</v>
      </c>
      <c r="B429" s="511" t="s">
        <v>428</v>
      </c>
      <c r="C429" s="512"/>
      <c r="D429" s="512"/>
      <c r="E429" s="513"/>
      <c r="F429" s="514"/>
      <c r="G429" s="503">
        <f>+G430+G529</f>
        <v>-127123.46800999997</v>
      </c>
    </row>
    <row r="430" spans="1:8" s="448" customFormat="1">
      <c r="A430" s="180"/>
      <c r="B430" s="427" t="s">
        <v>1216</v>
      </c>
      <c r="C430" s="180"/>
      <c r="D430" s="180"/>
      <c r="E430" s="171"/>
      <c r="F430" s="515"/>
      <c r="G430" s="444">
        <f>SUM(G431:G528)</f>
        <v>-126103.46800999997</v>
      </c>
    </row>
    <row r="431" spans="1:8" s="448" customFormat="1">
      <c r="A431" s="516" t="s">
        <v>1759</v>
      </c>
      <c r="B431" s="517" t="s">
        <v>1760</v>
      </c>
      <c r="C431" s="518" t="s">
        <v>1246</v>
      </c>
      <c r="D431" s="519" t="s">
        <v>1225</v>
      </c>
      <c r="E431" s="520"/>
      <c r="F431" s="521"/>
      <c r="G431" s="522">
        <v>-101.178</v>
      </c>
    </row>
    <row r="432" spans="1:8" s="448" customFormat="1">
      <c r="A432" s="516" t="s">
        <v>1761</v>
      </c>
      <c r="B432" s="517" t="s">
        <v>1221</v>
      </c>
      <c r="C432" s="523" t="s">
        <v>1200</v>
      </c>
      <c r="D432" s="524" t="s">
        <v>1222</v>
      </c>
      <c r="E432" s="525"/>
      <c r="F432" s="521"/>
      <c r="G432" s="522">
        <v>-12</v>
      </c>
    </row>
    <row r="433" spans="1:7" s="448" customFormat="1">
      <c r="A433" s="516" t="s">
        <v>1239</v>
      </c>
      <c r="B433" s="517" t="s">
        <v>1221</v>
      </c>
      <c r="C433" s="523" t="s">
        <v>1200</v>
      </c>
      <c r="D433" s="524" t="s">
        <v>1222</v>
      </c>
      <c r="E433" s="525"/>
      <c r="F433" s="521"/>
      <c r="G433" s="522">
        <v>-34.6</v>
      </c>
    </row>
    <row r="434" spans="1:7" s="448" customFormat="1" ht="86.25">
      <c r="A434" s="516" t="s">
        <v>1762</v>
      </c>
      <c r="B434" s="517" t="s">
        <v>1763</v>
      </c>
      <c r="C434" s="523" t="s">
        <v>1200</v>
      </c>
      <c r="D434" s="524" t="s">
        <v>1225</v>
      </c>
      <c r="E434" s="525"/>
      <c r="F434" s="521"/>
      <c r="G434" s="522">
        <v>-150.39539000000002</v>
      </c>
    </row>
    <row r="435" spans="1:7" s="448" customFormat="1">
      <c r="A435" s="516" t="s">
        <v>1764</v>
      </c>
      <c r="B435" s="517" t="s">
        <v>1218</v>
      </c>
      <c r="C435" s="523" t="s">
        <v>1200</v>
      </c>
      <c r="D435" s="524" t="s">
        <v>1225</v>
      </c>
      <c r="E435" s="525"/>
      <c r="F435" s="521"/>
      <c r="G435" s="522">
        <v>-26</v>
      </c>
    </row>
    <row r="436" spans="1:7" s="448" customFormat="1">
      <c r="A436" s="516" t="s">
        <v>1451</v>
      </c>
      <c r="B436" s="517" t="s">
        <v>1221</v>
      </c>
      <c r="C436" s="523" t="s">
        <v>1200</v>
      </c>
      <c r="D436" s="524" t="s">
        <v>1222</v>
      </c>
      <c r="E436" s="525"/>
      <c r="F436" s="521"/>
      <c r="G436" s="522">
        <v>-10.199999999999999</v>
      </c>
    </row>
    <row r="437" spans="1:7" s="448" customFormat="1">
      <c r="A437" s="516" t="s">
        <v>1765</v>
      </c>
      <c r="B437" s="517" t="s">
        <v>1218</v>
      </c>
      <c r="C437" s="523" t="s">
        <v>1200</v>
      </c>
      <c r="D437" s="524" t="s">
        <v>1225</v>
      </c>
      <c r="E437" s="525"/>
      <c r="F437" s="521"/>
      <c r="G437" s="522">
        <v>-88.2</v>
      </c>
    </row>
    <row r="438" spans="1:7" s="448" customFormat="1">
      <c r="A438" s="516" t="s">
        <v>1766</v>
      </c>
      <c r="B438" s="517" t="s">
        <v>1224</v>
      </c>
      <c r="C438" s="523" t="s">
        <v>1200</v>
      </c>
      <c r="D438" s="524" t="s">
        <v>1225</v>
      </c>
      <c r="E438" s="525"/>
      <c r="F438" s="521"/>
      <c r="G438" s="522">
        <v>-94257.417430000001</v>
      </c>
    </row>
    <row r="439" spans="1:7" s="448" customFormat="1">
      <c r="A439" s="516" t="s">
        <v>1767</v>
      </c>
      <c r="B439" s="517" t="s">
        <v>1301</v>
      </c>
      <c r="C439" s="523" t="s">
        <v>1200</v>
      </c>
      <c r="D439" s="524" t="s">
        <v>1225</v>
      </c>
      <c r="E439" s="525"/>
      <c r="F439" s="521"/>
      <c r="G439" s="522">
        <v>-1594.5510400000001</v>
      </c>
    </row>
    <row r="440" spans="1:7" s="448" customFormat="1">
      <c r="A440" s="516" t="s">
        <v>1768</v>
      </c>
      <c r="B440" s="517" t="s">
        <v>1769</v>
      </c>
      <c r="C440" s="523" t="s">
        <v>1200</v>
      </c>
      <c r="D440" s="524" t="s">
        <v>1222</v>
      </c>
      <c r="E440" s="525"/>
      <c r="F440" s="521"/>
      <c r="G440" s="522">
        <v>-22.8</v>
      </c>
    </row>
    <row r="441" spans="1:7" s="448" customFormat="1">
      <c r="A441" s="516" t="s">
        <v>1770</v>
      </c>
      <c r="B441" s="517" t="s">
        <v>1221</v>
      </c>
      <c r="C441" s="523" t="s">
        <v>1200</v>
      </c>
      <c r="D441" s="524" t="s">
        <v>1222</v>
      </c>
      <c r="E441" s="525"/>
      <c r="F441" s="521"/>
      <c r="G441" s="522">
        <v>-40</v>
      </c>
    </row>
    <row r="442" spans="1:7" s="448" customFormat="1">
      <c r="A442" s="516" t="s">
        <v>1771</v>
      </c>
      <c r="B442" s="517" t="s">
        <v>1675</v>
      </c>
      <c r="C442" s="523" t="s">
        <v>1200</v>
      </c>
      <c r="D442" s="524" t="s">
        <v>1225</v>
      </c>
      <c r="E442" s="525"/>
      <c r="F442" s="521"/>
      <c r="G442" s="522">
        <v>-22.25</v>
      </c>
    </row>
    <row r="443" spans="1:7" s="448" customFormat="1">
      <c r="A443" s="516" t="s">
        <v>1772</v>
      </c>
      <c r="B443" s="517" t="s">
        <v>1221</v>
      </c>
      <c r="C443" s="523" t="s">
        <v>1200</v>
      </c>
      <c r="D443" s="524" t="s">
        <v>1222</v>
      </c>
      <c r="E443" s="525"/>
      <c r="F443" s="521"/>
      <c r="G443" s="522">
        <v>-30</v>
      </c>
    </row>
    <row r="444" spans="1:7" s="448" customFormat="1">
      <c r="A444" s="516" t="s">
        <v>1236</v>
      </c>
      <c r="B444" s="517" t="s">
        <v>1221</v>
      </c>
      <c r="C444" s="523" t="s">
        <v>1200</v>
      </c>
      <c r="D444" s="524" t="s">
        <v>1222</v>
      </c>
      <c r="E444" s="525"/>
      <c r="F444" s="521"/>
      <c r="G444" s="522">
        <v>-43.404339999999998</v>
      </c>
    </row>
    <row r="445" spans="1:7" s="448" customFormat="1">
      <c r="A445" s="516" t="s">
        <v>1773</v>
      </c>
      <c r="B445" s="517" t="s">
        <v>1221</v>
      </c>
      <c r="C445" s="523" t="s">
        <v>1200</v>
      </c>
      <c r="D445" s="524" t="s">
        <v>1222</v>
      </c>
      <c r="E445" s="525"/>
      <c r="F445" s="521"/>
      <c r="G445" s="522">
        <v>-38.003800000000005</v>
      </c>
    </row>
    <row r="446" spans="1:7" s="448" customFormat="1" ht="86.25">
      <c r="A446" s="516" t="s">
        <v>1774</v>
      </c>
      <c r="B446" s="517" t="s">
        <v>1763</v>
      </c>
      <c r="C446" s="523" t="s">
        <v>1200</v>
      </c>
      <c r="D446" s="524" t="s">
        <v>1225</v>
      </c>
      <c r="E446" s="525"/>
      <c r="F446" s="521"/>
      <c r="G446" s="522">
        <v>-878.1</v>
      </c>
    </row>
    <row r="447" spans="1:7" s="448" customFormat="1">
      <c r="A447" s="516" t="s">
        <v>1446</v>
      </c>
      <c r="B447" s="517" t="s">
        <v>1447</v>
      </c>
      <c r="C447" s="523" t="s">
        <v>1200</v>
      </c>
      <c r="D447" s="524" t="s">
        <v>1225</v>
      </c>
      <c r="E447" s="525"/>
      <c r="F447" s="521"/>
      <c r="G447" s="522">
        <v>-500</v>
      </c>
    </row>
    <row r="448" spans="1:7" s="448" customFormat="1">
      <c r="A448" s="526" t="s">
        <v>1775</v>
      </c>
      <c r="B448" s="527" t="s">
        <v>1769</v>
      </c>
      <c r="C448" s="528" t="s">
        <v>1200</v>
      </c>
      <c r="D448" s="529" t="s">
        <v>1222</v>
      </c>
      <c r="E448" s="530"/>
      <c r="F448" s="531"/>
      <c r="G448" s="532">
        <v>-14.4</v>
      </c>
    </row>
    <row r="449" spans="1:7" s="448" customFormat="1">
      <c r="A449" s="516" t="s">
        <v>1776</v>
      </c>
      <c r="B449" s="517" t="s">
        <v>1777</v>
      </c>
      <c r="C449" s="523" t="s">
        <v>1246</v>
      </c>
      <c r="D449" s="524" t="s">
        <v>1222</v>
      </c>
      <c r="E449" s="533"/>
      <c r="F449" s="521"/>
      <c r="G449" s="522">
        <v>-215</v>
      </c>
    </row>
    <row r="450" spans="1:7" s="448" customFormat="1">
      <c r="A450" s="516" t="s">
        <v>1778</v>
      </c>
      <c r="B450" s="517" t="s">
        <v>1779</v>
      </c>
      <c r="C450" s="523" t="s">
        <v>1200</v>
      </c>
      <c r="D450" s="524" t="s">
        <v>1219</v>
      </c>
      <c r="E450" s="533"/>
      <c r="F450" s="521"/>
      <c r="G450" s="522">
        <v>-13.864559999999999</v>
      </c>
    </row>
    <row r="451" spans="1:7" s="448" customFormat="1">
      <c r="A451" s="516" t="s">
        <v>1780</v>
      </c>
      <c r="B451" s="517" t="s">
        <v>1488</v>
      </c>
      <c r="C451" s="523" t="s">
        <v>1200</v>
      </c>
      <c r="D451" s="524" t="s">
        <v>1222</v>
      </c>
      <c r="E451" s="533"/>
      <c r="F451" s="521"/>
      <c r="G451" s="522">
        <v>-18.196150000000003</v>
      </c>
    </row>
    <row r="452" spans="1:7" s="448" customFormat="1" ht="34.5">
      <c r="A452" s="516" t="s">
        <v>1781</v>
      </c>
      <c r="B452" s="517" t="s">
        <v>1782</v>
      </c>
      <c r="C452" s="523" t="s">
        <v>1200</v>
      </c>
      <c r="D452" s="524" t="s">
        <v>1222</v>
      </c>
      <c r="E452" s="533"/>
      <c r="F452" s="521"/>
      <c r="G452" s="522">
        <v>-24</v>
      </c>
    </row>
    <row r="453" spans="1:7" s="448" customFormat="1">
      <c r="A453" s="516" t="s">
        <v>1783</v>
      </c>
      <c r="B453" s="517" t="s">
        <v>1784</v>
      </c>
      <c r="C453" s="523" t="s">
        <v>1200</v>
      </c>
      <c r="D453" s="524" t="s">
        <v>1225</v>
      </c>
      <c r="E453" s="533"/>
      <c r="F453" s="521"/>
      <c r="G453" s="522">
        <v>-33</v>
      </c>
    </row>
    <row r="454" spans="1:7" s="448" customFormat="1">
      <c r="A454" s="516" t="s">
        <v>1785</v>
      </c>
      <c r="B454" s="517" t="s">
        <v>1693</v>
      </c>
      <c r="C454" s="528" t="s">
        <v>1200</v>
      </c>
      <c r="D454" s="524" t="s">
        <v>1310</v>
      </c>
      <c r="E454" s="533"/>
      <c r="F454" s="521"/>
      <c r="G454" s="522">
        <v>-2028.51</v>
      </c>
    </row>
    <row r="455" spans="1:7" s="448" customFormat="1">
      <c r="A455" s="516" t="s">
        <v>1786</v>
      </c>
      <c r="B455" s="517" t="s">
        <v>1787</v>
      </c>
      <c r="C455" s="523" t="s">
        <v>1246</v>
      </c>
      <c r="D455" s="524" t="s">
        <v>1225</v>
      </c>
      <c r="E455" s="533"/>
      <c r="F455" s="521"/>
      <c r="G455" s="522">
        <v>-61.2</v>
      </c>
    </row>
    <row r="456" spans="1:7" s="448" customFormat="1">
      <c r="A456" s="516" t="s">
        <v>1788</v>
      </c>
      <c r="B456" s="517" t="s">
        <v>1789</v>
      </c>
      <c r="C456" s="523" t="s">
        <v>1200</v>
      </c>
      <c r="D456" s="524" t="s">
        <v>1222</v>
      </c>
      <c r="E456" s="533"/>
      <c r="F456" s="521"/>
      <c r="G456" s="522">
        <v>-20.399999999999999</v>
      </c>
    </row>
    <row r="457" spans="1:7" s="448" customFormat="1">
      <c r="A457" s="516" t="s">
        <v>1790</v>
      </c>
      <c r="B457" s="517" t="s">
        <v>1779</v>
      </c>
      <c r="C457" s="523" t="s">
        <v>1200</v>
      </c>
      <c r="D457" s="524" t="s">
        <v>1219</v>
      </c>
      <c r="E457" s="533"/>
      <c r="F457" s="521"/>
      <c r="G457" s="522">
        <v>-253.2</v>
      </c>
    </row>
    <row r="458" spans="1:7" s="448" customFormat="1">
      <c r="A458" s="516" t="s">
        <v>1791</v>
      </c>
      <c r="B458" s="517" t="s">
        <v>1281</v>
      </c>
      <c r="C458" s="523" t="s">
        <v>1200</v>
      </c>
      <c r="D458" s="524" t="s">
        <v>1222</v>
      </c>
      <c r="E458" s="533"/>
      <c r="F458" s="521"/>
      <c r="G458" s="522">
        <v>-16.524999999999999</v>
      </c>
    </row>
    <row r="459" spans="1:7" s="448" customFormat="1">
      <c r="A459" s="516" t="s">
        <v>1792</v>
      </c>
      <c r="B459" s="517" t="s">
        <v>1274</v>
      </c>
      <c r="C459" s="523" t="s">
        <v>1200</v>
      </c>
      <c r="D459" s="524" t="s">
        <v>1222</v>
      </c>
      <c r="E459" s="533"/>
      <c r="F459" s="521"/>
      <c r="G459" s="522">
        <v>-69.051450000000003</v>
      </c>
    </row>
    <row r="460" spans="1:7" s="448" customFormat="1">
      <c r="A460" s="516" t="s">
        <v>1793</v>
      </c>
      <c r="B460" s="517" t="s">
        <v>1794</v>
      </c>
      <c r="C460" s="528" t="s">
        <v>1200</v>
      </c>
      <c r="D460" s="524" t="s">
        <v>1219</v>
      </c>
      <c r="E460" s="533"/>
      <c r="F460" s="521"/>
      <c r="G460" s="522">
        <v>-280</v>
      </c>
    </row>
    <row r="461" spans="1:7" s="448" customFormat="1">
      <c r="A461" s="516" t="s">
        <v>1795</v>
      </c>
      <c r="B461" s="517" t="s">
        <v>1265</v>
      </c>
      <c r="C461" s="528" t="s">
        <v>1200</v>
      </c>
      <c r="D461" s="524" t="s">
        <v>1219</v>
      </c>
      <c r="E461" s="533"/>
      <c r="F461" s="521"/>
      <c r="G461" s="522">
        <v>-2008</v>
      </c>
    </row>
    <row r="462" spans="1:7" s="448" customFormat="1">
      <c r="A462" s="516" t="s">
        <v>1796</v>
      </c>
      <c r="B462" s="517" t="s">
        <v>1797</v>
      </c>
      <c r="C462" s="523"/>
      <c r="D462" s="524" t="s">
        <v>1222</v>
      </c>
      <c r="E462" s="533"/>
      <c r="F462" s="521"/>
      <c r="G462" s="522">
        <v>-16.8</v>
      </c>
    </row>
    <row r="463" spans="1:7" s="448" customFormat="1">
      <c r="A463" s="516" t="s">
        <v>1798</v>
      </c>
      <c r="B463" s="517" t="s">
        <v>1789</v>
      </c>
      <c r="C463" s="523" t="s">
        <v>1200</v>
      </c>
      <c r="D463" s="524" t="s">
        <v>1222</v>
      </c>
      <c r="E463" s="533"/>
      <c r="F463" s="521"/>
      <c r="G463" s="522">
        <v>-150.4</v>
      </c>
    </row>
    <row r="464" spans="1:7" s="448" customFormat="1">
      <c r="A464" s="516" t="s">
        <v>1799</v>
      </c>
      <c r="B464" s="517" t="s">
        <v>1800</v>
      </c>
      <c r="C464" s="523" t="s">
        <v>1200</v>
      </c>
      <c r="D464" s="524" t="s">
        <v>1219</v>
      </c>
      <c r="E464" s="533"/>
      <c r="F464" s="521"/>
      <c r="G464" s="522">
        <v>-22.41</v>
      </c>
    </row>
    <row r="465" spans="1:7" s="448" customFormat="1">
      <c r="A465" s="516" t="s">
        <v>1801</v>
      </c>
      <c r="B465" s="517" t="s">
        <v>1505</v>
      </c>
      <c r="C465" s="523" t="s">
        <v>1200</v>
      </c>
      <c r="D465" s="524" t="s">
        <v>1222</v>
      </c>
      <c r="E465" s="533"/>
      <c r="F465" s="521"/>
      <c r="G465" s="522">
        <v>-55.15</v>
      </c>
    </row>
    <row r="466" spans="1:7" s="448" customFormat="1">
      <c r="A466" s="516" t="s">
        <v>1802</v>
      </c>
      <c r="B466" s="517" t="s">
        <v>1803</v>
      </c>
      <c r="C466" s="523" t="s">
        <v>1200</v>
      </c>
      <c r="D466" s="524" t="s">
        <v>1219</v>
      </c>
      <c r="E466" s="533"/>
      <c r="F466" s="521"/>
      <c r="G466" s="522">
        <v>-11.102</v>
      </c>
    </row>
    <row r="467" spans="1:7" s="448" customFormat="1">
      <c r="A467" s="516" t="s">
        <v>1804</v>
      </c>
      <c r="B467" s="517" t="s">
        <v>1805</v>
      </c>
      <c r="C467" s="528" t="s">
        <v>1200</v>
      </c>
      <c r="D467" s="524" t="s">
        <v>1219</v>
      </c>
      <c r="E467" s="533"/>
      <c r="F467" s="521"/>
      <c r="G467" s="522">
        <v>-140.4</v>
      </c>
    </row>
    <row r="468" spans="1:7" s="448" customFormat="1">
      <c r="A468" s="516" t="s">
        <v>1806</v>
      </c>
      <c r="B468" s="517" t="s">
        <v>1536</v>
      </c>
      <c r="C468" s="528" t="s">
        <v>1200</v>
      </c>
      <c r="D468" s="524" t="s">
        <v>1272</v>
      </c>
      <c r="E468" s="533"/>
      <c r="F468" s="521"/>
      <c r="G468" s="522">
        <v>-23.408000000000001</v>
      </c>
    </row>
    <row r="469" spans="1:7" s="448" customFormat="1" ht="34.5">
      <c r="A469" s="516" t="s">
        <v>1807</v>
      </c>
      <c r="B469" s="517" t="s">
        <v>1526</v>
      </c>
      <c r="C469" s="523" t="s">
        <v>1200</v>
      </c>
      <c r="D469" s="524" t="s">
        <v>1222</v>
      </c>
      <c r="E469" s="533"/>
      <c r="F469" s="521"/>
      <c r="G469" s="522">
        <v>-162</v>
      </c>
    </row>
    <row r="470" spans="1:7" s="448" customFormat="1" ht="34.5">
      <c r="A470" s="516" t="s">
        <v>1808</v>
      </c>
      <c r="B470" s="517" t="s">
        <v>1782</v>
      </c>
      <c r="C470" s="528" t="s">
        <v>1200</v>
      </c>
      <c r="D470" s="524" t="s">
        <v>1222</v>
      </c>
      <c r="E470" s="533"/>
      <c r="F470" s="521"/>
      <c r="G470" s="522">
        <v>-23.2</v>
      </c>
    </row>
    <row r="471" spans="1:7" s="448" customFormat="1">
      <c r="A471" s="516" t="s">
        <v>1809</v>
      </c>
      <c r="B471" s="517" t="s">
        <v>1693</v>
      </c>
      <c r="C471" s="528" t="s">
        <v>1200</v>
      </c>
      <c r="D471" s="524" t="s">
        <v>1310</v>
      </c>
      <c r="E471" s="533"/>
      <c r="F471" s="521"/>
      <c r="G471" s="522">
        <v>-4450</v>
      </c>
    </row>
    <row r="472" spans="1:7" s="448" customFormat="1">
      <c r="A472" s="516" t="s">
        <v>1810</v>
      </c>
      <c r="B472" s="517" t="s">
        <v>1777</v>
      </c>
      <c r="C472" s="523" t="s">
        <v>1246</v>
      </c>
      <c r="D472" s="524" t="s">
        <v>1222</v>
      </c>
      <c r="E472" s="533"/>
      <c r="F472" s="521"/>
      <c r="G472" s="522">
        <v>-124</v>
      </c>
    </row>
    <row r="473" spans="1:7" s="448" customFormat="1">
      <c r="A473" s="516" t="s">
        <v>1811</v>
      </c>
      <c r="B473" s="517" t="s">
        <v>1812</v>
      </c>
      <c r="C473" s="523" t="s">
        <v>1200</v>
      </c>
      <c r="D473" s="524" t="s">
        <v>1222</v>
      </c>
      <c r="E473" s="427"/>
      <c r="F473" s="521"/>
      <c r="G473" s="522">
        <v>-65.311999999999998</v>
      </c>
    </row>
    <row r="474" spans="1:7" s="448" customFormat="1" ht="34.5">
      <c r="A474" s="516" t="s">
        <v>1813</v>
      </c>
      <c r="B474" s="517" t="s">
        <v>1509</v>
      </c>
      <c r="C474" s="523" t="s">
        <v>1200</v>
      </c>
      <c r="D474" s="524" t="s">
        <v>1222</v>
      </c>
      <c r="E474" s="427"/>
      <c r="F474" s="521"/>
      <c r="G474" s="522">
        <v>-19.561499999999999</v>
      </c>
    </row>
    <row r="475" spans="1:7" s="448" customFormat="1">
      <c r="A475" s="516" t="s">
        <v>1814</v>
      </c>
      <c r="B475" s="517" t="s">
        <v>1815</v>
      </c>
      <c r="C475" s="523" t="s">
        <v>1200</v>
      </c>
      <c r="D475" s="524" t="s">
        <v>1219</v>
      </c>
      <c r="E475" s="427"/>
      <c r="F475" s="521"/>
      <c r="G475" s="522">
        <v>-1008</v>
      </c>
    </row>
    <row r="476" spans="1:7" s="448" customFormat="1">
      <c r="A476" s="516" t="s">
        <v>1816</v>
      </c>
      <c r="B476" s="517" t="s">
        <v>1286</v>
      </c>
      <c r="C476" s="523" t="s">
        <v>1200</v>
      </c>
      <c r="D476" s="524" t="s">
        <v>1222</v>
      </c>
      <c r="E476" s="427"/>
      <c r="F476" s="521"/>
      <c r="G476" s="522">
        <v>-29.660439999999998</v>
      </c>
    </row>
    <row r="477" spans="1:7" s="448" customFormat="1" ht="34.5">
      <c r="A477" s="516" t="s">
        <v>1817</v>
      </c>
      <c r="B477" s="517" t="s">
        <v>1782</v>
      </c>
      <c r="C477" s="528" t="s">
        <v>1200</v>
      </c>
      <c r="D477" s="524" t="s">
        <v>1222</v>
      </c>
      <c r="E477" s="427"/>
      <c r="F477" s="521"/>
      <c r="G477" s="522">
        <v>-17.822400000000002</v>
      </c>
    </row>
    <row r="478" spans="1:7" s="448" customFormat="1">
      <c r="A478" s="516" t="s">
        <v>1818</v>
      </c>
      <c r="B478" s="517" t="s">
        <v>1784</v>
      </c>
      <c r="C478" s="528" t="s">
        <v>1200</v>
      </c>
      <c r="D478" s="524" t="s">
        <v>1225</v>
      </c>
      <c r="E478" s="427"/>
      <c r="F478" s="521"/>
      <c r="G478" s="522">
        <v>-49</v>
      </c>
    </row>
    <row r="479" spans="1:7" s="448" customFormat="1">
      <c r="A479" s="516" t="s">
        <v>1819</v>
      </c>
      <c r="B479" s="517" t="s">
        <v>1486</v>
      </c>
      <c r="C479" s="523" t="s">
        <v>1200</v>
      </c>
      <c r="D479" s="524" t="s">
        <v>1222</v>
      </c>
      <c r="E479" s="427"/>
      <c r="F479" s="521"/>
      <c r="G479" s="522">
        <v>-15.26477</v>
      </c>
    </row>
    <row r="480" spans="1:7" s="448" customFormat="1">
      <c r="A480" s="516" t="s">
        <v>1820</v>
      </c>
      <c r="B480" s="517" t="s">
        <v>1821</v>
      </c>
      <c r="C480" s="528" t="s">
        <v>1200</v>
      </c>
      <c r="D480" s="524" t="s">
        <v>1222</v>
      </c>
      <c r="E480" s="427"/>
      <c r="F480" s="521"/>
      <c r="G480" s="522">
        <v>-18.047999999999998</v>
      </c>
    </row>
    <row r="481" spans="1:7" s="448" customFormat="1" ht="34.5">
      <c r="A481" s="516" t="s">
        <v>1822</v>
      </c>
      <c r="B481" s="517" t="s">
        <v>1782</v>
      </c>
      <c r="C481" s="528" t="s">
        <v>1200</v>
      </c>
      <c r="D481" s="524" t="s">
        <v>1222</v>
      </c>
      <c r="E481" s="427"/>
      <c r="F481" s="521"/>
      <c r="G481" s="522">
        <v>-11.087200000000001</v>
      </c>
    </row>
    <row r="482" spans="1:7" s="448" customFormat="1">
      <c r="A482" s="516" t="s">
        <v>1823</v>
      </c>
      <c r="B482" s="517" t="s">
        <v>1824</v>
      </c>
      <c r="C482" s="523" t="s">
        <v>1200</v>
      </c>
      <c r="D482" s="524" t="s">
        <v>1225</v>
      </c>
      <c r="E482" s="427"/>
      <c r="F482" s="521"/>
      <c r="G482" s="522">
        <v>-89.94</v>
      </c>
    </row>
    <row r="483" spans="1:7" s="448" customFormat="1">
      <c r="A483" s="516" t="s">
        <v>1825</v>
      </c>
      <c r="B483" s="517" t="s">
        <v>1253</v>
      </c>
      <c r="C483" s="528" t="s">
        <v>1200</v>
      </c>
      <c r="D483" s="524" t="s">
        <v>1222</v>
      </c>
      <c r="E483" s="427"/>
      <c r="F483" s="521"/>
      <c r="G483" s="522">
        <v>-26.3</v>
      </c>
    </row>
    <row r="484" spans="1:7" s="448" customFormat="1">
      <c r="A484" s="516" t="s">
        <v>1826</v>
      </c>
      <c r="B484" s="517" t="s">
        <v>1827</v>
      </c>
      <c r="C484" s="528" t="s">
        <v>1200</v>
      </c>
      <c r="D484" s="524" t="s">
        <v>1222</v>
      </c>
      <c r="E484" s="427"/>
      <c r="F484" s="521"/>
      <c r="G484" s="522">
        <v>-18</v>
      </c>
    </row>
    <row r="485" spans="1:7" s="448" customFormat="1">
      <c r="A485" s="516" t="s">
        <v>1828</v>
      </c>
      <c r="B485" s="517" t="s">
        <v>1829</v>
      </c>
      <c r="C485" s="523" t="s">
        <v>1200</v>
      </c>
      <c r="D485" s="524" t="s">
        <v>1222</v>
      </c>
      <c r="E485" s="427"/>
      <c r="F485" s="521"/>
      <c r="G485" s="522">
        <v>-27.532319999999999</v>
      </c>
    </row>
    <row r="486" spans="1:7" s="448" customFormat="1" ht="34.5">
      <c r="A486" s="516" t="s">
        <v>1830</v>
      </c>
      <c r="B486" s="517" t="s">
        <v>1249</v>
      </c>
      <c r="C486" s="528" t="s">
        <v>1200</v>
      </c>
      <c r="D486" s="524" t="s">
        <v>1222</v>
      </c>
      <c r="E486" s="427"/>
      <c r="F486" s="521"/>
      <c r="G486" s="522">
        <v>-27.815999999999999</v>
      </c>
    </row>
    <row r="487" spans="1:7" s="448" customFormat="1" ht="34.5">
      <c r="A487" s="516" t="s">
        <v>1831</v>
      </c>
      <c r="B487" s="517" t="s">
        <v>1526</v>
      </c>
      <c r="C487" s="528" t="s">
        <v>1200</v>
      </c>
      <c r="D487" s="524" t="s">
        <v>1222</v>
      </c>
      <c r="E487" s="427"/>
      <c r="F487" s="521"/>
      <c r="G487" s="522">
        <v>-46.2</v>
      </c>
    </row>
    <row r="488" spans="1:7" s="448" customFormat="1">
      <c r="A488" s="516" t="s">
        <v>1832</v>
      </c>
      <c r="B488" s="517" t="s">
        <v>1833</v>
      </c>
      <c r="C488" s="528" t="s">
        <v>1200</v>
      </c>
      <c r="D488" s="524" t="s">
        <v>1222</v>
      </c>
      <c r="E488" s="427"/>
      <c r="F488" s="521"/>
      <c r="G488" s="522">
        <v>-104.8</v>
      </c>
    </row>
    <row r="489" spans="1:7" s="448" customFormat="1" ht="34.5">
      <c r="A489" s="516" t="s">
        <v>1834</v>
      </c>
      <c r="B489" s="517" t="s">
        <v>1835</v>
      </c>
      <c r="C489" s="523" t="s">
        <v>1246</v>
      </c>
      <c r="D489" s="524" t="s">
        <v>1219</v>
      </c>
      <c r="E489" s="427"/>
      <c r="F489" s="521"/>
      <c r="G489" s="522">
        <v>-130</v>
      </c>
    </row>
    <row r="490" spans="1:7" s="448" customFormat="1">
      <c r="A490" s="516" t="s">
        <v>1275</v>
      </c>
      <c r="B490" s="517" t="s">
        <v>1276</v>
      </c>
      <c r="C490" s="523" t="s">
        <v>1200</v>
      </c>
      <c r="D490" s="524" t="s">
        <v>1222</v>
      </c>
      <c r="E490" s="427"/>
      <c r="F490" s="521"/>
      <c r="G490" s="522">
        <v>-36</v>
      </c>
    </row>
    <row r="491" spans="1:7" s="448" customFormat="1">
      <c r="A491" s="526" t="s">
        <v>1836</v>
      </c>
      <c r="B491" s="527" t="s">
        <v>1284</v>
      </c>
      <c r="C491" s="528" t="s">
        <v>1200</v>
      </c>
      <c r="D491" s="529" t="s">
        <v>1222</v>
      </c>
      <c r="E491" s="534"/>
      <c r="F491" s="531"/>
      <c r="G491" s="532">
        <v>-111.027</v>
      </c>
    </row>
    <row r="492" spans="1:7" s="448" customFormat="1">
      <c r="A492" s="516" t="s">
        <v>1837</v>
      </c>
      <c r="B492" s="517" t="s">
        <v>1838</v>
      </c>
      <c r="C492" s="528" t="s">
        <v>1200</v>
      </c>
      <c r="D492" s="524" t="s">
        <v>1222</v>
      </c>
      <c r="E492" s="427"/>
      <c r="F492" s="521"/>
      <c r="G492" s="522">
        <v>-400.47199999999998</v>
      </c>
    </row>
    <row r="493" spans="1:7" s="448" customFormat="1">
      <c r="A493" s="516" t="s">
        <v>1839</v>
      </c>
      <c r="B493" s="517" t="s">
        <v>1838</v>
      </c>
      <c r="C493" s="523" t="s">
        <v>1200</v>
      </c>
      <c r="D493" s="524" t="s">
        <v>1222</v>
      </c>
      <c r="E493" s="427"/>
      <c r="F493" s="521"/>
      <c r="G493" s="522">
        <v>-494.83206999999999</v>
      </c>
    </row>
    <row r="494" spans="1:7" s="448" customFormat="1">
      <c r="A494" s="516" t="s">
        <v>1840</v>
      </c>
      <c r="B494" s="517" t="s">
        <v>1841</v>
      </c>
      <c r="C494" s="528" t="s">
        <v>1200</v>
      </c>
      <c r="D494" s="524" t="s">
        <v>1225</v>
      </c>
      <c r="E494" s="427"/>
      <c r="F494" s="521"/>
      <c r="G494" s="522">
        <v>-25.2</v>
      </c>
    </row>
    <row r="495" spans="1:7" s="448" customFormat="1">
      <c r="A495" s="516" t="s">
        <v>1842</v>
      </c>
      <c r="B495" s="517" t="s">
        <v>1843</v>
      </c>
      <c r="C495" s="528" t="s">
        <v>1200</v>
      </c>
      <c r="D495" s="524" t="s">
        <v>1222</v>
      </c>
      <c r="E495" s="427"/>
      <c r="F495" s="521"/>
      <c r="G495" s="522">
        <v>-382.4</v>
      </c>
    </row>
    <row r="496" spans="1:7" s="448" customFormat="1">
      <c r="A496" s="516" t="s">
        <v>1844</v>
      </c>
      <c r="B496" s="517" t="s">
        <v>1845</v>
      </c>
      <c r="C496" s="523" t="s">
        <v>1200</v>
      </c>
      <c r="D496" s="524" t="s">
        <v>1222</v>
      </c>
      <c r="E496" s="427"/>
      <c r="F496" s="521"/>
      <c r="G496" s="522">
        <v>-217.34460000000001</v>
      </c>
    </row>
    <row r="497" spans="1:7" s="448" customFormat="1">
      <c r="A497" s="516" t="s">
        <v>1846</v>
      </c>
      <c r="B497" s="517" t="s">
        <v>1328</v>
      </c>
      <c r="C497" s="528" t="s">
        <v>1200</v>
      </c>
      <c r="D497" s="524" t="s">
        <v>1225</v>
      </c>
      <c r="E497" s="427"/>
      <c r="F497" s="521"/>
      <c r="G497" s="522">
        <v>-26.4</v>
      </c>
    </row>
    <row r="498" spans="1:7" s="448" customFormat="1">
      <c r="A498" s="516" t="s">
        <v>1847</v>
      </c>
      <c r="B498" s="517" t="s">
        <v>1316</v>
      </c>
      <c r="C498" s="528" t="s">
        <v>1200</v>
      </c>
      <c r="D498" s="524" t="s">
        <v>1222</v>
      </c>
      <c r="E498" s="427"/>
      <c r="F498" s="521"/>
      <c r="G498" s="522">
        <v>-704</v>
      </c>
    </row>
    <row r="499" spans="1:7" s="448" customFormat="1">
      <c r="A499" s="516" t="s">
        <v>1848</v>
      </c>
      <c r="B499" s="517" t="s">
        <v>1849</v>
      </c>
      <c r="C499" s="523" t="s">
        <v>1200</v>
      </c>
      <c r="D499" s="524" t="s">
        <v>1222</v>
      </c>
      <c r="E499" s="427"/>
      <c r="F499" s="521"/>
      <c r="G499" s="522">
        <v>-35.6</v>
      </c>
    </row>
    <row r="500" spans="1:7" s="448" customFormat="1" ht="34.5">
      <c r="A500" s="516" t="s">
        <v>1850</v>
      </c>
      <c r="B500" s="517" t="s">
        <v>1851</v>
      </c>
      <c r="C500" s="528" t="s">
        <v>1200</v>
      </c>
      <c r="D500" s="524" t="s">
        <v>1222</v>
      </c>
      <c r="E500" s="427"/>
      <c r="F500" s="521"/>
      <c r="G500" s="522">
        <v>-2.4</v>
      </c>
    </row>
    <row r="501" spans="1:7" s="448" customFormat="1">
      <c r="A501" s="516" t="s">
        <v>1852</v>
      </c>
      <c r="B501" s="517" t="s">
        <v>1729</v>
      </c>
      <c r="C501" s="528" t="s">
        <v>1200</v>
      </c>
      <c r="D501" s="524" t="s">
        <v>1225</v>
      </c>
      <c r="E501" s="427"/>
      <c r="F501" s="521"/>
      <c r="G501" s="522">
        <v>-443.34800000000001</v>
      </c>
    </row>
    <row r="502" spans="1:7" s="448" customFormat="1">
      <c r="A502" s="516" t="s">
        <v>1853</v>
      </c>
      <c r="B502" s="517" t="s">
        <v>1854</v>
      </c>
      <c r="C502" s="528" t="s">
        <v>1200</v>
      </c>
      <c r="D502" s="524" t="s">
        <v>1219</v>
      </c>
      <c r="E502" s="427"/>
      <c r="F502" s="521"/>
      <c r="G502" s="522">
        <v>-24.14</v>
      </c>
    </row>
    <row r="503" spans="1:7" s="448" customFormat="1">
      <c r="A503" s="516" t="s">
        <v>1855</v>
      </c>
      <c r="B503" s="517" t="s">
        <v>1856</v>
      </c>
      <c r="C503" s="528" t="s">
        <v>1200</v>
      </c>
      <c r="D503" s="524" t="s">
        <v>1310</v>
      </c>
      <c r="E503" s="427"/>
      <c r="F503" s="521"/>
      <c r="G503" s="522">
        <v>-56.948</v>
      </c>
    </row>
    <row r="504" spans="1:7" s="448" customFormat="1">
      <c r="A504" s="516" t="s">
        <v>1857</v>
      </c>
      <c r="B504" s="517" t="s">
        <v>1316</v>
      </c>
      <c r="C504" s="523" t="s">
        <v>1200</v>
      </c>
      <c r="D504" s="524" t="s">
        <v>1222</v>
      </c>
      <c r="E504" s="427"/>
      <c r="F504" s="521"/>
      <c r="G504" s="522">
        <v>-6273.1840000000002</v>
      </c>
    </row>
    <row r="505" spans="1:7" s="448" customFormat="1">
      <c r="A505" s="516" t="s">
        <v>1858</v>
      </c>
      <c r="B505" s="517" t="s">
        <v>1859</v>
      </c>
      <c r="C505" s="528" t="s">
        <v>1200</v>
      </c>
      <c r="D505" s="524" t="s">
        <v>1225</v>
      </c>
      <c r="E505" s="427"/>
      <c r="F505" s="521"/>
      <c r="G505" s="522">
        <v>-78.039000000000001</v>
      </c>
    </row>
    <row r="506" spans="1:7" s="448" customFormat="1">
      <c r="A506" s="516" t="s">
        <v>1325</v>
      </c>
      <c r="B506" s="517" t="s">
        <v>1326</v>
      </c>
      <c r="C506" s="528" t="s">
        <v>1200</v>
      </c>
      <c r="D506" s="524" t="s">
        <v>1225</v>
      </c>
      <c r="E506" s="427"/>
      <c r="F506" s="521"/>
      <c r="G506" s="522">
        <v>-532.4</v>
      </c>
    </row>
    <row r="507" spans="1:7" s="448" customFormat="1">
      <c r="A507" s="516" t="s">
        <v>1860</v>
      </c>
      <c r="B507" s="517" t="s">
        <v>1312</v>
      </c>
      <c r="C507" s="523" t="s">
        <v>1200</v>
      </c>
      <c r="D507" s="524" t="s">
        <v>1222</v>
      </c>
      <c r="E507" s="427"/>
      <c r="F507" s="521"/>
      <c r="G507" s="522">
        <v>-100.009</v>
      </c>
    </row>
    <row r="508" spans="1:7" s="448" customFormat="1">
      <c r="A508" s="516" t="s">
        <v>1861</v>
      </c>
      <c r="B508" s="517" t="s">
        <v>1314</v>
      </c>
      <c r="C508" s="528" t="s">
        <v>1200</v>
      </c>
      <c r="D508" s="524" t="s">
        <v>1222</v>
      </c>
      <c r="E508" s="427"/>
      <c r="F508" s="521"/>
      <c r="G508" s="522">
        <v>-610.16999999999996</v>
      </c>
    </row>
    <row r="509" spans="1:7" s="448" customFormat="1">
      <c r="A509" s="516" t="s">
        <v>1321</v>
      </c>
      <c r="B509" s="517" t="s">
        <v>1322</v>
      </c>
      <c r="C509" s="528" t="s">
        <v>1200</v>
      </c>
      <c r="D509" s="524" t="s">
        <v>1222</v>
      </c>
      <c r="E509" s="427"/>
      <c r="F509" s="521"/>
      <c r="G509" s="522">
        <v>-0.18</v>
      </c>
    </row>
    <row r="510" spans="1:7" s="448" customFormat="1">
      <c r="A510" s="516" t="s">
        <v>1862</v>
      </c>
      <c r="B510" s="517" t="s">
        <v>1328</v>
      </c>
      <c r="C510" s="523" t="s">
        <v>1200</v>
      </c>
      <c r="D510" s="524" t="s">
        <v>1225</v>
      </c>
      <c r="E510" s="427"/>
      <c r="F510" s="521"/>
      <c r="G510" s="522">
        <v>-18.614999999999998</v>
      </c>
    </row>
    <row r="511" spans="1:7" s="448" customFormat="1">
      <c r="A511" s="516" t="s">
        <v>1863</v>
      </c>
      <c r="B511" s="517" t="s">
        <v>1328</v>
      </c>
      <c r="C511" s="528" t="s">
        <v>1200</v>
      </c>
      <c r="D511" s="524" t="s">
        <v>1225</v>
      </c>
      <c r="E511" s="427"/>
      <c r="F511" s="521"/>
      <c r="G511" s="522">
        <v>-549.00135</v>
      </c>
    </row>
    <row r="512" spans="1:7" s="448" customFormat="1">
      <c r="A512" s="516" t="s">
        <v>1864</v>
      </c>
      <c r="B512" s="517" t="s">
        <v>1779</v>
      </c>
      <c r="C512" s="528" t="s">
        <v>1200</v>
      </c>
      <c r="D512" s="524" t="s">
        <v>1219</v>
      </c>
      <c r="E512" s="427"/>
      <c r="F512" s="521"/>
      <c r="G512" s="522">
        <v>-5.68</v>
      </c>
    </row>
    <row r="513" spans="1:7" s="448" customFormat="1">
      <c r="A513" s="516" t="s">
        <v>1865</v>
      </c>
      <c r="B513" s="517" t="s">
        <v>1320</v>
      </c>
      <c r="C513" s="528" t="s">
        <v>1200</v>
      </c>
      <c r="D513" s="524" t="s">
        <v>1222</v>
      </c>
      <c r="E513" s="427"/>
      <c r="F513" s="521"/>
      <c r="G513" s="522">
        <v>-109.27800000000001</v>
      </c>
    </row>
    <row r="514" spans="1:7" s="448" customFormat="1">
      <c r="A514" s="516" t="s">
        <v>1866</v>
      </c>
      <c r="B514" s="517" t="s">
        <v>1867</v>
      </c>
      <c r="C514" s="528" t="s">
        <v>1200</v>
      </c>
      <c r="D514" s="524" t="s">
        <v>1219</v>
      </c>
      <c r="E514" s="427"/>
      <c r="F514" s="521"/>
      <c r="G514" s="522">
        <v>-288</v>
      </c>
    </row>
    <row r="515" spans="1:7" s="448" customFormat="1">
      <c r="A515" s="516" t="s">
        <v>1868</v>
      </c>
      <c r="B515" s="517" t="s">
        <v>1869</v>
      </c>
      <c r="C515" s="528" t="s">
        <v>1200</v>
      </c>
      <c r="D515" s="524" t="s">
        <v>1222</v>
      </c>
      <c r="E515" s="427"/>
      <c r="F515" s="521"/>
      <c r="G515" s="522">
        <v>-711.48</v>
      </c>
    </row>
    <row r="516" spans="1:7" s="448" customFormat="1">
      <c r="A516" s="516" t="s">
        <v>1870</v>
      </c>
      <c r="B516" s="517" t="s">
        <v>1324</v>
      </c>
      <c r="C516" s="528" t="s">
        <v>1200</v>
      </c>
      <c r="D516" s="524" t="s">
        <v>1219</v>
      </c>
      <c r="E516" s="427"/>
      <c r="F516" s="521"/>
      <c r="G516" s="522">
        <v>-56.8</v>
      </c>
    </row>
    <row r="517" spans="1:7" s="448" customFormat="1">
      <c r="A517" s="516" t="s">
        <v>1871</v>
      </c>
      <c r="B517" s="517" t="s">
        <v>1872</v>
      </c>
      <c r="C517" s="523" t="s">
        <v>1200</v>
      </c>
      <c r="D517" s="524" t="s">
        <v>1222</v>
      </c>
      <c r="E517" s="427"/>
      <c r="F517" s="521"/>
      <c r="G517" s="522">
        <v>-16.5</v>
      </c>
    </row>
    <row r="518" spans="1:7" s="448" customFormat="1">
      <c r="A518" s="516" t="s">
        <v>1873</v>
      </c>
      <c r="B518" s="517" t="s">
        <v>1874</v>
      </c>
      <c r="C518" s="528" t="s">
        <v>1200</v>
      </c>
      <c r="D518" s="524" t="s">
        <v>1222</v>
      </c>
      <c r="E518" s="427"/>
      <c r="F518" s="521"/>
      <c r="G518" s="522">
        <v>-750.96044999999992</v>
      </c>
    </row>
    <row r="519" spans="1:7" s="448" customFormat="1">
      <c r="A519" s="516" t="s">
        <v>1875</v>
      </c>
      <c r="B519" s="517" t="s">
        <v>1872</v>
      </c>
      <c r="C519" s="528" t="s">
        <v>1200</v>
      </c>
      <c r="D519" s="524" t="s">
        <v>1222</v>
      </c>
      <c r="E519" s="427"/>
      <c r="F519" s="521"/>
      <c r="G519" s="522">
        <v>-160</v>
      </c>
    </row>
    <row r="520" spans="1:7" s="448" customFormat="1">
      <c r="A520" s="516" t="s">
        <v>1876</v>
      </c>
      <c r="B520" s="517" t="s">
        <v>1872</v>
      </c>
      <c r="C520" s="523" t="s">
        <v>1200</v>
      </c>
      <c r="D520" s="524" t="s">
        <v>1222</v>
      </c>
      <c r="E520" s="427"/>
      <c r="F520" s="521"/>
      <c r="G520" s="522">
        <v>-251</v>
      </c>
    </row>
    <row r="521" spans="1:7" s="448" customFormat="1">
      <c r="A521" s="516" t="s">
        <v>1877</v>
      </c>
      <c r="B521" s="517" t="s">
        <v>1872</v>
      </c>
      <c r="C521" s="528" t="s">
        <v>1200</v>
      </c>
      <c r="D521" s="524" t="s">
        <v>1222</v>
      </c>
      <c r="E521" s="427"/>
      <c r="F521" s="521"/>
      <c r="G521" s="522">
        <v>-30</v>
      </c>
    </row>
    <row r="522" spans="1:7" s="448" customFormat="1">
      <c r="A522" s="516" t="s">
        <v>1878</v>
      </c>
      <c r="B522" s="517" t="s">
        <v>1872</v>
      </c>
      <c r="C522" s="528" t="s">
        <v>1200</v>
      </c>
      <c r="D522" s="524" t="s">
        <v>1222</v>
      </c>
      <c r="E522" s="427"/>
      <c r="F522" s="521"/>
      <c r="G522" s="522">
        <v>-39</v>
      </c>
    </row>
    <row r="523" spans="1:7" s="448" customFormat="1">
      <c r="A523" s="516" t="s">
        <v>1879</v>
      </c>
      <c r="B523" s="517" t="s">
        <v>1872</v>
      </c>
      <c r="C523" s="528" t="s">
        <v>1200</v>
      </c>
      <c r="D523" s="524" t="s">
        <v>1222</v>
      </c>
      <c r="E523" s="427"/>
      <c r="F523" s="521"/>
      <c r="G523" s="522">
        <v>-55</v>
      </c>
    </row>
    <row r="524" spans="1:7" s="448" customFormat="1">
      <c r="A524" s="516" t="s">
        <v>1880</v>
      </c>
      <c r="B524" s="517" t="s">
        <v>1874</v>
      </c>
      <c r="C524" s="528" t="s">
        <v>1200</v>
      </c>
      <c r="D524" s="524" t="s">
        <v>1222</v>
      </c>
      <c r="E524" s="427"/>
      <c r="F524" s="521"/>
      <c r="G524" s="522">
        <v>-2061.2399999999998</v>
      </c>
    </row>
    <row r="525" spans="1:7" s="448" customFormat="1">
      <c r="A525" s="516" t="s">
        <v>1881</v>
      </c>
      <c r="B525" s="517" t="s">
        <v>1874</v>
      </c>
      <c r="C525" s="528" t="s">
        <v>1200</v>
      </c>
      <c r="D525" s="524" t="s">
        <v>1222</v>
      </c>
      <c r="E525" s="427"/>
      <c r="F525" s="521"/>
      <c r="G525" s="522">
        <v>-510.00074999999998</v>
      </c>
    </row>
    <row r="526" spans="1:7" s="448" customFormat="1">
      <c r="A526" s="526" t="s">
        <v>1882</v>
      </c>
      <c r="B526" s="527" t="s">
        <v>1872</v>
      </c>
      <c r="C526" s="528" t="s">
        <v>1200</v>
      </c>
      <c r="D526" s="529" t="s">
        <v>1222</v>
      </c>
      <c r="E526" s="534"/>
      <c r="F526" s="531"/>
      <c r="G526" s="532">
        <v>-21.4</v>
      </c>
    </row>
    <row r="527" spans="1:7" s="448" customFormat="1">
      <c r="A527" s="180" t="s">
        <v>1883</v>
      </c>
      <c r="B527" s="171" t="s">
        <v>1872</v>
      </c>
      <c r="C527" s="523" t="s">
        <v>1200</v>
      </c>
      <c r="D527" s="535" t="s">
        <v>1222</v>
      </c>
      <c r="E527" s="427"/>
      <c r="F527" s="521"/>
      <c r="G527" s="444">
        <v>-51.414000000000001</v>
      </c>
    </row>
    <row r="528" spans="1:7" s="448" customFormat="1">
      <c r="A528" s="180" t="s">
        <v>1884</v>
      </c>
      <c r="B528" s="171" t="s">
        <v>1885</v>
      </c>
      <c r="C528" s="523" t="s">
        <v>1200</v>
      </c>
      <c r="D528" s="535" t="s">
        <v>1886</v>
      </c>
      <c r="E528" s="427"/>
      <c r="F528" s="521"/>
      <c r="G528" s="444">
        <v>-76.343000000000004</v>
      </c>
    </row>
    <row r="529" spans="1:7" s="448" customFormat="1">
      <c r="A529" s="536"/>
      <c r="B529" s="427" t="s">
        <v>1188</v>
      </c>
      <c r="C529" s="537"/>
      <c r="D529" s="537"/>
      <c r="E529" s="538"/>
      <c r="F529" s="538"/>
      <c r="G529" s="539">
        <f>SUM(G530:G531)</f>
        <v>-1020</v>
      </c>
    </row>
    <row r="530" spans="1:7" s="448" customFormat="1" ht="34.5">
      <c r="A530" s="516" t="s">
        <v>1887</v>
      </c>
      <c r="B530" s="517" t="s">
        <v>1554</v>
      </c>
      <c r="C530" s="523" t="s">
        <v>1246</v>
      </c>
      <c r="D530" s="524" t="s">
        <v>1192</v>
      </c>
      <c r="E530" s="427"/>
      <c r="F530" s="521"/>
      <c r="G530" s="522">
        <v>-920</v>
      </c>
    </row>
    <row r="531" spans="1:7" s="448" customFormat="1">
      <c r="A531" s="526" t="s">
        <v>1888</v>
      </c>
      <c r="B531" s="540" t="s">
        <v>1656</v>
      </c>
      <c r="C531" s="541" t="s">
        <v>1200</v>
      </c>
      <c r="D531" s="529" t="s">
        <v>1192</v>
      </c>
      <c r="E531" s="534"/>
      <c r="F531" s="531"/>
      <c r="G531" s="532">
        <v>-100</v>
      </c>
    </row>
    <row r="532" spans="1:7" s="448" customFormat="1">
      <c r="A532" s="169" t="s">
        <v>1889</v>
      </c>
      <c r="B532" s="511" t="s">
        <v>893</v>
      </c>
      <c r="C532" s="512"/>
      <c r="D532" s="512"/>
      <c r="E532" s="513"/>
      <c r="F532" s="514"/>
      <c r="G532" s="503">
        <f>G533+G564</f>
        <v>-10084.176500000001</v>
      </c>
    </row>
    <row r="533" spans="1:7" s="448" customFormat="1">
      <c r="A533" s="180"/>
      <c r="B533" s="427" t="s">
        <v>1216</v>
      </c>
      <c r="C533" s="180"/>
      <c r="D533" s="180"/>
      <c r="E533" s="171"/>
      <c r="F533" s="515"/>
      <c r="G533" s="444">
        <f>SUM(G534:G563)</f>
        <v>-8417.3885000000009</v>
      </c>
    </row>
    <row r="534" spans="1:7" s="448" customFormat="1">
      <c r="A534" s="516" t="s">
        <v>1890</v>
      </c>
      <c r="B534" s="517" t="s">
        <v>1891</v>
      </c>
      <c r="C534" s="528" t="s">
        <v>1200</v>
      </c>
      <c r="D534" s="542" t="s">
        <v>1222</v>
      </c>
      <c r="E534" s="427"/>
      <c r="F534" s="521"/>
      <c r="G534" s="522">
        <v>-135</v>
      </c>
    </row>
    <row r="535" spans="1:7" s="448" customFormat="1">
      <c r="A535" s="516" t="s">
        <v>1892</v>
      </c>
      <c r="B535" s="517" t="s">
        <v>1284</v>
      </c>
      <c r="C535" s="528" t="s">
        <v>1200</v>
      </c>
      <c r="D535" s="542" t="s">
        <v>1222</v>
      </c>
      <c r="E535" s="427"/>
      <c r="F535" s="521"/>
      <c r="G535" s="522">
        <v>-10</v>
      </c>
    </row>
    <row r="536" spans="1:7" s="448" customFormat="1">
      <c r="A536" s="516" t="s">
        <v>1893</v>
      </c>
      <c r="B536" s="517" t="s">
        <v>1894</v>
      </c>
      <c r="C536" s="528" t="s">
        <v>1200</v>
      </c>
      <c r="D536" s="542" t="s">
        <v>1222</v>
      </c>
      <c r="E536" s="427"/>
      <c r="F536" s="521"/>
      <c r="G536" s="522">
        <v>-649.79999999999995</v>
      </c>
    </row>
    <row r="537" spans="1:7" s="448" customFormat="1">
      <c r="A537" s="516" t="s">
        <v>1895</v>
      </c>
      <c r="B537" s="517" t="s">
        <v>1718</v>
      </c>
      <c r="C537" s="528" t="s">
        <v>1200</v>
      </c>
      <c r="D537" s="542" t="s">
        <v>1222</v>
      </c>
      <c r="E537" s="427"/>
      <c r="F537" s="521"/>
      <c r="G537" s="522">
        <v>-40</v>
      </c>
    </row>
    <row r="538" spans="1:7" s="448" customFormat="1">
      <c r="A538" s="516" t="s">
        <v>1896</v>
      </c>
      <c r="B538" s="517" t="s">
        <v>1891</v>
      </c>
      <c r="C538" s="528" t="s">
        <v>1200</v>
      </c>
      <c r="D538" s="542" t="s">
        <v>1222</v>
      </c>
      <c r="E538" s="427"/>
      <c r="F538" s="521"/>
      <c r="G538" s="522">
        <v>-1049.8231000000001</v>
      </c>
    </row>
    <row r="539" spans="1:7" s="448" customFormat="1">
      <c r="A539" s="516" t="s">
        <v>1897</v>
      </c>
      <c r="B539" s="517" t="s">
        <v>1286</v>
      </c>
      <c r="C539" s="523" t="s">
        <v>1200</v>
      </c>
      <c r="D539" s="542" t="s">
        <v>1222</v>
      </c>
      <c r="E539" s="427"/>
      <c r="F539" s="521"/>
      <c r="G539" s="522">
        <v>-135.80000000000001</v>
      </c>
    </row>
    <row r="540" spans="1:7" s="448" customFormat="1">
      <c r="A540" s="516" t="s">
        <v>1898</v>
      </c>
      <c r="B540" s="517" t="s">
        <v>1253</v>
      </c>
      <c r="C540" s="528" t="s">
        <v>1200</v>
      </c>
      <c r="D540" s="542" t="s">
        <v>1222</v>
      </c>
      <c r="E540" s="427"/>
      <c r="F540" s="521"/>
      <c r="G540" s="522">
        <v>-20.399999999999999</v>
      </c>
    </row>
    <row r="541" spans="1:7" s="448" customFormat="1">
      <c r="A541" s="516" t="s">
        <v>1899</v>
      </c>
      <c r="B541" s="517" t="s">
        <v>1894</v>
      </c>
      <c r="C541" s="528" t="s">
        <v>1200</v>
      </c>
      <c r="D541" s="542" t="s">
        <v>1222</v>
      </c>
      <c r="E541" s="427"/>
      <c r="F541" s="521"/>
      <c r="G541" s="522">
        <v>-423</v>
      </c>
    </row>
    <row r="542" spans="1:7" s="448" customFormat="1">
      <c r="A542" s="516" t="s">
        <v>1900</v>
      </c>
      <c r="B542" s="517" t="s">
        <v>1693</v>
      </c>
      <c r="C542" s="528" t="s">
        <v>1200</v>
      </c>
      <c r="D542" s="542" t="s">
        <v>1310</v>
      </c>
      <c r="E542" s="427"/>
      <c r="F542" s="521"/>
      <c r="G542" s="522">
        <v>-44.69</v>
      </c>
    </row>
    <row r="543" spans="1:7" s="448" customFormat="1">
      <c r="A543" s="516" t="s">
        <v>1901</v>
      </c>
      <c r="B543" s="517" t="s">
        <v>1505</v>
      </c>
      <c r="C543" s="528" t="s">
        <v>1200</v>
      </c>
      <c r="D543" s="542" t="s">
        <v>1222</v>
      </c>
      <c r="E543" s="427"/>
      <c r="F543" s="521"/>
      <c r="G543" s="522">
        <v>-22.5</v>
      </c>
    </row>
    <row r="544" spans="1:7" s="448" customFormat="1">
      <c r="A544" s="516" t="s">
        <v>1902</v>
      </c>
      <c r="B544" s="517" t="s">
        <v>1903</v>
      </c>
      <c r="C544" s="528" t="s">
        <v>1200</v>
      </c>
      <c r="D544" s="542" t="s">
        <v>1222</v>
      </c>
      <c r="E544" s="427"/>
      <c r="F544" s="521"/>
      <c r="G544" s="522">
        <v>-33</v>
      </c>
    </row>
    <row r="545" spans="1:7" s="448" customFormat="1">
      <c r="A545" s="516" t="s">
        <v>1904</v>
      </c>
      <c r="B545" s="517" t="s">
        <v>1905</v>
      </c>
      <c r="C545" s="528" t="s">
        <v>1200</v>
      </c>
      <c r="D545" s="542" t="s">
        <v>1272</v>
      </c>
      <c r="E545" s="427"/>
      <c r="F545" s="521"/>
      <c r="G545" s="522">
        <v>-29.5</v>
      </c>
    </row>
    <row r="546" spans="1:7" s="448" customFormat="1">
      <c r="A546" s="516" t="s">
        <v>1906</v>
      </c>
      <c r="B546" s="517" t="s">
        <v>1907</v>
      </c>
      <c r="C546" s="528" t="s">
        <v>1200</v>
      </c>
      <c r="D546" s="542" t="s">
        <v>1222</v>
      </c>
      <c r="E546" s="427"/>
      <c r="F546" s="521"/>
      <c r="G546" s="522">
        <v>-729.86400000000003</v>
      </c>
    </row>
    <row r="547" spans="1:7" s="448" customFormat="1">
      <c r="A547" s="516" t="s">
        <v>1908</v>
      </c>
      <c r="B547" s="517" t="s">
        <v>1909</v>
      </c>
      <c r="C547" s="528" t="s">
        <v>1200</v>
      </c>
      <c r="D547" s="542" t="s">
        <v>1222</v>
      </c>
      <c r="E547" s="427"/>
      <c r="F547" s="521"/>
      <c r="G547" s="522">
        <v>-74.88</v>
      </c>
    </row>
    <row r="548" spans="1:7" s="448" customFormat="1">
      <c r="A548" s="516" t="s">
        <v>1910</v>
      </c>
      <c r="B548" s="517" t="s">
        <v>1911</v>
      </c>
      <c r="C548" s="528" t="s">
        <v>1200</v>
      </c>
      <c r="D548" s="542" t="s">
        <v>1222</v>
      </c>
      <c r="E548" s="427"/>
      <c r="F548" s="521"/>
      <c r="G548" s="522">
        <v>-979.4</v>
      </c>
    </row>
    <row r="549" spans="1:7" s="448" customFormat="1">
      <c r="A549" s="516" t="s">
        <v>1912</v>
      </c>
      <c r="B549" s="517" t="s">
        <v>1913</v>
      </c>
      <c r="C549" s="528" t="s">
        <v>1200</v>
      </c>
      <c r="D549" s="542" t="s">
        <v>1222</v>
      </c>
      <c r="E549" s="427"/>
      <c r="F549" s="521"/>
      <c r="G549" s="522">
        <v>-13.6</v>
      </c>
    </row>
    <row r="550" spans="1:7" s="448" customFormat="1">
      <c r="A550" s="516" t="s">
        <v>1914</v>
      </c>
      <c r="B550" s="517" t="s">
        <v>1894</v>
      </c>
      <c r="C550" s="528" t="s">
        <v>1200</v>
      </c>
      <c r="D550" s="542" t="s">
        <v>1222</v>
      </c>
      <c r="E550" s="427"/>
      <c r="F550" s="521"/>
      <c r="G550" s="522">
        <v>-486.78300000000002</v>
      </c>
    </row>
    <row r="551" spans="1:7" s="448" customFormat="1" ht="34.5">
      <c r="A551" s="516" t="s">
        <v>1915</v>
      </c>
      <c r="B551" s="517" t="s">
        <v>1249</v>
      </c>
      <c r="C551" s="528" t="s">
        <v>1200</v>
      </c>
      <c r="D551" s="542" t="s">
        <v>1222</v>
      </c>
      <c r="E551" s="427"/>
      <c r="F551" s="521"/>
      <c r="G551" s="522">
        <v>-29.693999999999999</v>
      </c>
    </row>
    <row r="552" spans="1:7" s="448" customFormat="1">
      <c r="A552" s="516" t="s">
        <v>1916</v>
      </c>
      <c r="B552" s="517" t="s">
        <v>1486</v>
      </c>
      <c r="C552" s="528" t="s">
        <v>1200</v>
      </c>
      <c r="D552" s="542" t="s">
        <v>1222</v>
      </c>
      <c r="E552" s="427"/>
      <c r="F552" s="521"/>
      <c r="G552" s="522">
        <v>-14.26</v>
      </c>
    </row>
    <row r="553" spans="1:7" s="448" customFormat="1">
      <c r="A553" s="516" t="s">
        <v>1917</v>
      </c>
      <c r="B553" s="517" t="s">
        <v>1833</v>
      </c>
      <c r="C553" s="528" t="s">
        <v>1200</v>
      </c>
      <c r="D553" s="542" t="s">
        <v>1222</v>
      </c>
      <c r="E553" s="427"/>
      <c r="F553" s="521"/>
      <c r="G553" s="522">
        <v>-24</v>
      </c>
    </row>
    <row r="554" spans="1:7" s="448" customFormat="1">
      <c r="A554" s="516" t="s">
        <v>1918</v>
      </c>
      <c r="B554" s="517" t="s">
        <v>1919</v>
      </c>
      <c r="C554" s="528" t="s">
        <v>1200</v>
      </c>
      <c r="D554" s="542" t="s">
        <v>1222</v>
      </c>
      <c r="E554" s="427"/>
      <c r="F554" s="521"/>
      <c r="G554" s="522">
        <v>-138.69999999999999</v>
      </c>
    </row>
    <row r="555" spans="1:7" s="448" customFormat="1">
      <c r="A555" s="516" t="s">
        <v>1920</v>
      </c>
      <c r="B555" s="517" t="s">
        <v>1375</v>
      </c>
      <c r="C555" s="528" t="s">
        <v>1200</v>
      </c>
      <c r="D555" s="542" t="s">
        <v>1222</v>
      </c>
      <c r="E555" s="427"/>
      <c r="F555" s="521"/>
      <c r="G555" s="522">
        <v>-27</v>
      </c>
    </row>
    <row r="556" spans="1:7" s="448" customFormat="1">
      <c r="A556" s="516" t="s">
        <v>1921</v>
      </c>
      <c r="B556" s="517" t="s">
        <v>1279</v>
      </c>
      <c r="C556" s="528" t="s">
        <v>1200</v>
      </c>
      <c r="D556" s="542" t="s">
        <v>1222</v>
      </c>
      <c r="E556" s="427"/>
      <c r="F556" s="521"/>
      <c r="G556" s="522">
        <v>-17.100000000000001</v>
      </c>
    </row>
    <row r="557" spans="1:7" s="448" customFormat="1">
      <c r="A557" s="516" t="s">
        <v>1922</v>
      </c>
      <c r="B557" s="517" t="s">
        <v>1702</v>
      </c>
      <c r="C557" s="528" t="s">
        <v>1200</v>
      </c>
      <c r="D557" s="542" t="s">
        <v>1222</v>
      </c>
      <c r="E557" s="427"/>
      <c r="F557" s="521"/>
      <c r="G557" s="522">
        <v>-58.8</v>
      </c>
    </row>
    <row r="558" spans="1:7" s="448" customFormat="1">
      <c r="A558" s="516" t="s">
        <v>1923</v>
      </c>
      <c r="B558" s="517" t="s">
        <v>1533</v>
      </c>
      <c r="C558" s="528" t="s">
        <v>1200</v>
      </c>
      <c r="D558" s="542" t="s">
        <v>1222</v>
      </c>
      <c r="E558" s="427"/>
      <c r="F558" s="521"/>
      <c r="G558" s="522">
        <v>-10</v>
      </c>
    </row>
    <row r="559" spans="1:7" s="448" customFormat="1">
      <c r="A559" s="516" t="s">
        <v>1924</v>
      </c>
      <c r="B559" s="517" t="s">
        <v>1688</v>
      </c>
      <c r="C559" s="528" t="s">
        <v>1200</v>
      </c>
      <c r="D559" s="542" t="s">
        <v>1222</v>
      </c>
      <c r="E559" s="427"/>
      <c r="F559" s="521"/>
      <c r="G559" s="522">
        <v>-180</v>
      </c>
    </row>
    <row r="560" spans="1:7" s="448" customFormat="1">
      <c r="A560" s="516" t="s">
        <v>1925</v>
      </c>
      <c r="B560" s="517" t="s">
        <v>1891</v>
      </c>
      <c r="C560" s="528" t="s">
        <v>1200</v>
      </c>
      <c r="D560" s="542" t="s">
        <v>1222</v>
      </c>
      <c r="E560" s="427"/>
      <c r="F560" s="521"/>
      <c r="G560" s="522">
        <v>-75</v>
      </c>
    </row>
    <row r="561" spans="1:7" s="448" customFormat="1">
      <c r="A561" s="516" t="s">
        <v>1926</v>
      </c>
      <c r="B561" s="517" t="s">
        <v>1907</v>
      </c>
      <c r="C561" s="528" t="s">
        <v>1200</v>
      </c>
      <c r="D561" s="542" t="s">
        <v>1222</v>
      </c>
      <c r="E561" s="427"/>
      <c r="F561" s="521"/>
      <c r="G561" s="522">
        <v>-1558.8</v>
      </c>
    </row>
    <row r="562" spans="1:7" s="448" customFormat="1">
      <c r="A562" s="516" t="s">
        <v>1927</v>
      </c>
      <c r="B562" s="517" t="s">
        <v>1265</v>
      </c>
      <c r="C562" s="528" t="s">
        <v>1200</v>
      </c>
      <c r="D562" s="542" t="s">
        <v>1219</v>
      </c>
      <c r="E562" s="427"/>
      <c r="F562" s="521"/>
      <c r="G562" s="522">
        <v>-55.994399999999999</v>
      </c>
    </row>
    <row r="563" spans="1:7" s="448" customFormat="1">
      <c r="A563" s="516" t="s">
        <v>1928</v>
      </c>
      <c r="B563" s="517" t="s">
        <v>1688</v>
      </c>
      <c r="C563" s="528" t="s">
        <v>1200</v>
      </c>
      <c r="D563" s="542" t="s">
        <v>1222</v>
      </c>
      <c r="E563" s="427"/>
      <c r="F563" s="521"/>
      <c r="G563" s="522">
        <v>-1350</v>
      </c>
    </row>
    <row r="564" spans="1:7" s="448" customFormat="1">
      <c r="A564" s="516"/>
      <c r="B564" s="427" t="s">
        <v>1188</v>
      </c>
      <c r="C564" s="537"/>
      <c r="D564" s="537"/>
      <c r="E564" s="538"/>
      <c r="F564" s="538"/>
      <c r="G564" s="444">
        <f>G565+G566+G567</f>
        <v>-1666.788</v>
      </c>
    </row>
    <row r="565" spans="1:7" s="448" customFormat="1" ht="34.5">
      <c r="A565" s="516" t="s">
        <v>1929</v>
      </c>
      <c r="B565" s="517" t="s">
        <v>1744</v>
      </c>
      <c r="C565" s="528" t="s">
        <v>1200</v>
      </c>
      <c r="D565" s="542" t="s">
        <v>1192</v>
      </c>
      <c r="E565" s="427"/>
      <c r="F565" s="521"/>
      <c r="G565" s="522">
        <v>-24.588000000000001</v>
      </c>
    </row>
    <row r="566" spans="1:7" s="448" customFormat="1" ht="34.5">
      <c r="A566" s="516" t="s">
        <v>1930</v>
      </c>
      <c r="B566" s="517" t="s">
        <v>1931</v>
      </c>
      <c r="C566" s="523" t="s">
        <v>1246</v>
      </c>
      <c r="D566" s="542" t="s">
        <v>1192</v>
      </c>
      <c r="E566" s="427"/>
      <c r="F566" s="521"/>
      <c r="G566" s="522">
        <v>-541</v>
      </c>
    </row>
    <row r="567" spans="1:7" s="448" customFormat="1" ht="34.5">
      <c r="A567" s="526" t="s">
        <v>1932</v>
      </c>
      <c r="B567" s="527" t="s">
        <v>1933</v>
      </c>
      <c r="C567" s="528" t="s">
        <v>1200</v>
      </c>
      <c r="D567" s="543" t="s">
        <v>1192</v>
      </c>
      <c r="E567" s="534"/>
      <c r="F567" s="531"/>
      <c r="G567" s="532">
        <v>-1101.2</v>
      </c>
    </row>
    <row r="568" spans="1:7" s="448" customFormat="1">
      <c r="A568" s="169" t="s">
        <v>1934</v>
      </c>
      <c r="B568" s="511" t="s">
        <v>430</v>
      </c>
      <c r="C568" s="512"/>
      <c r="D568" s="512"/>
      <c r="E568" s="513"/>
      <c r="F568" s="514"/>
      <c r="G568" s="503">
        <f>G569</f>
        <v>-13177</v>
      </c>
    </row>
    <row r="569" spans="1:7" s="448" customFormat="1">
      <c r="A569" s="180"/>
      <c r="B569" s="427" t="s">
        <v>1216</v>
      </c>
      <c r="C569" s="180"/>
      <c r="D569" s="180"/>
      <c r="E569" s="171"/>
      <c r="F569" s="515"/>
      <c r="G569" s="444">
        <f>G570+G571+G572+G573+G574+G575+G576+G577+G578+G579+G580</f>
        <v>-13177</v>
      </c>
    </row>
    <row r="570" spans="1:7" s="448" customFormat="1" ht="34.5">
      <c r="A570" s="180" t="s">
        <v>1935</v>
      </c>
      <c r="B570" s="171" t="s">
        <v>1936</v>
      </c>
      <c r="C570" s="180" t="s">
        <v>1200</v>
      </c>
      <c r="D570" s="180" t="s">
        <v>1222</v>
      </c>
      <c r="E570" s="544"/>
      <c r="F570" s="545"/>
      <c r="G570" s="546">
        <v>-85.6</v>
      </c>
    </row>
    <row r="571" spans="1:7" s="448" customFormat="1">
      <c r="A571" s="180" t="s">
        <v>1280</v>
      </c>
      <c r="B571" s="171" t="s">
        <v>1281</v>
      </c>
      <c r="C571" s="180" t="s">
        <v>1200</v>
      </c>
      <c r="D571" s="180" t="s">
        <v>1222</v>
      </c>
      <c r="E571" s="544"/>
      <c r="F571" s="545"/>
      <c r="G571" s="546">
        <v>-11.4</v>
      </c>
    </row>
    <row r="572" spans="1:7" s="448" customFormat="1">
      <c r="A572" s="180" t="s">
        <v>1293</v>
      </c>
      <c r="B572" s="171" t="s">
        <v>1294</v>
      </c>
      <c r="C572" s="180" t="s">
        <v>1200</v>
      </c>
      <c r="D572" s="180" t="s">
        <v>1222</v>
      </c>
      <c r="E572" s="544"/>
      <c r="F572" s="545"/>
      <c r="G572" s="546">
        <v>-41.2</v>
      </c>
    </row>
    <row r="573" spans="1:7" s="448" customFormat="1">
      <c r="A573" s="180" t="s">
        <v>1937</v>
      </c>
      <c r="B573" s="171" t="s">
        <v>1265</v>
      </c>
      <c r="C573" s="180" t="s">
        <v>1200</v>
      </c>
      <c r="D573" s="180" t="s">
        <v>1219</v>
      </c>
      <c r="E573" s="544"/>
      <c r="F573" s="545"/>
      <c r="G573" s="546">
        <v>-120.4</v>
      </c>
    </row>
    <row r="574" spans="1:7" s="448" customFormat="1">
      <c r="A574" s="180" t="s">
        <v>1938</v>
      </c>
      <c r="B574" s="171" t="s">
        <v>1370</v>
      </c>
      <c r="C574" s="180" t="s">
        <v>1200</v>
      </c>
      <c r="D574" s="180" t="s">
        <v>1222</v>
      </c>
      <c r="E574" s="544"/>
      <c r="F574" s="545"/>
      <c r="G574" s="546">
        <v>-10</v>
      </c>
    </row>
    <row r="575" spans="1:7" s="448" customFormat="1">
      <c r="A575" s="180" t="s">
        <v>1939</v>
      </c>
      <c r="B575" s="171" t="s">
        <v>1370</v>
      </c>
      <c r="C575" s="180" t="s">
        <v>1200</v>
      </c>
      <c r="D575" s="180" t="s">
        <v>1222</v>
      </c>
      <c r="E575" s="544"/>
      <c r="F575" s="545"/>
      <c r="G575" s="546">
        <v>-2330</v>
      </c>
    </row>
    <row r="576" spans="1:7" s="448" customFormat="1">
      <c r="A576" s="180" t="s">
        <v>1940</v>
      </c>
      <c r="B576" s="171" t="s">
        <v>1370</v>
      </c>
      <c r="C576" s="180" t="s">
        <v>1200</v>
      </c>
      <c r="D576" s="180" t="s">
        <v>1222</v>
      </c>
      <c r="E576" s="544"/>
      <c r="F576" s="545"/>
      <c r="G576" s="546">
        <v>-18</v>
      </c>
    </row>
    <row r="577" spans="1:7" s="448" customFormat="1" ht="69">
      <c r="A577" s="180" t="s">
        <v>1941</v>
      </c>
      <c r="B577" s="171" t="s">
        <v>1942</v>
      </c>
      <c r="C577" s="180" t="s">
        <v>1200</v>
      </c>
      <c r="D577" s="180" t="s">
        <v>1272</v>
      </c>
      <c r="E577" s="544"/>
      <c r="F577" s="545"/>
      <c r="G577" s="546">
        <v>-165.6</v>
      </c>
    </row>
    <row r="578" spans="1:7" s="448" customFormat="1" ht="34.5">
      <c r="A578" s="180" t="s">
        <v>1943</v>
      </c>
      <c r="B578" s="171" t="s">
        <v>1531</v>
      </c>
      <c r="C578" s="180" t="s">
        <v>1200</v>
      </c>
      <c r="D578" s="180" t="s">
        <v>1222</v>
      </c>
      <c r="E578" s="544"/>
      <c r="F578" s="545"/>
      <c r="G578" s="546">
        <v>-138</v>
      </c>
    </row>
    <row r="579" spans="1:7" s="448" customFormat="1">
      <c r="A579" s="180" t="s">
        <v>1944</v>
      </c>
      <c r="B579" s="171" t="s">
        <v>1945</v>
      </c>
      <c r="C579" s="180" t="s">
        <v>1200</v>
      </c>
      <c r="D579" s="180" t="s">
        <v>1222</v>
      </c>
      <c r="E579" s="544"/>
      <c r="F579" s="545"/>
      <c r="G579" s="546">
        <v>-10200</v>
      </c>
    </row>
    <row r="580" spans="1:7" s="448" customFormat="1">
      <c r="A580" s="180" t="s">
        <v>1946</v>
      </c>
      <c r="B580" s="171" t="s">
        <v>1947</v>
      </c>
      <c r="C580" s="180" t="s">
        <v>1200</v>
      </c>
      <c r="D580" s="180" t="s">
        <v>1222</v>
      </c>
      <c r="E580" s="544"/>
      <c r="F580" s="545"/>
      <c r="G580" s="546">
        <v>-56.8</v>
      </c>
    </row>
    <row r="581" spans="1:7" s="448" customFormat="1">
      <c r="A581" s="169" t="s">
        <v>1948</v>
      </c>
      <c r="B581" s="511" t="s">
        <v>431</v>
      </c>
      <c r="C581" s="512"/>
      <c r="D581" s="512"/>
      <c r="E581" s="513"/>
      <c r="F581" s="514"/>
      <c r="G581" s="503">
        <f>G582</f>
        <v>-3495.6857000000005</v>
      </c>
    </row>
    <row r="582" spans="1:7" s="448" customFormat="1">
      <c r="A582" s="180"/>
      <c r="B582" s="427" t="s">
        <v>1216</v>
      </c>
      <c r="C582" s="180"/>
      <c r="D582" s="180"/>
      <c r="E582" s="171"/>
      <c r="F582" s="515"/>
      <c r="G582" s="444">
        <f>G583+G584+G585+G586+G587+G588+G589+G590+G591+G592+G593+G594+G595+G596+G597</f>
        <v>-3495.6857000000005</v>
      </c>
    </row>
    <row r="583" spans="1:7" s="448" customFormat="1">
      <c r="A583" s="516" t="s">
        <v>1949</v>
      </c>
      <c r="B583" s="517" t="s">
        <v>1950</v>
      </c>
      <c r="C583" s="528" t="s">
        <v>1200</v>
      </c>
      <c r="D583" s="524" t="s">
        <v>1222</v>
      </c>
      <c r="E583" s="427"/>
      <c r="F583" s="521"/>
      <c r="G583" s="522">
        <v>-240</v>
      </c>
    </row>
    <row r="584" spans="1:7" s="448" customFormat="1" ht="51.75">
      <c r="A584" s="516" t="s">
        <v>1951</v>
      </c>
      <c r="B584" s="517" t="s">
        <v>1952</v>
      </c>
      <c r="C584" s="528" t="s">
        <v>1200</v>
      </c>
      <c r="D584" s="524" t="s">
        <v>1222</v>
      </c>
      <c r="E584" s="427"/>
      <c r="F584" s="521"/>
      <c r="G584" s="522">
        <v>-100</v>
      </c>
    </row>
    <row r="585" spans="1:7" s="448" customFormat="1">
      <c r="A585" s="516" t="s">
        <v>1953</v>
      </c>
      <c r="B585" s="517" t="s">
        <v>1296</v>
      </c>
      <c r="C585" s="528" t="s">
        <v>1200</v>
      </c>
      <c r="D585" s="524" t="s">
        <v>1222</v>
      </c>
      <c r="E585" s="427"/>
      <c r="F585" s="521"/>
      <c r="G585" s="522">
        <v>-67.98</v>
      </c>
    </row>
    <row r="586" spans="1:7" s="448" customFormat="1">
      <c r="A586" s="516" t="s">
        <v>1954</v>
      </c>
      <c r="B586" s="517" t="s">
        <v>1950</v>
      </c>
      <c r="C586" s="528" t="s">
        <v>1200</v>
      </c>
      <c r="D586" s="524" t="s">
        <v>1222</v>
      </c>
      <c r="E586" s="427"/>
      <c r="F586" s="521"/>
      <c r="G586" s="522">
        <v>-240</v>
      </c>
    </row>
    <row r="587" spans="1:7" s="448" customFormat="1">
      <c r="A587" s="516" t="s">
        <v>1955</v>
      </c>
      <c r="B587" s="517" t="s">
        <v>1265</v>
      </c>
      <c r="C587" s="528" t="s">
        <v>1200</v>
      </c>
      <c r="D587" s="524" t="s">
        <v>1219</v>
      </c>
      <c r="E587" s="427"/>
      <c r="F587" s="521"/>
      <c r="G587" s="522">
        <v>-252</v>
      </c>
    </row>
    <row r="588" spans="1:7" s="448" customFormat="1" ht="34.5">
      <c r="A588" s="516" t="s">
        <v>1956</v>
      </c>
      <c r="B588" s="517" t="s">
        <v>1957</v>
      </c>
      <c r="C588" s="523" t="s">
        <v>1200</v>
      </c>
      <c r="D588" s="524" t="s">
        <v>1222</v>
      </c>
      <c r="E588" s="427"/>
      <c r="F588" s="521"/>
      <c r="G588" s="522">
        <v>-12.63</v>
      </c>
    </row>
    <row r="589" spans="1:7" s="448" customFormat="1">
      <c r="A589" s="516" t="s">
        <v>1958</v>
      </c>
      <c r="B589" s="517" t="s">
        <v>1959</v>
      </c>
      <c r="C589" s="528" t="s">
        <v>1200</v>
      </c>
      <c r="D589" s="524" t="s">
        <v>1222</v>
      </c>
      <c r="E589" s="427"/>
      <c r="F589" s="521"/>
      <c r="G589" s="522">
        <v>-129</v>
      </c>
    </row>
    <row r="590" spans="1:7" s="448" customFormat="1">
      <c r="A590" s="516" t="s">
        <v>1960</v>
      </c>
      <c r="B590" s="517" t="s">
        <v>1833</v>
      </c>
      <c r="C590" s="528" t="s">
        <v>1200</v>
      </c>
      <c r="D590" s="524" t="s">
        <v>1222</v>
      </c>
      <c r="E590" s="427"/>
      <c r="F590" s="521"/>
      <c r="G590" s="522">
        <v>-20</v>
      </c>
    </row>
    <row r="591" spans="1:7" s="448" customFormat="1">
      <c r="A591" s="516" t="s">
        <v>1961</v>
      </c>
      <c r="B591" s="517" t="s">
        <v>1950</v>
      </c>
      <c r="C591" s="528" t="s">
        <v>1200</v>
      </c>
      <c r="D591" s="524" t="s">
        <v>1222</v>
      </c>
      <c r="E591" s="427"/>
      <c r="F591" s="521"/>
      <c r="G591" s="522">
        <v>-240</v>
      </c>
    </row>
    <row r="592" spans="1:7" s="448" customFormat="1">
      <c r="A592" s="516" t="s">
        <v>1962</v>
      </c>
      <c r="B592" s="517" t="s">
        <v>1536</v>
      </c>
      <c r="C592" s="528" t="s">
        <v>1200</v>
      </c>
      <c r="D592" s="524" t="s">
        <v>1272</v>
      </c>
      <c r="E592" s="427"/>
      <c r="F592" s="521"/>
      <c r="G592" s="522">
        <v>-11.9</v>
      </c>
    </row>
    <row r="593" spans="1:7" s="448" customFormat="1">
      <c r="A593" s="516" t="s">
        <v>1963</v>
      </c>
      <c r="B593" s="517" t="s">
        <v>1964</v>
      </c>
      <c r="C593" s="528" t="s">
        <v>1200</v>
      </c>
      <c r="D593" s="524" t="s">
        <v>1222</v>
      </c>
      <c r="E593" s="427"/>
      <c r="F593" s="521"/>
      <c r="G593" s="522">
        <v>-368.4</v>
      </c>
    </row>
    <row r="594" spans="1:7" s="448" customFormat="1">
      <c r="A594" s="516" t="s">
        <v>1965</v>
      </c>
      <c r="B594" s="517" t="s">
        <v>1966</v>
      </c>
      <c r="C594" s="528" t="s">
        <v>1200</v>
      </c>
      <c r="D594" s="524" t="s">
        <v>1219</v>
      </c>
      <c r="E594" s="427"/>
      <c r="F594" s="521"/>
      <c r="G594" s="522">
        <v>-107</v>
      </c>
    </row>
    <row r="595" spans="1:7" s="448" customFormat="1">
      <c r="A595" s="516" t="s">
        <v>1967</v>
      </c>
      <c r="B595" s="517" t="s">
        <v>1294</v>
      </c>
      <c r="C595" s="528" t="s">
        <v>1200</v>
      </c>
      <c r="D595" s="524" t="s">
        <v>1222</v>
      </c>
      <c r="E595" s="427"/>
      <c r="F595" s="521"/>
      <c r="G595" s="522">
        <v>-61.8</v>
      </c>
    </row>
    <row r="596" spans="1:7" s="448" customFormat="1">
      <c r="A596" s="516" t="s">
        <v>1968</v>
      </c>
      <c r="B596" s="517" t="s">
        <v>1265</v>
      </c>
      <c r="C596" s="528" t="s">
        <v>1200</v>
      </c>
      <c r="D596" s="524" t="s">
        <v>1219</v>
      </c>
      <c r="E596" s="427"/>
      <c r="F596" s="521"/>
      <c r="G596" s="522">
        <v>-1633.6</v>
      </c>
    </row>
    <row r="597" spans="1:7" s="448" customFormat="1">
      <c r="A597" s="526" t="s">
        <v>1969</v>
      </c>
      <c r="B597" s="527" t="s">
        <v>1279</v>
      </c>
      <c r="C597" s="528" t="s">
        <v>1200</v>
      </c>
      <c r="D597" s="529" t="s">
        <v>1222</v>
      </c>
      <c r="E597" s="534"/>
      <c r="F597" s="531"/>
      <c r="G597" s="532">
        <v>-11.3757</v>
      </c>
    </row>
    <row r="598" spans="1:7" s="448" customFormat="1">
      <c r="A598" s="169" t="s">
        <v>1970</v>
      </c>
      <c r="B598" s="547" t="s">
        <v>940</v>
      </c>
      <c r="C598" s="547"/>
      <c r="D598" s="547"/>
      <c r="E598" s="547"/>
      <c r="F598" s="514"/>
      <c r="G598" s="503">
        <f>+G599</f>
        <v>-15723.779999999999</v>
      </c>
    </row>
    <row r="599" spans="1:7" s="448" customFormat="1">
      <c r="A599" s="180"/>
      <c r="B599" s="427" t="s">
        <v>1216</v>
      </c>
      <c r="C599" s="537"/>
      <c r="D599" s="537"/>
      <c r="E599" s="171"/>
      <c r="F599" s="515"/>
      <c r="G599" s="444">
        <f>SUM(G600:G678)</f>
        <v>-15723.779999999999</v>
      </c>
    </row>
    <row r="600" spans="1:7" s="448" customFormat="1">
      <c r="A600" s="180" t="s">
        <v>1971</v>
      </c>
      <c r="B600" s="171" t="s">
        <v>1675</v>
      </c>
      <c r="C600" s="180" t="s">
        <v>1200</v>
      </c>
      <c r="D600" s="180" t="s">
        <v>1225</v>
      </c>
      <c r="E600" s="544"/>
      <c r="F600" s="545"/>
      <c r="G600" s="546">
        <v>-13.1</v>
      </c>
    </row>
    <row r="601" spans="1:7" s="448" customFormat="1">
      <c r="A601" s="180" t="s">
        <v>1972</v>
      </c>
      <c r="B601" s="171" t="s">
        <v>1450</v>
      </c>
      <c r="C601" s="180" t="s">
        <v>1200</v>
      </c>
      <c r="D601" s="180" t="s">
        <v>1222</v>
      </c>
      <c r="E601" s="544"/>
      <c r="F601" s="545"/>
      <c r="G601" s="546">
        <v>-13.2</v>
      </c>
    </row>
    <row r="602" spans="1:7" s="448" customFormat="1">
      <c r="A602" s="180" t="s">
        <v>1973</v>
      </c>
      <c r="B602" s="171" t="s">
        <v>1450</v>
      </c>
      <c r="C602" s="180" t="s">
        <v>1200</v>
      </c>
      <c r="D602" s="180" t="s">
        <v>1222</v>
      </c>
      <c r="E602" s="544"/>
      <c r="F602" s="545"/>
      <c r="G602" s="546">
        <v>-15.144</v>
      </c>
    </row>
    <row r="603" spans="1:7" s="448" customFormat="1">
      <c r="A603" s="180" t="s">
        <v>1974</v>
      </c>
      <c r="B603" s="171" t="s">
        <v>1450</v>
      </c>
      <c r="C603" s="180" t="s">
        <v>1200</v>
      </c>
      <c r="D603" s="180" t="s">
        <v>1222</v>
      </c>
      <c r="E603" s="544"/>
      <c r="F603" s="545"/>
      <c r="G603" s="546">
        <v>-11.499000000000001</v>
      </c>
    </row>
    <row r="604" spans="1:7" s="448" customFormat="1">
      <c r="A604" s="180" t="s">
        <v>1975</v>
      </c>
      <c r="B604" s="171" t="s">
        <v>1450</v>
      </c>
      <c r="C604" s="180" t="s">
        <v>1200</v>
      </c>
      <c r="D604" s="180" t="s">
        <v>1222</v>
      </c>
      <c r="E604" s="544"/>
      <c r="F604" s="545"/>
      <c r="G604" s="546">
        <v>-17.399999999999999</v>
      </c>
    </row>
    <row r="605" spans="1:7" s="448" customFormat="1">
      <c r="A605" s="180" t="s">
        <v>1976</v>
      </c>
      <c r="B605" s="171" t="s">
        <v>1977</v>
      </c>
      <c r="C605" s="180" t="s">
        <v>1200</v>
      </c>
      <c r="D605" s="180" t="s">
        <v>1225</v>
      </c>
      <c r="E605" s="544"/>
      <c r="F605" s="545"/>
      <c r="G605" s="546">
        <v>-15.28</v>
      </c>
    </row>
    <row r="606" spans="1:7" s="448" customFormat="1">
      <c r="A606" s="180" t="s">
        <v>1978</v>
      </c>
      <c r="B606" s="171" t="s">
        <v>1224</v>
      </c>
      <c r="C606" s="180" t="s">
        <v>1200</v>
      </c>
      <c r="D606" s="180" t="s">
        <v>1225</v>
      </c>
      <c r="E606" s="544"/>
      <c r="F606" s="545"/>
      <c r="G606" s="546">
        <v>-3934.36</v>
      </c>
    </row>
    <row r="607" spans="1:7" s="448" customFormat="1">
      <c r="A607" s="180" t="s">
        <v>1979</v>
      </c>
      <c r="B607" s="171" t="s">
        <v>1678</v>
      </c>
      <c r="C607" s="180" t="s">
        <v>1200</v>
      </c>
      <c r="D607" s="180" t="s">
        <v>1225</v>
      </c>
      <c r="E607" s="544"/>
      <c r="F607" s="545"/>
      <c r="G607" s="546">
        <v>-219</v>
      </c>
    </row>
    <row r="608" spans="1:7" s="448" customFormat="1">
      <c r="A608" s="180" t="s">
        <v>1980</v>
      </c>
      <c r="B608" s="171" t="s">
        <v>1218</v>
      </c>
      <c r="C608" s="180" t="s">
        <v>1200</v>
      </c>
      <c r="D608" s="180" t="s">
        <v>1225</v>
      </c>
      <c r="E608" s="544"/>
      <c r="F608" s="545"/>
      <c r="G608" s="546">
        <v>-30</v>
      </c>
    </row>
    <row r="609" spans="1:7" s="448" customFormat="1" ht="86.25">
      <c r="A609" s="180" t="s">
        <v>1981</v>
      </c>
      <c r="B609" s="171" t="s">
        <v>1763</v>
      </c>
      <c r="C609" s="180" t="s">
        <v>1200</v>
      </c>
      <c r="D609" s="180" t="s">
        <v>1225</v>
      </c>
      <c r="E609" s="544"/>
      <c r="F609" s="545"/>
      <c r="G609" s="546">
        <v>-366.6</v>
      </c>
    </row>
    <row r="610" spans="1:7" s="448" customFormat="1">
      <c r="A610" s="180" t="s">
        <v>1982</v>
      </c>
      <c r="B610" s="171" t="s">
        <v>1218</v>
      </c>
      <c r="C610" s="180" t="s">
        <v>1200</v>
      </c>
      <c r="D610" s="180" t="s">
        <v>1225</v>
      </c>
      <c r="E610" s="544"/>
      <c r="F610" s="545"/>
      <c r="G610" s="546">
        <v>-98.6</v>
      </c>
    </row>
    <row r="611" spans="1:7" s="448" customFormat="1">
      <c r="A611" s="180" t="s">
        <v>1983</v>
      </c>
      <c r="B611" s="171" t="s">
        <v>1984</v>
      </c>
      <c r="C611" s="180" t="s">
        <v>1200</v>
      </c>
      <c r="D611" s="180" t="s">
        <v>1222</v>
      </c>
      <c r="E611" s="544"/>
      <c r="F611" s="545"/>
      <c r="G611" s="546">
        <v>-60</v>
      </c>
    </row>
    <row r="612" spans="1:7" s="448" customFormat="1">
      <c r="A612" s="180" t="s">
        <v>1985</v>
      </c>
      <c r="B612" s="171" t="s">
        <v>1986</v>
      </c>
      <c r="C612" s="180" t="s">
        <v>1200</v>
      </c>
      <c r="D612" s="180" t="s">
        <v>1222</v>
      </c>
      <c r="E612" s="544"/>
      <c r="F612" s="545"/>
      <c r="G612" s="546">
        <v>-482.88</v>
      </c>
    </row>
    <row r="613" spans="1:7" s="448" customFormat="1">
      <c r="A613" s="180" t="s">
        <v>1987</v>
      </c>
      <c r="B613" s="171" t="s">
        <v>1986</v>
      </c>
      <c r="C613" s="180" t="s">
        <v>1200</v>
      </c>
      <c r="D613" s="180" t="s">
        <v>1222</v>
      </c>
      <c r="E613" s="544"/>
      <c r="F613" s="545"/>
      <c r="G613" s="546">
        <v>-40.99</v>
      </c>
    </row>
    <row r="614" spans="1:7" s="448" customFormat="1">
      <c r="A614" s="180" t="s">
        <v>1988</v>
      </c>
      <c r="B614" s="171" t="s">
        <v>1894</v>
      </c>
      <c r="C614" s="180" t="s">
        <v>1200</v>
      </c>
      <c r="D614" s="180" t="s">
        <v>1222</v>
      </c>
      <c r="E614" s="544"/>
      <c r="F614" s="545"/>
      <c r="G614" s="546">
        <v>-52.5</v>
      </c>
    </row>
    <row r="615" spans="1:7" s="448" customFormat="1">
      <c r="A615" s="180" t="s">
        <v>1989</v>
      </c>
      <c r="B615" s="171" t="s">
        <v>1990</v>
      </c>
      <c r="C615" s="180" t="s">
        <v>1200</v>
      </c>
      <c r="D615" s="180" t="s">
        <v>1256</v>
      </c>
      <c r="E615" s="544"/>
      <c r="F615" s="545"/>
      <c r="G615" s="546">
        <v>-37.5</v>
      </c>
    </row>
    <row r="616" spans="1:7" s="448" customFormat="1">
      <c r="A616" s="180" t="s">
        <v>1991</v>
      </c>
      <c r="B616" s="171" t="s">
        <v>1907</v>
      </c>
      <c r="C616" s="180" t="s">
        <v>1200</v>
      </c>
      <c r="D616" s="180" t="s">
        <v>1222</v>
      </c>
      <c r="E616" s="544"/>
      <c r="F616" s="545"/>
      <c r="G616" s="546">
        <v>-30.51</v>
      </c>
    </row>
    <row r="617" spans="1:7" s="448" customFormat="1">
      <c r="A617" s="180" t="s">
        <v>1992</v>
      </c>
      <c r="B617" s="171" t="s">
        <v>1993</v>
      </c>
      <c r="C617" s="180" t="s">
        <v>1200</v>
      </c>
      <c r="D617" s="180" t="s">
        <v>1222</v>
      </c>
      <c r="E617" s="544"/>
      <c r="F617" s="545"/>
      <c r="G617" s="546">
        <v>-1000</v>
      </c>
    </row>
    <row r="618" spans="1:7" s="448" customFormat="1">
      <c r="A618" s="180" t="s">
        <v>1994</v>
      </c>
      <c r="B618" s="171" t="s">
        <v>1993</v>
      </c>
      <c r="C618" s="180" t="s">
        <v>1200</v>
      </c>
      <c r="D618" s="180" t="s">
        <v>1222</v>
      </c>
      <c r="E618" s="544"/>
      <c r="F618" s="545"/>
      <c r="G618" s="546">
        <v>-1605.6</v>
      </c>
    </row>
    <row r="619" spans="1:7" s="448" customFormat="1">
      <c r="A619" s="180" t="s">
        <v>1995</v>
      </c>
      <c r="B619" s="171" t="s">
        <v>1996</v>
      </c>
      <c r="C619" s="180" t="s">
        <v>1200</v>
      </c>
      <c r="D619" s="180" t="s">
        <v>1310</v>
      </c>
      <c r="E619" s="544"/>
      <c r="F619" s="545"/>
      <c r="G619" s="546">
        <v>-3067.96</v>
      </c>
    </row>
    <row r="620" spans="1:7" s="448" customFormat="1">
      <c r="A620" s="180" t="s">
        <v>1997</v>
      </c>
      <c r="B620" s="171" t="s">
        <v>1919</v>
      </c>
      <c r="C620" s="180" t="s">
        <v>1200</v>
      </c>
      <c r="D620" s="180" t="s">
        <v>1222</v>
      </c>
      <c r="E620" s="544"/>
      <c r="F620" s="545"/>
      <c r="G620" s="546">
        <v>-139.5</v>
      </c>
    </row>
    <row r="621" spans="1:7" s="448" customFormat="1">
      <c r="A621" s="180" t="s">
        <v>1998</v>
      </c>
      <c r="B621" s="171" t="s">
        <v>1686</v>
      </c>
      <c r="C621" s="180" t="s">
        <v>1200</v>
      </c>
      <c r="D621" s="180" t="s">
        <v>1222</v>
      </c>
      <c r="E621" s="544"/>
      <c r="F621" s="545"/>
      <c r="G621" s="546">
        <v>-95.38</v>
      </c>
    </row>
    <row r="622" spans="1:7" s="448" customFormat="1">
      <c r="A622" s="180" t="s">
        <v>1999</v>
      </c>
      <c r="B622" s="171" t="s">
        <v>1919</v>
      </c>
      <c r="C622" s="180" t="s">
        <v>1200</v>
      </c>
      <c r="D622" s="180" t="s">
        <v>1222</v>
      </c>
      <c r="E622" s="544"/>
      <c r="F622" s="545"/>
      <c r="G622" s="546">
        <v>-1093.2</v>
      </c>
    </row>
    <row r="623" spans="1:7" s="448" customFormat="1">
      <c r="A623" s="180" t="s">
        <v>2000</v>
      </c>
      <c r="B623" s="171" t="s">
        <v>1265</v>
      </c>
      <c r="C623" s="180" t="s">
        <v>1200</v>
      </c>
      <c r="D623" s="180" t="s">
        <v>1219</v>
      </c>
      <c r="E623" s="544"/>
      <c r="F623" s="545"/>
      <c r="G623" s="546">
        <v>-568.79999999999995</v>
      </c>
    </row>
    <row r="624" spans="1:7" s="448" customFormat="1">
      <c r="A624" s="180" t="s">
        <v>2001</v>
      </c>
      <c r="B624" s="171" t="s">
        <v>2002</v>
      </c>
      <c r="C624" s="180" t="s">
        <v>1200</v>
      </c>
      <c r="D624" s="180" t="s">
        <v>1222</v>
      </c>
      <c r="E624" s="544"/>
      <c r="F624" s="545"/>
      <c r="G624" s="546">
        <v>-168</v>
      </c>
    </row>
    <row r="625" spans="1:7" s="448" customFormat="1">
      <c r="A625" s="180" t="s">
        <v>2003</v>
      </c>
      <c r="B625" s="171" t="s">
        <v>1688</v>
      </c>
      <c r="C625" s="180" t="s">
        <v>1200</v>
      </c>
      <c r="D625" s="180" t="s">
        <v>1222</v>
      </c>
      <c r="E625" s="544"/>
      <c r="F625" s="545"/>
      <c r="G625" s="546">
        <v>-84</v>
      </c>
    </row>
    <row r="626" spans="1:7" s="448" customFormat="1">
      <c r="A626" s="180" t="s">
        <v>2004</v>
      </c>
      <c r="B626" s="171" t="s">
        <v>1688</v>
      </c>
      <c r="C626" s="180" t="s">
        <v>1200</v>
      </c>
      <c r="D626" s="180" t="s">
        <v>1222</v>
      </c>
      <c r="E626" s="544"/>
      <c r="F626" s="545"/>
      <c r="G626" s="546">
        <v>-84</v>
      </c>
    </row>
    <row r="627" spans="1:7" s="448" customFormat="1">
      <c r="A627" s="180" t="s">
        <v>2005</v>
      </c>
      <c r="B627" s="171" t="s">
        <v>2006</v>
      </c>
      <c r="C627" s="180" t="s">
        <v>1200</v>
      </c>
      <c r="D627" s="180" t="s">
        <v>1256</v>
      </c>
      <c r="E627" s="544"/>
      <c r="F627" s="545"/>
      <c r="G627" s="546">
        <v>-20.79</v>
      </c>
    </row>
    <row r="628" spans="1:7" s="448" customFormat="1">
      <c r="A628" s="180" t="s">
        <v>2007</v>
      </c>
      <c r="B628" s="171" t="s">
        <v>2008</v>
      </c>
      <c r="C628" s="180" t="s">
        <v>1200</v>
      </c>
      <c r="D628" s="180" t="s">
        <v>1222</v>
      </c>
      <c r="E628" s="544"/>
      <c r="F628" s="545"/>
      <c r="G628" s="546">
        <v>-30.8</v>
      </c>
    </row>
    <row r="629" spans="1:7" s="448" customFormat="1">
      <c r="A629" s="180" t="s">
        <v>2009</v>
      </c>
      <c r="B629" s="171" t="s">
        <v>2010</v>
      </c>
      <c r="C629" s="180" t="s">
        <v>1200</v>
      </c>
      <c r="D629" s="180" t="s">
        <v>1256</v>
      </c>
      <c r="E629" s="544"/>
      <c r="F629" s="545"/>
      <c r="G629" s="546">
        <v>-24.74</v>
      </c>
    </row>
    <row r="630" spans="1:7" s="448" customFormat="1">
      <c r="A630" s="180" t="s">
        <v>2011</v>
      </c>
      <c r="B630" s="171" t="s">
        <v>2012</v>
      </c>
      <c r="C630" s="180" t="s">
        <v>1200</v>
      </c>
      <c r="D630" s="180" t="s">
        <v>1222</v>
      </c>
      <c r="E630" s="544"/>
      <c r="F630" s="545"/>
      <c r="G630" s="546">
        <v>-44</v>
      </c>
    </row>
    <row r="631" spans="1:7" s="448" customFormat="1">
      <c r="A631" s="180" t="s">
        <v>2013</v>
      </c>
      <c r="B631" s="171" t="s">
        <v>2014</v>
      </c>
      <c r="C631" s="180" t="s">
        <v>1200</v>
      </c>
      <c r="D631" s="180" t="s">
        <v>1222</v>
      </c>
      <c r="E631" s="544"/>
      <c r="F631" s="545"/>
      <c r="G631" s="546">
        <v>-240</v>
      </c>
    </row>
    <row r="632" spans="1:7" s="448" customFormat="1">
      <c r="A632" s="180" t="s">
        <v>2015</v>
      </c>
      <c r="B632" s="171" t="s">
        <v>1621</v>
      </c>
      <c r="C632" s="180" t="s">
        <v>1200</v>
      </c>
      <c r="D632" s="180" t="s">
        <v>1222</v>
      </c>
      <c r="E632" s="544"/>
      <c r="F632" s="545"/>
      <c r="G632" s="546">
        <v>-120.88</v>
      </c>
    </row>
    <row r="633" spans="1:7" s="448" customFormat="1">
      <c r="A633" s="180" t="s">
        <v>2016</v>
      </c>
      <c r="B633" s="171" t="s">
        <v>2017</v>
      </c>
      <c r="C633" s="180" t="s">
        <v>1200</v>
      </c>
      <c r="D633" s="180" t="s">
        <v>1222</v>
      </c>
      <c r="E633" s="544"/>
      <c r="F633" s="545"/>
      <c r="G633" s="546">
        <v>-395</v>
      </c>
    </row>
    <row r="634" spans="1:7" s="448" customFormat="1">
      <c r="A634" s="180" t="s">
        <v>2018</v>
      </c>
      <c r="B634" s="171" t="s">
        <v>2019</v>
      </c>
      <c r="C634" s="180" t="s">
        <v>1200</v>
      </c>
      <c r="D634" s="180" t="s">
        <v>1222</v>
      </c>
      <c r="E634" s="544"/>
      <c r="F634" s="545"/>
      <c r="G634" s="546">
        <v>-39.869999999999997</v>
      </c>
    </row>
    <row r="635" spans="1:7" s="448" customFormat="1">
      <c r="A635" s="180" t="s">
        <v>2020</v>
      </c>
      <c r="B635" s="171" t="s">
        <v>2021</v>
      </c>
      <c r="C635" s="180" t="s">
        <v>1200</v>
      </c>
      <c r="D635" s="180" t="s">
        <v>1222</v>
      </c>
      <c r="E635" s="544"/>
      <c r="F635" s="545"/>
      <c r="G635" s="546">
        <v>-11.423</v>
      </c>
    </row>
    <row r="636" spans="1:7" s="448" customFormat="1">
      <c r="A636" s="180" t="s">
        <v>2022</v>
      </c>
      <c r="B636" s="171" t="s">
        <v>2023</v>
      </c>
      <c r="C636" s="180" t="s">
        <v>1200</v>
      </c>
      <c r="D636" s="180" t="s">
        <v>1222</v>
      </c>
      <c r="E636" s="544"/>
      <c r="F636" s="545"/>
      <c r="G636" s="546">
        <v>-19.399999999999999</v>
      </c>
    </row>
    <row r="637" spans="1:7" s="448" customFormat="1">
      <c r="A637" s="180" t="s">
        <v>2024</v>
      </c>
      <c r="B637" s="171" t="s">
        <v>2025</v>
      </c>
      <c r="C637" s="180" t="s">
        <v>1200</v>
      </c>
      <c r="D637" s="180" t="s">
        <v>1222</v>
      </c>
      <c r="E637" s="544"/>
      <c r="F637" s="545"/>
      <c r="G637" s="546">
        <v>-27</v>
      </c>
    </row>
    <row r="638" spans="1:7" s="448" customFormat="1">
      <c r="A638" s="180" t="s">
        <v>2026</v>
      </c>
      <c r="B638" s="171" t="s">
        <v>1716</v>
      </c>
      <c r="C638" s="180" t="s">
        <v>1200</v>
      </c>
      <c r="D638" s="180" t="s">
        <v>1222</v>
      </c>
      <c r="E638" s="544"/>
      <c r="F638" s="545"/>
      <c r="G638" s="546">
        <v>-73.400000000000006</v>
      </c>
    </row>
    <row r="639" spans="1:7" s="448" customFormat="1">
      <c r="A639" s="180" t="s">
        <v>2027</v>
      </c>
      <c r="B639" s="171" t="s">
        <v>1725</v>
      </c>
      <c r="C639" s="180" t="s">
        <v>1200</v>
      </c>
      <c r="D639" s="180" t="s">
        <v>1222</v>
      </c>
      <c r="E639" s="544"/>
      <c r="F639" s="545"/>
      <c r="G639" s="546">
        <v>-95.183999999999997</v>
      </c>
    </row>
    <row r="640" spans="1:7" s="448" customFormat="1">
      <c r="A640" s="180" t="s">
        <v>2028</v>
      </c>
      <c r="B640" s="171" t="s">
        <v>1333</v>
      </c>
      <c r="C640" s="180" t="s">
        <v>1200</v>
      </c>
      <c r="D640" s="180" t="s">
        <v>1222</v>
      </c>
      <c r="E640" s="544"/>
      <c r="F640" s="545"/>
      <c r="G640" s="546">
        <v>-45.6</v>
      </c>
    </row>
    <row r="641" spans="1:7" s="448" customFormat="1">
      <c r="A641" s="180" t="s">
        <v>2029</v>
      </c>
      <c r="B641" s="171" t="s">
        <v>2030</v>
      </c>
      <c r="C641" s="180" t="s">
        <v>1200</v>
      </c>
      <c r="D641" s="180" t="s">
        <v>1222</v>
      </c>
      <c r="E641" s="544"/>
      <c r="F641" s="545"/>
      <c r="G641" s="546">
        <v>-53.6</v>
      </c>
    </row>
    <row r="642" spans="1:7" s="448" customFormat="1">
      <c r="A642" s="180" t="s">
        <v>2031</v>
      </c>
      <c r="B642" s="171" t="s">
        <v>1543</v>
      </c>
      <c r="C642" s="180" t="s">
        <v>1200</v>
      </c>
      <c r="D642" s="180" t="s">
        <v>1225</v>
      </c>
      <c r="E642" s="544"/>
      <c r="F642" s="545"/>
      <c r="G642" s="546">
        <v>-105.48</v>
      </c>
    </row>
    <row r="643" spans="1:7" s="448" customFormat="1">
      <c r="A643" s="180" t="s">
        <v>2032</v>
      </c>
      <c r="B643" s="171" t="s">
        <v>1841</v>
      </c>
      <c r="C643" s="180" t="s">
        <v>1200</v>
      </c>
      <c r="D643" s="180" t="s">
        <v>1225</v>
      </c>
      <c r="E643" s="544"/>
      <c r="F643" s="545"/>
      <c r="G643" s="546">
        <v>-23.4</v>
      </c>
    </row>
    <row r="644" spans="1:7" s="448" customFormat="1">
      <c r="A644" s="180" t="s">
        <v>2033</v>
      </c>
      <c r="B644" s="171" t="s">
        <v>2034</v>
      </c>
      <c r="C644" s="180" t="s">
        <v>1200</v>
      </c>
      <c r="D644" s="180" t="s">
        <v>1222</v>
      </c>
      <c r="E644" s="544"/>
      <c r="F644" s="545"/>
      <c r="G644" s="546">
        <v>-11.1</v>
      </c>
    </row>
    <row r="645" spans="1:7" s="448" customFormat="1">
      <c r="A645" s="180" t="s">
        <v>2035</v>
      </c>
      <c r="B645" s="171" t="s">
        <v>2036</v>
      </c>
      <c r="C645" s="180" t="s">
        <v>1200</v>
      </c>
      <c r="D645" s="180" t="s">
        <v>1219</v>
      </c>
      <c r="E645" s="544"/>
      <c r="F645" s="545"/>
      <c r="G645" s="546">
        <v>-28.56</v>
      </c>
    </row>
    <row r="646" spans="1:7" s="448" customFormat="1">
      <c r="A646" s="180" t="s">
        <v>2037</v>
      </c>
      <c r="B646" s="171" t="s">
        <v>1307</v>
      </c>
      <c r="C646" s="180" t="s">
        <v>1200</v>
      </c>
      <c r="D646" s="180" t="s">
        <v>1222</v>
      </c>
      <c r="E646" s="544"/>
      <c r="F646" s="545"/>
      <c r="G646" s="546">
        <v>-98.4</v>
      </c>
    </row>
    <row r="647" spans="1:7" s="448" customFormat="1">
      <c r="A647" s="180" t="s">
        <v>2038</v>
      </c>
      <c r="B647" s="171" t="s">
        <v>2039</v>
      </c>
      <c r="C647" s="180" t="s">
        <v>1200</v>
      </c>
      <c r="D647" s="180" t="s">
        <v>1222</v>
      </c>
      <c r="E647" s="544"/>
      <c r="F647" s="545"/>
      <c r="G647" s="546">
        <v>-12</v>
      </c>
    </row>
    <row r="648" spans="1:7" s="448" customFormat="1">
      <c r="A648" s="180" t="s">
        <v>2040</v>
      </c>
      <c r="B648" s="171" t="s">
        <v>2041</v>
      </c>
      <c r="C648" s="180" t="s">
        <v>1200</v>
      </c>
      <c r="D648" s="180" t="s">
        <v>1222</v>
      </c>
      <c r="E648" s="544"/>
      <c r="F648" s="545"/>
      <c r="G648" s="546">
        <v>-16.8</v>
      </c>
    </row>
    <row r="649" spans="1:7" s="448" customFormat="1">
      <c r="A649" s="180" t="s">
        <v>2042</v>
      </c>
      <c r="B649" s="171" t="s">
        <v>1316</v>
      </c>
      <c r="C649" s="180" t="s">
        <v>1200</v>
      </c>
      <c r="D649" s="180" t="s">
        <v>1222</v>
      </c>
      <c r="E649" s="544"/>
      <c r="F649" s="545"/>
      <c r="G649" s="546">
        <v>-23.6</v>
      </c>
    </row>
    <row r="650" spans="1:7" s="448" customFormat="1">
      <c r="A650" s="180" t="s">
        <v>2043</v>
      </c>
      <c r="B650" s="171" t="s">
        <v>2044</v>
      </c>
      <c r="C650" s="180" t="s">
        <v>1200</v>
      </c>
      <c r="D650" s="180" t="s">
        <v>1222</v>
      </c>
      <c r="E650" s="544"/>
      <c r="F650" s="545"/>
      <c r="G650" s="546">
        <v>-24.12</v>
      </c>
    </row>
    <row r="651" spans="1:7" s="448" customFormat="1">
      <c r="A651" s="180" t="s">
        <v>2045</v>
      </c>
      <c r="B651" s="171" t="s">
        <v>2046</v>
      </c>
      <c r="C651" s="180" t="s">
        <v>1200</v>
      </c>
      <c r="D651" s="180" t="s">
        <v>1222</v>
      </c>
      <c r="E651" s="544"/>
      <c r="F651" s="545"/>
      <c r="G651" s="546">
        <v>-56.4</v>
      </c>
    </row>
    <row r="652" spans="1:7" s="448" customFormat="1">
      <c r="A652" s="180" t="s">
        <v>2047</v>
      </c>
      <c r="B652" s="171" t="s">
        <v>2048</v>
      </c>
      <c r="C652" s="180" t="s">
        <v>1200</v>
      </c>
      <c r="D652" s="180" t="s">
        <v>2049</v>
      </c>
      <c r="E652" s="544"/>
      <c r="F652" s="545"/>
      <c r="G652" s="546">
        <v>-20.149999999999999</v>
      </c>
    </row>
    <row r="653" spans="1:7" s="448" customFormat="1">
      <c r="A653" s="180" t="s">
        <v>2050</v>
      </c>
      <c r="B653" s="171" t="s">
        <v>2051</v>
      </c>
      <c r="C653" s="180" t="s">
        <v>1200</v>
      </c>
      <c r="D653" s="180" t="s">
        <v>1222</v>
      </c>
      <c r="E653" s="544"/>
      <c r="F653" s="545"/>
      <c r="G653" s="546">
        <v>-26.1</v>
      </c>
    </row>
    <row r="654" spans="1:7" s="448" customFormat="1">
      <c r="A654" s="180" t="s">
        <v>2052</v>
      </c>
      <c r="B654" s="171" t="s">
        <v>2053</v>
      </c>
      <c r="C654" s="180" t="s">
        <v>1200</v>
      </c>
      <c r="D654" s="180" t="s">
        <v>1222</v>
      </c>
      <c r="E654" s="544"/>
      <c r="F654" s="545"/>
      <c r="G654" s="546">
        <v>-19</v>
      </c>
    </row>
    <row r="655" spans="1:7" s="448" customFormat="1">
      <c r="A655" s="180" t="s">
        <v>2054</v>
      </c>
      <c r="B655" s="171" t="s">
        <v>2055</v>
      </c>
      <c r="C655" s="180" t="s">
        <v>1200</v>
      </c>
      <c r="D655" s="180" t="s">
        <v>1222</v>
      </c>
      <c r="E655" s="544"/>
      <c r="F655" s="545"/>
      <c r="G655" s="546">
        <v>-31.6</v>
      </c>
    </row>
    <row r="656" spans="1:7" s="448" customFormat="1">
      <c r="A656" s="180" t="s">
        <v>1707</v>
      </c>
      <c r="B656" s="171" t="s">
        <v>1316</v>
      </c>
      <c r="C656" s="180" t="s">
        <v>1200</v>
      </c>
      <c r="D656" s="180" t="s">
        <v>1222</v>
      </c>
      <c r="E656" s="544"/>
      <c r="F656" s="545"/>
      <c r="G656" s="546">
        <v>-14.2</v>
      </c>
    </row>
    <row r="657" spans="1:7" s="448" customFormat="1">
      <c r="A657" s="180" t="s">
        <v>2056</v>
      </c>
      <c r="B657" s="171" t="s">
        <v>2057</v>
      </c>
      <c r="C657" s="180" t="s">
        <v>1200</v>
      </c>
      <c r="D657" s="180" t="s">
        <v>1222</v>
      </c>
      <c r="E657" s="544"/>
      <c r="F657" s="545"/>
      <c r="G657" s="546">
        <v>-48.5</v>
      </c>
    </row>
    <row r="658" spans="1:7" s="448" customFormat="1">
      <c r="A658" s="180" t="s">
        <v>2058</v>
      </c>
      <c r="B658" s="171" t="s">
        <v>2059</v>
      </c>
      <c r="C658" s="180" t="s">
        <v>1200</v>
      </c>
      <c r="D658" s="180" t="s">
        <v>1222</v>
      </c>
      <c r="E658" s="544"/>
      <c r="F658" s="545"/>
      <c r="G658" s="546">
        <v>-11.4</v>
      </c>
    </row>
    <row r="659" spans="1:7" s="448" customFormat="1">
      <c r="A659" s="180" t="s">
        <v>2060</v>
      </c>
      <c r="B659" s="171" t="s">
        <v>2061</v>
      </c>
      <c r="C659" s="180" t="s">
        <v>1200</v>
      </c>
      <c r="D659" s="180" t="s">
        <v>1222</v>
      </c>
      <c r="E659" s="544"/>
      <c r="F659" s="545"/>
      <c r="G659" s="546">
        <v>-28.8</v>
      </c>
    </row>
    <row r="660" spans="1:7" s="448" customFormat="1">
      <c r="A660" s="180" t="s">
        <v>2062</v>
      </c>
      <c r="B660" s="171" t="s">
        <v>2063</v>
      </c>
      <c r="C660" s="180" t="s">
        <v>1200</v>
      </c>
      <c r="D660" s="180" t="s">
        <v>1222</v>
      </c>
      <c r="E660" s="544"/>
      <c r="F660" s="545"/>
      <c r="G660" s="546">
        <v>-72</v>
      </c>
    </row>
    <row r="661" spans="1:7" s="448" customFormat="1">
      <c r="A661" s="180" t="s">
        <v>2064</v>
      </c>
      <c r="B661" s="171" t="s">
        <v>2065</v>
      </c>
      <c r="C661" s="180" t="s">
        <v>1200</v>
      </c>
      <c r="D661" s="180" t="s">
        <v>1222</v>
      </c>
      <c r="E661" s="544"/>
      <c r="F661" s="545"/>
      <c r="G661" s="546">
        <v>-12</v>
      </c>
    </row>
    <row r="662" spans="1:7" s="448" customFormat="1">
      <c r="A662" s="180" t="s">
        <v>2066</v>
      </c>
      <c r="B662" s="171" t="s">
        <v>2057</v>
      </c>
      <c r="C662" s="180" t="s">
        <v>1200</v>
      </c>
      <c r="D662" s="180" t="s">
        <v>1222</v>
      </c>
      <c r="E662" s="544"/>
      <c r="F662" s="545"/>
      <c r="G662" s="546">
        <v>-29.6</v>
      </c>
    </row>
    <row r="663" spans="1:7" s="448" customFormat="1">
      <c r="A663" s="180" t="s">
        <v>2067</v>
      </c>
      <c r="B663" s="171" t="s">
        <v>2068</v>
      </c>
      <c r="C663" s="180" t="s">
        <v>1200</v>
      </c>
      <c r="D663" s="180" t="s">
        <v>1222</v>
      </c>
      <c r="E663" s="544"/>
      <c r="F663" s="545"/>
      <c r="G663" s="546">
        <v>-52.8</v>
      </c>
    </row>
    <row r="664" spans="1:7" s="448" customFormat="1">
      <c r="A664" s="180" t="s">
        <v>2069</v>
      </c>
      <c r="B664" s="171" t="s">
        <v>2070</v>
      </c>
      <c r="C664" s="180" t="s">
        <v>1200</v>
      </c>
      <c r="D664" s="180" t="s">
        <v>1222</v>
      </c>
      <c r="E664" s="544"/>
      <c r="F664" s="545"/>
      <c r="G664" s="546">
        <v>-21.2</v>
      </c>
    </row>
    <row r="665" spans="1:7" s="448" customFormat="1">
      <c r="A665" s="180" t="s">
        <v>2071</v>
      </c>
      <c r="B665" s="171" t="s">
        <v>2072</v>
      </c>
      <c r="C665" s="180" t="s">
        <v>1200</v>
      </c>
      <c r="D665" s="180" t="s">
        <v>1523</v>
      </c>
      <c r="E665" s="544"/>
      <c r="F665" s="545"/>
      <c r="G665" s="546">
        <v>-11.7</v>
      </c>
    </row>
    <row r="666" spans="1:7" s="448" customFormat="1" ht="34.5">
      <c r="A666" s="180" t="s">
        <v>2073</v>
      </c>
      <c r="B666" s="171" t="s">
        <v>1736</v>
      </c>
      <c r="C666" s="180" t="s">
        <v>1200</v>
      </c>
      <c r="D666" s="180" t="s">
        <v>1222</v>
      </c>
      <c r="E666" s="544"/>
      <c r="F666" s="545"/>
      <c r="G666" s="546">
        <v>-3.75</v>
      </c>
    </row>
    <row r="667" spans="1:7" s="448" customFormat="1">
      <c r="A667" s="180" t="s">
        <v>2074</v>
      </c>
      <c r="B667" s="171" t="s">
        <v>1738</v>
      </c>
      <c r="C667" s="180" t="s">
        <v>1200</v>
      </c>
      <c r="D667" s="180" t="s">
        <v>1222</v>
      </c>
      <c r="E667" s="544"/>
      <c r="F667" s="545"/>
      <c r="G667" s="546">
        <v>-17.04</v>
      </c>
    </row>
    <row r="668" spans="1:7" s="448" customFormat="1">
      <c r="A668" s="180" t="s">
        <v>2075</v>
      </c>
      <c r="B668" s="171" t="s">
        <v>1738</v>
      </c>
      <c r="C668" s="180" t="s">
        <v>1200</v>
      </c>
      <c r="D668" s="180" t="s">
        <v>1222</v>
      </c>
      <c r="E668" s="544"/>
      <c r="F668" s="545"/>
      <c r="G668" s="546">
        <v>-11</v>
      </c>
    </row>
    <row r="669" spans="1:7" s="448" customFormat="1">
      <c r="A669" s="180" t="s">
        <v>2076</v>
      </c>
      <c r="B669" s="171" t="s">
        <v>2077</v>
      </c>
      <c r="C669" s="180" t="s">
        <v>1200</v>
      </c>
      <c r="D669" s="180" t="s">
        <v>1219</v>
      </c>
      <c r="E669" s="544"/>
      <c r="F669" s="545"/>
      <c r="G669" s="546">
        <v>-18.89</v>
      </c>
    </row>
    <row r="670" spans="1:7" s="448" customFormat="1">
      <c r="A670" s="180" t="s">
        <v>2078</v>
      </c>
      <c r="B670" s="171" t="s">
        <v>2079</v>
      </c>
      <c r="C670" s="180" t="s">
        <v>1200</v>
      </c>
      <c r="D670" s="180" t="s">
        <v>1222</v>
      </c>
      <c r="E670" s="544"/>
      <c r="F670" s="545"/>
      <c r="G670" s="546">
        <v>-10.5</v>
      </c>
    </row>
    <row r="671" spans="1:7" s="448" customFormat="1">
      <c r="A671" s="180" t="s">
        <v>2080</v>
      </c>
      <c r="B671" s="171" t="s">
        <v>2081</v>
      </c>
      <c r="C671" s="180" t="s">
        <v>1200</v>
      </c>
      <c r="D671" s="180" t="s">
        <v>1222</v>
      </c>
      <c r="E671" s="544"/>
      <c r="F671" s="545"/>
      <c r="G671" s="546">
        <v>-10.24</v>
      </c>
    </row>
    <row r="672" spans="1:7" s="448" customFormat="1">
      <c r="A672" s="180" t="s">
        <v>2082</v>
      </c>
      <c r="B672" s="171" t="s">
        <v>2055</v>
      </c>
      <c r="C672" s="180" t="s">
        <v>1200</v>
      </c>
      <c r="D672" s="180" t="s">
        <v>1222</v>
      </c>
      <c r="E672" s="544"/>
      <c r="F672" s="545"/>
      <c r="G672" s="546">
        <v>-12</v>
      </c>
    </row>
    <row r="673" spans="1:7" s="448" customFormat="1">
      <c r="A673" s="180" t="s">
        <v>2083</v>
      </c>
      <c r="B673" s="171" t="s">
        <v>1738</v>
      </c>
      <c r="C673" s="180" t="s">
        <v>1200</v>
      </c>
      <c r="D673" s="180" t="s">
        <v>1222</v>
      </c>
      <c r="E673" s="544"/>
      <c r="F673" s="545"/>
      <c r="G673" s="546">
        <v>-48.36</v>
      </c>
    </row>
    <row r="674" spans="1:7" s="448" customFormat="1">
      <c r="A674" s="180" t="s">
        <v>2084</v>
      </c>
      <c r="B674" s="171" t="s">
        <v>1543</v>
      </c>
      <c r="C674" s="180" t="s">
        <v>1200</v>
      </c>
      <c r="D674" s="180" t="s">
        <v>1225</v>
      </c>
      <c r="E674" s="544"/>
      <c r="F674" s="545"/>
      <c r="G674" s="546">
        <v>-38.4</v>
      </c>
    </row>
    <row r="675" spans="1:7" s="448" customFormat="1">
      <c r="A675" s="180" t="s">
        <v>2085</v>
      </c>
      <c r="B675" s="171" t="s">
        <v>2053</v>
      </c>
      <c r="C675" s="180" t="s">
        <v>1200</v>
      </c>
      <c r="D675" s="180" t="s">
        <v>1222</v>
      </c>
      <c r="E675" s="544"/>
      <c r="F675" s="545"/>
      <c r="G675" s="546">
        <v>-64</v>
      </c>
    </row>
    <row r="676" spans="1:7" s="448" customFormat="1">
      <c r="A676" s="180" t="s">
        <v>2086</v>
      </c>
      <c r="B676" s="171" t="s">
        <v>2087</v>
      </c>
      <c r="C676" s="180" t="s">
        <v>1200</v>
      </c>
      <c r="D676" s="180" t="s">
        <v>1222</v>
      </c>
      <c r="E676" s="544"/>
      <c r="F676" s="545"/>
      <c r="G676" s="546">
        <v>-22</v>
      </c>
    </row>
    <row r="677" spans="1:7" s="448" customFormat="1">
      <c r="A677" s="180" t="s">
        <v>2088</v>
      </c>
      <c r="B677" s="171" t="s">
        <v>2089</v>
      </c>
      <c r="C677" s="180" t="s">
        <v>1200</v>
      </c>
      <c r="D677" s="180" t="s">
        <v>1219</v>
      </c>
      <c r="E677" s="544"/>
      <c r="F677" s="545"/>
      <c r="G677" s="546">
        <v>-37</v>
      </c>
    </row>
    <row r="678" spans="1:7" s="448" customFormat="1" ht="34.5">
      <c r="A678" s="180" t="s">
        <v>2090</v>
      </c>
      <c r="B678" s="171" t="s">
        <v>1736</v>
      </c>
      <c r="C678" s="180" t="s">
        <v>1200</v>
      </c>
      <c r="D678" s="180" t="s">
        <v>1222</v>
      </c>
      <c r="E678" s="544"/>
      <c r="F678" s="545"/>
      <c r="G678" s="546">
        <v>-45</v>
      </c>
    </row>
    <row r="679" spans="1:7" s="448" customFormat="1">
      <c r="A679" s="169" t="s">
        <v>2091</v>
      </c>
      <c r="B679" s="547" t="s">
        <v>1122</v>
      </c>
      <c r="C679" s="547"/>
      <c r="D679" s="547"/>
      <c r="E679" s="547"/>
      <c r="F679" s="514"/>
      <c r="G679" s="503">
        <f>+G680</f>
        <v>-718736.59460000007</v>
      </c>
    </row>
    <row r="680" spans="1:7" s="448" customFormat="1">
      <c r="A680" s="149"/>
      <c r="B680" s="427" t="s">
        <v>1216</v>
      </c>
      <c r="C680" s="548"/>
      <c r="D680" s="548"/>
      <c r="E680" s="549"/>
      <c r="F680" s="549"/>
      <c r="G680" s="444">
        <f>SUM(G681:G708)</f>
        <v>-718736.59460000007</v>
      </c>
    </row>
    <row r="681" spans="1:7" s="448" customFormat="1">
      <c r="A681" s="516" t="s">
        <v>2092</v>
      </c>
      <c r="B681" s="517" t="s">
        <v>2093</v>
      </c>
      <c r="C681" s="528" t="s">
        <v>1200</v>
      </c>
      <c r="D681" s="524" t="s">
        <v>1222</v>
      </c>
      <c r="E681" s="427"/>
      <c r="F681" s="521"/>
      <c r="G681" s="522">
        <v>-39.225000000000001</v>
      </c>
    </row>
    <row r="682" spans="1:7" s="448" customFormat="1">
      <c r="A682" s="516" t="s">
        <v>2094</v>
      </c>
      <c r="B682" s="517" t="s">
        <v>2095</v>
      </c>
      <c r="C682" s="528" t="s">
        <v>1200</v>
      </c>
      <c r="D682" s="524" t="s">
        <v>1222</v>
      </c>
      <c r="E682" s="427"/>
      <c r="F682" s="521"/>
      <c r="G682" s="522">
        <v>-279.66000000000003</v>
      </c>
    </row>
    <row r="683" spans="1:7" s="448" customFormat="1">
      <c r="A683" s="516" t="s">
        <v>2096</v>
      </c>
      <c r="B683" s="517" t="s">
        <v>2097</v>
      </c>
      <c r="C683" s="528" t="s">
        <v>1200</v>
      </c>
      <c r="D683" s="524" t="s">
        <v>1222</v>
      </c>
      <c r="E683" s="427"/>
      <c r="F683" s="521"/>
      <c r="G683" s="522">
        <v>-1480</v>
      </c>
    </row>
    <row r="684" spans="1:7" s="448" customFormat="1" ht="34.5">
      <c r="A684" s="516" t="s">
        <v>2098</v>
      </c>
      <c r="B684" s="517" t="s">
        <v>2099</v>
      </c>
      <c r="C684" s="528" t="s">
        <v>1200</v>
      </c>
      <c r="D684" s="524" t="s">
        <v>1222</v>
      </c>
      <c r="E684" s="427"/>
      <c r="F684" s="521"/>
      <c r="G684" s="522">
        <v>-750</v>
      </c>
    </row>
    <row r="685" spans="1:7" s="448" customFormat="1">
      <c r="A685" s="516" t="s">
        <v>2100</v>
      </c>
      <c r="B685" s="517" t="s">
        <v>2101</v>
      </c>
      <c r="C685" s="528" t="s">
        <v>1200</v>
      </c>
      <c r="D685" s="524" t="s">
        <v>1222</v>
      </c>
      <c r="E685" s="427"/>
      <c r="F685" s="521"/>
      <c r="G685" s="522">
        <v>-74.2</v>
      </c>
    </row>
    <row r="686" spans="1:7" s="448" customFormat="1">
      <c r="A686" s="516" t="s">
        <v>2102</v>
      </c>
      <c r="B686" s="517" t="s">
        <v>2103</v>
      </c>
      <c r="C686" s="523" t="s">
        <v>2104</v>
      </c>
      <c r="D686" s="524" t="s">
        <v>1222</v>
      </c>
      <c r="E686" s="427"/>
      <c r="F686" s="521"/>
      <c r="G686" s="522">
        <v>-2000.4</v>
      </c>
    </row>
    <row r="687" spans="1:7" s="448" customFormat="1">
      <c r="A687" s="516" t="s">
        <v>2105</v>
      </c>
      <c r="B687" s="517" t="s">
        <v>2106</v>
      </c>
      <c r="C687" s="528" t="s">
        <v>1200</v>
      </c>
      <c r="D687" s="524" t="s">
        <v>1222</v>
      </c>
      <c r="E687" s="427"/>
      <c r="F687" s="521"/>
      <c r="G687" s="522">
        <v>-2400</v>
      </c>
    </row>
    <row r="688" spans="1:7" s="448" customFormat="1" ht="34.5">
      <c r="A688" s="516" t="s">
        <v>2107</v>
      </c>
      <c r="B688" s="517" t="s">
        <v>2108</v>
      </c>
      <c r="C688" s="528" t="s">
        <v>1200</v>
      </c>
      <c r="D688" s="524" t="s">
        <v>1222</v>
      </c>
      <c r="E688" s="427"/>
      <c r="F688" s="521"/>
      <c r="G688" s="522">
        <v>-1100</v>
      </c>
    </row>
    <row r="689" spans="1:7" s="448" customFormat="1">
      <c r="A689" s="516" t="s">
        <v>2109</v>
      </c>
      <c r="B689" s="517" t="s">
        <v>2097</v>
      </c>
      <c r="C689" s="523" t="s">
        <v>1200</v>
      </c>
      <c r="D689" s="524" t="s">
        <v>1222</v>
      </c>
      <c r="E689" s="427"/>
      <c r="F689" s="521"/>
      <c r="G689" s="522">
        <v>-60</v>
      </c>
    </row>
    <row r="690" spans="1:7" s="448" customFormat="1" ht="34.5">
      <c r="A690" s="516" t="s">
        <v>1435</v>
      </c>
      <c r="B690" s="517" t="s">
        <v>1431</v>
      </c>
      <c r="C690" s="528" t="s">
        <v>1246</v>
      </c>
      <c r="D690" s="524" t="s">
        <v>1192</v>
      </c>
      <c r="E690" s="427"/>
      <c r="F690" s="521"/>
      <c r="G690" s="522">
        <v>-11300</v>
      </c>
    </row>
    <row r="691" spans="1:7" s="448" customFormat="1">
      <c r="A691" s="516" t="s">
        <v>2110</v>
      </c>
      <c r="B691" s="517" t="s">
        <v>1637</v>
      </c>
      <c r="C691" s="528" t="s">
        <v>1200</v>
      </c>
      <c r="D691" s="524" t="s">
        <v>1222</v>
      </c>
      <c r="E691" s="427"/>
      <c r="F691" s="521"/>
      <c r="G691" s="522">
        <v>-275</v>
      </c>
    </row>
    <row r="692" spans="1:7" s="448" customFormat="1">
      <c r="A692" s="516" t="s">
        <v>2111</v>
      </c>
      <c r="B692" s="517" t="s">
        <v>1411</v>
      </c>
      <c r="C692" s="528" t="s">
        <v>1200</v>
      </c>
      <c r="D692" s="524" t="s">
        <v>1222</v>
      </c>
      <c r="E692" s="427"/>
      <c r="F692" s="521"/>
      <c r="G692" s="522">
        <v>-39.6</v>
      </c>
    </row>
    <row r="693" spans="1:7" s="448" customFormat="1" ht="34.5">
      <c r="A693" s="516" t="s">
        <v>2112</v>
      </c>
      <c r="B693" s="517" t="s">
        <v>2113</v>
      </c>
      <c r="C693" s="528" t="s">
        <v>1457</v>
      </c>
      <c r="D693" s="524" t="s">
        <v>1192</v>
      </c>
      <c r="E693" s="427"/>
      <c r="F693" s="521"/>
      <c r="G693" s="522">
        <f>-288740.4+20.3</f>
        <v>-288720.10000000003</v>
      </c>
    </row>
    <row r="694" spans="1:7" s="448" customFormat="1">
      <c r="A694" s="516" t="s">
        <v>2114</v>
      </c>
      <c r="B694" s="517" t="s">
        <v>2115</v>
      </c>
      <c r="C694" s="528" t="s">
        <v>1200</v>
      </c>
      <c r="D694" s="524" t="s">
        <v>1222</v>
      </c>
      <c r="E694" s="427"/>
      <c r="F694" s="521"/>
      <c r="G694" s="522">
        <v>-34.65</v>
      </c>
    </row>
    <row r="695" spans="1:7" s="448" customFormat="1">
      <c r="A695" s="516" t="s">
        <v>2116</v>
      </c>
      <c r="B695" s="517" t="s">
        <v>2117</v>
      </c>
      <c r="C695" s="528" t="s">
        <v>1200</v>
      </c>
      <c r="D695" s="524" t="s">
        <v>1222</v>
      </c>
      <c r="E695" s="427"/>
      <c r="F695" s="521"/>
      <c r="G695" s="522">
        <v>-12</v>
      </c>
    </row>
    <row r="696" spans="1:7" s="448" customFormat="1">
      <c r="A696" s="516" t="s">
        <v>2118</v>
      </c>
      <c r="B696" s="517" t="s">
        <v>2119</v>
      </c>
      <c r="C696" s="528" t="s">
        <v>1200</v>
      </c>
      <c r="D696" s="524" t="s">
        <v>1222</v>
      </c>
      <c r="E696" s="427"/>
      <c r="F696" s="521"/>
      <c r="G696" s="522">
        <v>-648</v>
      </c>
    </row>
    <row r="697" spans="1:7" s="448" customFormat="1">
      <c r="A697" s="516" t="s">
        <v>2120</v>
      </c>
      <c r="B697" s="517" t="s">
        <v>2121</v>
      </c>
      <c r="C697" s="528" t="s">
        <v>1200</v>
      </c>
      <c r="D697" s="524" t="s">
        <v>1222</v>
      </c>
      <c r="E697" s="427"/>
      <c r="F697" s="521"/>
      <c r="G697" s="522">
        <v>-1336</v>
      </c>
    </row>
    <row r="698" spans="1:7" s="448" customFormat="1">
      <c r="A698" s="516" t="s">
        <v>1634</v>
      </c>
      <c r="B698" s="517" t="s">
        <v>1635</v>
      </c>
      <c r="C698" s="528" t="s">
        <v>1200</v>
      </c>
      <c r="D698" s="524" t="s">
        <v>1222</v>
      </c>
      <c r="E698" s="427"/>
      <c r="F698" s="521"/>
      <c r="G698" s="522">
        <v>-340</v>
      </c>
    </row>
    <row r="699" spans="1:7" s="448" customFormat="1" ht="34.5">
      <c r="A699" s="516" t="s">
        <v>2122</v>
      </c>
      <c r="B699" s="517" t="s">
        <v>2123</v>
      </c>
      <c r="C699" s="523" t="s">
        <v>1200</v>
      </c>
      <c r="D699" s="524" t="s">
        <v>1222</v>
      </c>
      <c r="E699" s="427"/>
      <c r="F699" s="521"/>
      <c r="G699" s="522">
        <v>-60</v>
      </c>
    </row>
    <row r="700" spans="1:7" s="448" customFormat="1">
      <c r="A700" s="516" t="s">
        <v>2124</v>
      </c>
      <c r="B700" s="517" t="s">
        <v>1519</v>
      </c>
      <c r="C700" s="528" t="s">
        <v>1200</v>
      </c>
      <c r="D700" s="524" t="s">
        <v>1222</v>
      </c>
      <c r="E700" s="427"/>
      <c r="F700" s="521"/>
      <c r="G700" s="522">
        <v>-84.999600000000001</v>
      </c>
    </row>
    <row r="701" spans="1:7" s="448" customFormat="1">
      <c r="A701" s="516" t="s">
        <v>2125</v>
      </c>
      <c r="B701" s="517" t="s">
        <v>1276</v>
      </c>
      <c r="C701" s="528" t="s">
        <v>1200</v>
      </c>
      <c r="D701" s="524" t="s">
        <v>1222</v>
      </c>
      <c r="E701" s="427"/>
      <c r="F701" s="521"/>
      <c r="G701" s="522">
        <v>-31.5</v>
      </c>
    </row>
    <row r="702" spans="1:7" s="448" customFormat="1">
      <c r="A702" s="516" t="s">
        <v>2126</v>
      </c>
      <c r="B702" s="517" t="s">
        <v>1635</v>
      </c>
      <c r="C702" s="523" t="s">
        <v>1200</v>
      </c>
      <c r="D702" s="524" t="s">
        <v>1222</v>
      </c>
      <c r="E702" s="427"/>
      <c r="F702" s="521"/>
      <c r="G702" s="522">
        <v>-197</v>
      </c>
    </row>
    <row r="703" spans="1:7" s="448" customFormat="1" ht="34.5">
      <c r="A703" s="516" t="s">
        <v>2127</v>
      </c>
      <c r="B703" s="517" t="s">
        <v>2128</v>
      </c>
      <c r="C703" s="528" t="s">
        <v>1200</v>
      </c>
      <c r="D703" s="524" t="s">
        <v>1222</v>
      </c>
      <c r="E703" s="427"/>
      <c r="F703" s="521"/>
      <c r="G703" s="522">
        <v>-360</v>
      </c>
    </row>
    <row r="704" spans="1:7" s="448" customFormat="1">
      <c r="A704" s="516" t="s">
        <v>2129</v>
      </c>
      <c r="B704" s="517" t="s">
        <v>2130</v>
      </c>
      <c r="C704" s="528" t="s">
        <v>1200</v>
      </c>
      <c r="D704" s="524" t="s">
        <v>1222</v>
      </c>
      <c r="E704" s="427"/>
      <c r="F704" s="521"/>
      <c r="G704" s="522">
        <v>-97.98</v>
      </c>
    </row>
    <row r="705" spans="1:7" s="448" customFormat="1">
      <c r="A705" s="516" t="s">
        <v>2131</v>
      </c>
      <c r="B705" s="517" t="s">
        <v>1637</v>
      </c>
      <c r="C705" s="528" t="s">
        <v>1200</v>
      </c>
      <c r="D705" s="524" t="s">
        <v>1222</v>
      </c>
      <c r="E705" s="427"/>
      <c r="F705" s="521"/>
      <c r="G705" s="522">
        <v>-5192.28</v>
      </c>
    </row>
    <row r="706" spans="1:7" s="448" customFormat="1">
      <c r="A706" s="516" t="s">
        <v>2132</v>
      </c>
      <c r="B706" s="517" t="s">
        <v>2133</v>
      </c>
      <c r="C706" s="528" t="s">
        <v>1200</v>
      </c>
      <c r="D706" s="524" t="s">
        <v>1222</v>
      </c>
      <c r="E706" s="427"/>
      <c r="F706" s="521"/>
      <c r="G706" s="522">
        <v>-1824</v>
      </c>
    </row>
    <row r="707" spans="1:7" s="448" customFormat="1" ht="34.5">
      <c r="A707" s="180" t="s">
        <v>2134</v>
      </c>
      <c r="B707" s="517" t="s">
        <v>2113</v>
      </c>
      <c r="C707" s="523" t="s">
        <v>1457</v>
      </c>
      <c r="D707" s="523" t="s">
        <v>1192</v>
      </c>
      <c r="E707" s="427"/>
      <c r="F707" s="521"/>
      <c r="G707" s="444">
        <v>-400000</v>
      </c>
    </row>
    <row r="708" spans="1:7" s="448" customFormat="1">
      <c r="A708" s="180"/>
      <c r="B708" s="171"/>
      <c r="C708" s="180"/>
      <c r="D708" s="180"/>
      <c r="E708" s="544"/>
      <c r="F708" s="545"/>
      <c r="G708" s="546"/>
    </row>
    <row r="709" spans="1:7" s="448" customFormat="1">
      <c r="A709" s="465"/>
      <c r="B709" s="349" t="s">
        <v>2135</v>
      </c>
      <c r="C709" s="550"/>
      <c r="D709" s="550"/>
      <c r="E709" s="550"/>
      <c r="F709" s="351"/>
      <c r="G709" s="425">
        <f>G710</f>
        <v>-1827</v>
      </c>
    </row>
    <row r="710" spans="1:7" s="448" customFormat="1">
      <c r="A710" s="423" t="s">
        <v>1652</v>
      </c>
      <c r="B710" s="424" t="s">
        <v>1653</v>
      </c>
      <c r="C710" s="551" t="s">
        <v>478</v>
      </c>
      <c r="D710" s="552"/>
      <c r="E710" s="552"/>
      <c r="F710" s="553"/>
      <c r="G710" s="425">
        <f>G711</f>
        <v>-1827</v>
      </c>
    </row>
    <row r="711" spans="1:7" s="448" customFormat="1">
      <c r="A711" s="348" t="s">
        <v>2136</v>
      </c>
      <c r="B711" s="459" t="s">
        <v>481</v>
      </c>
      <c r="C711" s="460"/>
      <c r="D711" s="460"/>
      <c r="E711" s="460"/>
      <c r="F711" s="461"/>
      <c r="G711" s="425">
        <f>G712</f>
        <v>-1827</v>
      </c>
    </row>
    <row r="712" spans="1:7" s="448" customFormat="1">
      <c r="A712" s="449"/>
      <c r="B712" s="354" t="s">
        <v>1188</v>
      </c>
      <c r="C712" s="355"/>
      <c r="D712" s="355"/>
      <c r="E712" s="395"/>
      <c r="F712" s="396"/>
      <c r="G712" s="487">
        <f>G713+G714+G715</f>
        <v>-1827</v>
      </c>
    </row>
    <row r="713" spans="1:7" s="448" customFormat="1">
      <c r="A713" s="449" t="s">
        <v>2137</v>
      </c>
      <c r="B713" s="554" t="s">
        <v>2138</v>
      </c>
      <c r="C713" s="555" t="s">
        <v>1246</v>
      </c>
      <c r="D713" s="556" t="s">
        <v>1192</v>
      </c>
      <c r="E713" s="557">
        <v>1254000</v>
      </c>
      <c r="F713" s="456">
        <v>-1</v>
      </c>
      <c r="G713" s="487">
        <v>-1254</v>
      </c>
    </row>
    <row r="714" spans="1:7" s="448" customFormat="1">
      <c r="A714" s="449" t="s">
        <v>2139</v>
      </c>
      <c r="B714" s="554" t="s">
        <v>2138</v>
      </c>
      <c r="C714" s="555" t="s">
        <v>1246</v>
      </c>
      <c r="D714" s="556" t="s">
        <v>1192</v>
      </c>
      <c r="E714" s="557">
        <v>518000</v>
      </c>
      <c r="F714" s="456">
        <v>-1</v>
      </c>
      <c r="G714" s="487">
        <v>-518</v>
      </c>
    </row>
    <row r="715" spans="1:7" s="448" customFormat="1">
      <c r="A715" s="449" t="s">
        <v>2140</v>
      </c>
      <c r="B715" s="554" t="s">
        <v>2138</v>
      </c>
      <c r="C715" s="555" t="s">
        <v>1246</v>
      </c>
      <c r="D715" s="556" t="s">
        <v>1192</v>
      </c>
      <c r="E715" s="557">
        <v>55000</v>
      </c>
      <c r="F715" s="456">
        <v>-1</v>
      </c>
      <c r="G715" s="487">
        <v>-55</v>
      </c>
    </row>
    <row r="716" spans="1:7" s="448" customFormat="1">
      <c r="A716" s="465"/>
      <c r="B716" s="459"/>
      <c r="C716" s="460"/>
      <c r="D716" s="460"/>
      <c r="E716" s="460"/>
      <c r="F716" s="461"/>
      <c r="G716" s="425"/>
    </row>
    <row r="717" spans="1:7" s="448" customFormat="1">
      <c r="A717" s="465"/>
      <c r="B717" s="349" t="s">
        <v>2141</v>
      </c>
      <c r="C717" s="350"/>
      <c r="D717" s="350"/>
      <c r="E717" s="350"/>
      <c r="F717" s="351"/>
      <c r="G717" s="425">
        <f>G718</f>
        <v>-2064.1999999999998</v>
      </c>
    </row>
    <row r="718" spans="1:7" s="448" customFormat="1">
      <c r="A718" s="423" t="s">
        <v>1461</v>
      </c>
      <c r="B718" s="424" t="s">
        <v>2142</v>
      </c>
      <c r="C718" s="349" t="s">
        <v>2143</v>
      </c>
      <c r="D718" s="350"/>
      <c r="E718" s="350"/>
      <c r="F718" s="351"/>
      <c r="G718" s="425">
        <f>G719</f>
        <v>-2064.1999999999998</v>
      </c>
    </row>
    <row r="719" spans="1:7" s="448" customFormat="1">
      <c r="A719" s="348" t="s">
        <v>2144</v>
      </c>
      <c r="B719" s="459" t="s">
        <v>398</v>
      </c>
      <c r="C719" s="460"/>
      <c r="D719" s="460"/>
      <c r="E719" s="460"/>
      <c r="F719" s="461"/>
      <c r="G719" s="425">
        <f>G720+G723</f>
        <v>-2064.1999999999998</v>
      </c>
    </row>
    <row r="720" spans="1:7" s="448" customFormat="1">
      <c r="A720" s="426"/>
      <c r="B720" s="427" t="s">
        <v>1216</v>
      </c>
      <c r="C720" s="428"/>
      <c r="D720" s="180"/>
      <c r="E720" s="429"/>
      <c r="F720" s="429"/>
      <c r="G720" s="430">
        <f>G721+G722</f>
        <v>-643.79999999999995</v>
      </c>
    </row>
    <row r="721" spans="1:7" s="448" customFormat="1">
      <c r="A721" s="558" t="s">
        <v>2145</v>
      </c>
      <c r="B721" s="559" t="s">
        <v>1224</v>
      </c>
      <c r="C721" s="560" t="s">
        <v>1200</v>
      </c>
      <c r="D721" s="561" t="s">
        <v>1225</v>
      </c>
      <c r="E721" s="562"/>
      <c r="F721" s="562"/>
      <c r="G721" s="563">
        <v>-9.25</v>
      </c>
    </row>
    <row r="722" spans="1:7" s="448" customFormat="1">
      <c r="A722" s="564" t="s">
        <v>2146</v>
      </c>
      <c r="B722" s="559" t="s">
        <v>1224</v>
      </c>
      <c r="C722" s="560" t="s">
        <v>1200</v>
      </c>
      <c r="D722" s="561" t="s">
        <v>1225</v>
      </c>
      <c r="E722" s="565"/>
      <c r="F722" s="566"/>
      <c r="G722" s="563">
        <v>-634.54999999999995</v>
      </c>
    </row>
    <row r="723" spans="1:7" s="448" customFormat="1">
      <c r="A723" s="567"/>
      <c r="B723" s="568" t="s">
        <v>1188</v>
      </c>
      <c r="C723" s="569"/>
      <c r="D723" s="569"/>
      <c r="E723" s="570"/>
      <c r="F723" s="571"/>
      <c r="G723" s="572">
        <f>G724+G725</f>
        <v>-1420.3999999999999</v>
      </c>
    </row>
    <row r="724" spans="1:7" s="448" customFormat="1" ht="34.5">
      <c r="A724" s="564" t="s">
        <v>2147</v>
      </c>
      <c r="B724" s="573" t="s">
        <v>1245</v>
      </c>
      <c r="C724" s="560" t="s">
        <v>1191</v>
      </c>
      <c r="D724" s="561" t="s">
        <v>1192</v>
      </c>
      <c r="E724" s="565"/>
      <c r="F724" s="566"/>
      <c r="G724" s="563">
        <v>-1086.5999999999999</v>
      </c>
    </row>
    <row r="725" spans="1:7" s="448" customFormat="1" ht="34.5">
      <c r="A725" s="564" t="s">
        <v>2148</v>
      </c>
      <c r="B725" s="573" t="s">
        <v>1744</v>
      </c>
      <c r="C725" s="560" t="s">
        <v>1200</v>
      </c>
      <c r="D725" s="561" t="s">
        <v>1192</v>
      </c>
      <c r="E725" s="565"/>
      <c r="F725" s="566"/>
      <c r="G725" s="574">
        <v>-333.8</v>
      </c>
    </row>
    <row r="726" spans="1:7" s="448" customFormat="1">
      <c r="A726" s="516"/>
      <c r="B726" s="517"/>
      <c r="C726" s="528"/>
      <c r="D726" s="524"/>
      <c r="E726" s="427"/>
      <c r="F726" s="521"/>
      <c r="G726" s="522"/>
    </row>
    <row r="727" spans="1:7" s="448" customFormat="1">
      <c r="A727" s="575"/>
      <c r="B727" s="576" t="s">
        <v>2149</v>
      </c>
      <c r="C727" s="577"/>
      <c r="D727" s="577"/>
      <c r="E727" s="577"/>
      <c r="F727" s="578"/>
      <c r="G727" s="579">
        <f>G728</f>
        <v>-6717.9</v>
      </c>
    </row>
    <row r="728" spans="1:7" s="448" customFormat="1">
      <c r="A728" s="580" t="s">
        <v>2150</v>
      </c>
      <c r="B728" s="581" t="s">
        <v>1604</v>
      </c>
      <c r="C728" s="582" t="s">
        <v>2151</v>
      </c>
      <c r="D728" s="583"/>
      <c r="E728" s="583"/>
      <c r="F728" s="584"/>
      <c r="G728" s="579">
        <f>G729+G752</f>
        <v>-6717.9</v>
      </c>
    </row>
    <row r="729" spans="1:7" s="448" customFormat="1">
      <c r="A729" s="585" t="s">
        <v>2152</v>
      </c>
      <c r="B729" s="586" t="s">
        <v>2153</v>
      </c>
      <c r="C729" s="587"/>
      <c r="D729" s="587"/>
      <c r="E729" s="587"/>
      <c r="F729" s="588"/>
      <c r="G729" s="579">
        <f>G730+G732</f>
        <v>-6107.9</v>
      </c>
    </row>
    <row r="730" spans="1:7" s="448" customFormat="1">
      <c r="A730" s="589"/>
      <c r="B730" s="590" t="s">
        <v>1216</v>
      </c>
      <c r="C730" s="560"/>
      <c r="D730" s="561"/>
      <c r="E730" s="562"/>
      <c r="F730" s="562"/>
      <c r="G730" s="563">
        <f>G731</f>
        <v>-1534.5</v>
      </c>
    </row>
    <row r="731" spans="1:7" s="448" customFormat="1">
      <c r="A731" s="567" t="s">
        <v>2154</v>
      </c>
      <c r="B731" s="559" t="s">
        <v>1224</v>
      </c>
      <c r="C731" s="560" t="s">
        <v>1200</v>
      </c>
      <c r="D731" s="561" t="s">
        <v>1225</v>
      </c>
      <c r="E731" s="562"/>
      <c r="F731" s="562"/>
      <c r="G731" s="563">
        <v>-1534.5</v>
      </c>
    </row>
    <row r="732" spans="1:7" s="448" customFormat="1">
      <c r="A732" s="567"/>
      <c r="B732" s="568" t="s">
        <v>1188</v>
      </c>
      <c r="C732" s="569"/>
      <c r="D732" s="569"/>
      <c r="E732" s="570"/>
      <c r="F732" s="571"/>
      <c r="G732" s="572">
        <f>G733+G734+G735+G736+G737+G738+G739+G740+G741+G742+G743+G744+G745+G746+G747+G748+G749+G750+G751</f>
        <v>-4573.3999999999996</v>
      </c>
    </row>
    <row r="733" spans="1:7" s="448" customFormat="1">
      <c r="A733" s="567" t="s">
        <v>1204</v>
      </c>
      <c r="B733" s="573" t="s">
        <v>1205</v>
      </c>
      <c r="C733" s="560" t="s">
        <v>1191</v>
      </c>
      <c r="D733" s="561" t="s">
        <v>1192</v>
      </c>
      <c r="E733" s="565"/>
      <c r="F733" s="566"/>
      <c r="G733" s="563">
        <v>-650</v>
      </c>
    </row>
    <row r="734" spans="1:7" s="448" customFormat="1" ht="34.5">
      <c r="A734" s="567" t="s">
        <v>2155</v>
      </c>
      <c r="B734" s="573" t="s">
        <v>1358</v>
      </c>
      <c r="C734" s="560" t="s">
        <v>1200</v>
      </c>
      <c r="D734" s="561" t="s">
        <v>1192</v>
      </c>
      <c r="E734" s="565"/>
      <c r="F734" s="566"/>
      <c r="G734" s="574">
        <v>-96</v>
      </c>
    </row>
    <row r="735" spans="1:7" s="448" customFormat="1" ht="34.5">
      <c r="A735" s="567" t="s">
        <v>2156</v>
      </c>
      <c r="B735" s="573" t="s">
        <v>1358</v>
      </c>
      <c r="C735" s="560" t="s">
        <v>1246</v>
      </c>
      <c r="D735" s="561" t="s">
        <v>1192</v>
      </c>
      <c r="E735" s="565"/>
      <c r="F735" s="566"/>
      <c r="G735" s="563">
        <v>-10</v>
      </c>
    </row>
    <row r="736" spans="1:7" s="448" customFormat="1" ht="34.5">
      <c r="A736" s="567" t="s">
        <v>1741</v>
      </c>
      <c r="B736" s="573" t="s">
        <v>1742</v>
      </c>
      <c r="C736" s="560" t="s">
        <v>1191</v>
      </c>
      <c r="D736" s="561" t="s">
        <v>1192</v>
      </c>
      <c r="E736" s="565"/>
      <c r="F736" s="566"/>
      <c r="G736" s="563">
        <v>-60</v>
      </c>
    </row>
    <row r="737" spans="1:7" s="448" customFormat="1" ht="34.5">
      <c r="A737" s="567" t="s">
        <v>2157</v>
      </c>
      <c r="B737" s="573" t="s">
        <v>2158</v>
      </c>
      <c r="C737" s="560" t="s">
        <v>1191</v>
      </c>
      <c r="D737" s="561" t="s">
        <v>1192</v>
      </c>
      <c r="E737" s="565"/>
      <c r="F737" s="566"/>
      <c r="G737" s="563">
        <v>-400</v>
      </c>
    </row>
    <row r="738" spans="1:7" s="448" customFormat="1">
      <c r="A738" s="567" t="s">
        <v>2159</v>
      </c>
      <c r="B738" s="573" t="s">
        <v>2160</v>
      </c>
      <c r="C738" s="560" t="s">
        <v>1191</v>
      </c>
      <c r="D738" s="561" t="s">
        <v>1192</v>
      </c>
      <c r="E738" s="565"/>
      <c r="F738" s="566"/>
      <c r="G738" s="563">
        <v>-1000</v>
      </c>
    </row>
    <row r="739" spans="1:7" s="448" customFormat="1" ht="34.5">
      <c r="A739" s="567" t="s">
        <v>2161</v>
      </c>
      <c r="B739" s="573" t="s">
        <v>2162</v>
      </c>
      <c r="C739" s="560" t="s">
        <v>1200</v>
      </c>
      <c r="D739" s="561" t="s">
        <v>1192</v>
      </c>
      <c r="E739" s="565"/>
      <c r="F739" s="566"/>
      <c r="G739" s="574">
        <v>-291.5</v>
      </c>
    </row>
    <row r="740" spans="1:7" s="448" customFormat="1" ht="34.5">
      <c r="A740" s="567" t="s">
        <v>2163</v>
      </c>
      <c r="B740" s="573" t="s">
        <v>2162</v>
      </c>
      <c r="C740" s="560" t="s">
        <v>1200</v>
      </c>
      <c r="D740" s="561" t="s">
        <v>1192</v>
      </c>
      <c r="E740" s="565"/>
      <c r="F740" s="566"/>
      <c r="G740" s="574">
        <v>-50</v>
      </c>
    </row>
    <row r="741" spans="1:7" s="448" customFormat="1" ht="34.5">
      <c r="A741" s="567" t="s">
        <v>2164</v>
      </c>
      <c r="B741" s="573" t="s">
        <v>2162</v>
      </c>
      <c r="C741" s="560" t="s">
        <v>1200</v>
      </c>
      <c r="D741" s="561" t="s">
        <v>1192</v>
      </c>
      <c r="E741" s="565"/>
      <c r="F741" s="566"/>
      <c r="G741" s="574">
        <v>-67.2</v>
      </c>
    </row>
    <row r="742" spans="1:7" s="448" customFormat="1" ht="34.5">
      <c r="A742" s="567" t="s">
        <v>2165</v>
      </c>
      <c r="B742" s="573" t="s">
        <v>2162</v>
      </c>
      <c r="C742" s="560" t="s">
        <v>1200</v>
      </c>
      <c r="D742" s="561" t="s">
        <v>1192</v>
      </c>
      <c r="E742" s="565"/>
      <c r="F742" s="566"/>
      <c r="G742" s="574">
        <v>-40</v>
      </c>
    </row>
    <row r="743" spans="1:7" s="448" customFormat="1" ht="34.5">
      <c r="A743" s="567" t="s">
        <v>2166</v>
      </c>
      <c r="B743" s="573" t="s">
        <v>2162</v>
      </c>
      <c r="C743" s="560" t="s">
        <v>1200</v>
      </c>
      <c r="D743" s="561" t="s">
        <v>1192</v>
      </c>
      <c r="E743" s="565"/>
      <c r="F743" s="566"/>
      <c r="G743" s="574">
        <v>-51</v>
      </c>
    </row>
    <row r="744" spans="1:7" s="448" customFormat="1" ht="34.5">
      <c r="A744" s="567" t="s">
        <v>2167</v>
      </c>
      <c r="B744" s="573" t="s">
        <v>2162</v>
      </c>
      <c r="C744" s="560" t="s">
        <v>1200</v>
      </c>
      <c r="D744" s="561" t="s">
        <v>1192</v>
      </c>
      <c r="E744" s="565"/>
      <c r="F744" s="566"/>
      <c r="G744" s="574">
        <v>-80</v>
      </c>
    </row>
    <row r="745" spans="1:7" s="448" customFormat="1" ht="34.5">
      <c r="A745" s="567" t="s">
        <v>2168</v>
      </c>
      <c r="B745" s="573" t="s">
        <v>2162</v>
      </c>
      <c r="C745" s="560" t="s">
        <v>1200</v>
      </c>
      <c r="D745" s="561" t="s">
        <v>1192</v>
      </c>
      <c r="E745" s="565"/>
      <c r="F745" s="566"/>
      <c r="G745" s="574">
        <v>-15.2</v>
      </c>
    </row>
    <row r="746" spans="1:7" s="448" customFormat="1" ht="34.5">
      <c r="A746" s="567" t="s">
        <v>2169</v>
      </c>
      <c r="B746" s="573" t="s">
        <v>2162</v>
      </c>
      <c r="C746" s="560" t="s">
        <v>1200</v>
      </c>
      <c r="D746" s="561" t="s">
        <v>1192</v>
      </c>
      <c r="E746" s="562"/>
      <c r="F746" s="562"/>
      <c r="G746" s="574">
        <v>-90</v>
      </c>
    </row>
    <row r="747" spans="1:7" s="448" customFormat="1" ht="34.5">
      <c r="A747" s="567" t="s">
        <v>2170</v>
      </c>
      <c r="B747" s="573" t="s">
        <v>2162</v>
      </c>
      <c r="C747" s="560" t="s">
        <v>1200</v>
      </c>
      <c r="D747" s="561" t="s">
        <v>1192</v>
      </c>
      <c r="E747" s="562"/>
      <c r="F747" s="562"/>
      <c r="G747" s="574">
        <v>-9</v>
      </c>
    </row>
    <row r="748" spans="1:7" s="448" customFormat="1" ht="34.5">
      <c r="A748" s="567" t="s">
        <v>2171</v>
      </c>
      <c r="B748" s="573" t="s">
        <v>2172</v>
      </c>
      <c r="C748" s="560" t="s">
        <v>1200</v>
      </c>
      <c r="D748" s="561" t="s">
        <v>1192</v>
      </c>
      <c r="E748" s="562"/>
      <c r="F748" s="562"/>
      <c r="G748" s="563">
        <v>-906.5</v>
      </c>
    </row>
    <row r="749" spans="1:7" s="448" customFormat="1" ht="34.5">
      <c r="A749" s="567" t="s">
        <v>2173</v>
      </c>
      <c r="B749" s="573" t="s">
        <v>1548</v>
      </c>
      <c r="C749" s="560" t="s">
        <v>1246</v>
      </c>
      <c r="D749" s="561" t="s">
        <v>1192</v>
      </c>
      <c r="E749" s="562"/>
      <c r="F749" s="562"/>
      <c r="G749" s="574">
        <v>-755</v>
      </c>
    </row>
    <row r="750" spans="1:7" s="448" customFormat="1" ht="34.5">
      <c r="A750" s="567" t="s">
        <v>2174</v>
      </c>
      <c r="B750" s="573" t="s">
        <v>2175</v>
      </c>
      <c r="C750" s="560" t="s">
        <v>1200</v>
      </c>
      <c r="D750" s="561" t="s">
        <v>1192</v>
      </c>
      <c r="E750" s="562"/>
      <c r="F750" s="562"/>
      <c r="G750" s="574">
        <v>-1</v>
      </c>
    </row>
    <row r="751" spans="1:7" s="448" customFormat="1" ht="34.5">
      <c r="A751" s="567" t="s">
        <v>2176</v>
      </c>
      <c r="B751" s="573" t="s">
        <v>2175</v>
      </c>
      <c r="C751" s="560" t="s">
        <v>1200</v>
      </c>
      <c r="D751" s="561" t="s">
        <v>1192</v>
      </c>
      <c r="E751" s="562"/>
      <c r="F751" s="562"/>
      <c r="G751" s="574">
        <v>-1</v>
      </c>
    </row>
    <row r="752" spans="1:7" s="448" customFormat="1">
      <c r="A752" s="585" t="s">
        <v>2177</v>
      </c>
      <c r="B752" s="586" t="s">
        <v>485</v>
      </c>
      <c r="C752" s="587"/>
      <c r="D752" s="587"/>
      <c r="E752" s="587"/>
      <c r="F752" s="588"/>
      <c r="G752" s="579">
        <f>G753</f>
        <v>-610</v>
      </c>
    </row>
    <row r="753" spans="1:7" s="448" customFormat="1">
      <c r="A753" s="589"/>
      <c r="B753" s="568" t="s">
        <v>1188</v>
      </c>
      <c r="C753" s="569"/>
      <c r="D753" s="569"/>
      <c r="E753" s="570"/>
      <c r="F753" s="571"/>
      <c r="G753" s="563">
        <f>G754</f>
        <v>-610</v>
      </c>
    </row>
    <row r="754" spans="1:7" s="448" customFormat="1" ht="34.5">
      <c r="A754" s="567" t="s">
        <v>1198</v>
      </c>
      <c r="B754" s="559" t="s">
        <v>1199</v>
      </c>
      <c r="C754" s="428" t="s">
        <v>1191</v>
      </c>
      <c r="D754" s="180" t="s">
        <v>1192</v>
      </c>
      <c r="E754" s="591"/>
      <c r="F754" s="592"/>
      <c r="G754" s="430">
        <v>-610</v>
      </c>
    </row>
    <row r="755" spans="1:7" s="448" customFormat="1">
      <c r="A755" s="558"/>
      <c r="B755" s="559"/>
      <c r="C755" s="560"/>
      <c r="D755" s="561"/>
      <c r="E755" s="565"/>
      <c r="F755" s="566"/>
      <c r="G755" s="563"/>
    </row>
    <row r="756" spans="1:7" s="448" customFormat="1">
      <c r="A756" s="575"/>
      <c r="B756" s="576" t="s">
        <v>1132</v>
      </c>
      <c r="C756" s="577"/>
      <c r="D756" s="577"/>
      <c r="E756" s="577"/>
      <c r="F756" s="578"/>
      <c r="G756" s="579">
        <f>G757+G770</f>
        <v>-19696.5</v>
      </c>
    </row>
    <row r="757" spans="1:7" s="448" customFormat="1">
      <c r="A757" s="580" t="s">
        <v>2150</v>
      </c>
      <c r="B757" s="581" t="s">
        <v>2178</v>
      </c>
      <c r="C757" s="582" t="s">
        <v>447</v>
      </c>
      <c r="D757" s="583"/>
      <c r="E757" s="583"/>
      <c r="F757" s="584"/>
      <c r="G757" s="579">
        <f>+G758+G762+G765</f>
        <v>-18696.5</v>
      </c>
    </row>
    <row r="758" spans="1:7" s="448" customFormat="1">
      <c r="A758" s="585" t="s">
        <v>2179</v>
      </c>
      <c r="B758" s="586" t="s">
        <v>2180</v>
      </c>
      <c r="C758" s="587"/>
      <c r="D758" s="587"/>
      <c r="E758" s="587"/>
      <c r="F758" s="588"/>
      <c r="G758" s="579">
        <f>G759</f>
        <v>-3000</v>
      </c>
    </row>
    <row r="759" spans="1:7" s="448" customFormat="1">
      <c r="A759" s="589"/>
      <c r="B759" s="568" t="s">
        <v>1188</v>
      </c>
      <c r="C759" s="569"/>
      <c r="D759" s="569"/>
      <c r="E759" s="570"/>
      <c r="F759" s="571"/>
      <c r="G759" s="593">
        <f>G760+G761</f>
        <v>-3000</v>
      </c>
    </row>
    <row r="760" spans="1:7" s="448" customFormat="1" ht="34.5">
      <c r="A760" s="594" t="s">
        <v>2181</v>
      </c>
      <c r="B760" s="559" t="s">
        <v>1245</v>
      </c>
      <c r="C760" s="595" t="s">
        <v>1191</v>
      </c>
      <c r="D760" s="595" t="s">
        <v>1192</v>
      </c>
      <c r="E760" s="557"/>
      <c r="F760" s="557"/>
      <c r="G760" s="596">
        <v>-2000</v>
      </c>
    </row>
    <row r="761" spans="1:7" s="448" customFormat="1">
      <c r="A761" s="595" t="s">
        <v>2182</v>
      </c>
      <c r="B761" s="559" t="s">
        <v>1209</v>
      </c>
      <c r="C761" s="595" t="s">
        <v>1191</v>
      </c>
      <c r="D761" s="595" t="s">
        <v>1192</v>
      </c>
      <c r="E761" s="557"/>
      <c r="F761" s="557"/>
      <c r="G761" s="596">
        <v>-1000</v>
      </c>
    </row>
    <row r="762" spans="1:7" s="448" customFormat="1">
      <c r="A762" s="348" t="s">
        <v>2183</v>
      </c>
      <c r="B762" s="459" t="s">
        <v>449</v>
      </c>
      <c r="C762" s="460"/>
      <c r="D762" s="460"/>
      <c r="E762" s="460"/>
      <c r="F762" s="461"/>
      <c r="G762" s="425">
        <f>G763</f>
        <v>-7013.1</v>
      </c>
    </row>
    <row r="763" spans="1:7" s="448" customFormat="1">
      <c r="A763" s="426"/>
      <c r="B763" s="427" t="s">
        <v>1216</v>
      </c>
      <c r="C763" s="428"/>
      <c r="D763" s="180"/>
      <c r="E763" s="429"/>
      <c r="F763" s="429"/>
      <c r="G763" s="430">
        <f>G764</f>
        <v>-7013.1</v>
      </c>
    </row>
    <row r="764" spans="1:7" s="448" customFormat="1">
      <c r="A764" s="595" t="s">
        <v>2184</v>
      </c>
      <c r="B764" s="554" t="s">
        <v>2185</v>
      </c>
      <c r="C764" s="595" t="s">
        <v>1200</v>
      </c>
      <c r="D764" s="595" t="s">
        <v>2186</v>
      </c>
      <c r="E764" s="557"/>
      <c r="F764" s="557"/>
      <c r="G764" s="357">
        <v>-7013.1</v>
      </c>
    </row>
    <row r="765" spans="1:7" s="448" customFormat="1">
      <c r="A765" s="348" t="s">
        <v>2187</v>
      </c>
      <c r="B765" s="459" t="s">
        <v>450</v>
      </c>
      <c r="C765" s="460"/>
      <c r="D765" s="460"/>
      <c r="E765" s="460"/>
      <c r="F765" s="461"/>
      <c r="G765" s="425">
        <f>G766+G768</f>
        <v>-8683.4</v>
      </c>
    </row>
    <row r="766" spans="1:7" s="448" customFormat="1">
      <c r="A766" s="426"/>
      <c r="B766" s="354" t="s">
        <v>1334</v>
      </c>
      <c r="C766" s="355"/>
      <c r="D766" s="355"/>
      <c r="E766" s="395"/>
      <c r="F766" s="396"/>
      <c r="G766" s="487">
        <f>G767</f>
        <v>-8198.7999999999993</v>
      </c>
    </row>
    <row r="767" spans="1:7" s="448" customFormat="1" ht="34.5">
      <c r="A767" s="595" t="s">
        <v>2188</v>
      </c>
      <c r="B767" s="559" t="s">
        <v>2189</v>
      </c>
      <c r="C767" s="595" t="s">
        <v>1457</v>
      </c>
      <c r="D767" s="595" t="s">
        <v>1192</v>
      </c>
      <c r="E767" s="557"/>
      <c r="F767" s="557"/>
      <c r="G767" s="596">
        <v>-8198.7999999999993</v>
      </c>
    </row>
    <row r="768" spans="1:7" s="448" customFormat="1">
      <c r="A768" s="426"/>
      <c r="B768" s="354" t="s">
        <v>1188</v>
      </c>
      <c r="C768" s="355"/>
      <c r="D768" s="355"/>
      <c r="E768" s="395"/>
      <c r="F768" s="396"/>
      <c r="G768" s="487">
        <f>G769</f>
        <v>-484.6</v>
      </c>
    </row>
    <row r="769" spans="1:7" s="448" customFormat="1" ht="34.5">
      <c r="A769" s="595" t="s">
        <v>2190</v>
      </c>
      <c r="B769" s="559" t="s">
        <v>2191</v>
      </c>
      <c r="C769" s="595" t="s">
        <v>1246</v>
      </c>
      <c r="D769" s="595" t="s">
        <v>1192</v>
      </c>
      <c r="E769" s="557"/>
      <c r="F769" s="557"/>
      <c r="G769" s="596">
        <v>-484.6</v>
      </c>
    </row>
    <row r="770" spans="1:7" s="448" customFormat="1">
      <c r="A770" s="423" t="s">
        <v>2192</v>
      </c>
      <c r="B770" s="424" t="s">
        <v>2193</v>
      </c>
      <c r="C770" s="551" t="s">
        <v>484</v>
      </c>
      <c r="D770" s="552"/>
      <c r="E770" s="552"/>
      <c r="F770" s="553"/>
      <c r="G770" s="425">
        <f>G771</f>
        <v>-1000</v>
      </c>
    </row>
    <row r="771" spans="1:7" s="448" customFormat="1">
      <c r="A771" s="348" t="s">
        <v>2194</v>
      </c>
      <c r="B771" s="459" t="s">
        <v>488</v>
      </c>
      <c r="C771" s="460"/>
      <c r="D771" s="460"/>
      <c r="E771" s="460"/>
      <c r="F771" s="461"/>
      <c r="G771" s="425">
        <f>G772</f>
        <v>-1000</v>
      </c>
    </row>
    <row r="772" spans="1:7" s="448" customFormat="1">
      <c r="A772" s="426"/>
      <c r="B772" s="354" t="s">
        <v>1188</v>
      </c>
      <c r="C772" s="355"/>
      <c r="D772" s="355"/>
      <c r="E772" s="395"/>
      <c r="F772" s="396"/>
      <c r="G772" s="487">
        <f>G773+G774</f>
        <v>-1000</v>
      </c>
    </row>
    <row r="773" spans="1:7" s="448" customFormat="1" ht="34.5">
      <c r="A773" s="597" t="s">
        <v>2195</v>
      </c>
      <c r="B773" s="559" t="s">
        <v>2196</v>
      </c>
      <c r="C773" s="595" t="s">
        <v>1191</v>
      </c>
      <c r="D773" s="595" t="s">
        <v>1192</v>
      </c>
      <c r="E773" s="557"/>
      <c r="F773" s="557"/>
      <c r="G773" s="596">
        <v>-1000</v>
      </c>
    </row>
    <row r="774" spans="1:7" s="448" customFormat="1">
      <c r="A774" s="595"/>
      <c r="B774" s="494"/>
      <c r="C774" s="598"/>
      <c r="D774" s="598"/>
      <c r="E774" s="599"/>
      <c r="F774" s="600"/>
      <c r="G774" s="596"/>
    </row>
    <row r="775" spans="1:7" s="448" customFormat="1">
      <c r="A775" s="383" t="s">
        <v>335</v>
      </c>
      <c r="B775" s="384"/>
      <c r="C775" s="384"/>
      <c r="D775" s="384"/>
      <c r="E775" s="385"/>
      <c r="F775" s="386"/>
      <c r="G775" s="343">
        <f>G776+G782+G784</f>
        <v>-10212</v>
      </c>
    </row>
    <row r="776" spans="1:7" s="448" customFormat="1">
      <c r="A776" s="387" t="s">
        <v>2197</v>
      </c>
      <c r="B776" s="388"/>
      <c r="C776" s="388"/>
      <c r="D776" s="388"/>
      <c r="E776" s="388"/>
      <c r="F776" s="389"/>
      <c r="G776" s="347">
        <f>G777</f>
        <v>-1200</v>
      </c>
    </row>
    <row r="777" spans="1:7" s="448" customFormat="1">
      <c r="A777" s="390" t="s">
        <v>2198</v>
      </c>
      <c r="B777" s="391" t="s">
        <v>2199</v>
      </c>
      <c r="C777" s="392"/>
      <c r="D777" s="392"/>
      <c r="E777" s="393"/>
      <c r="F777" s="394"/>
      <c r="G777" s="347">
        <f>G778</f>
        <v>-1200</v>
      </c>
    </row>
    <row r="778" spans="1:7" s="448" customFormat="1">
      <c r="A778" s="364"/>
      <c r="B778" s="354" t="s">
        <v>1188</v>
      </c>
      <c r="C778" s="355"/>
      <c r="D778" s="355"/>
      <c r="E778" s="395"/>
      <c r="F778" s="396"/>
      <c r="G778" s="373">
        <f>G779</f>
        <v>-1200</v>
      </c>
    </row>
    <row r="779" spans="1:7" s="448" customFormat="1" ht="34.5">
      <c r="A779" s="405" t="s">
        <v>2200</v>
      </c>
      <c r="B779" s="398" t="s">
        <v>2201</v>
      </c>
      <c r="C779" s="369" t="s">
        <v>1246</v>
      </c>
      <c r="D779" s="149" t="s">
        <v>1192</v>
      </c>
      <c r="E779" s="399"/>
      <c r="F779" s="373"/>
      <c r="G779" s="464">
        <v>-1200</v>
      </c>
    </row>
    <row r="780" spans="1:7" s="448" customFormat="1">
      <c r="A780" s="387" t="s">
        <v>2202</v>
      </c>
      <c r="B780" s="388"/>
      <c r="C780" s="388"/>
      <c r="D780" s="388"/>
      <c r="E780" s="388"/>
      <c r="F780" s="389"/>
      <c r="G780" s="347">
        <f>G781</f>
        <v>-7500</v>
      </c>
    </row>
    <row r="781" spans="1:7" s="448" customFormat="1">
      <c r="A781" s="390" t="s">
        <v>2203</v>
      </c>
      <c r="B781" s="391" t="s">
        <v>345</v>
      </c>
      <c r="C781" s="392"/>
      <c r="D781" s="392"/>
      <c r="E781" s="393"/>
      <c r="F781" s="394"/>
      <c r="G781" s="347">
        <f>G782</f>
        <v>-7500</v>
      </c>
    </row>
    <row r="782" spans="1:7" s="448" customFormat="1">
      <c r="A782" s="364"/>
      <c r="B782" s="354" t="s">
        <v>1188</v>
      </c>
      <c r="C782" s="355"/>
      <c r="D782" s="355"/>
      <c r="E782" s="395"/>
      <c r="F782" s="396"/>
      <c r="G782" s="373">
        <f>G783</f>
        <v>-7500</v>
      </c>
    </row>
    <row r="783" spans="1:7" s="448" customFormat="1" ht="34.5">
      <c r="A783" s="405" t="s">
        <v>2204</v>
      </c>
      <c r="B783" s="398" t="s">
        <v>2201</v>
      </c>
      <c r="C783" s="369" t="s">
        <v>1246</v>
      </c>
      <c r="D783" s="149" t="s">
        <v>1192</v>
      </c>
      <c r="E783" s="399"/>
      <c r="F783" s="373"/>
      <c r="G783" s="464">
        <v>-7500</v>
      </c>
    </row>
    <row r="784" spans="1:7" s="448" customFormat="1">
      <c r="A784" s="387" t="s">
        <v>2205</v>
      </c>
      <c r="B784" s="388"/>
      <c r="C784" s="388"/>
      <c r="D784" s="388"/>
      <c r="E784" s="388"/>
      <c r="F784" s="389"/>
      <c r="G784" s="347">
        <f>G785</f>
        <v>-1512</v>
      </c>
    </row>
    <row r="785" spans="1:7" s="448" customFormat="1">
      <c r="A785" s="390" t="s">
        <v>2206</v>
      </c>
      <c r="B785" s="391" t="s">
        <v>342</v>
      </c>
      <c r="C785" s="392"/>
      <c r="D785" s="392"/>
      <c r="E785" s="393"/>
      <c r="F785" s="394"/>
      <c r="G785" s="347">
        <f>G786</f>
        <v>-1512</v>
      </c>
    </row>
    <row r="786" spans="1:7" s="448" customFormat="1">
      <c r="A786" s="364"/>
      <c r="B786" s="354" t="s">
        <v>1188</v>
      </c>
      <c r="C786" s="355"/>
      <c r="D786" s="355"/>
      <c r="E786" s="395"/>
      <c r="F786" s="396"/>
      <c r="G786" s="373">
        <f>G787</f>
        <v>-1512</v>
      </c>
    </row>
    <row r="787" spans="1:7" s="448" customFormat="1" ht="34.5">
      <c r="A787" s="405" t="s">
        <v>2207</v>
      </c>
      <c r="B787" s="398" t="s">
        <v>2201</v>
      </c>
      <c r="C787" s="369" t="s">
        <v>1457</v>
      </c>
      <c r="D787" s="149" t="s">
        <v>1192</v>
      </c>
      <c r="E787" s="399"/>
      <c r="F787" s="373"/>
      <c r="G787" s="464">
        <v>-1512</v>
      </c>
    </row>
    <row r="788" spans="1:7" s="448" customFormat="1">
      <c r="A788" s="449"/>
      <c r="B788" s="554"/>
      <c r="C788" s="555"/>
      <c r="D788" s="556"/>
      <c r="E788" s="557"/>
      <c r="F788" s="557"/>
      <c r="G788" s="487"/>
    </row>
    <row r="789" spans="1:7" s="448" customFormat="1">
      <c r="A789" s="465"/>
      <c r="B789" s="349" t="s">
        <v>2208</v>
      </c>
      <c r="C789" s="350"/>
      <c r="D789" s="350"/>
      <c r="E789" s="350"/>
      <c r="F789" s="351"/>
      <c r="G789" s="425">
        <f>G790</f>
        <v>-11054.413</v>
      </c>
    </row>
    <row r="790" spans="1:7" s="448" customFormat="1">
      <c r="A790" s="423" t="s">
        <v>2150</v>
      </c>
      <c r="B790" s="424" t="s">
        <v>2178</v>
      </c>
      <c r="C790" s="349" t="s">
        <v>447</v>
      </c>
      <c r="D790" s="350"/>
      <c r="E790" s="350"/>
      <c r="F790" s="351"/>
      <c r="G790" s="425">
        <f>G791+G834</f>
        <v>-11054.413</v>
      </c>
    </row>
    <row r="791" spans="1:7" s="448" customFormat="1">
      <c r="A791" s="348" t="s">
        <v>2209</v>
      </c>
      <c r="B791" s="459" t="s">
        <v>451</v>
      </c>
      <c r="C791" s="460"/>
      <c r="D791" s="460"/>
      <c r="E791" s="460"/>
      <c r="F791" s="461"/>
      <c r="G791" s="425">
        <f>G792+G832</f>
        <v>-2754.413</v>
      </c>
    </row>
    <row r="792" spans="1:7" s="448" customFormat="1">
      <c r="A792" s="426"/>
      <c r="B792" s="427" t="s">
        <v>1216</v>
      </c>
      <c r="C792" s="428"/>
      <c r="D792" s="180"/>
      <c r="E792" s="429"/>
      <c r="F792" s="429"/>
      <c r="G792" s="430">
        <f>G793+G794+G795+G796+G797+G798+G799+G800+G801+G802+G803+G804+G805+G806+G807+G808+G809+G810+G811+G812+G813+G814+G815+G817+G818+G819+G820+G821+G822+G823+G824+G825+G826+G827+G828+G829+G830+G831+G816</f>
        <v>-764.41300000000001</v>
      </c>
    </row>
    <row r="793" spans="1:7" s="448" customFormat="1">
      <c r="A793" s="480" t="s">
        <v>2210</v>
      </c>
      <c r="B793" s="416" t="s">
        <v>1779</v>
      </c>
      <c r="C793" s="481" t="s">
        <v>1200</v>
      </c>
      <c r="D793" s="481" t="s">
        <v>1219</v>
      </c>
      <c r="E793" s="432"/>
      <c r="F793" s="433"/>
      <c r="G793" s="482">
        <v>-2</v>
      </c>
    </row>
    <row r="794" spans="1:7" s="448" customFormat="1">
      <c r="A794" s="480" t="s">
        <v>2211</v>
      </c>
      <c r="B794" s="416" t="s">
        <v>1276</v>
      </c>
      <c r="C794" s="481" t="s">
        <v>1200</v>
      </c>
      <c r="D794" s="481" t="s">
        <v>1222</v>
      </c>
      <c r="E794" s="432"/>
      <c r="F794" s="433"/>
      <c r="G794" s="482">
        <v>-2.4</v>
      </c>
    </row>
    <row r="795" spans="1:7" s="448" customFormat="1">
      <c r="A795" s="480" t="s">
        <v>1908</v>
      </c>
      <c r="B795" s="416" t="s">
        <v>1909</v>
      </c>
      <c r="C795" s="481" t="s">
        <v>1200</v>
      </c>
      <c r="D795" s="481" t="s">
        <v>1222</v>
      </c>
      <c r="E795" s="432"/>
      <c r="F795" s="433"/>
      <c r="G795" s="482">
        <v>-2.496</v>
      </c>
    </row>
    <row r="796" spans="1:7" s="448" customFormat="1">
      <c r="A796" s="480" t="s">
        <v>2212</v>
      </c>
      <c r="B796" s="416" t="s">
        <v>1370</v>
      </c>
      <c r="C796" s="481" t="s">
        <v>1200</v>
      </c>
      <c r="D796" s="481" t="s">
        <v>1222</v>
      </c>
      <c r="E796" s="432"/>
      <c r="F796" s="433"/>
      <c r="G796" s="482">
        <v>-3.6</v>
      </c>
    </row>
    <row r="797" spans="1:7" s="448" customFormat="1">
      <c r="A797" s="480" t="s">
        <v>2213</v>
      </c>
      <c r="B797" s="416" t="s">
        <v>1913</v>
      </c>
      <c r="C797" s="481" t="s">
        <v>1200</v>
      </c>
      <c r="D797" s="481" t="s">
        <v>1222</v>
      </c>
      <c r="E797" s="432"/>
      <c r="F797" s="433"/>
      <c r="G797" s="482">
        <v>-4.2629999999999999</v>
      </c>
    </row>
    <row r="798" spans="1:7" s="448" customFormat="1">
      <c r="A798" s="480" t="s">
        <v>2214</v>
      </c>
      <c r="B798" s="416" t="s">
        <v>1294</v>
      </c>
      <c r="C798" s="481" t="s">
        <v>1200</v>
      </c>
      <c r="D798" s="481" t="s">
        <v>1222</v>
      </c>
      <c r="E798" s="432"/>
      <c r="F798" s="433"/>
      <c r="G798" s="482">
        <v>-4.8</v>
      </c>
    </row>
    <row r="799" spans="1:7" s="448" customFormat="1">
      <c r="A799" s="480" t="s">
        <v>2215</v>
      </c>
      <c r="B799" s="416" t="s">
        <v>1370</v>
      </c>
      <c r="C799" s="481" t="s">
        <v>1200</v>
      </c>
      <c r="D799" s="481" t="s">
        <v>1222</v>
      </c>
      <c r="E799" s="432"/>
      <c r="F799" s="433"/>
      <c r="G799" s="482">
        <v>-5</v>
      </c>
    </row>
    <row r="800" spans="1:7" s="448" customFormat="1">
      <c r="A800" s="480" t="s">
        <v>2216</v>
      </c>
      <c r="B800" s="416" t="s">
        <v>1905</v>
      </c>
      <c r="C800" s="481" t="s">
        <v>1200</v>
      </c>
      <c r="D800" s="481" t="s">
        <v>1272</v>
      </c>
      <c r="E800" s="432"/>
      <c r="F800" s="433"/>
      <c r="G800" s="482">
        <v>-5</v>
      </c>
    </row>
    <row r="801" spans="1:7" s="448" customFormat="1">
      <c r="A801" s="480" t="s">
        <v>2217</v>
      </c>
      <c r="B801" s="416" t="s">
        <v>1279</v>
      </c>
      <c r="C801" s="481" t="s">
        <v>1200</v>
      </c>
      <c r="D801" s="481" t="s">
        <v>1222</v>
      </c>
      <c r="E801" s="432"/>
      <c r="F801" s="433"/>
      <c r="G801" s="482">
        <v>-6</v>
      </c>
    </row>
    <row r="802" spans="1:7" s="448" customFormat="1">
      <c r="A802" s="480" t="s">
        <v>2218</v>
      </c>
      <c r="B802" s="416" t="s">
        <v>1286</v>
      </c>
      <c r="C802" s="481" t="s">
        <v>1200</v>
      </c>
      <c r="D802" s="481" t="s">
        <v>1222</v>
      </c>
      <c r="E802" s="432"/>
      <c r="F802" s="433"/>
      <c r="G802" s="482">
        <v>-6</v>
      </c>
    </row>
    <row r="803" spans="1:7" s="448" customFormat="1">
      <c r="A803" s="480" t="s">
        <v>2219</v>
      </c>
      <c r="B803" s="416" t="s">
        <v>2220</v>
      </c>
      <c r="C803" s="481" t="s">
        <v>1200</v>
      </c>
      <c r="D803" s="481" t="s">
        <v>1222</v>
      </c>
      <c r="E803" s="432"/>
      <c r="F803" s="433"/>
      <c r="G803" s="482">
        <v>-6.02</v>
      </c>
    </row>
    <row r="804" spans="1:7" s="448" customFormat="1">
      <c r="A804" s="480" t="s">
        <v>2221</v>
      </c>
      <c r="B804" s="416" t="s">
        <v>1375</v>
      </c>
      <c r="C804" s="481" t="s">
        <v>1200</v>
      </c>
      <c r="D804" s="481" t="s">
        <v>1222</v>
      </c>
      <c r="E804" s="432"/>
      <c r="F804" s="433"/>
      <c r="G804" s="482">
        <v>-7.2480000000000002</v>
      </c>
    </row>
    <row r="805" spans="1:7" s="448" customFormat="1">
      <c r="A805" s="480" t="s">
        <v>2222</v>
      </c>
      <c r="B805" s="416" t="s">
        <v>1274</v>
      </c>
      <c r="C805" s="481" t="s">
        <v>1200</v>
      </c>
      <c r="D805" s="481" t="s">
        <v>1222</v>
      </c>
      <c r="E805" s="432"/>
      <c r="F805" s="469"/>
      <c r="G805" s="482">
        <v>-7.5</v>
      </c>
    </row>
    <row r="806" spans="1:7" s="448" customFormat="1">
      <c r="A806" s="480" t="s">
        <v>2223</v>
      </c>
      <c r="B806" s="416" t="s">
        <v>1497</v>
      </c>
      <c r="C806" s="481" t="s">
        <v>1200</v>
      </c>
      <c r="D806" s="481" t="s">
        <v>1272</v>
      </c>
      <c r="E806" s="432"/>
      <c r="F806" s="433"/>
      <c r="G806" s="482">
        <v>-8</v>
      </c>
    </row>
    <row r="807" spans="1:7" s="448" customFormat="1">
      <c r="A807" s="480" t="s">
        <v>2224</v>
      </c>
      <c r="B807" s="416" t="s">
        <v>1260</v>
      </c>
      <c r="C807" s="481" t="s">
        <v>1200</v>
      </c>
      <c r="D807" s="481" t="s">
        <v>1222</v>
      </c>
      <c r="E807" s="432"/>
      <c r="F807" s="433"/>
      <c r="G807" s="482">
        <v>-8.1999999999999993</v>
      </c>
    </row>
    <row r="808" spans="1:7" s="448" customFormat="1">
      <c r="A808" s="480" t="s">
        <v>1268</v>
      </c>
      <c r="B808" s="416" t="s">
        <v>1269</v>
      </c>
      <c r="C808" s="481" t="s">
        <v>1200</v>
      </c>
      <c r="D808" s="481" t="s">
        <v>1222</v>
      </c>
      <c r="E808" s="432"/>
      <c r="F808" s="433"/>
      <c r="G808" s="482">
        <v>-8.4</v>
      </c>
    </row>
    <row r="809" spans="1:7" s="448" customFormat="1">
      <c r="A809" s="480" t="s">
        <v>2225</v>
      </c>
      <c r="B809" s="416" t="s">
        <v>1833</v>
      </c>
      <c r="C809" s="481" t="s">
        <v>1200</v>
      </c>
      <c r="D809" s="481" t="s">
        <v>1222</v>
      </c>
      <c r="E809" s="432"/>
      <c r="F809" s="433"/>
      <c r="G809" s="482">
        <v>-8.5</v>
      </c>
    </row>
    <row r="810" spans="1:7" s="448" customFormat="1">
      <c r="A810" s="480" t="s">
        <v>2226</v>
      </c>
      <c r="B810" s="416" t="s">
        <v>1370</v>
      </c>
      <c r="C810" s="481" t="s">
        <v>1200</v>
      </c>
      <c r="D810" s="481" t="s">
        <v>1222</v>
      </c>
      <c r="E810" s="432"/>
      <c r="F810" s="433"/>
      <c r="G810" s="482">
        <v>-10</v>
      </c>
    </row>
    <row r="811" spans="1:7" s="448" customFormat="1">
      <c r="A811" s="480" t="s">
        <v>2227</v>
      </c>
      <c r="B811" s="416" t="s">
        <v>1286</v>
      </c>
      <c r="C811" s="481" t="s">
        <v>1200</v>
      </c>
      <c r="D811" s="481" t="s">
        <v>1222</v>
      </c>
      <c r="E811" s="432"/>
      <c r="F811" s="433"/>
      <c r="G811" s="482">
        <v>-11</v>
      </c>
    </row>
    <row r="812" spans="1:7" s="448" customFormat="1">
      <c r="A812" s="480" t="s">
        <v>2228</v>
      </c>
      <c r="B812" s="416" t="s">
        <v>1281</v>
      </c>
      <c r="C812" s="481" t="s">
        <v>1200</v>
      </c>
      <c r="D812" s="481" t="s">
        <v>1222</v>
      </c>
      <c r="E812" s="432"/>
      <c r="F812" s="433"/>
      <c r="G812" s="482">
        <v>-11.2</v>
      </c>
    </row>
    <row r="813" spans="1:7" s="448" customFormat="1">
      <c r="A813" s="480" t="s">
        <v>2229</v>
      </c>
      <c r="B813" s="416" t="s">
        <v>1515</v>
      </c>
      <c r="C813" s="481" t="s">
        <v>1200</v>
      </c>
      <c r="D813" s="481" t="s">
        <v>1222</v>
      </c>
      <c r="E813" s="432"/>
      <c r="F813" s="433"/>
      <c r="G813" s="482">
        <v>-13</v>
      </c>
    </row>
    <row r="814" spans="1:7" s="448" customFormat="1">
      <c r="A814" s="480" t="s">
        <v>2230</v>
      </c>
      <c r="B814" s="416" t="s">
        <v>2231</v>
      </c>
      <c r="C814" s="481" t="s">
        <v>1200</v>
      </c>
      <c r="D814" s="481" t="s">
        <v>1222</v>
      </c>
      <c r="E814" s="432"/>
      <c r="F814" s="433"/>
      <c r="G814" s="482">
        <v>-13.2</v>
      </c>
    </row>
    <row r="815" spans="1:7" s="448" customFormat="1" ht="34.5">
      <c r="A815" s="480" t="s">
        <v>2232</v>
      </c>
      <c r="B815" s="416" t="s">
        <v>1509</v>
      </c>
      <c r="C815" s="481" t="s">
        <v>1200</v>
      </c>
      <c r="D815" s="481" t="s">
        <v>1222</v>
      </c>
      <c r="E815" s="432"/>
      <c r="F815" s="433"/>
      <c r="G815" s="482">
        <v>-13.5</v>
      </c>
    </row>
    <row r="816" spans="1:7" s="448" customFormat="1">
      <c r="A816" s="480" t="s">
        <v>2233</v>
      </c>
      <c r="B816" s="416" t="s">
        <v>2234</v>
      </c>
      <c r="C816" s="481" t="s">
        <v>1200</v>
      </c>
      <c r="D816" s="481" t="s">
        <v>1222</v>
      </c>
      <c r="E816" s="601"/>
      <c r="F816" s="433"/>
      <c r="G816" s="482">
        <v>-15</v>
      </c>
    </row>
    <row r="817" spans="1:23" s="448" customFormat="1">
      <c r="A817" s="480" t="s">
        <v>2235</v>
      </c>
      <c r="B817" s="416" t="s">
        <v>2236</v>
      </c>
      <c r="C817" s="481" t="s">
        <v>1200</v>
      </c>
      <c r="D817" s="481" t="s">
        <v>1222</v>
      </c>
      <c r="E817" s="432"/>
      <c r="F817" s="433"/>
      <c r="G817" s="482">
        <v>-15</v>
      </c>
    </row>
    <row r="818" spans="1:23" s="448" customFormat="1">
      <c r="A818" s="480" t="s">
        <v>2237</v>
      </c>
      <c r="B818" s="416" t="s">
        <v>1296</v>
      </c>
      <c r="C818" s="481" t="s">
        <v>1200</v>
      </c>
      <c r="D818" s="481" t="s">
        <v>1222</v>
      </c>
      <c r="E818" s="432"/>
      <c r="F818" s="433"/>
      <c r="G818" s="482">
        <v>-16</v>
      </c>
      <c r="H818" s="448">
        <v>4267</v>
      </c>
    </row>
    <row r="819" spans="1:23" s="448" customFormat="1">
      <c r="A819" s="480" t="s">
        <v>2238</v>
      </c>
      <c r="B819" s="416" t="s">
        <v>1507</v>
      </c>
      <c r="C819" s="481" t="s">
        <v>1200</v>
      </c>
      <c r="D819" s="481" t="s">
        <v>1222</v>
      </c>
      <c r="E819" s="432"/>
      <c r="F819" s="433"/>
      <c r="G819" s="482">
        <v>-17.277999999999999</v>
      </c>
      <c r="J819" s="602"/>
    </row>
    <row r="820" spans="1:23" s="448" customFormat="1">
      <c r="A820" s="480" t="s">
        <v>2239</v>
      </c>
      <c r="B820" s="416" t="s">
        <v>2240</v>
      </c>
      <c r="C820" s="481" t="s">
        <v>1200</v>
      </c>
      <c r="D820" s="481" t="s">
        <v>1222</v>
      </c>
      <c r="E820" s="432"/>
      <c r="F820" s="433"/>
      <c r="G820" s="482">
        <v>-18</v>
      </c>
      <c r="J820" s="602"/>
    </row>
    <row r="821" spans="1:23" s="448" customFormat="1">
      <c r="A821" s="480" t="s">
        <v>2241</v>
      </c>
      <c r="B821" s="354" t="s">
        <v>1488</v>
      </c>
      <c r="C821" s="481" t="s">
        <v>1200</v>
      </c>
      <c r="D821" s="481" t="s">
        <v>1222</v>
      </c>
      <c r="E821" s="432"/>
      <c r="F821" s="433"/>
      <c r="G821" s="482">
        <v>-18.100000000000001</v>
      </c>
      <c r="J821" s="602"/>
    </row>
    <row r="822" spans="1:23" s="448" customFormat="1" ht="34.5">
      <c r="A822" s="480" t="s">
        <v>2242</v>
      </c>
      <c r="B822" s="416" t="s">
        <v>1249</v>
      </c>
      <c r="C822" s="481" t="s">
        <v>1200</v>
      </c>
      <c r="D822" s="481" t="s">
        <v>1222</v>
      </c>
      <c r="E822" s="395"/>
      <c r="F822" s="396"/>
      <c r="G822" s="482">
        <v>-21</v>
      </c>
      <c r="J822" s="602"/>
    </row>
    <row r="823" spans="1:23" s="448" customFormat="1">
      <c r="A823" s="480" t="s">
        <v>2243</v>
      </c>
      <c r="B823" s="416" t="s">
        <v>1505</v>
      </c>
      <c r="C823" s="481" t="s">
        <v>1200</v>
      </c>
      <c r="D823" s="481" t="s">
        <v>1222</v>
      </c>
      <c r="E823" s="432"/>
      <c r="F823" s="469"/>
      <c r="G823" s="482">
        <v>-22.5</v>
      </c>
      <c r="J823" s="602"/>
    </row>
    <row r="824" spans="1:23" s="448" customFormat="1">
      <c r="A824" s="480" t="s">
        <v>2244</v>
      </c>
      <c r="B824" s="416" t="s">
        <v>1533</v>
      </c>
      <c r="C824" s="481" t="s">
        <v>1200</v>
      </c>
      <c r="D824" s="481" t="s">
        <v>1222</v>
      </c>
      <c r="E824" s="432"/>
      <c r="F824" s="469"/>
      <c r="G824" s="482">
        <v>-24.524000000000001</v>
      </c>
      <c r="J824" s="602"/>
    </row>
    <row r="825" spans="1:23" s="448" customFormat="1">
      <c r="A825" s="480" t="s">
        <v>2245</v>
      </c>
      <c r="B825" s="416" t="s">
        <v>1284</v>
      </c>
      <c r="C825" s="481" t="s">
        <v>1200</v>
      </c>
      <c r="D825" s="481" t="s">
        <v>1222</v>
      </c>
      <c r="E825" s="432"/>
      <c r="F825" s="469"/>
      <c r="G825" s="482">
        <v>-25.984000000000002</v>
      </c>
      <c r="J825" s="602"/>
    </row>
    <row r="826" spans="1:23" s="448" customFormat="1">
      <c r="A826" s="480" t="s">
        <v>2246</v>
      </c>
      <c r="B826" s="416" t="s">
        <v>2247</v>
      </c>
      <c r="C826" s="481" t="s">
        <v>1200</v>
      </c>
      <c r="D826" s="481" t="s">
        <v>1222</v>
      </c>
      <c r="E826" s="432"/>
      <c r="F826" s="469"/>
      <c r="G826" s="482">
        <v>-28</v>
      </c>
      <c r="J826" s="602"/>
    </row>
    <row r="827" spans="1:23" s="448" customFormat="1">
      <c r="A827" s="480" t="s">
        <v>1371</v>
      </c>
      <c r="B827" s="416" t="s">
        <v>1274</v>
      </c>
      <c r="C827" s="481" t="s">
        <v>1200</v>
      </c>
      <c r="D827" s="481" t="s">
        <v>1222</v>
      </c>
      <c r="E827" s="432"/>
      <c r="F827" s="469"/>
      <c r="G827" s="482">
        <v>-38.5</v>
      </c>
      <c r="J827" s="602"/>
    </row>
    <row r="828" spans="1:23" s="448" customFormat="1">
      <c r="A828" s="480" t="s">
        <v>2248</v>
      </c>
      <c r="B828" s="416" t="s">
        <v>1613</v>
      </c>
      <c r="C828" s="481" t="s">
        <v>1200</v>
      </c>
      <c r="D828" s="481" t="s">
        <v>1222</v>
      </c>
      <c r="E828" s="432"/>
      <c r="F828" s="469"/>
      <c r="G828" s="482">
        <v>-59</v>
      </c>
      <c r="J828" s="602"/>
    </row>
    <row r="829" spans="1:23" s="448" customFormat="1">
      <c r="A829" s="480" t="s">
        <v>2249</v>
      </c>
      <c r="B829" s="416" t="s">
        <v>1370</v>
      </c>
      <c r="C829" s="481" t="s">
        <v>1200</v>
      </c>
      <c r="D829" s="481" t="s">
        <v>1222</v>
      </c>
      <c r="E829" s="432"/>
      <c r="F829" s="469"/>
      <c r="G829" s="482">
        <v>-88.2</v>
      </c>
      <c r="J829" s="602"/>
    </row>
    <row r="830" spans="1:23" s="448" customFormat="1" ht="34.5">
      <c r="A830" s="480" t="s">
        <v>2250</v>
      </c>
      <c r="B830" s="416" t="s">
        <v>1531</v>
      </c>
      <c r="C830" s="481" t="s">
        <v>1200</v>
      </c>
      <c r="D830" s="481" t="s">
        <v>1222</v>
      </c>
      <c r="E830" s="432"/>
      <c r="F830" s="469"/>
      <c r="G830" s="482">
        <v>-90</v>
      </c>
      <c r="J830" s="602"/>
    </row>
    <row r="831" spans="1:23" s="448" customFormat="1" ht="34.5">
      <c r="A831" s="480" t="s">
        <v>2251</v>
      </c>
      <c r="B831" s="416" t="s">
        <v>1936</v>
      </c>
      <c r="C831" s="481" t="s">
        <v>1200</v>
      </c>
      <c r="D831" s="481" t="s">
        <v>1222</v>
      </c>
      <c r="E831" s="432"/>
      <c r="F831" s="469"/>
      <c r="G831" s="482">
        <v>-100</v>
      </c>
      <c r="J831" s="602"/>
      <c r="Q831" s="319"/>
      <c r="R831" s="319"/>
      <c r="S831" s="319"/>
      <c r="T831" s="319"/>
      <c r="U831" s="319"/>
      <c r="V831" s="319"/>
      <c r="W831" s="319"/>
    </row>
    <row r="832" spans="1:23" s="448" customFormat="1">
      <c r="A832" s="364"/>
      <c r="B832" s="354" t="s">
        <v>1334</v>
      </c>
      <c r="C832" s="355"/>
      <c r="D832" s="355"/>
      <c r="E832" s="395"/>
      <c r="F832" s="396"/>
      <c r="G832" s="603">
        <f>G833</f>
        <v>-1990</v>
      </c>
      <c r="H832" s="448">
        <v>4269</v>
      </c>
      <c r="Q832" s="319"/>
      <c r="R832" s="319"/>
      <c r="S832" s="319"/>
      <c r="T832" s="319"/>
      <c r="U832" s="319"/>
      <c r="V832" s="319"/>
      <c r="W832" s="319"/>
    </row>
    <row r="833" spans="1:7" ht="34.5">
      <c r="A833" s="449" t="s">
        <v>2252</v>
      </c>
      <c r="B833" s="171" t="s">
        <v>2253</v>
      </c>
      <c r="C833" s="604" t="s">
        <v>1246</v>
      </c>
      <c r="D833" s="449" t="s">
        <v>1192</v>
      </c>
      <c r="E833" s="604"/>
      <c r="F833" s="604"/>
      <c r="G833" s="605">
        <v>-1990</v>
      </c>
    </row>
    <row r="834" spans="1:7">
      <c r="A834" s="606" t="s">
        <v>2254</v>
      </c>
      <c r="B834" s="607" t="s">
        <v>2255</v>
      </c>
      <c r="C834" s="608"/>
      <c r="D834" s="608"/>
      <c r="E834" s="608"/>
      <c r="F834" s="609"/>
      <c r="G834" s="610">
        <f>G835</f>
        <v>-8300</v>
      </c>
    </row>
    <row r="835" spans="1:7">
      <c r="A835" s="449"/>
      <c r="B835" s="611" t="s">
        <v>1188</v>
      </c>
      <c r="C835" s="612"/>
      <c r="D835" s="449"/>
      <c r="E835" s="449"/>
      <c r="F835" s="449"/>
      <c r="G835" s="605">
        <f>G836</f>
        <v>-8300</v>
      </c>
    </row>
    <row r="836" spans="1:7" ht="34.5">
      <c r="A836" s="449" t="s">
        <v>2256</v>
      </c>
      <c r="B836" s="613" t="s">
        <v>2257</v>
      </c>
      <c r="C836" s="614" t="s">
        <v>1246</v>
      </c>
      <c r="D836" s="449" t="s">
        <v>1192</v>
      </c>
      <c r="E836" s="604"/>
      <c r="F836" s="604"/>
      <c r="G836" s="605">
        <v>-8300</v>
      </c>
    </row>
    <row r="837" spans="1:7">
      <c r="A837" s="449"/>
      <c r="B837" s="615"/>
      <c r="C837" s="616"/>
      <c r="D837" s="617"/>
      <c r="E837" s="618"/>
      <c r="F837" s="619"/>
      <c r="G837" s="605"/>
    </row>
    <row r="838" spans="1:7">
      <c r="A838" s="465"/>
      <c r="B838" s="349" t="s">
        <v>2258</v>
      </c>
      <c r="C838" s="550"/>
      <c r="D838" s="550"/>
      <c r="E838" s="550"/>
      <c r="F838" s="351"/>
      <c r="G838" s="425">
        <f>G839</f>
        <v>-4462.6000000000004</v>
      </c>
    </row>
    <row r="839" spans="1:7">
      <c r="A839" s="423" t="s">
        <v>1461</v>
      </c>
      <c r="B839" s="424" t="s">
        <v>2142</v>
      </c>
      <c r="C839" s="349" t="s">
        <v>2143</v>
      </c>
      <c r="D839" s="550"/>
      <c r="E839" s="550"/>
      <c r="F839" s="351"/>
      <c r="G839" s="425">
        <f>G840</f>
        <v>-4462.6000000000004</v>
      </c>
    </row>
    <row r="840" spans="1:7">
      <c r="A840" s="348" t="s">
        <v>2259</v>
      </c>
      <c r="B840" s="459" t="s">
        <v>395</v>
      </c>
      <c r="C840" s="587"/>
      <c r="D840" s="587"/>
      <c r="E840" s="587"/>
      <c r="F840" s="461"/>
      <c r="G840" s="425">
        <f>G841</f>
        <v>-4462.6000000000004</v>
      </c>
    </row>
    <row r="841" spans="1:7">
      <c r="A841" s="449"/>
      <c r="B841" s="620" t="s">
        <v>1188</v>
      </c>
      <c r="C841" s="621"/>
      <c r="D841" s="621"/>
      <c r="E841" s="622"/>
      <c r="F841" s="571"/>
      <c r="G841" s="487">
        <f>G842+G843+G844</f>
        <v>-4462.6000000000004</v>
      </c>
    </row>
    <row r="842" spans="1:7" ht="34.5">
      <c r="A842" s="623" t="s">
        <v>2157</v>
      </c>
      <c r="B842" s="620" t="s">
        <v>2158</v>
      </c>
      <c r="C842" s="623" t="s">
        <v>1191</v>
      </c>
      <c r="D842" s="623" t="s">
        <v>1192</v>
      </c>
      <c r="E842" s="624"/>
      <c r="F842" s="624"/>
      <c r="G842" s="625">
        <v>-1262.5999999999999</v>
      </c>
    </row>
    <row r="843" spans="1:7" ht="34.5">
      <c r="A843" s="623" t="s">
        <v>2260</v>
      </c>
      <c r="B843" s="620" t="s">
        <v>2261</v>
      </c>
      <c r="C843" s="623" t="s">
        <v>1191</v>
      </c>
      <c r="D843" s="623" t="s">
        <v>1192</v>
      </c>
      <c r="E843" s="626">
        <v>600000</v>
      </c>
      <c r="F843" s="456">
        <v>-1</v>
      </c>
      <c r="G843" s="625">
        <v>-600</v>
      </c>
    </row>
    <row r="844" spans="1:7" ht="34.5">
      <c r="A844" s="623" t="s">
        <v>2262</v>
      </c>
      <c r="B844" s="620" t="s">
        <v>2263</v>
      </c>
      <c r="C844" s="623" t="s">
        <v>1191</v>
      </c>
      <c r="D844" s="623" t="s">
        <v>1192</v>
      </c>
      <c r="E844" s="626">
        <v>2600000</v>
      </c>
      <c r="F844" s="456">
        <v>-1</v>
      </c>
      <c r="G844" s="625">
        <v>-2600</v>
      </c>
    </row>
  </sheetData>
  <mergeCells count="100">
    <mergeCell ref="B838:F838"/>
    <mergeCell ref="C839:F839"/>
    <mergeCell ref="B840:F840"/>
    <mergeCell ref="B785:E785"/>
    <mergeCell ref="B789:F789"/>
    <mergeCell ref="C790:F790"/>
    <mergeCell ref="B791:F791"/>
    <mergeCell ref="B834:F834"/>
    <mergeCell ref="B835:C835"/>
    <mergeCell ref="A775:E775"/>
    <mergeCell ref="A776:F776"/>
    <mergeCell ref="B777:E777"/>
    <mergeCell ref="A780:F780"/>
    <mergeCell ref="B781:E781"/>
    <mergeCell ref="A784:F784"/>
    <mergeCell ref="C757:F757"/>
    <mergeCell ref="B758:F758"/>
    <mergeCell ref="B762:F762"/>
    <mergeCell ref="B765:F765"/>
    <mergeCell ref="C770:F770"/>
    <mergeCell ref="B771:F771"/>
    <mergeCell ref="B719:F719"/>
    <mergeCell ref="B727:F727"/>
    <mergeCell ref="C728:F728"/>
    <mergeCell ref="B729:F729"/>
    <mergeCell ref="B752:F752"/>
    <mergeCell ref="B756:F756"/>
    <mergeCell ref="B709:F709"/>
    <mergeCell ref="C710:F710"/>
    <mergeCell ref="B711:F711"/>
    <mergeCell ref="B716:F716"/>
    <mergeCell ref="B717:F717"/>
    <mergeCell ref="C718:F718"/>
    <mergeCell ref="B429:E429"/>
    <mergeCell ref="B532:E532"/>
    <mergeCell ref="B568:E568"/>
    <mergeCell ref="B581:E581"/>
    <mergeCell ref="B598:E598"/>
    <mergeCell ref="B679:E679"/>
    <mergeCell ref="B363:F363"/>
    <mergeCell ref="C364:F364"/>
    <mergeCell ref="B365:F365"/>
    <mergeCell ref="B422:F422"/>
    <mergeCell ref="B427:F427"/>
    <mergeCell ref="C428:D428"/>
    <mergeCell ref="E428:G428"/>
    <mergeCell ref="A346:G346"/>
    <mergeCell ref="A347:E347"/>
    <mergeCell ref="A348:F348"/>
    <mergeCell ref="B349:E349"/>
    <mergeCell ref="B353:F353"/>
    <mergeCell ref="B355:F355"/>
    <mergeCell ref="B307:F307"/>
    <mergeCell ref="B314:F314"/>
    <mergeCell ref="C315:F315"/>
    <mergeCell ref="B316:F316"/>
    <mergeCell ref="B331:F331"/>
    <mergeCell ref="B338:F338"/>
    <mergeCell ref="B213:E213"/>
    <mergeCell ref="A218:G218"/>
    <mergeCell ref="A219:E219"/>
    <mergeCell ref="C220:F220"/>
    <mergeCell ref="B221:E221"/>
    <mergeCell ref="B303:F303"/>
    <mergeCell ref="B195:E195"/>
    <mergeCell ref="C203:F203"/>
    <mergeCell ref="B204:E204"/>
    <mergeCell ref="C210:G210"/>
    <mergeCell ref="A211:E211"/>
    <mergeCell ref="C212:F212"/>
    <mergeCell ref="B143:E143"/>
    <mergeCell ref="B152:E152"/>
    <mergeCell ref="B161:E161"/>
    <mergeCell ref="B170:E170"/>
    <mergeCell ref="A193:E193"/>
    <mergeCell ref="C194:F194"/>
    <mergeCell ref="B115:E115"/>
    <mergeCell ref="A120:E120"/>
    <mergeCell ref="A121:F121"/>
    <mergeCell ref="B122:E122"/>
    <mergeCell ref="A141:F141"/>
    <mergeCell ref="A142:F142"/>
    <mergeCell ref="B50:F50"/>
    <mergeCell ref="B54:F54"/>
    <mergeCell ref="A108:F108"/>
    <mergeCell ref="B109:F109"/>
    <mergeCell ref="A113:E113"/>
    <mergeCell ref="A114:F114"/>
    <mergeCell ref="A11:E11"/>
    <mergeCell ref="A12:F12"/>
    <mergeCell ref="B13:F13"/>
    <mergeCell ref="B17:F17"/>
    <mergeCell ref="B22:F22"/>
    <mergeCell ref="B31:F31"/>
    <mergeCell ref="A6:G6"/>
    <mergeCell ref="A8:A9"/>
    <mergeCell ref="B8:B9"/>
    <mergeCell ref="C8:C9"/>
    <mergeCell ref="D8:D9"/>
    <mergeCell ref="E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3</vt:i4>
      </vt:variant>
    </vt:vector>
  </HeadingPairs>
  <TitlesOfParts>
    <vt:vector size="17" baseType="lpstr">
      <vt:lpstr>հավելված1</vt:lpstr>
      <vt:lpstr>հավելված2</vt:lpstr>
      <vt:lpstr>հավելված3</vt:lpstr>
      <vt:lpstr>հավելված4</vt:lpstr>
      <vt:lpstr>հավելված5.</vt:lpstr>
      <vt:lpstr>հավելված6.</vt:lpstr>
      <vt:lpstr>հավելված7</vt:lpstr>
      <vt:lpstr>հավելված8.</vt:lpstr>
      <vt:lpstr>հավելված9</vt:lpstr>
      <vt:lpstr>հավելված10</vt:lpstr>
      <vt:lpstr>հավելված11</vt:lpstr>
      <vt:lpstr>հավելված12</vt:lpstr>
      <vt:lpstr>հավելված13</vt:lpstr>
      <vt:lpstr>հավելված14</vt:lpstr>
      <vt:lpstr>հավելված3!Print_Area</vt:lpstr>
      <vt:lpstr>հավելված4!Print_Area</vt:lpstr>
      <vt:lpstr>հավելված5.!Print_Area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Marine Gochumyan</cp:lastModifiedBy>
  <cp:lastPrinted>2022-10-19T13:15:44Z</cp:lastPrinted>
  <dcterms:created xsi:type="dcterms:W3CDTF">2019-11-07T07:37:19Z</dcterms:created>
  <dcterms:modified xsi:type="dcterms:W3CDTF">2022-11-02T13:09:39Z</dcterms:modified>
</cp:coreProperties>
</file>