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rpinem\Desktop\downlods\"/>
    </mc:Choice>
  </mc:AlternateContent>
  <bookViews>
    <workbookView xWindow="0" yWindow="0" windowWidth="28800" windowHeight="12480" activeTab="4"/>
  </bookViews>
  <sheets>
    <sheet name="1." sheetId="49" r:id="rId1"/>
    <sheet name="2." sheetId="26" r:id="rId2"/>
    <sheet name="3." sheetId="27" r:id="rId3"/>
    <sheet name="4." sheetId="50" r:id="rId4"/>
    <sheet name="5." sheetId="48" r:id="rId5"/>
  </sheets>
  <definedNames>
    <definedName name="_tab10">#REF!</definedName>
    <definedName name="_tab11">#REF!</definedName>
    <definedName name="_tab12">#REF!</definedName>
    <definedName name="_tab13">#REF!</definedName>
    <definedName name="_tab14">#REF!</definedName>
    <definedName name="_tab15">#REF!</definedName>
    <definedName name="_tab16">#REF!</definedName>
    <definedName name="_tab17">#REF!</definedName>
    <definedName name="_tab18">#REF!</definedName>
    <definedName name="_tab19">#REF!</definedName>
    <definedName name="_tab20">#REF!</definedName>
    <definedName name="_tab21">#REF!</definedName>
    <definedName name="_tab22">#REF!</definedName>
    <definedName name="_tab23">#REF!</definedName>
    <definedName name="_tab24">#REF!</definedName>
    <definedName name="_tab5">#REF!</definedName>
    <definedName name="_tab6">#REF!</definedName>
    <definedName name="_tab7">#REF!</definedName>
    <definedName name="_tab8">#REF!</definedName>
    <definedName name="_tab9">#REF!</definedName>
    <definedName name="par_count">#REF!,#REF!,#REF!,#REF!,#REF!,#REF!,#REF!,#REF!,#REF!,#REF!,#REF!,#REF!,#REF!,#REF!,#REF!</definedName>
    <definedName name="par_qual">#REF!,#REF!,#REF!,#REF!,#REF!</definedName>
    <definedName name="par_time">#REF!,#REF!,#REF!,#REF!</definedName>
    <definedName name="par2.12s">#REF!</definedName>
    <definedName name="par2.4s">#REF!,#REF!,#REF!,#REF!,#REF!,#REF!,#REF!,#REF!,#REF!,#REF!,#REF!,#REF!,#REF!,#REF!,#REF!,#REF!</definedName>
    <definedName name="par2.5s">#REF!,#REF!</definedName>
    <definedName name="par2.6s">#REF!,#REF!,#REF!,#REF!</definedName>
    <definedName name="par2.7s">#REF!,#REF!</definedName>
    <definedName name="par2.9s">#REF!,#REF!,#REF!,#REF!,#REF!,#REF!,#REF!,#REF!,#REF!,#REF!,#REF!,#REF!,#REF!,#REF!,#REF!,#REF!</definedName>
    <definedName name="par4.10s">#REF!,#REF!</definedName>
    <definedName name="par4.11d">#REF!,#REF!,#REF!,#REF!,#REF!</definedName>
    <definedName name="par4.12d">#REF!</definedName>
    <definedName name="par4.13s">#REF!</definedName>
    <definedName name="par4.14">#REF!,#REF!,#REF!,#REF!,#REF!,#REF!</definedName>
    <definedName name="par4.15">#REF!,#REF!,#REF!</definedName>
    <definedName name="par4.16">#REF!,#REF!,#REF!</definedName>
    <definedName name="par4.17">#REF!,#REF!,#REF!,#REF!</definedName>
    <definedName name="par4.18d">#REF!,#REF!</definedName>
    <definedName name="par4.19s">#REF!</definedName>
    <definedName name="par4.20f">#REF!</definedName>
    <definedName name="par4.21f">#REF!</definedName>
    <definedName name="par4.22">#REF!</definedName>
    <definedName name="par4.4">#REF!</definedName>
    <definedName name="par4.5">#REF!</definedName>
    <definedName name="par4.6s">#REF!</definedName>
    <definedName name="par4.7s">#REF!</definedName>
    <definedName name="par4.8">#REF!,#REF!,#REF!,#REF!,#REF!</definedName>
    <definedName name="par4.9">#REF!,#REF!,#REF!,#REF!,#REF!,#REF!</definedName>
    <definedName name="par5.1">#REF!,#REF!</definedName>
    <definedName name="par5.3">#REF!,#REF!,#REF!,#REF!,#REF!,#REF!</definedName>
    <definedName name="par5.4">#REF!,#REF!,#REF!,#REF!,#REF!</definedName>
    <definedName name="par5.5">#REF!</definedName>
    <definedName name="par5.6">#REF!,#REF!</definedName>
    <definedName name="_xlnm.Print_Titles" localSheetId="1">'2.'!$6:$7</definedName>
    <definedName name="program">#REF!,#REF!,#REF!,#REF!,#REF!,#REF!,#REF!,#REF!,#REF!,#REF!,#REF!,#REF!,#REF!,#REF!,#REF!,#REF!,#REF!,#REF!,#REF!,#REF!</definedName>
  </definedNames>
  <calcPr calcId="162913"/>
</workbook>
</file>

<file path=xl/calcChain.xml><?xml version="1.0" encoding="utf-8"?>
<calcChain xmlns="http://schemas.openxmlformats.org/spreadsheetml/2006/main">
  <c r="C5" i="27" l="1"/>
  <c r="G24" i="26"/>
  <c r="G47" i="26"/>
  <c r="G46" i="26" s="1"/>
  <c r="G37" i="26"/>
  <c r="F47" i="26"/>
  <c r="F46" i="26"/>
  <c r="G191" i="26"/>
  <c r="G163" i="26"/>
  <c r="G161" i="26"/>
  <c r="G129" i="26"/>
  <c r="G92" i="26"/>
  <c r="G101" i="26"/>
  <c r="G80" i="26"/>
  <c r="G78" i="26"/>
  <c r="G68" i="26"/>
  <c r="G12" i="26"/>
  <c r="I56" i="48"/>
  <c r="I55" i="48"/>
  <c r="I54" i="48" s="1"/>
  <c r="I52" i="48"/>
  <c r="I51" i="48" s="1"/>
  <c r="I49" i="48"/>
  <c r="I48" i="48" s="1"/>
  <c r="I47" i="48" s="1"/>
  <c r="I45" i="48"/>
  <c r="I44" i="48"/>
  <c r="I42" i="48"/>
  <c r="I41" i="48"/>
  <c r="I39" i="48"/>
  <c r="I38" i="48"/>
  <c r="I37" i="48" s="1"/>
  <c r="I35" i="48"/>
  <c r="I34" i="48" s="1"/>
  <c r="I32" i="48"/>
  <c r="I31" i="48" s="1"/>
  <c r="I29" i="48"/>
  <c r="I28" i="48" s="1"/>
  <c r="I25" i="48"/>
  <c r="I24" i="48" s="1"/>
  <c r="I23" i="48" s="1"/>
  <c r="I21" i="48"/>
  <c r="I20" i="48" s="1"/>
  <c r="I18" i="48"/>
  <c r="I17" i="48" s="1"/>
  <c r="I15" i="48"/>
  <c r="I14" i="48" s="1"/>
  <c r="I13" i="48" s="1"/>
  <c r="I11" i="48"/>
  <c r="I10" i="48"/>
  <c r="I9" i="48" s="1"/>
  <c r="G193" i="26"/>
  <c r="G131" i="26"/>
  <c r="G82" i="26"/>
  <c r="G69" i="26"/>
  <c r="G66" i="26"/>
  <c r="G14" i="26"/>
  <c r="G196" i="26"/>
  <c r="G182" i="26"/>
  <c r="G173" i="26"/>
  <c r="G152" i="26"/>
  <c r="G151" i="26" s="1"/>
  <c r="G141" i="26"/>
  <c r="G132" i="26"/>
  <c r="G120" i="26"/>
  <c r="G111" i="26"/>
  <c r="G102" i="26"/>
  <c r="G83" i="26"/>
  <c r="G56" i="26"/>
  <c r="G28" i="26"/>
  <c r="G27" i="26"/>
  <c r="F195" i="26"/>
  <c r="F163" i="26"/>
  <c r="F151" i="26"/>
  <c r="F141" i="26"/>
  <c r="F131" i="26"/>
  <c r="F101" i="26"/>
  <c r="F82" i="26"/>
  <c r="F56" i="26"/>
  <c r="F27" i="26"/>
  <c r="G10" i="26" l="1"/>
  <c r="G8" i="26"/>
  <c r="I27" i="48"/>
  <c r="D85" i="49" l="1"/>
  <c r="D147" i="49"/>
  <c r="D116" i="49"/>
  <c r="D23" i="49"/>
  <c r="D36" i="49"/>
  <c r="D73" i="49" l="1"/>
  <c r="D10" i="49" l="1"/>
  <c r="D8" i="49" s="1"/>
</calcChain>
</file>

<file path=xl/sharedStrings.xml><?xml version="1.0" encoding="utf-8"?>
<sst xmlns="http://schemas.openxmlformats.org/spreadsheetml/2006/main" count="1364" uniqueCount="314">
  <si>
    <t>Տարի</t>
  </si>
  <si>
    <t>Ծրագրային դասիչը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</si>
  <si>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</si>
  <si>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</si>
  <si>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</si>
  <si>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</si>
  <si>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</si>
  <si>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</si>
  <si>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</si>
  <si>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Արդյունքի չափորոշիչներ </t>
  </si>
  <si>
    <t>№ ------------ -Ն որոշման</t>
  </si>
  <si>
    <t xml:space="preserve">Գործառական դասիչը </t>
  </si>
  <si>
    <t>բաժին</t>
  </si>
  <si>
    <t>խումբ</t>
  </si>
  <si>
    <t>դաս</t>
  </si>
  <si>
    <t>Ծրագիր</t>
  </si>
  <si>
    <t>Միջոցառում</t>
  </si>
  <si>
    <t>ՀՀ առողջապահության նախարարություն</t>
  </si>
  <si>
    <t>ՄԱՍ 2. ՊԵՏԱԿԱՆ ՄԱՐՄՆԻ ԳԾՈՎ ԱՐԴՅՈՒՆՔԱՅԻՆ (ԿԱՏԱՐՈՂԱԿԱՆ) ՑՈՒՑԱՆԻՇՆԵՐԸ</t>
  </si>
  <si>
    <t xml:space="preserve">Ծրագրի դասիչը </t>
  </si>
  <si>
    <t xml:space="preserve"> ԸՆԴԱՄԵՆԸ ԾԱԽՍԵՐ</t>
  </si>
  <si>
    <t xml:space="preserve"> Առողջապահություն (այլ դասերին չպատկանող)</t>
  </si>
  <si>
    <t>ՄԱՍ 1. ՊԵՏԱԿԱՆ ՄԱՐՄՆԻ ԳԾՈՎ ԱՐԴՅՈՒՆՔԱՅԻՆ (ԿԱՏԱՐՈՂԱԿԱՆ) ՑՈՒՑԱՆԻՇՆԵՐԸ</t>
  </si>
  <si>
    <t xml:space="preserve"> Կոդը</t>
  </si>
  <si>
    <t xml:space="preserve"> Անվանումը</t>
  </si>
  <si>
    <t xml:space="preserve"> Գնման ձևը</t>
  </si>
  <si>
    <t xml:space="preserve"> Չափման միավորը</t>
  </si>
  <si>
    <t xml:space="preserve"> Միավորի գինը</t>
  </si>
  <si>
    <t xml:space="preserve"> Քանակը</t>
  </si>
  <si>
    <t xml:space="preserve"> Բաժին N 07</t>
  </si>
  <si>
    <t xml:space="preserve"> Խումբ N 06</t>
  </si>
  <si>
    <t xml:space="preserve"> </t>
  </si>
  <si>
    <t xml:space="preserve"> դրամ</t>
  </si>
  <si>
    <t xml:space="preserve"> Դաս N 02</t>
  </si>
  <si>
    <t>Հավելված  № 5</t>
  </si>
  <si>
    <t>Հավելված  № 3</t>
  </si>
  <si>
    <t>Բյուջետային հատկացումների գլխավոր կարգադրիչների, ծրագրերի և միջոցառումների անվանումները</t>
  </si>
  <si>
    <t xml:space="preserve">Ծրագրի անվանումը </t>
  </si>
  <si>
    <t>Ծրագրի նպատակը</t>
  </si>
  <si>
    <t>Վերջնական արդյունքի նկարագրությունը</t>
  </si>
  <si>
    <t>Ծրագրի միջոցառումներ</t>
  </si>
  <si>
    <t>Միջոցառման անվանումը</t>
  </si>
  <si>
    <t>Միջոցառման նկարագրությունը</t>
  </si>
  <si>
    <t>Միջոցառման տեսակը</t>
  </si>
  <si>
    <t>Ցուցանիշների փոփոխությունները (նվազեցումները նշված են փակագծերում)</t>
  </si>
  <si>
    <t xml:space="preserve">«ՀԱՅԱՍՏԱՆԻ ՀԱՆՐԱՊԵՏՈՒԹՅԱՆ 2022 ԹՎԱԿԱՆԻ ՊԵՏԱԿԱՆ ԲՅՈՒՋԵԻ ՄԱՍԻՆ» ՀԱՅԱՍՏԱՆԻ ՀԱՆՐԱՊԵՏՈՒԹՅԱՆ ՕՐԵՆՔԻ № 1 ՀԱՎԵԼՎԱԾԻ № 2 ԱՂՅՈՒՍԱԿՈՒՄ ԿԱՏԱՐՎՈՂ ՎԵՐԱԲԱՇԽՈՒՄԸ  ԵՎ ՀԱՅԱՍՏԱՆԻ ՀԱՆՐԱՊԵՏՈՒԹՅԱՆ ԿԱՌԱՎԱՐՈՒԹՅԱՆ 2021 ԹՎԱԿԱՆԻ ԴԵԿՏԵՄԲԵՐԻ 23-Ի  №  2121-Ն ՈՐՈՇՄԱՆ № 5 ՀԱՎԵԼՎԱԾԻ № 1 ԱՂՅՈՒՍԱԿՈՒՄ ԿԱՏԱՐՎՈՂ ՓՈՓՈԽՈՒԹՅՈՒՆՆԵՐԸ </t>
  </si>
  <si>
    <t>Հավելված  № 4</t>
  </si>
  <si>
    <t>ՀԱՅԱՍՏԱՆԻ ՀԱՆՐԱՊԵՏՈՒԹՅԱՆ ԿԱՌԱՎԱՐՈՒԹՅԱՆ 2021 ԹՎԱԿԱՆԻ ԴԵԿՏԵՄԲԵՐԻ 23-Ի № 2121-Ն ՈՐՈՇՄԱՆ №  9 ՀԱՎԵԼՎԱԾԻ № 9.8 ԱՂՅՈՒՍԱԿՈՒՄ ԿԱՏԱՐՎՈՂ ՓՈՓՈԽՈՒԹՅՈՒՆՆԵՐԸ</t>
  </si>
  <si>
    <t>(հազ. դրամ)</t>
  </si>
  <si>
    <t>ՀԱՅԱՍՏԱՆԻ ՀԱՆՐԱՊԵՏՈՒԹՅԱՆ ԿԱՌԱՎԱՐՈՒԹՅԱՆ 2021 ԹՎԱԿԱՆԻ ԴԵԿՏԵՄԲԵՐԻ 23-Ի № 2121-Ն ՈՐՈՇՄԱՆ №№ 3 ԵՎ 4 ՀԱՎԵԼՎԱԾՆԵՐՈՒՄ ԿԱՏԱՐՎՈՂ ՓՈՓՈԽՈՒԹՅՈՒՆՆԵՐԸ</t>
  </si>
  <si>
    <t xml:space="preserve">ՀՀ կառավարության  2022 թվականի ----------- </t>
  </si>
  <si>
    <t>Հավելված  № 1</t>
  </si>
  <si>
    <t>Հավելված  № 2</t>
  </si>
  <si>
    <t xml:space="preserve"> այդ թվում` բյուջետային ծախսերի տնտեսագիտական դասակարգման հոդվածներ</t>
  </si>
  <si>
    <r>
      <rPr>
        <b/>
        <sz val="10"/>
        <rFont val="GHEA Grapalat"/>
        <family val="3"/>
      </rPr>
      <t>ՀԱՅԱՍՏԱՆԻ ՀԱՆՐԱՊԵՏՈՒԹՅԱՆ ԿԱՌԱՎԱՐՈՒԹՅԱՆ 2021 ԹՎԱԿԱՆԻ ԴԵԿՏԵՄԲԵՐԻ 23-Ի № 2121-Ն ՈՐՈՇՄԱՆ № 9.1 ՀԱՎԵԼՎԱԾԻ № 9.1.9 ԱՂՅՈՒՍԱԿՈՒՄ ԿԱՏԱՐՎՈՂ ՓՈՓՈԽՈՒԹՅՈՒՆՆԵՐԸ</t>
    </r>
    <r>
      <rPr>
        <sz val="10"/>
        <color indexed="8"/>
        <rFont val="GHEA Grapalat"/>
        <family val="3"/>
      </rPr>
      <t xml:space="preserve"> </t>
    </r>
  </si>
  <si>
    <t xml:space="preserve"> ՄԱՍ III. ԾԱՌԱՅՈՒԹՅՈՒՆՆԵՐ</t>
  </si>
  <si>
    <t xml:space="preserve"> Միջոցառման տեսակը</t>
  </si>
  <si>
    <t xml:space="preserve"> Ծառայությունների մատուցում</t>
  </si>
  <si>
    <t xml:space="preserve"> Առողջության առաջնային պահպանում</t>
  </si>
  <si>
    <t xml:space="preserve"> Բնակչությանը մատչելի և որակյալ առաջնային բժշկական օգնության և սպասարկման տրամադրում, առողջության վատթարացման ռիսկի գործոնների վերհանում և դրանց հնարավոր անբարենպաստ ազդեցության կանխարգելում</t>
  </si>
  <si>
    <t xml:space="preserve"> Առողջության առաջնային պահպանման օղակում ցուցաբերվող բժշկական օգնության որակի, հիվանդությունների վաղ հայտնաբերման և կանխարգելման մակարդակի բարելավում, առողջապահական ծառայությունների վերաբերյալ իրազեկվածության և դրանց նկատմամբ պահանջարկի ավելացում</t>
  </si>
  <si>
    <t xml:space="preserve"> Ամբուլատոր-պոլիկլինիկական բժշկական օգնության ծառայություններ</t>
  </si>
  <si>
    <t xml:space="preserve"> Ծրագրի անվանումը`</t>
  </si>
  <si>
    <t xml:space="preserve"> Մոր և մանկան առողջության պահպանում</t>
  </si>
  <si>
    <t xml:space="preserve"> Ծրագրի նպատակը`</t>
  </si>
  <si>
    <t xml:space="preserve"> Մոր և մանկան առողջության պահպանում, կանանց և երեխաներին մատուցվող բժշկական ծառայությունների մատչելիության և որակի բարելավում</t>
  </si>
  <si>
    <t xml:space="preserve"> Վերջնական արդյունքի նկարագրությունը`</t>
  </si>
  <si>
    <t xml:space="preserve"> Մանկական և մայրական մահացության և հիվանդացության կրճատում, կանանց վերարտադրողական առողջության բարելավում</t>
  </si>
  <si>
    <t xml:space="preserve"> 11001</t>
  </si>
  <si>
    <t xml:space="preserve"> Միջոցառման անվանումը`</t>
  </si>
  <si>
    <t xml:space="preserve"> Մանկաբարձական բժշկական օգնության ծառայություններ</t>
  </si>
  <si>
    <t xml:space="preserve"> Միջոցառման նկարագրությունը`</t>
  </si>
  <si>
    <t xml:space="preserve"> Մանկաբարձական բժշկական օգնության համալիր միջոցառումների իրականացում, հղիության ախտաբանական ընթացքի բժշկական օգնություն և ծննդօգնություն</t>
  </si>
  <si>
    <t xml:space="preserve"> 11003</t>
  </si>
  <si>
    <t xml:space="preserve"> Երեխաներին բժշկական օգնության ծառայություններ</t>
  </si>
  <si>
    <t xml:space="preserve"> Երեխաների (0-18 տարեկան երեխաներին) հիվանդանոցային բժշկական օգնության իրականացում (հետազոտում, ախտորոշում, բուժում)</t>
  </si>
  <si>
    <t xml:space="preserve"> 11004</t>
  </si>
  <si>
    <t xml:space="preserve"> Մտավոր, հոգեկան (վարքագծային), լսողական, ֆիզիկական (շարժողական) և զարգացման այլ խանգարումներով երեխաների գնահատման և վերականգնողական բուժման ծառայություններ</t>
  </si>
  <si>
    <t xml:space="preserve"> Մտավոր, հոգեկան (վարքագծային), լսողական, ֆիզիկական (շարժողական) և զարգացման  այլ խանգարումներով երեխաների առողջական վիճակի գնահատումը և վերականգնողական ամբուլատոր բուժման կազմակերպումը</t>
  </si>
  <si>
    <t xml:space="preserve"> 11006</t>
  </si>
  <si>
    <t xml:space="preserve"> Անպտուղ զույգերի համար վերարտադրողական օժանդակ տեխնոլոգիաների կիրառմամբ բժշկական օգնության ծառայություններ</t>
  </si>
  <si>
    <t xml:space="preserve"> Բնակչության առանձին և հատուկ խմբերում ընդգրկված անպտուղ զույգերին վերարտադրողական օժանդակ տեխնոլոգիաների կիրառմամբ բժշկական օգնության տրամադրում</t>
  </si>
  <si>
    <t xml:space="preserve"> 11007</t>
  </si>
  <si>
    <t xml:space="preserve"> Բնածին հիպոթիրեոզի, ֆենիլկենտոնուրիայի, լսողության և տեսողության (անհասների ռետինոպաթիա) խանգարումների, կոնքազդրային հոդի խախտման վաղ հայտնաբերման նպատակով նորածնային սքրինգների անցկացում</t>
  </si>
  <si>
    <t xml:space="preserve"> Նորածնային սքրինինգներ իրականացում (բնածին հիպոթիրեոզի, ֆենիլկետոնուրիայի, լսողության, տեսողության և կոնքազդրային հոդի)</t>
  </si>
  <si>
    <t xml:space="preserve"> Շտապ բժշկական օգնություն</t>
  </si>
  <si>
    <t xml:space="preserve"> Մարդու կյանքին և առողջությանը վտանգ սպառնացող վիճակներում որակյալ շտապ բժշկական օգնության ծառայությունների տրամադրում</t>
  </si>
  <si>
    <t xml:space="preserve"> Շտապ օգնության համակարգի պատրաստվածության բարելավում, արձագանքման արագության, հասանելիության և բժշկական օգնության ծառայությունների որակի բարելավում</t>
  </si>
  <si>
    <t xml:space="preserve"> Շտապ բժշկական օգնության ծառայություններ</t>
  </si>
  <si>
    <t xml:space="preserve"> Շտապ բժշկական օգնության իրականացում</t>
  </si>
  <si>
    <t xml:space="preserve"> Դատաբժշկական և ախտաբանաանատոմիական ծառայություններ</t>
  </si>
  <si>
    <t xml:space="preserve"> Պաթանատոմիական կանխորոշումների հիման վրա ախտորոշման և բուժման արդյունավետության բարձրացում</t>
  </si>
  <si>
    <t xml:space="preserve"> Մահերի պատճառների բացահայտում</t>
  </si>
  <si>
    <t xml:space="preserve"> Ախտաբանաանատոմիական հետազոտություններ</t>
  </si>
  <si>
    <t xml:space="preserve"> Մանկական մահերի հիվանդությունների պատճառների բացահայտում` մանկամահացության մակարդակը նվազեցնելու նպատակով</t>
  </si>
  <si>
    <t xml:space="preserve"> 1207</t>
  </si>
  <si>
    <t xml:space="preserve"> Սոցիալապես անապահով և առանձին խմբերի անձանց բժշկական օգնություն</t>
  </si>
  <si>
    <t xml:space="preserve"> Սոցիալապես անապահով և հատուկ խմբերում ընդգրկված անձանց բժշկական օգնության հասանելիության և մատչելիության մակարդակի բարձրացում, հիվանդանոցային որակյալ բժշկական օգնության ապահովում</t>
  </si>
  <si>
    <t xml:space="preserve"> Սոցիալապես անապահով և հատուկ խմբերում ընդգրկված անձանց բժշկական օգնության հասանելիության և մատչելիության բարձրացում, ծառայությունների մատուցման հասցեականության բարելավում</t>
  </si>
  <si>
    <t xml:space="preserve"> Ծրագրի միջոցառումներ</t>
  </si>
  <si>
    <t xml:space="preserve"> Սոցիալապես անապահով և հատուկ խմբերում ընդգրկվածներին բժշկական օգնության ծառայություններ</t>
  </si>
  <si>
    <t xml:space="preserve"> Բնակչության սոցիալապես անապահով և հատուկ խմբերում ընդգրկվածների բժշկական օգնության իրականացում` ՀՀ կառավարության որոշմամբ հաստատված բնակչության խմբերի և ծառայությունների ցանկի համաձայն</t>
  </si>
  <si>
    <t xml:space="preserve"> 11002</t>
  </si>
  <si>
    <t xml:space="preserve"> Զինծառայողներին, ինչպես նաև փրկարար ծառայողներին և նրանց ընտանիքի անդամներին բժշկական օգնության ծառայություններ</t>
  </si>
  <si>
    <t xml:space="preserve"> Զինծառայողներին, նրանց հավասարեցված անձանց, ինչպես նաև փրկարար ծառայողներին և նրանց ընտանիքի անդամներին բժշկական օգնության իրականացում (հետազոտում, ախտորոշում, բուժում)</t>
  </si>
  <si>
    <t xml:space="preserve"> 11005</t>
  </si>
  <si>
    <t xml:space="preserve"> Թրաֆիքինգի զոհերին բժշկական օգնության ծառայություններ</t>
  </si>
  <si>
    <t xml:space="preserve"> Թրաֆիքինգի զոհ դարձած անձանց բժշկական օգնության և փորձաքննությունների իրականացում (հետազոտում, ախտորոշում, բուժում)</t>
  </si>
  <si>
    <t xml:space="preserve"> Փոխպատվաստման ծառայություններ</t>
  </si>
  <si>
    <t xml:space="preserve"> Մարդու օրգանների և ոսկրածուծի փոխպատվաստման ծառայությունների իրականացում</t>
  </si>
  <si>
    <t xml:space="preserve"> 1208</t>
  </si>
  <si>
    <t xml:space="preserve"> Վարակիչ հիվանդությունների կանխարգելման ծրագիր</t>
  </si>
  <si>
    <t xml:space="preserve"> Վարակիչ և բնակչության համար մեծ ռիսկ ներկայացնող հիվանդությունների (մալարիա, տուբերկուլյոզ, ՄԻԱՎ/ՁԻԱՀ և այլն) վաղ հայտնաբերում, արդյունվետ հակազդում և բժշկական օգնության ապահովում:</t>
  </si>
  <si>
    <t xml:space="preserve"> Վարակի փոխանցման, վարակիչ հիվանդություններով պայմանավորված հիվանդացության և մահացության նվազեցում</t>
  </si>
  <si>
    <t xml:space="preserve"> ՄԻԱՎ/ՁԻԱՀ-ի կանխարգելման և բուժօգնության ծառայություններ</t>
  </si>
  <si>
    <t xml:space="preserve"> ՄԻԱՎ/ՁԻԱՀ հիվանդացության կանխարգելում, ախտորոշում, բուժում և հիվանդների  դիսպանսերային հսկողություն, քարոզչություն</t>
  </si>
  <si>
    <t xml:space="preserve"> Աղիքային և այլ ինֆեկցիոն հիվանդությունների բժշկական օգնության ծառայություններ</t>
  </si>
  <si>
    <t xml:space="preserve"> Աղիքային և այլ ինֆեկցիոն հիվանդությունների վաղ հայտնաբերմանն ուղղված ախտորոշիչ հետազոտություններ, հիվանդների բուժում</t>
  </si>
  <si>
    <t xml:space="preserve"> 1202</t>
  </si>
  <si>
    <t xml:space="preserve"> Ոչ վարակիչ հիվանդությունների բժշկական օգնության ապահովում</t>
  </si>
  <si>
    <t xml:space="preserve"> Ոչ վարակիչ հիվանդությունների (մասնավորապես՛ սիրտանոթային, շաքարային դիաբետի և չարորակ նորագոյացությունների) բուժման արդյունավետության բարձրացում</t>
  </si>
  <si>
    <t xml:space="preserve"> Ոչ վարակիչ հիվանդություններով պայմանավորված հիվանդացության և մահացության նվազեցում</t>
  </si>
  <si>
    <t xml:space="preserve"> Հեմոդիալիզի և պերիտոնիալ դիալիզի անցկացման ծառայություններ</t>
  </si>
  <si>
    <t xml:space="preserve"> Հեմոդիալիզի կարիք ունեցող հիվանդների բժշկական օգնության համալիր միջոցառումների իրականացում</t>
  </si>
  <si>
    <t xml:space="preserve"> Անհետաձգելի բժշկական օգնության ծառայություններ</t>
  </si>
  <si>
    <t xml:space="preserve"> Անհետաձգելի բժշկական օգնության իրականացում` ՀՀ առողջապահության նախարարի կողմից հաստատված հիվանդությունների, վիճակների ցանկի համաձայն</t>
  </si>
  <si>
    <t xml:space="preserve"> Հոգեկան և նարկոլոգիական հիվանդների բժշկական օգնության ծառայություններ</t>
  </si>
  <si>
    <t xml:space="preserve"> Հոգեկան և նարկոլոգիական հիվանդների բուժում և շարունակական հսկողության համալիր միջոցառումների իրականացում</t>
  </si>
  <si>
    <t xml:space="preserve"> Սրտի անհետաձգելի վիրահատություններ</t>
  </si>
  <si>
    <t xml:space="preserve"> Սրտի անհետաձգելի վիրահատության կարիք ունեցող հիվանդների բժշկական օգնության իրականացում` ՀՀ առողջապահության նախարարի հրամանով սահմանված կարգով</t>
  </si>
  <si>
    <t xml:space="preserve"> 07</t>
  </si>
  <si>
    <t xml:space="preserve"> ԱՌՈՂՋԱՊԱՀՈՒԹՅՈՒՆ</t>
  </si>
  <si>
    <t xml:space="preserve"> այդ թվում`</t>
  </si>
  <si>
    <t xml:space="preserve"> 01</t>
  </si>
  <si>
    <t xml:space="preserve"> ՀՀ  առողջապահության  նախարարություն</t>
  </si>
  <si>
    <t xml:space="preserve"> 03</t>
  </si>
  <si>
    <t xml:space="preserve"> 02</t>
  </si>
  <si>
    <t xml:space="preserve"> Արտահիվանդանոցային ծառայություններ</t>
  </si>
  <si>
    <t xml:space="preserve"> Ընդհանուր բնույթի բժշկական ծառայություններ</t>
  </si>
  <si>
    <t xml:space="preserve"> Մասնագիտացված բժշկական ծառայություններ</t>
  </si>
  <si>
    <t xml:space="preserve"> 1200</t>
  </si>
  <si>
    <t xml:space="preserve"> 04</t>
  </si>
  <si>
    <t xml:space="preserve"> Պարաբժշկական ծառայություններ</t>
  </si>
  <si>
    <t xml:space="preserve"> 1201</t>
  </si>
  <si>
    <t xml:space="preserve"> Հիվանդանոցային ծառայություններ</t>
  </si>
  <si>
    <t xml:space="preserve"> Ընդհանուր բնույթի հիվանդանոցային ծառայություններ</t>
  </si>
  <si>
    <t xml:space="preserve"> Մասնագիտացված հիվանդանոցային ծառայություններ</t>
  </si>
  <si>
    <t xml:space="preserve"> Մոր և մանկան բժշկական ծառայություններ</t>
  </si>
  <si>
    <t xml:space="preserve"> 06</t>
  </si>
  <si>
    <t xml:space="preserve"> Առողջապահական հարակից ծառայություններ և ծրագրեր</t>
  </si>
  <si>
    <t xml:space="preserve"> 1142</t>
  </si>
  <si>
    <t xml:space="preserve"> այդ թվում` ըստ կատարողների</t>
  </si>
  <si>
    <t xml:space="preserve"> ԸՆԹԱՑԻԿ ԾԱԽՍԵՐ</t>
  </si>
  <si>
    <t xml:space="preserve"> ԾԱՌԱՅՈՒԹՅՈՒՆՆԵՐԻ  ԵՎ   ԱՊՐԱՆՔՆԵՐԻ  ՁԵՌՔԲԵՐՈՒՄ</t>
  </si>
  <si>
    <t xml:space="preserve"> Պայմանագրային այլ ծառայությունների ձեռքբերում</t>
  </si>
  <si>
    <t xml:space="preserve"> - Ընդհանուր բնույթի այլ ծառայություններ</t>
  </si>
  <si>
    <t xml:space="preserve"> ՍՈՑԻԱԼԱԿԱՆ  ՆՊԱՍՏՆԵՐ ԵՎ ԿԵՆՍԱԹՈՇԱԿՆԵՐ</t>
  </si>
  <si>
    <t xml:space="preserve"> Սոցիալական օգնության դրամական արտահայտությամբ նպաստներ (բյուջեից)</t>
  </si>
  <si>
    <t xml:space="preserve"> - Այլ նպաստներ բյուջեից</t>
  </si>
  <si>
    <t xml:space="preserve">ՀԱՅԱՍՏԱՆԻ ՀԱՆՐԱՊԵՏՈՒԹՅԱՆ ԿԱՌԱՎԱՐՈՒԹՅԱՆ 2021 ԹՎԱԿԱՆԻ ԴԵԿՏԵՄԲԵՐԻ 23-Ի N 2121-Ն ՈՐՈՇՄԱՆ N 10 ՀԱՎԵԼՎԱԾՈՒՄ ԿԱՏԱՐՎՈՂ ՓՈՓՈԽՈՒԹՅՈՒՆՆԵՐԸ  </t>
  </si>
  <si>
    <t xml:space="preserve"> Խումբ N 02</t>
  </si>
  <si>
    <t xml:space="preserve"> Դաս N 01</t>
  </si>
  <si>
    <t>Ընդհանուր բնույթի բժշկական ծառայություններ</t>
  </si>
  <si>
    <t xml:space="preserve"> 1099  11001</t>
  </si>
  <si>
    <t>Ամբուլատոր-պոլիկլինիկական բժշկական օգնության ծառայություններ</t>
  </si>
  <si>
    <t>85121120-1</t>
  </si>
  <si>
    <t>ամբուլատոր-բժշկական ծառայություններ</t>
  </si>
  <si>
    <t xml:space="preserve"> ՄԱ</t>
  </si>
  <si>
    <t>Մասնագիտացված բժշկական ծառայություններ</t>
  </si>
  <si>
    <t xml:space="preserve"> 1200  11004</t>
  </si>
  <si>
    <t>Մտավոր, հոգեկան (վարքագծային), լսողական, ֆիզիկական (շարժողական) և զարգացման այլ խանգարումներով երեխաների գնահատման և վերականգնողական բուժման ծառայություններ</t>
  </si>
  <si>
    <t>85121100-1</t>
  </si>
  <si>
    <t>բժշկական ծառայություններ</t>
  </si>
  <si>
    <t xml:space="preserve"> 1208  11001</t>
  </si>
  <si>
    <t>ՄԻԱՎ/ՁԻԱՀ կանխարգելման և բուժօգնության ծառայություններ</t>
  </si>
  <si>
    <t xml:space="preserve"> 1200  11007</t>
  </si>
  <si>
    <t>Բնածին հիպոթերիոզի, ֆենիլկետոնուրիայի, լսողության (անհասների ռեթինոպաթիա) խանգարումների, կոնքազդրային հոդի դիսպլազիայի վաղ հայտնաբերման նպատակով նորածնային  սքրինինգների անցկացում</t>
  </si>
  <si>
    <t xml:space="preserve"> Դաս N 04</t>
  </si>
  <si>
    <t>Պարաբժշկական ծառայություններ</t>
  </si>
  <si>
    <t xml:space="preserve"> 1201  11001</t>
  </si>
  <si>
    <t>Շտապ բժշկական օգնության ծառայություններ</t>
  </si>
  <si>
    <t>85141210-1</t>
  </si>
  <si>
    <t>շտապ օգնության ծառայություններ</t>
  </si>
  <si>
    <t xml:space="preserve"> Խումբ N 03</t>
  </si>
  <si>
    <t>Ընդհանուր բնույթի հիվանդանոցային ծառայություններ</t>
  </si>
  <si>
    <t xml:space="preserve"> 1202  11002</t>
  </si>
  <si>
    <t>Անհետաձգելի բժշկական օգնության ծառայություններ</t>
  </si>
  <si>
    <t>85111100-1</t>
  </si>
  <si>
    <t>հիվանդանոցային ծառայություններ</t>
  </si>
  <si>
    <t xml:space="preserve"> 1207  11001</t>
  </si>
  <si>
    <t>Սոցիալապես անապահով և հատուկ խմբերում ընդգրկվածներին բժշկական օգնության ծառայություններ</t>
  </si>
  <si>
    <t xml:space="preserve"> 1207  11007</t>
  </si>
  <si>
    <t>Փոխպատվաստման ծառայություններ</t>
  </si>
  <si>
    <t>85111120-1</t>
  </si>
  <si>
    <t>հիվանդանոցների կողմից մատուցվող բժշկական ծառայություններ</t>
  </si>
  <si>
    <t>Մասնագիտացված հիվանդանոցային ծառայություններ</t>
  </si>
  <si>
    <t xml:space="preserve"> 1208  11003</t>
  </si>
  <si>
    <t>Աղիքային և այլ ինֆեկցիոն հիվանդությունների բժշկական օգնության ծառայություններ</t>
  </si>
  <si>
    <t xml:space="preserve"> 1202  11003</t>
  </si>
  <si>
    <t>Հոգեկան և նարկոլոգիական հիվանդների բժշկական օգնության ծառայություններ</t>
  </si>
  <si>
    <t>85111170-1</t>
  </si>
  <si>
    <t>հոգեբուժական հիվանդանոցների կողմից մատուցվող ծառայություններ</t>
  </si>
  <si>
    <t xml:space="preserve"> 1207  11005</t>
  </si>
  <si>
    <t>Թրաֆիկինգի զոհերին բժշկական օգնության ծառայություններ</t>
  </si>
  <si>
    <t xml:space="preserve"> Դաս N 03</t>
  </si>
  <si>
    <t>Մոր և մանկան բժշկական ծառայություններ</t>
  </si>
  <si>
    <t xml:space="preserve"> 1200   11003</t>
  </si>
  <si>
    <t>Երեխաներին բժշկական օգնության ծառայություններ</t>
  </si>
  <si>
    <t xml:space="preserve"> 1200   11006</t>
  </si>
  <si>
    <t>Անպտուղ զույգերի համար վերարտադրողական օժանդակ տեխնոլոգիաների կիրառմամբ բժշկական օգնության ծառայություններ</t>
  </si>
  <si>
    <t>Առողջապահական հարակից ծառայություններ և ծրագրեր</t>
  </si>
  <si>
    <t xml:space="preserve"> 1142  11002</t>
  </si>
  <si>
    <t>Ախտաբանաանատոմիական ծառայություններ</t>
  </si>
  <si>
    <t xml:space="preserve"> Ծրագրի դասիչը </t>
  </si>
  <si>
    <t xml:space="preserve"> 11001 </t>
  </si>
  <si>
    <t xml:space="preserve"> Միջոցառման տեսակը` </t>
  </si>
  <si>
    <t xml:space="preserve"> Ծառայությունների մատուցում </t>
  </si>
  <si>
    <t xml:space="preserve"> Ծառայությունը մատուցող կազմակերպության(ների) անվանում(ներ)ը </t>
  </si>
  <si>
    <t xml:space="preserve"> Միջոցառման վրա կատարվող ծախսը (հազար դրամ) </t>
  </si>
  <si>
    <t xml:space="preserve"> 11002 </t>
  </si>
  <si>
    <t xml:space="preserve"> 11003 </t>
  </si>
  <si>
    <t xml:space="preserve"> ՀՀ գնումների մասին օրենսդրությանը համապատասխան ընտրված կազմակերպություններ </t>
  </si>
  <si>
    <t xml:space="preserve"> 11005 </t>
  </si>
  <si>
    <t xml:space="preserve"> 11004 </t>
  </si>
  <si>
    <t xml:space="preserve"> 11006 </t>
  </si>
  <si>
    <t xml:space="preserve"> 11007 </t>
  </si>
  <si>
    <t xml:space="preserve"> 1099 </t>
  </si>
  <si>
    <t xml:space="preserve"> Ամբուլատոր-պոլիկլինիկական բժշկական օգնության ծառայություններ </t>
  </si>
  <si>
    <t xml:space="preserve"> Բնակչության առողջության առաջնային պահպանման գծով կազմակերպություններում գրանցված բնակչության թիվ, մարդ </t>
  </si>
  <si>
    <t xml:space="preserve"> Տեղամասային թերապևտի, ընտանեկան բժշկի կողմից կազմակերպություններում գրանցված բնակչության թիվ` 18 և ավելի բարձր տարիքի անձինք, մարդ </t>
  </si>
  <si>
    <t xml:space="preserve"> Տեղամասային մանկաբույժի, ընտանեկան բժշկի կողմից կազմակերպություններում գրանցված բնակչության թիվ` մինչև 18տ. երեխաներ, մարդ </t>
  </si>
  <si>
    <t xml:space="preserve"> Դպրոցում բժշկական օգնություն և սպասարկում ստացող աշակերտների թիվ, մարդ </t>
  </si>
  <si>
    <t xml:space="preserve"> Անվճար և արտոնյալ պայմաններով դեղեր ստանալու իրավունք ունեցող անձանց ընդամենը թիվ, մարդ </t>
  </si>
  <si>
    <t xml:space="preserve"> Հղիների նախածննդյան և հետծննդյան հսկողության ընթացքում իրականացվող լաբորատոր-գործիքային ախտորոշիչ հետազոտությունների թիվ, հատ </t>
  </si>
  <si>
    <t xml:space="preserve"> Հետազոտությունների քանակ, հատ </t>
  </si>
  <si>
    <t xml:space="preserve"> 1142 </t>
  </si>
  <si>
    <t xml:space="preserve"> Դատաբժշկական և ախտաբանաանատոմիական ծառայություններ </t>
  </si>
  <si>
    <t xml:space="preserve"> Ախտաբանաանատոմիական հետազոտություններ </t>
  </si>
  <si>
    <t xml:space="preserve"> Մանկական մահերի հիվանդությունների պատճառների բացահայտում` մանկամահացության մակարդակը նվազեցնելու նպատակով </t>
  </si>
  <si>
    <t xml:space="preserve"> Ախտաբանաանատոմիական դիահերձումների թիվ, հատ </t>
  </si>
  <si>
    <t xml:space="preserve"> Վիրահատական և բիոպսիոն նյութերի հետազոտությունների թիվ, հատ </t>
  </si>
  <si>
    <t xml:space="preserve"> 1200 </t>
  </si>
  <si>
    <t xml:space="preserve"> Մոր և մանկան առողջության պահպանում </t>
  </si>
  <si>
    <t xml:space="preserve"> Մանկաբարձական բժշկական օգնության ծառայություններ </t>
  </si>
  <si>
    <t xml:space="preserve"> Մանկաբարձական բժշկական օգնության համալիր միջոցառումների իրականացում, հղիության ախտաբանական ընթացքի բժշկական օգնություն և ծննդօգնություն </t>
  </si>
  <si>
    <t xml:space="preserve"> Մանկաբարձական բժշկական օգնության ծառայություններից օգտվելու դեպքերի թիվ, հատ </t>
  </si>
  <si>
    <t xml:space="preserve"> Ծնունդների թիվ, հատ, որից </t>
  </si>
  <si>
    <t xml:space="preserve"> Կեսարյան հատումների թիվ, հատ </t>
  </si>
  <si>
    <t xml:space="preserve"> Երեխաներին բժշկական օգնության ծառայություններ </t>
  </si>
  <si>
    <t xml:space="preserve"> Երեխաների (0-18 տարեկան երեխաներին) հիվանդանոցային բժշկական օգնության իրականացում (հետազոտում, ախտորոշում, բուժում) </t>
  </si>
  <si>
    <t xml:space="preserve"> Երեխաների բժշկական օգնության գծով ծառայություններից օգտվելու դեպքերի թիվ, հատ </t>
  </si>
  <si>
    <t xml:space="preserve"> ցերակային ստացիոնար և կարճաժամկետ կամ փոքր ծավալի բուժօգնության դեպքերի թիվ, հատ </t>
  </si>
  <si>
    <t xml:space="preserve"> Մտավոր, հոգեկան (վարքագծային), լսողական, ֆիզիկական (շարժողական) և զարգացման այլ խանգարումներով երեխաների գնահատման և վերականգնողական բուժման ծառայություններ </t>
  </si>
  <si>
    <t xml:space="preserve"> Մտավոր, հոգեկան (վարքագծային), լսողական, ֆիզիկական (շարժողական) և զարգացման  այլ խանգարումներով երեխաների առողջական վիճակի գնահատումը և վերականգնողական ամբուլատոր բուժման կազմակերպումը </t>
  </si>
  <si>
    <t xml:space="preserve"> Մտավոր, հոգեկան (վարքագծային), լսողական, ֆիզիկական (շարժողական) և զարգացման այլ խանգարումներով երեխաների վերականգնողական բուժման գծով ծառայություններից օգտվելու դեպքերի թիվ, հատ </t>
  </si>
  <si>
    <t xml:space="preserve"> Անպտուղ զույգերի համար վերարտադրողական օժանդակ տեխնոլոգիաների կիրառմամբ բժշկական օգնության ծառայություններ </t>
  </si>
  <si>
    <t xml:space="preserve"> Բնակչության առանձին և հատուկ խմբերում ընդգրկված անպտուղ զույգերին վերարտադրողական օժանդակ տեխնոլոգիաների կիրառմամբ բժշկական օգնության տրամադրում </t>
  </si>
  <si>
    <t xml:space="preserve"> Վերարտադրողական օժանդակ տեխնոլոգիաների կիրառմամբ բժշկական օգնության ծառայություններ ստացած զույգերի թիվ, հատ </t>
  </si>
  <si>
    <t xml:space="preserve"> Հետազոտություններ քանակ (հատ) </t>
  </si>
  <si>
    <t xml:space="preserve"> Հղիությամբ ավարտված դեպքերի թիվ, հատ </t>
  </si>
  <si>
    <t xml:space="preserve"> Բնածին հիպոթիրեոզի, ֆենիլկենտոնուրիայի, լսողության և տեսողության (անհասների ռետինոպաթիա) խանգարումների, կոնքազդրային հոդի խախտման վաղ հայտնաբերման նպատակով նորածնային սքրինգների անցկացում </t>
  </si>
  <si>
    <t xml:space="preserve"> Նորածնային սքրինինգներ իրականացում (բնածին հիպոթիրեոզի, ֆենիլկետոնուրիայի, լսողության, տեսողության և կոնքազդրային հոդի) </t>
  </si>
  <si>
    <t xml:space="preserve"> 1201 </t>
  </si>
  <si>
    <t xml:space="preserve"> Շտապ բժշկական օգնություն </t>
  </si>
  <si>
    <t xml:space="preserve"> Շտապ բժշկական օգնության ծառայություններ </t>
  </si>
  <si>
    <t xml:space="preserve"> Շտապ բժշկական օգնության իրականացում </t>
  </si>
  <si>
    <t xml:space="preserve"> Շտապ բժշկական օգնության գծով կանչերի թիվ, հատ </t>
  </si>
  <si>
    <t xml:space="preserve"> Շտապ բժշկական օգնության ծառայության մեքենաների ընդհանուր թիվ, հատ </t>
  </si>
  <si>
    <t xml:space="preserve"> Շտապ բժշկական օգնության ծառայության մարզային մեքենաների ընդհանուր թիվ, հատ </t>
  </si>
  <si>
    <t xml:space="preserve"> Օդային ճանապարհով սանիտարականավիացիայի կանչերի թիվ, հատ </t>
  </si>
  <si>
    <t xml:space="preserve"> մարզից Երևան կամ այլ տարածաշրջանային հիվանդանոցներ հիվանդի տեղափոխման դեպքերի թիվ, հատ </t>
  </si>
  <si>
    <t xml:space="preserve"> 1202 </t>
  </si>
  <si>
    <t xml:space="preserve"> Ոչ վարակիչ հիվանդությունների բժշկական օգնության ապահովում </t>
  </si>
  <si>
    <t xml:space="preserve"> Հեմոդիալիզի և պերիտոնիալ դիալիզի անցկացման ծառայություններ </t>
  </si>
  <si>
    <t xml:space="preserve"> Հեմոդիալիզի կարիք ունեցող հիվանդների բժշկական օգնության համալիր միջոցառումների իրականացում </t>
  </si>
  <si>
    <t xml:space="preserve"> Հեմոդիալիզի սեանսների թիվ, հատ </t>
  </si>
  <si>
    <t xml:space="preserve"> Անհետաձգելի բժշկական օգնության ծառայություններ </t>
  </si>
  <si>
    <t xml:space="preserve"> Անհետաձգելի բժշկական օգնության իրականացում` ՀՀ առողջապահության նախարարի կողմից հաստատված հիվանդությունների, վիճակների ցանկի համաձայն </t>
  </si>
  <si>
    <t xml:space="preserve"> Անհետաձգելի բժշկական օգնության ծառայություններից օգտվելու դեպքերի թիվ, հատ </t>
  </si>
  <si>
    <t xml:space="preserve"> Հոգեկան և նարկոլոգիական հիվանդների բժշկական օգնության ծառայություններ </t>
  </si>
  <si>
    <t xml:space="preserve"> Հոգեկան և նարկոլոգիական հիվանդների բուժում և շարունակական հսկողության համալիր միջոցառումների իրականացում </t>
  </si>
  <si>
    <t xml:space="preserve"> Հոգեկան և նարկոլոգիական հիվանդների բժշկական օգնության գծով ծառայություններից օգտվելու դեպքերի թիվ, հատ </t>
  </si>
  <si>
    <t xml:space="preserve"> Սրտի անհետաձգելի վիրահատություններ </t>
  </si>
  <si>
    <t xml:space="preserve"> Սրտի անհետաձգելի վիրահատության կարիք ունեցող հիվանդների բժշկական օգնության իրականացում` ՀՀ առողջապահության նախարարի հրամանով սահմանված կարգով </t>
  </si>
  <si>
    <t xml:space="preserve">  Սրտի անհետաձգելի վիրահատությունների դեպքերի թիվ, ստենտ </t>
  </si>
  <si>
    <t xml:space="preserve"> Կորոնարոգրաֆիայով ավարտված դեպքերի թիվ, հատ </t>
  </si>
  <si>
    <t xml:space="preserve"> 1207 </t>
  </si>
  <si>
    <t xml:space="preserve"> Սոցիալապես անապահով և առանձին խմբերի անձանց բժշկական օգնություն </t>
  </si>
  <si>
    <t xml:space="preserve"> Սոցիալապես անապահով և հատուկ խմբերում ընդգրկվածներին բժշկական օգնության ծառայություններ </t>
  </si>
  <si>
    <t xml:space="preserve"> Բնակչության սոցիալապես անապահով և հատուկ խմբերում ընդգրկվածների բժշկական օգնության իրականացում` ՀՀ կառավարության որոշմամբ հաստատված բնակչության խմբերի և ծառայությունների ցանկի համաձայն </t>
  </si>
  <si>
    <t xml:space="preserve"> Բնակչության սոցիալապես անապահով և հատուկ խմբերում ընդգրկվածների բժշկական օգնության ծառայություններից օգտվելու դեպքերի թիվ, հատ </t>
  </si>
  <si>
    <t xml:space="preserve"> Զինծառայողներին, ինչպես նաև փրկարար ծառայողներին և նրանց ընտանիքի անդամներին բժշկական օգնության ծառայություններ </t>
  </si>
  <si>
    <t xml:space="preserve"> Զինծառայողներին, նրանց հավասարեցված անձանց, ինչպես նաև փրկարար ծառայողներին և նրանց ընտանիքի անդամներին բժշկական օգնության իրականացում (հետազոտում, ախտորոշում, բուժում) </t>
  </si>
  <si>
    <t xml:space="preserve"> Բժշկական օգնության գծով ծառայություններից օգտվելու դեպքերի թիվ, հատ </t>
  </si>
  <si>
    <t xml:space="preserve"> Թրաֆիքինգի զոհերին բժշկական օգնության ծառայություններ </t>
  </si>
  <si>
    <t xml:space="preserve"> Թրաֆիքինգի զոհ դարձած անձանց բժշկական օգնության և փորձաքննությունների իրականացում (հետազոտում, ախտորոշում, բուժում) </t>
  </si>
  <si>
    <t xml:space="preserve"> Փոխպատվաստման ծառայություններ </t>
  </si>
  <si>
    <t xml:space="preserve"> Մարդու օրգանների և ոսկրածուծի փոխպատվաստման ծառայությունների իրականացում </t>
  </si>
  <si>
    <t xml:space="preserve"> Մարդու օրգանների փոխպատվաստում, դեպք </t>
  </si>
  <si>
    <t xml:space="preserve"> Ոսկրածուծի փոխպատվաստում, դեպք </t>
  </si>
  <si>
    <t xml:space="preserve"> 1208 </t>
  </si>
  <si>
    <t xml:space="preserve"> Վարակիչ հիվանդությունների կանխարգելման ծրագիր </t>
  </si>
  <si>
    <t xml:space="preserve"> ՄԻԱՎ/ՁԻԱՀ-ի կանխարգելման և բուժօգնության ծառայություններ </t>
  </si>
  <si>
    <t xml:space="preserve"> ՄԻԱՎ/ՁԻԱՀ հիվանդացության կանխարգելում, ախտորոշում, բուժում և հիվանդների  դիսպանսերային հսկողություն, քարոզչություն </t>
  </si>
  <si>
    <t xml:space="preserve"> Հետազոտությունների թիվ, հատ </t>
  </si>
  <si>
    <t xml:space="preserve"> ՁԻԱՀ/ՄԻԱՎով հիվանդների դիսպանսերային հսկողության հիվանդ/ամիսների թիվ, հիվանդ/ամիս </t>
  </si>
  <si>
    <t xml:space="preserve"> Մորից երեխային ՄԻԱՎ-ի փոխանցման կանխարգելիչ բուժում, դեպքերի թիվը </t>
  </si>
  <si>
    <t xml:space="preserve"> ՄԻԱՎ վարակի հետկոնտակտային կանխարգելում, դեպքերի թիվը </t>
  </si>
  <si>
    <t xml:space="preserve"> Աղիքային և այլ ինֆեկցիոն հիվանդությունների բժշկական օգնության ծառայություններ </t>
  </si>
  <si>
    <t xml:space="preserve"> Աղիքային և այլ ինֆեկցիոն հիվանդությունների վաղ հայտնաբերմանն ուղղված ախտորոշիչ հետազոտություններ, հիվանդների բուժում </t>
  </si>
  <si>
    <t xml:space="preserve"> Աղիքային և այլ ինֆեկցիոն հիվանդությունների բժշկական օգնության գծով ծառայություններից օգտվելու դեպքերի թիվ, հատ </t>
  </si>
  <si>
    <t>Ցուցանիշների փոփոխությունները (ավելացումները նշված են դրական նշանով, իսկ նվազեցումները՝ փակագծերում)</t>
  </si>
  <si>
    <t>Ցուցանիշների փոփոխությունները (ավելացումները նշված են դրական նշանով)</t>
  </si>
  <si>
    <t xml:space="preserve"> Գումարը                     
  (հազար դրամով)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</si>
</sst>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3" formatCode="_(* #,##0.00_);_(* \(#,##0.00\);_(* &quot;-&quot;??_);_(@_)"/>
    <numFmt numFmtId="164" formatCode="_-* #,##0.00_-;\-* #,##0.00_-;_-* &quot;-&quot;??_-;_-@_-"/>
    <numFmt numFmtId="165" formatCode="_-* #,##0.00_р_._-;\-* #,##0.00_р_._-;_-* &quot;-&quot;??_р_._-;_-@_-"/>
    <numFmt numFmtId="166" formatCode="#,##0.0"/>
    <numFmt numFmtId="167" formatCode="#,##0.0_);\(#,##0.0\)"/>
    <numFmt numFmtId="168" formatCode="##,##0.0;\(##,##0.0\);\-"/>
    <numFmt numFmtId="169" formatCode="_ * #,##0.00_)_ _ ;_ * \(#,##0.00\)_ _ ;_ * &quot;-&quot;??_)_ _ ;_ @_ "/>
  </numFmts>
  <fonts count="56" x14ac:knownFonts="1">
    <font>
      <sz val="10"/>
      <name val="Arial"/>
    </font>
    <font>
      <sz val="10"/>
      <name val="GHEA Grapalat"/>
      <family val="3"/>
    </font>
    <font>
      <sz val="10"/>
      <name val="Arial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0"/>
      <name val="Arial Armenian"/>
      <family val="2"/>
    </font>
    <font>
      <sz val="10"/>
      <name val="Arial"/>
      <family val="2"/>
      <charset val="204"/>
    </font>
    <font>
      <sz val="10"/>
      <color indexed="8"/>
      <name val="MS Sans Serif"/>
      <family val="2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 Armenian"/>
      <family val="2"/>
    </font>
    <font>
      <b/>
      <sz val="10"/>
      <name val="GHEA Grapalat"/>
      <family val="3"/>
    </font>
    <font>
      <sz val="10"/>
      <name val="Arial"/>
      <family val="2"/>
      <charset val="204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20"/>
      <name val="Times Armenian"/>
      <family val="2"/>
    </font>
    <font>
      <b/>
      <sz val="11"/>
      <color indexed="52"/>
      <name val="Times Armenian"/>
      <family val="2"/>
    </font>
    <font>
      <b/>
      <sz val="11"/>
      <color indexed="9"/>
      <name val="Times Armenian"/>
      <family val="2"/>
    </font>
    <font>
      <i/>
      <sz val="11"/>
      <color indexed="23"/>
      <name val="Times Armenian"/>
      <family val="2"/>
    </font>
    <font>
      <sz val="11"/>
      <color indexed="17"/>
      <name val="Times Armenian"/>
      <family val="2"/>
    </font>
    <font>
      <b/>
      <sz val="15"/>
      <color indexed="56"/>
      <name val="Times Armenian"/>
      <family val="2"/>
    </font>
    <font>
      <b/>
      <sz val="13"/>
      <color indexed="56"/>
      <name val="Times Armenian"/>
      <family val="2"/>
    </font>
    <font>
      <b/>
      <sz val="11"/>
      <color indexed="56"/>
      <name val="Times Armenian"/>
      <family val="2"/>
    </font>
    <font>
      <sz val="11"/>
      <color indexed="62"/>
      <name val="Times Armenian"/>
      <family val="2"/>
    </font>
    <font>
      <sz val="11"/>
      <color indexed="52"/>
      <name val="Times Armenian"/>
      <family val="2"/>
    </font>
    <font>
      <sz val="11"/>
      <color indexed="60"/>
      <name val="Times Armenian"/>
      <family val="2"/>
    </font>
    <font>
      <b/>
      <sz val="11"/>
      <color indexed="63"/>
      <name val="Times Armenian"/>
      <family val="2"/>
    </font>
    <font>
      <b/>
      <sz val="18"/>
      <color indexed="56"/>
      <name val="Cambria"/>
      <family val="2"/>
    </font>
    <font>
      <b/>
      <sz val="11"/>
      <color indexed="8"/>
      <name val="Times Armenian"/>
      <family val="2"/>
    </font>
    <font>
      <sz val="11"/>
      <color indexed="10"/>
      <name val="Times Armenian"/>
      <family val="2"/>
    </font>
    <font>
      <sz val="11"/>
      <color theme="1"/>
      <name val="Calibri"/>
      <family val="2"/>
      <scheme val="minor"/>
    </font>
    <font>
      <sz val="10"/>
      <color theme="1"/>
      <name val="GHEA Grapalat"/>
      <family val="3"/>
    </font>
    <font>
      <sz val="10"/>
      <color indexed="8"/>
      <name val="GHEA Grapalat"/>
      <family val="3"/>
    </font>
    <font>
      <sz val="10"/>
      <name val="Arial"/>
      <family val="2"/>
    </font>
    <font>
      <sz val="8"/>
      <name val="GHEA Grapalat"/>
      <family val="2"/>
    </font>
    <font>
      <sz val="11"/>
      <color theme="1"/>
      <name val="Calibri"/>
      <family val="2"/>
      <charset val="1"/>
      <scheme val="minor"/>
    </font>
    <font>
      <u/>
      <sz val="10"/>
      <name val="GHEA Grapalat"/>
      <family val="3"/>
    </font>
    <font>
      <sz val="10"/>
      <color rgb="FF000000"/>
      <name val="Times New Roman"/>
      <family val="1"/>
    </font>
    <font>
      <i/>
      <sz val="10"/>
      <name val="GHEA Grapalat"/>
      <family val="3"/>
    </font>
    <font>
      <i/>
      <sz val="8"/>
      <name val="GHEA Grapalat"/>
      <family val="3"/>
    </font>
    <font>
      <sz val="8"/>
      <name val="GHEA Grapalat"/>
      <family val="3"/>
    </font>
    <font>
      <b/>
      <sz val="8"/>
      <name val="GHEA Grapalat"/>
      <family val="2"/>
    </font>
    <font>
      <b/>
      <sz val="12"/>
      <name val="GHEA Grapalat"/>
      <family val="3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4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0"/>
      </bottom>
      <diagonal/>
    </border>
    <border>
      <left style="thin">
        <color indexed="64"/>
      </left>
      <right/>
      <top style="thin">
        <color indexed="0"/>
      </top>
      <bottom style="thin">
        <color indexed="64"/>
      </bottom>
      <diagonal/>
    </border>
    <border>
      <left/>
      <right/>
      <top style="thin">
        <color indexed="0"/>
      </top>
      <bottom style="thin">
        <color indexed="64"/>
      </bottom>
      <diagonal/>
    </border>
    <border>
      <left/>
      <right style="thin">
        <color indexed="64"/>
      </right>
      <top style="thin">
        <color indexed="0"/>
      </top>
      <bottom style="thin">
        <color indexed="64"/>
      </bottom>
      <diagonal/>
    </border>
    <border>
      <left style="thin">
        <color indexed="64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16">
    <xf numFmtId="0" fontId="0" fillId="0" borderId="0"/>
    <xf numFmtId="0" fontId="2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6" fillId="0" borderId="0"/>
    <xf numFmtId="0" fontId="2" fillId="0" borderId="0"/>
    <xf numFmtId="0" fontId="5" fillId="0" borderId="0"/>
    <xf numFmtId="0" fontId="23" fillId="0" borderId="0"/>
    <xf numFmtId="0" fontId="5" fillId="0" borderId="0"/>
    <xf numFmtId="0" fontId="25" fillId="0" borderId="0"/>
    <xf numFmtId="9" fontId="5" fillId="0" borderId="0" applyFont="0" applyFill="0" applyBorder="0" applyAlignment="0" applyProtection="0"/>
    <xf numFmtId="0" fontId="7" fillId="0" borderId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8" fillId="7" borderId="1" applyNumberFormat="0" applyAlignment="0" applyProtection="0"/>
    <xf numFmtId="0" fontId="9" fillId="20" borderId="8" applyNumberFormat="0" applyAlignment="0" applyProtection="0"/>
    <xf numFmtId="0" fontId="10" fillId="20" borderId="1" applyNumberFormat="0" applyAlignment="0" applyProtection="0"/>
    <xf numFmtId="0" fontId="11" fillId="0" borderId="3" applyNumberFormat="0" applyFill="0" applyAlignment="0" applyProtection="0"/>
    <xf numFmtId="0" fontId="12" fillId="0" borderId="4" applyNumberFormat="0" applyFill="0" applyAlignment="0" applyProtection="0"/>
    <xf numFmtId="0" fontId="13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4" fillId="0" borderId="9" applyNumberFormat="0" applyFill="0" applyAlignment="0" applyProtection="0"/>
    <xf numFmtId="0" fontId="15" fillId="21" borderId="2" applyNumberFormat="0" applyAlignment="0" applyProtection="0"/>
    <xf numFmtId="0" fontId="16" fillId="0" borderId="0" applyNumberFormat="0" applyFill="0" applyBorder="0" applyAlignment="0" applyProtection="0"/>
    <xf numFmtId="0" fontId="17" fillId="22" borderId="0" applyNumberFormat="0" applyBorder="0" applyAlignment="0" applyProtection="0"/>
    <xf numFmtId="0" fontId="18" fillId="3" borderId="0" applyNumberFormat="0" applyBorder="0" applyAlignment="0" applyProtection="0"/>
    <xf numFmtId="0" fontId="19" fillId="0" borderId="0" applyNumberFormat="0" applyFill="0" applyBorder="0" applyAlignment="0" applyProtection="0"/>
    <xf numFmtId="0" fontId="2" fillId="23" borderId="7" applyNumberFormat="0" applyFont="0" applyAlignment="0" applyProtection="0"/>
    <xf numFmtId="0" fontId="20" fillId="0" borderId="6" applyNumberFormat="0" applyFill="0" applyAlignment="0" applyProtection="0"/>
    <xf numFmtId="0" fontId="21" fillId="0" borderId="0" applyNumberFormat="0" applyFill="0" applyBorder="0" applyAlignment="0" applyProtection="0"/>
    <xf numFmtId="0" fontId="22" fillId="4" borderId="0" applyNumberFormat="0" applyBorder="0" applyAlignment="0" applyProtection="0"/>
    <xf numFmtId="0" fontId="6" fillId="0" borderId="0"/>
    <xf numFmtId="0" fontId="26" fillId="2" borderId="0" applyNumberFormat="0" applyBorder="0" applyAlignment="0" applyProtection="0"/>
    <xf numFmtId="0" fontId="26" fillId="3" borderId="0" applyNumberFormat="0" applyBorder="0" applyAlignment="0" applyProtection="0"/>
    <xf numFmtId="0" fontId="26" fillId="4" borderId="0" applyNumberFormat="0" applyBorder="0" applyAlignment="0" applyProtection="0"/>
    <xf numFmtId="0" fontId="26" fillId="5" borderId="0" applyNumberFormat="0" applyBorder="0" applyAlignment="0" applyProtection="0"/>
    <xf numFmtId="0" fontId="26" fillId="6" borderId="0" applyNumberFormat="0" applyBorder="0" applyAlignment="0" applyProtection="0"/>
    <xf numFmtId="0" fontId="26" fillId="7" borderId="0" applyNumberFormat="0" applyBorder="0" applyAlignment="0" applyProtection="0"/>
    <xf numFmtId="0" fontId="26" fillId="8" borderId="0" applyNumberFormat="0" applyBorder="0" applyAlignment="0" applyProtection="0"/>
    <xf numFmtId="0" fontId="26" fillId="9" borderId="0" applyNumberFormat="0" applyBorder="0" applyAlignment="0" applyProtection="0"/>
    <xf numFmtId="0" fontId="26" fillId="10" borderId="0" applyNumberFormat="0" applyBorder="0" applyAlignment="0" applyProtection="0"/>
    <xf numFmtId="0" fontId="26" fillId="5" borderId="0" applyNumberFormat="0" applyBorder="0" applyAlignment="0" applyProtection="0"/>
    <xf numFmtId="0" fontId="26" fillId="8" borderId="0" applyNumberFormat="0" applyBorder="0" applyAlignment="0" applyProtection="0"/>
    <xf numFmtId="0" fontId="26" fillId="11" borderId="0" applyNumberFormat="0" applyBorder="0" applyAlignment="0" applyProtection="0"/>
    <xf numFmtId="0" fontId="27" fillId="12" borderId="0" applyNumberFormat="0" applyBorder="0" applyAlignment="0" applyProtection="0"/>
    <xf numFmtId="0" fontId="27" fillId="9" borderId="0" applyNumberFormat="0" applyBorder="0" applyAlignment="0" applyProtection="0"/>
    <xf numFmtId="0" fontId="27" fillId="10" borderId="0" applyNumberFormat="0" applyBorder="0" applyAlignment="0" applyProtection="0"/>
    <xf numFmtId="0" fontId="27" fillId="13" borderId="0" applyNumberFormat="0" applyBorder="0" applyAlignment="0" applyProtection="0"/>
    <xf numFmtId="0" fontId="27" fillId="14" borderId="0" applyNumberFormat="0" applyBorder="0" applyAlignment="0" applyProtection="0"/>
    <xf numFmtId="0" fontId="27" fillId="15" borderId="0" applyNumberFormat="0" applyBorder="0" applyAlignment="0" applyProtection="0"/>
    <xf numFmtId="0" fontId="27" fillId="16" borderId="0" applyNumberFormat="0" applyBorder="0" applyAlignment="0" applyProtection="0"/>
    <xf numFmtId="0" fontId="27" fillId="17" borderId="0" applyNumberFormat="0" applyBorder="0" applyAlignment="0" applyProtection="0"/>
    <xf numFmtId="0" fontId="27" fillId="18" borderId="0" applyNumberFormat="0" applyBorder="0" applyAlignment="0" applyProtection="0"/>
    <xf numFmtId="0" fontId="27" fillId="13" borderId="0" applyNumberFormat="0" applyBorder="0" applyAlignment="0" applyProtection="0"/>
    <xf numFmtId="0" fontId="27" fillId="14" borderId="0" applyNumberFormat="0" applyBorder="0" applyAlignment="0" applyProtection="0"/>
    <xf numFmtId="0" fontId="27" fillId="19" borderId="0" applyNumberFormat="0" applyBorder="0" applyAlignment="0" applyProtection="0"/>
    <xf numFmtId="0" fontId="28" fillId="3" borderId="0" applyNumberFormat="0" applyBorder="0" applyAlignment="0" applyProtection="0"/>
    <xf numFmtId="0" fontId="29" fillId="20" borderId="1" applyNumberFormat="0" applyAlignment="0" applyProtection="0"/>
    <xf numFmtId="0" fontId="30" fillId="21" borderId="2" applyNumberFormat="0" applyAlignment="0" applyProtection="0"/>
    <xf numFmtId="164" fontId="43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31" fillId="0" borderId="0" applyNumberFormat="0" applyFill="0" applyBorder="0" applyAlignment="0" applyProtection="0"/>
    <xf numFmtId="0" fontId="32" fillId="4" borderId="0" applyNumberFormat="0" applyBorder="0" applyAlignment="0" applyProtection="0"/>
    <xf numFmtId="0" fontId="33" fillId="0" borderId="3" applyNumberFormat="0" applyFill="0" applyAlignment="0" applyProtection="0"/>
    <xf numFmtId="0" fontId="34" fillId="0" borderId="4" applyNumberFormat="0" applyFill="0" applyAlignment="0" applyProtection="0"/>
    <xf numFmtId="0" fontId="35" fillId="0" borderId="5" applyNumberFormat="0" applyFill="0" applyAlignment="0" applyProtection="0"/>
    <xf numFmtId="0" fontId="35" fillId="0" borderId="0" applyNumberFormat="0" applyFill="0" applyBorder="0" applyAlignment="0" applyProtection="0"/>
    <xf numFmtId="0" fontId="36" fillId="7" borderId="1" applyNumberFormat="0" applyAlignment="0" applyProtection="0"/>
    <xf numFmtId="0" fontId="37" fillId="0" borderId="6" applyNumberFormat="0" applyFill="0" applyAlignment="0" applyProtection="0"/>
    <xf numFmtId="0" fontId="38" fillId="22" borderId="0" applyNumberFormat="0" applyBorder="0" applyAlignment="0" applyProtection="0"/>
    <xf numFmtId="0" fontId="5" fillId="0" borderId="0"/>
    <xf numFmtId="0" fontId="6" fillId="0" borderId="0"/>
    <xf numFmtId="0" fontId="43" fillId="0" borderId="0"/>
    <xf numFmtId="0" fontId="6" fillId="0" borderId="0"/>
    <xf numFmtId="0" fontId="26" fillId="23" borderId="7" applyNumberFormat="0" applyFont="0" applyAlignment="0" applyProtection="0"/>
    <xf numFmtId="0" fontId="39" fillId="20" borderId="8" applyNumberFormat="0" applyAlignment="0" applyProtection="0"/>
    <xf numFmtId="0" fontId="40" fillId="0" borderId="0" applyNumberFormat="0" applyFill="0" applyBorder="0" applyAlignment="0" applyProtection="0"/>
    <xf numFmtId="0" fontId="41" fillId="0" borderId="9" applyNumberFormat="0" applyFill="0" applyAlignment="0" applyProtection="0"/>
    <xf numFmtId="0" fontId="42" fillId="0" borderId="0" applyNumberFormat="0" applyFill="0" applyBorder="0" applyAlignment="0" applyProtection="0"/>
    <xf numFmtId="0" fontId="46" fillId="0" borderId="0"/>
    <xf numFmtId="43" fontId="43" fillId="0" borderId="0" applyFont="0" applyFill="0" applyBorder="0" applyAlignment="0" applyProtection="0"/>
    <xf numFmtId="168" fontId="47" fillId="0" borderId="0" applyFill="0" applyBorder="0" applyProtection="0">
      <alignment horizontal="right" vertical="top"/>
    </xf>
    <xf numFmtId="43" fontId="5" fillId="0" borderId="0" applyFont="0" applyFill="0" applyBorder="0" applyAlignment="0" applyProtection="0"/>
    <xf numFmtId="0" fontId="48" fillId="0" borderId="0"/>
    <xf numFmtId="0" fontId="47" fillId="0" borderId="0">
      <alignment horizontal="left" vertical="top" wrapText="1"/>
    </xf>
    <xf numFmtId="0" fontId="43" fillId="0" borderId="0"/>
    <xf numFmtId="43" fontId="43" fillId="0" borderId="0" applyFont="0" applyFill="0" applyBorder="0" applyAlignment="0" applyProtection="0"/>
    <xf numFmtId="0" fontId="6" fillId="0" borderId="0"/>
    <xf numFmtId="0" fontId="50" fillId="0" borderId="0"/>
    <xf numFmtId="168" fontId="54" fillId="0" borderId="0" applyFill="0" applyBorder="0" applyProtection="0">
      <alignment horizontal="right" vertical="top"/>
    </xf>
  </cellStyleXfs>
  <cellXfs count="198">
    <xf numFmtId="0" fontId="0" fillId="0" borderId="0" xfId="0"/>
    <xf numFmtId="0" fontId="24" fillId="0" borderId="10" xfId="0" applyFont="1" applyFill="1" applyBorder="1" applyAlignment="1">
      <alignment horizontal="left" vertical="center" wrapText="1"/>
    </xf>
    <xf numFmtId="0" fontId="49" fillId="0" borderId="10" xfId="0" applyFont="1" applyFill="1" applyBorder="1" applyAlignment="1">
      <alignment horizontal="left" vertical="center" wrapText="1"/>
    </xf>
    <xf numFmtId="0" fontId="1" fillId="0" borderId="10" xfId="0" applyFont="1" applyFill="1" applyBorder="1" applyAlignment="1">
      <alignment horizontal="left" vertical="center" wrapText="1"/>
    </xf>
    <xf numFmtId="0" fontId="24" fillId="24" borderId="18" xfId="0" applyFont="1" applyFill="1" applyBorder="1" applyAlignment="1">
      <alignment horizontal="center" vertical="center"/>
    </xf>
    <xf numFmtId="0" fontId="1" fillId="24" borderId="0" xfId="0" applyFont="1" applyFill="1" applyAlignment="1">
      <alignment vertical="center"/>
    </xf>
    <xf numFmtId="0" fontId="6" fillId="0" borderId="0" xfId="0" applyFont="1" applyAlignment="1">
      <alignment vertical="center"/>
    </xf>
    <xf numFmtId="168" fontId="24" fillId="0" borderId="10" xfId="107" applyNumberFormat="1" applyFont="1" applyBorder="1" applyAlignment="1">
      <alignment horizontal="right" vertical="center"/>
    </xf>
    <xf numFmtId="166" fontId="6" fillId="0" borderId="0" xfId="0" applyNumberFormat="1" applyFont="1" applyAlignment="1">
      <alignment vertical="center"/>
    </xf>
    <xf numFmtId="0" fontId="44" fillId="0" borderId="0" xfId="0" applyFont="1" applyAlignment="1">
      <alignment horizontal="left" vertical="center" wrapText="1"/>
    </xf>
    <xf numFmtId="0" fontId="24" fillId="0" borderId="22" xfId="0" applyFont="1" applyBorder="1" applyAlignment="1">
      <alignment vertical="center" wrapText="1"/>
    </xf>
    <xf numFmtId="0" fontId="24" fillId="0" borderId="0" xfId="0" applyFont="1" applyBorder="1" applyAlignment="1">
      <alignment vertical="center" wrapText="1"/>
    </xf>
    <xf numFmtId="0" fontId="24" fillId="0" borderId="23" xfId="0" applyFont="1" applyBorder="1" applyAlignment="1">
      <alignment vertical="center" wrapText="1"/>
    </xf>
    <xf numFmtId="0" fontId="1" fillId="0" borderId="0" xfId="0" applyFont="1" applyAlignment="1">
      <alignment vertical="center"/>
    </xf>
    <xf numFmtId="0" fontId="1" fillId="24" borderId="24" xfId="0" applyFont="1" applyFill="1" applyBorder="1" applyAlignment="1">
      <alignment horizontal="left" vertical="center" wrapText="1"/>
    </xf>
    <xf numFmtId="0" fontId="53" fillId="0" borderId="0" xfId="113" applyFont="1" applyAlignment="1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wrapText="1"/>
    </xf>
    <xf numFmtId="0" fontId="1" fillId="0" borderId="0" xfId="0" applyFont="1" applyFill="1"/>
    <xf numFmtId="0" fontId="1" fillId="0" borderId="19" xfId="0" applyFont="1" applyFill="1" applyBorder="1" applyAlignment="1">
      <alignment horizontal="center" vertical="center" wrapText="1"/>
    </xf>
    <xf numFmtId="0" fontId="24" fillId="24" borderId="24" xfId="0" applyFont="1" applyFill="1" applyBorder="1" applyAlignment="1">
      <alignment horizontal="left" vertical="center" wrapText="1"/>
    </xf>
    <xf numFmtId="0" fontId="6" fillId="0" borderId="0" xfId="0" applyFont="1"/>
    <xf numFmtId="0" fontId="1" fillId="0" borderId="18" xfId="0" applyFont="1" applyFill="1" applyBorder="1" applyAlignment="1">
      <alignment horizontal="center" vertical="center" wrapText="1"/>
    </xf>
    <xf numFmtId="0" fontId="24" fillId="0" borderId="10" xfId="0" applyFont="1" applyFill="1" applyBorder="1" applyAlignment="1">
      <alignment horizontal="center" vertical="center" wrapText="1"/>
    </xf>
    <xf numFmtId="0" fontId="24" fillId="24" borderId="10" xfId="0" applyFont="1" applyFill="1" applyBorder="1" applyAlignment="1">
      <alignment horizontal="center" vertical="center" wrapText="1"/>
    </xf>
    <xf numFmtId="0" fontId="24" fillId="0" borderId="24" xfId="0" applyFont="1" applyBorder="1" applyAlignment="1">
      <alignment horizontal="left" vertical="top" wrapText="1"/>
    </xf>
    <xf numFmtId="0" fontId="1" fillId="0" borderId="24" xfId="0" applyFont="1" applyBorder="1" applyAlignment="1">
      <alignment horizontal="left" vertical="top" wrapText="1"/>
    </xf>
    <xf numFmtId="0" fontId="24" fillId="0" borderId="24" xfId="0" applyFont="1" applyBorder="1" applyAlignment="1">
      <alignment horizontal="left" vertical="top" wrapText="1"/>
    </xf>
    <xf numFmtId="0" fontId="1" fillId="0" borderId="24" xfId="0" applyFont="1" applyBorder="1" applyAlignment="1">
      <alignment horizontal="left" vertical="top" wrapText="1"/>
    </xf>
    <xf numFmtId="0" fontId="49" fillId="24" borderId="24" xfId="0" applyFont="1" applyFill="1" applyBorder="1" applyAlignment="1">
      <alignment horizontal="left" vertical="center" wrapText="1"/>
    </xf>
    <xf numFmtId="0" fontId="51" fillId="24" borderId="24" xfId="0" applyFont="1" applyFill="1" applyBorder="1" applyAlignment="1">
      <alignment horizontal="left" vertical="center" wrapText="1"/>
    </xf>
    <xf numFmtId="0" fontId="51" fillId="0" borderId="10" xfId="0" applyFont="1" applyFill="1" applyBorder="1" applyAlignment="1">
      <alignment horizontal="left" vertical="center" wrapText="1"/>
    </xf>
    <xf numFmtId="0" fontId="1" fillId="0" borderId="34" xfId="0" applyFont="1" applyBorder="1" applyAlignment="1">
      <alignment horizontal="left" vertical="top" wrapText="1"/>
    </xf>
    <xf numFmtId="0" fontId="24" fillId="0" borderId="34" xfId="0" applyFont="1" applyBorder="1" applyAlignment="1">
      <alignment horizontal="left" vertical="top" wrapText="1"/>
    </xf>
    <xf numFmtId="0" fontId="24" fillId="0" borderId="34" xfId="0" applyFont="1" applyBorder="1" applyAlignment="1">
      <alignment horizontal="center" vertical="top" wrapText="1"/>
    </xf>
    <xf numFmtId="0" fontId="24" fillId="24" borderId="24" xfId="0" applyFont="1" applyFill="1" applyBorder="1" applyAlignment="1">
      <alignment horizontal="left" vertical="top" wrapText="1"/>
    </xf>
    <xf numFmtId="0" fontId="1" fillId="24" borderId="28" xfId="0" applyFont="1" applyFill="1" applyBorder="1" applyAlignment="1">
      <alignment vertical="center"/>
    </xf>
    <xf numFmtId="0" fontId="1" fillId="0" borderId="34" xfId="0" applyFont="1" applyBorder="1" applyAlignment="1">
      <alignment horizontal="left" vertical="center" wrapText="1"/>
    </xf>
    <xf numFmtId="0" fontId="24" fillId="0" borderId="34" xfId="0" applyFont="1" applyBorder="1" applyAlignment="1">
      <alignment horizontal="left" vertical="center" wrapText="1"/>
    </xf>
    <xf numFmtId="0" fontId="24" fillId="0" borderId="34" xfId="0" applyFont="1" applyBorder="1" applyAlignment="1">
      <alignment horizontal="center" vertical="center" wrapText="1"/>
    </xf>
    <xf numFmtId="0" fontId="1" fillId="0" borderId="34" xfId="0" applyFont="1" applyBorder="1" applyAlignment="1">
      <alignment horizontal="center" vertical="center" wrapText="1"/>
    </xf>
    <xf numFmtId="0" fontId="1" fillId="0" borderId="0" xfId="113" applyFont="1" applyAlignment="1">
      <alignment vertical="center"/>
    </xf>
    <xf numFmtId="0" fontId="51" fillId="0" borderId="34" xfId="0" applyFont="1" applyBorder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49" fillId="0" borderId="34" xfId="0" applyFont="1" applyBorder="1" applyAlignment="1">
      <alignment horizontal="left" vertical="center" wrapText="1"/>
    </xf>
    <xf numFmtId="168" fontId="1" fillId="0" borderId="34" xfId="107" applyNumberFormat="1" applyFont="1" applyBorder="1" applyAlignment="1">
      <alignment horizontal="center" vertical="center"/>
    </xf>
    <xf numFmtId="0" fontId="24" fillId="24" borderId="27" xfId="0" applyFont="1" applyFill="1" applyBorder="1" applyAlignment="1">
      <alignment vertical="center"/>
    </xf>
    <xf numFmtId="0" fontId="24" fillId="24" borderId="28" xfId="0" applyFont="1" applyFill="1" applyBorder="1" applyAlignment="1">
      <alignment vertical="center"/>
    </xf>
    <xf numFmtId="0" fontId="24" fillId="24" borderId="10" xfId="0" applyFont="1" applyFill="1" applyBorder="1" applyAlignment="1">
      <alignment horizontal="center" vertical="center"/>
    </xf>
    <xf numFmtId="0" fontId="24" fillId="24" borderId="17" xfId="0" applyFont="1" applyFill="1" applyBorder="1" applyAlignment="1">
      <alignment horizontal="center" vertical="center"/>
    </xf>
    <xf numFmtId="0" fontId="24" fillId="24" borderId="24" xfId="0" applyFont="1" applyFill="1" applyBorder="1" applyAlignment="1">
      <alignment horizontal="center" vertical="center"/>
    </xf>
    <xf numFmtId="0" fontId="24" fillId="24" borderId="0" xfId="0" applyFont="1" applyFill="1" applyAlignment="1">
      <alignment vertical="center"/>
    </xf>
    <xf numFmtId="0" fontId="51" fillId="0" borderId="34" xfId="0" applyFont="1" applyBorder="1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0" fontId="49" fillId="0" borderId="34" xfId="0" applyFont="1" applyBorder="1" applyAlignment="1">
      <alignment horizontal="left" vertical="top" wrapText="1"/>
    </xf>
    <xf numFmtId="0" fontId="1" fillId="24" borderId="34" xfId="0" applyFont="1" applyFill="1" applyBorder="1" applyAlignment="1">
      <alignment horizontal="left" vertical="top" wrapText="1"/>
    </xf>
    <xf numFmtId="0" fontId="24" fillId="24" borderId="34" xfId="0" applyFont="1" applyFill="1" applyBorder="1" applyAlignment="1">
      <alignment horizontal="left" vertical="top" wrapText="1"/>
    </xf>
    <xf numFmtId="0" fontId="1" fillId="24" borderId="0" xfId="0" applyFont="1" applyFill="1" applyAlignment="1">
      <alignment horizontal="left" vertical="top" wrapText="1"/>
    </xf>
    <xf numFmtId="0" fontId="24" fillId="24" borderId="34" xfId="0" applyFont="1" applyFill="1" applyBorder="1" applyAlignment="1">
      <alignment horizontal="center" vertical="top" wrapText="1"/>
    </xf>
    <xf numFmtId="0" fontId="24" fillId="0" borderId="25" xfId="0" applyFont="1" applyFill="1" applyBorder="1" applyAlignment="1">
      <alignment horizontal="center" vertical="center" wrapText="1"/>
    </xf>
    <xf numFmtId="0" fontId="24" fillId="0" borderId="19" xfId="0" applyFont="1" applyFill="1" applyBorder="1" applyAlignment="1">
      <alignment horizontal="center" vertical="center" wrapText="1"/>
    </xf>
    <xf numFmtId="0" fontId="24" fillId="0" borderId="18" xfId="0" applyFont="1" applyFill="1" applyBorder="1" applyAlignment="1">
      <alignment horizontal="center" vertical="center"/>
    </xf>
    <xf numFmtId="0" fontId="24" fillId="0" borderId="0" xfId="0" applyFont="1" applyFill="1" applyAlignment="1">
      <alignment horizontal="center"/>
    </xf>
    <xf numFmtId="0" fontId="51" fillId="0" borderId="23" xfId="114" applyFont="1" applyBorder="1" applyAlignment="1">
      <alignment horizontal="center" vertical="center"/>
    </xf>
    <xf numFmtId="168" fontId="24" fillId="24" borderId="34" xfId="115" applyNumberFormat="1" applyFont="1" applyFill="1" applyBorder="1" applyAlignment="1">
      <alignment horizontal="center" vertical="center"/>
    </xf>
    <xf numFmtId="168" fontId="24" fillId="0" borderId="34" xfId="115" applyNumberFormat="1" applyFont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51" fillId="0" borderId="29" xfId="114" applyFont="1" applyBorder="1" applyAlignment="1">
      <alignment horizontal="left" vertical="center"/>
    </xf>
    <xf numFmtId="0" fontId="1" fillId="24" borderId="18" xfId="0" applyFont="1" applyFill="1" applyBorder="1" applyAlignment="1">
      <alignment horizontal="left" vertical="center" wrapText="1"/>
    </xf>
    <xf numFmtId="167" fontId="24" fillId="24" borderId="10" xfId="0" applyNumberFormat="1" applyFont="1" applyFill="1" applyBorder="1" applyAlignment="1">
      <alignment horizontal="left" vertical="center" wrapText="1"/>
    </xf>
    <xf numFmtId="169" fontId="1" fillId="24" borderId="10" xfId="0" applyNumberFormat="1" applyFont="1" applyFill="1" applyBorder="1" applyAlignment="1">
      <alignment horizontal="left" vertical="center" wrapText="1"/>
    </xf>
    <xf numFmtId="169" fontId="24" fillId="0" borderId="10" xfId="0" applyNumberFormat="1" applyFont="1" applyFill="1" applyBorder="1" applyAlignment="1">
      <alignment horizontal="left" vertical="center" wrapText="1"/>
    </xf>
    <xf numFmtId="0" fontId="1" fillId="24" borderId="0" xfId="0" applyFont="1" applyFill="1" applyAlignment="1">
      <alignment horizontal="left" vertical="center"/>
    </xf>
    <xf numFmtId="0" fontId="24" fillId="0" borderId="35" xfId="0" applyFont="1" applyBorder="1" applyAlignment="1">
      <alignment vertical="top" wrapText="1"/>
    </xf>
    <xf numFmtId="0" fontId="24" fillId="0" borderId="12" xfId="0" applyFont="1" applyBorder="1" applyAlignment="1">
      <alignment vertical="top" wrapText="1"/>
    </xf>
    <xf numFmtId="168" fontId="1" fillId="0" borderId="12" xfId="107" applyNumberFormat="1" applyFont="1" applyBorder="1" applyAlignment="1">
      <alignment horizontal="center" vertical="center"/>
    </xf>
    <xf numFmtId="0" fontId="51" fillId="24" borderId="34" xfId="0" applyFont="1" applyFill="1" applyBorder="1" applyAlignment="1">
      <alignment horizontal="left" vertical="top" wrapText="1"/>
    </xf>
    <xf numFmtId="168" fontId="24" fillId="0" borderId="35" xfId="0" applyNumberFormat="1" applyFont="1" applyBorder="1" applyAlignment="1">
      <alignment horizontal="center" vertical="center" wrapText="1"/>
    </xf>
    <xf numFmtId="168" fontId="24" fillId="0" borderId="34" xfId="107" applyNumberFormat="1" applyFont="1" applyBorder="1" applyAlignment="1">
      <alignment horizontal="center" vertical="center"/>
    </xf>
    <xf numFmtId="166" fontId="24" fillId="0" borderId="34" xfId="0" applyNumberFormat="1" applyFont="1" applyBorder="1" applyAlignment="1">
      <alignment horizontal="center" vertical="center" wrapText="1"/>
    </xf>
    <xf numFmtId="168" fontId="1" fillId="0" borderId="34" xfId="0" applyNumberFormat="1" applyFont="1" applyBorder="1" applyAlignment="1">
      <alignment horizontal="center" vertical="center" wrapText="1"/>
    </xf>
    <xf numFmtId="168" fontId="24" fillId="0" borderId="34" xfId="0" applyNumberFormat="1" applyFont="1" applyBorder="1" applyAlignment="1">
      <alignment horizontal="center" vertical="center" wrapText="1"/>
    </xf>
    <xf numFmtId="168" fontId="1" fillId="0" borderId="34" xfId="107" applyNumberFormat="1" applyFont="1" applyBorder="1" applyAlignment="1">
      <alignment vertical="center"/>
    </xf>
    <xf numFmtId="0" fontId="1" fillId="0" borderId="24" xfId="0" applyFont="1" applyBorder="1" applyAlignment="1">
      <alignment horizontal="center" vertical="center" wrapText="1"/>
    </xf>
    <xf numFmtId="0" fontId="24" fillId="0" borderId="24" xfId="0" applyFont="1" applyBorder="1" applyAlignment="1">
      <alignment horizontal="center" vertical="center" wrapText="1"/>
    </xf>
    <xf numFmtId="168" fontId="24" fillId="0" borderId="24" xfId="107" applyNumberFormat="1" applyFont="1" applyFill="1" applyBorder="1" applyAlignment="1">
      <alignment horizontal="center" vertical="center" wrapText="1"/>
    </xf>
    <xf numFmtId="168" fontId="1" fillId="0" borderId="24" xfId="107" applyNumberFormat="1" applyFont="1" applyFill="1" applyBorder="1" applyAlignment="1">
      <alignment horizontal="center" vertical="center" wrapText="1"/>
    </xf>
    <xf numFmtId="0" fontId="1" fillId="0" borderId="24" xfId="0" applyFont="1" applyFill="1" applyBorder="1" applyAlignment="1">
      <alignment horizontal="left" vertical="top" wrapText="1"/>
    </xf>
    <xf numFmtId="0" fontId="1" fillId="0" borderId="24" xfId="0" applyFont="1" applyFill="1" applyBorder="1" applyAlignment="1">
      <alignment horizontal="center" vertical="top" wrapText="1"/>
    </xf>
    <xf numFmtId="3" fontId="1" fillId="0" borderId="24" xfId="0" applyNumberFormat="1" applyFont="1" applyBorder="1" applyAlignment="1">
      <alignment horizontal="center" vertical="center" wrapText="1"/>
    </xf>
    <xf numFmtId="0" fontId="24" fillId="0" borderId="24" xfId="0" applyFont="1" applyBorder="1" applyAlignment="1">
      <alignment horizontal="center" vertical="top" wrapText="1"/>
    </xf>
    <xf numFmtId="168" fontId="1" fillId="0" borderId="24" xfId="107" applyNumberFormat="1" applyFont="1" applyBorder="1" applyAlignment="1">
      <alignment horizontal="center" vertical="center"/>
    </xf>
    <xf numFmtId="168" fontId="24" fillId="0" borderId="24" xfId="107" applyNumberFormat="1" applyFont="1" applyBorder="1" applyAlignment="1">
      <alignment horizontal="center" vertical="center"/>
    </xf>
    <xf numFmtId="0" fontId="24" fillId="0" borderId="24" xfId="0" applyFont="1" applyBorder="1" applyAlignment="1">
      <alignment horizontal="left" vertical="center" wrapText="1"/>
    </xf>
    <xf numFmtId="0" fontId="51" fillId="0" borderId="24" xfId="0" applyFont="1" applyFill="1" applyBorder="1" applyAlignment="1">
      <alignment horizontal="left" vertical="center" wrapText="1"/>
    </xf>
    <xf numFmtId="0" fontId="24" fillId="0" borderId="24" xfId="0" applyFont="1" applyBorder="1" applyAlignment="1">
      <alignment horizontal="left" vertical="center" wrapText="1"/>
    </xf>
    <xf numFmtId="169" fontId="24" fillId="0" borderId="24" xfId="0" applyNumberFormat="1" applyFont="1" applyBorder="1" applyAlignment="1">
      <alignment vertical="center" wrapText="1"/>
    </xf>
    <xf numFmtId="169" fontId="1" fillId="0" borderId="24" xfId="0" applyNumberFormat="1" applyFont="1" applyFill="1" applyBorder="1" applyAlignment="1">
      <alignment horizontal="center" vertical="center"/>
    </xf>
    <xf numFmtId="169" fontId="1" fillId="0" borderId="0" xfId="0" applyNumberFormat="1" applyFont="1" applyAlignment="1">
      <alignment vertical="center"/>
    </xf>
    <xf numFmtId="169" fontId="1" fillId="0" borderId="24" xfId="0" applyNumberFormat="1" applyFont="1" applyBorder="1" applyAlignment="1">
      <alignment horizontal="center" vertical="top" wrapText="1"/>
    </xf>
    <xf numFmtId="169" fontId="1" fillId="0" borderId="24" xfId="0" applyNumberFormat="1" applyFont="1" applyBorder="1" applyAlignment="1">
      <alignment horizontal="left" vertical="top" wrapText="1"/>
    </xf>
    <xf numFmtId="0" fontId="51" fillId="0" borderId="24" xfId="0" applyFont="1" applyBorder="1" applyAlignment="1">
      <alignment horizontal="left" vertical="top" wrapText="1"/>
    </xf>
    <xf numFmtId="169" fontId="51" fillId="0" borderId="24" xfId="0" applyNumberFormat="1" applyFont="1" applyBorder="1" applyAlignment="1">
      <alignment horizontal="right" vertical="top" wrapText="1"/>
    </xf>
    <xf numFmtId="0" fontId="51" fillId="0" borderId="24" xfId="0" applyFont="1" applyBorder="1" applyAlignment="1">
      <alignment horizontal="left" vertical="top" wrapText="1"/>
    </xf>
    <xf numFmtId="169" fontId="1" fillId="0" borderId="24" xfId="107" applyNumberFormat="1" applyFont="1" applyBorder="1" applyAlignment="1">
      <alignment horizontal="right" vertical="top"/>
    </xf>
    <xf numFmtId="49" fontId="51" fillId="0" borderId="24" xfId="0" applyNumberFormat="1" applyFont="1" applyBorder="1" applyAlignment="1">
      <alignment horizontal="right" vertical="top" wrapText="1"/>
    </xf>
    <xf numFmtId="169" fontId="24" fillId="24" borderId="30" xfId="0" applyNumberFormat="1" applyFont="1" applyFill="1" applyBorder="1" applyAlignment="1">
      <alignment horizontal="left" vertical="center" wrapText="1"/>
    </xf>
    <xf numFmtId="169" fontId="24" fillId="24" borderId="11" xfId="0" applyNumberFormat="1" applyFont="1" applyFill="1" applyBorder="1" applyAlignment="1">
      <alignment horizontal="left" vertical="center" wrapText="1"/>
    </xf>
    <xf numFmtId="169" fontId="24" fillId="24" borderId="12" xfId="0" applyNumberFormat="1" applyFont="1" applyFill="1" applyBorder="1" applyAlignment="1">
      <alignment horizontal="left" vertical="center" wrapText="1"/>
    </xf>
    <xf numFmtId="0" fontId="24" fillId="0" borderId="17" xfId="0" applyFont="1" applyFill="1" applyBorder="1" applyAlignment="1">
      <alignment horizontal="center" vertical="center" wrapText="1"/>
    </xf>
    <xf numFmtId="0" fontId="24" fillId="0" borderId="11" xfId="0" applyFont="1" applyFill="1" applyBorder="1" applyAlignment="1">
      <alignment horizontal="center" vertical="center" wrapText="1"/>
    </xf>
    <xf numFmtId="0" fontId="24" fillId="0" borderId="12" xfId="0" applyFont="1" applyFill="1" applyBorder="1" applyAlignment="1">
      <alignment horizontal="center" vertical="center" wrapText="1"/>
    </xf>
    <xf numFmtId="168" fontId="1" fillId="0" borderId="35" xfId="107" applyNumberFormat="1" applyFont="1" applyBorder="1" applyAlignment="1">
      <alignment horizontal="center" vertical="center"/>
    </xf>
    <xf numFmtId="168" fontId="1" fillId="0" borderId="11" xfId="107" applyNumberFormat="1" applyFont="1" applyBorder="1" applyAlignment="1">
      <alignment horizontal="center" vertical="center"/>
    </xf>
    <xf numFmtId="168" fontId="1" fillId="0" borderId="12" xfId="107" applyNumberFormat="1" applyFont="1" applyBorder="1" applyAlignment="1">
      <alignment horizontal="center" vertical="center"/>
    </xf>
    <xf numFmtId="168" fontId="24" fillId="0" borderId="35" xfId="107" applyNumberFormat="1" applyFont="1" applyBorder="1" applyAlignment="1">
      <alignment horizontal="center" vertical="center"/>
    </xf>
    <xf numFmtId="168" fontId="24" fillId="0" borderId="11" xfId="107" applyNumberFormat="1" applyFont="1" applyBorder="1" applyAlignment="1">
      <alignment horizontal="center" vertical="center"/>
    </xf>
    <xf numFmtId="168" fontId="24" fillId="0" borderId="12" xfId="107" applyNumberFormat="1" applyFont="1" applyBorder="1" applyAlignment="1">
      <alignment horizontal="center" vertical="center"/>
    </xf>
    <xf numFmtId="0" fontId="24" fillId="0" borderId="10" xfId="0" applyFont="1" applyFill="1" applyBorder="1" applyAlignment="1">
      <alignment horizontal="center" vertical="center" wrapText="1"/>
    </xf>
    <xf numFmtId="169" fontId="1" fillId="24" borderId="30" xfId="0" applyNumberFormat="1" applyFont="1" applyFill="1" applyBorder="1" applyAlignment="1">
      <alignment horizontal="left" vertical="center" wrapText="1"/>
    </xf>
    <xf numFmtId="169" fontId="1" fillId="24" borderId="11" xfId="0" applyNumberFormat="1" applyFont="1" applyFill="1" applyBorder="1" applyAlignment="1">
      <alignment horizontal="left" vertical="center" wrapText="1"/>
    </xf>
    <xf numFmtId="169" fontId="1" fillId="24" borderId="12" xfId="0" applyNumberFormat="1" applyFont="1" applyFill="1" applyBorder="1" applyAlignment="1">
      <alignment horizontal="left" vertical="center" wrapText="1"/>
    </xf>
    <xf numFmtId="169" fontId="1" fillId="24" borderId="35" xfId="0" applyNumberFormat="1" applyFont="1" applyFill="1" applyBorder="1" applyAlignment="1">
      <alignment horizontal="left" vertical="center"/>
    </xf>
    <xf numFmtId="169" fontId="1" fillId="24" borderId="11" xfId="0" applyNumberFormat="1" applyFont="1" applyFill="1" applyBorder="1" applyAlignment="1">
      <alignment horizontal="left" vertical="center"/>
    </xf>
    <xf numFmtId="169" fontId="1" fillId="24" borderId="12" xfId="0" applyNumberFormat="1" applyFont="1" applyFill="1" applyBorder="1" applyAlignment="1">
      <alignment horizontal="left" vertical="center"/>
    </xf>
    <xf numFmtId="169" fontId="1" fillId="24" borderId="35" xfId="0" applyNumberFormat="1" applyFont="1" applyFill="1" applyBorder="1" applyAlignment="1">
      <alignment horizontal="left" vertical="center" wrapText="1"/>
    </xf>
    <xf numFmtId="169" fontId="1" fillId="24" borderId="30" xfId="0" applyNumberFormat="1" applyFont="1" applyFill="1" applyBorder="1" applyAlignment="1">
      <alignment horizontal="center" vertical="center" wrapText="1"/>
    </xf>
    <xf numFmtId="169" fontId="1" fillId="24" borderId="11" xfId="0" applyNumberFormat="1" applyFont="1" applyFill="1" applyBorder="1" applyAlignment="1">
      <alignment horizontal="center" vertical="center" wrapText="1"/>
    </xf>
    <xf numFmtId="169" fontId="1" fillId="24" borderId="12" xfId="0" applyNumberFormat="1" applyFont="1" applyFill="1" applyBorder="1" applyAlignment="1">
      <alignment horizontal="center" vertical="center" wrapText="1"/>
    </xf>
    <xf numFmtId="0" fontId="1" fillId="0" borderId="34" xfId="0" applyFont="1" applyBorder="1" applyAlignment="1">
      <alignment horizontal="center" vertical="top" wrapText="1"/>
    </xf>
    <xf numFmtId="0" fontId="1" fillId="0" borderId="34" xfId="0" applyFont="1" applyBorder="1" applyAlignment="1">
      <alignment horizontal="center" vertical="center" wrapText="1"/>
    </xf>
    <xf numFmtId="0" fontId="52" fillId="0" borderId="31" xfId="113" applyFont="1" applyBorder="1" applyAlignment="1">
      <alignment horizontal="right" vertical="center" wrapText="1"/>
    </xf>
    <xf numFmtId="0" fontId="52" fillId="0" borderId="32" xfId="113" applyFont="1" applyBorder="1" applyAlignment="1">
      <alignment horizontal="right" vertical="center" wrapText="1"/>
    </xf>
    <xf numFmtId="0" fontId="52" fillId="0" borderId="33" xfId="113" applyFont="1" applyBorder="1" applyAlignment="1">
      <alignment horizontal="right" vertical="center" wrapText="1"/>
    </xf>
    <xf numFmtId="0" fontId="52" fillId="0" borderId="22" xfId="113" applyFont="1" applyBorder="1" applyAlignment="1">
      <alignment horizontal="right" vertical="center" wrapText="1"/>
    </xf>
    <xf numFmtId="0" fontId="52" fillId="0" borderId="0" xfId="113" applyFont="1" applyBorder="1" applyAlignment="1">
      <alignment horizontal="right" vertical="center" wrapText="1"/>
    </xf>
    <xf numFmtId="0" fontId="52" fillId="0" borderId="23" xfId="113" applyFont="1" applyBorder="1" applyAlignment="1">
      <alignment horizontal="right" vertical="center" wrapText="1"/>
    </xf>
    <xf numFmtId="0" fontId="52" fillId="0" borderId="25" xfId="113" applyFont="1" applyBorder="1" applyAlignment="1">
      <alignment horizontal="right" vertical="center" wrapText="1"/>
    </xf>
    <xf numFmtId="0" fontId="52" fillId="0" borderId="19" xfId="113" applyFont="1" applyBorder="1" applyAlignment="1">
      <alignment horizontal="right" vertical="center" wrapText="1"/>
    </xf>
    <xf numFmtId="0" fontId="52" fillId="0" borderId="16" xfId="113" applyFont="1" applyBorder="1" applyAlignment="1">
      <alignment horizontal="right" vertical="center" wrapText="1"/>
    </xf>
    <xf numFmtId="0" fontId="24" fillId="24" borderId="20" xfId="0" applyFont="1" applyFill="1" applyBorder="1" applyAlignment="1">
      <alignment horizontal="center" vertical="center"/>
    </xf>
    <xf numFmtId="0" fontId="24" fillId="24" borderId="14" xfId="0" applyFont="1" applyFill="1" applyBorder="1" applyAlignment="1">
      <alignment horizontal="center" vertical="center"/>
    </xf>
    <xf numFmtId="0" fontId="24" fillId="24" borderId="17" xfId="0" applyFont="1" applyFill="1" applyBorder="1" applyAlignment="1">
      <alignment horizontal="center" vertical="center" wrapText="1"/>
    </xf>
    <xf numFmtId="0" fontId="24" fillId="24" borderId="12" xfId="0" applyFont="1" applyFill="1" applyBorder="1" applyAlignment="1">
      <alignment horizontal="center" vertical="center" wrapText="1"/>
    </xf>
    <xf numFmtId="0" fontId="24" fillId="24" borderId="22" xfId="0" applyFont="1" applyFill="1" applyBorder="1" applyAlignment="1">
      <alignment horizontal="center" vertical="center" wrapText="1"/>
    </xf>
    <xf numFmtId="0" fontId="24" fillId="24" borderId="0" xfId="0" applyFont="1" applyFill="1" applyBorder="1" applyAlignment="1">
      <alignment horizontal="center" vertical="center" wrapText="1"/>
    </xf>
    <xf numFmtId="0" fontId="24" fillId="24" borderId="23" xfId="0" applyFont="1" applyFill="1" applyBorder="1" applyAlignment="1">
      <alignment horizontal="center" vertical="center" wrapText="1"/>
    </xf>
    <xf numFmtId="0" fontId="24" fillId="0" borderId="35" xfId="0" applyFont="1" applyBorder="1" applyAlignment="1">
      <alignment horizontal="center" vertical="top" wrapText="1"/>
    </xf>
    <xf numFmtId="0" fontId="24" fillId="0" borderId="11" xfId="0" applyFont="1" applyBorder="1" applyAlignment="1">
      <alignment horizontal="center" vertical="top" wrapText="1"/>
    </xf>
    <xf numFmtId="0" fontId="24" fillId="0" borderId="12" xfId="0" applyFont="1" applyBorder="1" applyAlignment="1">
      <alignment horizontal="center" vertical="top" wrapText="1"/>
    </xf>
    <xf numFmtId="0" fontId="24" fillId="0" borderId="34" xfId="0" applyFont="1" applyBorder="1" applyAlignment="1">
      <alignment horizontal="center" vertical="top" wrapText="1"/>
    </xf>
    <xf numFmtId="0" fontId="24" fillId="24" borderId="34" xfId="0" applyFont="1" applyFill="1" applyBorder="1" applyAlignment="1">
      <alignment horizontal="center" vertical="top" wrapText="1"/>
    </xf>
    <xf numFmtId="0" fontId="24" fillId="24" borderId="24" xfId="0" applyFont="1" applyFill="1" applyBorder="1" applyAlignment="1">
      <alignment horizontal="center" vertical="top" wrapText="1"/>
    </xf>
    <xf numFmtId="0" fontId="24" fillId="0" borderId="24" xfId="0" applyFont="1" applyBorder="1" applyAlignment="1">
      <alignment horizontal="center" vertical="top" wrapText="1"/>
    </xf>
    <xf numFmtId="0" fontId="52" fillId="0" borderId="21" xfId="113" applyFont="1" applyBorder="1" applyAlignment="1">
      <alignment horizontal="right" vertical="center" wrapText="1"/>
    </xf>
    <xf numFmtId="0" fontId="52" fillId="0" borderId="26" xfId="113" applyFont="1" applyBorder="1" applyAlignment="1">
      <alignment horizontal="right" vertical="center" wrapText="1"/>
    </xf>
    <xf numFmtId="0" fontId="52" fillId="0" borderId="15" xfId="113" applyFont="1" applyBorder="1" applyAlignment="1">
      <alignment horizontal="right" vertical="center" wrapText="1"/>
    </xf>
    <xf numFmtId="0" fontId="24" fillId="0" borderId="22" xfId="0" applyFont="1" applyFill="1" applyBorder="1" applyAlignment="1">
      <alignment horizontal="center" vertical="center" wrapText="1"/>
    </xf>
    <xf numFmtId="0" fontId="24" fillId="0" borderId="0" xfId="0" applyFont="1" applyFill="1" applyBorder="1" applyAlignment="1">
      <alignment horizontal="center" vertical="center" wrapText="1"/>
    </xf>
    <xf numFmtId="0" fontId="24" fillId="0" borderId="23" xfId="0" applyFont="1" applyFill="1" applyBorder="1" applyAlignment="1">
      <alignment horizontal="center" vertical="center" wrapText="1"/>
    </xf>
    <xf numFmtId="0" fontId="24" fillId="0" borderId="20" xfId="0" applyFont="1" applyFill="1" applyBorder="1" applyAlignment="1">
      <alignment horizontal="center" vertical="center" wrapText="1"/>
    </xf>
    <xf numFmtId="0" fontId="24" fillId="0" borderId="13" xfId="0" applyFont="1" applyFill="1" applyBorder="1" applyAlignment="1">
      <alignment horizontal="center" vertical="center" wrapText="1"/>
    </xf>
    <xf numFmtId="0" fontId="24" fillId="0" borderId="14" xfId="0" applyFont="1" applyFill="1" applyBorder="1" applyAlignment="1">
      <alignment horizontal="center" vertical="center" wrapText="1"/>
    </xf>
    <xf numFmtId="0" fontId="1" fillId="0" borderId="17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top" wrapText="1"/>
    </xf>
    <xf numFmtId="0" fontId="51" fillId="0" borderId="24" xfId="0" applyFont="1" applyBorder="1" applyAlignment="1">
      <alignment horizontal="left" vertical="top" wrapText="1"/>
    </xf>
    <xf numFmtId="0" fontId="1" fillId="0" borderId="24" xfId="0" applyFont="1" applyBorder="1" applyAlignment="1">
      <alignment horizontal="left" vertical="top" wrapText="1"/>
    </xf>
    <xf numFmtId="0" fontId="24" fillId="0" borderId="24" xfId="0" applyFont="1" applyBorder="1" applyAlignment="1">
      <alignment horizontal="left" vertical="top" wrapText="1"/>
    </xf>
    <xf numFmtId="0" fontId="51" fillId="0" borderId="36" xfId="0" applyFont="1" applyBorder="1" applyAlignment="1">
      <alignment horizontal="left" vertical="top" wrapText="1"/>
    </xf>
    <xf numFmtId="0" fontId="51" fillId="0" borderId="37" xfId="0" applyFont="1" applyBorder="1" applyAlignment="1">
      <alignment horizontal="left" vertical="top" wrapText="1"/>
    </xf>
    <xf numFmtId="0" fontId="1" fillId="0" borderId="36" xfId="0" applyFont="1" applyBorder="1" applyAlignment="1">
      <alignment horizontal="left" vertical="top" wrapText="1"/>
    </xf>
    <xf numFmtId="0" fontId="1" fillId="0" borderId="37" xfId="0" applyFont="1" applyBorder="1" applyAlignment="1">
      <alignment horizontal="left" vertical="top" wrapText="1"/>
    </xf>
    <xf numFmtId="0" fontId="1" fillId="0" borderId="36" xfId="0" applyFont="1" applyBorder="1" applyAlignment="1">
      <alignment horizontal="center" vertical="top" wrapText="1"/>
    </xf>
    <xf numFmtId="0" fontId="1" fillId="0" borderId="37" xfId="0" applyFont="1" applyBorder="1" applyAlignment="1">
      <alignment horizontal="center" vertical="top" wrapText="1"/>
    </xf>
    <xf numFmtId="0" fontId="24" fillId="0" borderId="36" xfId="0" applyFont="1" applyBorder="1" applyAlignment="1">
      <alignment horizontal="left" vertical="top" wrapText="1"/>
    </xf>
    <xf numFmtId="0" fontId="24" fillId="0" borderId="37" xfId="0" applyFont="1" applyBorder="1" applyAlignment="1">
      <alignment horizontal="left" vertical="top" wrapText="1"/>
    </xf>
    <xf numFmtId="0" fontId="24" fillId="0" borderId="24" xfId="0" applyFont="1" applyBorder="1" applyAlignment="1">
      <alignment horizontal="center" vertical="center" wrapText="1"/>
    </xf>
    <xf numFmtId="0" fontId="52" fillId="0" borderId="24" xfId="113" applyFont="1" applyBorder="1" applyAlignment="1">
      <alignment horizontal="right" vertical="center" wrapText="1"/>
    </xf>
    <xf numFmtId="0" fontId="24" fillId="0" borderId="24" xfId="0" applyFont="1" applyBorder="1" applyAlignment="1">
      <alignment horizontal="left" vertical="center" wrapText="1"/>
    </xf>
    <xf numFmtId="0" fontId="24" fillId="0" borderId="42" xfId="0" applyFont="1" applyBorder="1" applyAlignment="1">
      <alignment horizontal="left" vertical="center" wrapText="1"/>
    </xf>
    <xf numFmtId="0" fontId="24" fillId="0" borderId="43" xfId="0" applyFont="1" applyBorder="1" applyAlignment="1">
      <alignment horizontal="left" vertical="center" wrapText="1"/>
    </xf>
    <xf numFmtId="0" fontId="44" fillId="0" borderId="21" xfId="0" applyFont="1" applyBorder="1" applyAlignment="1">
      <alignment horizontal="center" vertical="center" wrapText="1"/>
    </xf>
    <xf numFmtId="0" fontId="44" fillId="0" borderId="26" xfId="0" applyFont="1" applyBorder="1" applyAlignment="1">
      <alignment horizontal="center" vertical="center" wrapText="1"/>
    </xf>
    <xf numFmtId="0" fontId="44" fillId="0" borderId="15" xfId="0" applyFont="1" applyBorder="1" applyAlignment="1">
      <alignment horizontal="center" vertical="center" wrapText="1"/>
    </xf>
    <xf numFmtId="0" fontId="24" fillId="0" borderId="24" xfId="0" applyFont="1" applyFill="1" applyBorder="1" applyAlignment="1">
      <alignment horizontal="left" vertical="center" wrapText="1"/>
    </xf>
    <xf numFmtId="0" fontId="1" fillId="0" borderId="24" xfId="0" applyFont="1" applyFill="1" applyBorder="1" applyAlignment="1">
      <alignment horizontal="left" vertical="center" wrapText="1"/>
    </xf>
    <xf numFmtId="0" fontId="1" fillId="0" borderId="24" xfId="0" applyFont="1" applyFill="1" applyBorder="1" applyAlignment="1">
      <alignment horizontal="center" vertical="center" wrapText="1"/>
    </xf>
    <xf numFmtId="0" fontId="1" fillId="0" borderId="24" xfId="0" applyFont="1" applyBorder="1" applyAlignment="1">
      <alignment horizontal="left" vertical="center" wrapText="1"/>
    </xf>
    <xf numFmtId="0" fontId="1" fillId="0" borderId="39" xfId="0" applyFont="1" applyBorder="1" applyAlignment="1">
      <alignment horizontal="center" vertical="center" wrapText="1"/>
    </xf>
    <xf numFmtId="0" fontId="1" fillId="0" borderId="40" xfId="0" applyFont="1" applyBorder="1" applyAlignment="1">
      <alignment horizontal="center" vertical="center" wrapText="1"/>
    </xf>
    <xf numFmtId="0" fontId="1" fillId="0" borderId="41" xfId="0" applyFont="1" applyBorder="1" applyAlignment="1">
      <alignment horizontal="center" vertical="center" wrapText="1"/>
    </xf>
    <xf numFmtId="0" fontId="55" fillId="0" borderId="27" xfId="0" applyFont="1" applyBorder="1" applyAlignment="1">
      <alignment horizontal="center" vertical="center" wrapText="1"/>
    </xf>
    <xf numFmtId="0" fontId="55" fillId="0" borderId="28" xfId="0" applyFont="1" applyBorder="1" applyAlignment="1">
      <alignment horizontal="center" vertical="center" wrapText="1"/>
    </xf>
    <xf numFmtId="0" fontId="55" fillId="0" borderId="29" xfId="0" applyFont="1" applyBorder="1" applyAlignment="1">
      <alignment horizontal="center" vertical="center" wrapText="1"/>
    </xf>
    <xf numFmtId="0" fontId="24" fillId="0" borderId="0" xfId="0" applyFont="1" applyAlignment="1">
      <alignment horizontal="center" vertical="top" wrapText="1"/>
    </xf>
    <xf numFmtId="0" fontId="1" fillId="0" borderId="38" xfId="0" applyFont="1" applyBorder="1" applyAlignment="1">
      <alignment horizontal="center" vertical="top" wrapText="1"/>
    </xf>
    <xf numFmtId="0" fontId="1" fillId="24" borderId="18" xfId="0" applyFont="1" applyFill="1" applyBorder="1" applyAlignment="1">
      <alignment horizontal="center" vertical="center" wrapText="1"/>
    </xf>
  </cellXfs>
  <cellStyles count="116">
    <cellStyle name="_artabyuje" xfId="1"/>
    <cellStyle name="_artabyuje 2" xfId="57"/>
    <cellStyle name="20% - Accent1 2" xfId="58"/>
    <cellStyle name="20% - Accent2 2" xfId="59"/>
    <cellStyle name="20% - Accent3 2" xfId="60"/>
    <cellStyle name="20% - Accent4 2" xfId="61"/>
    <cellStyle name="20% - Accent5 2" xfId="62"/>
    <cellStyle name="20% - Accent6 2" xfId="63"/>
    <cellStyle name="20% - Акцент1" xfId="2"/>
    <cellStyle name="20% - Акцент2" xfId="3"/>
    <cellStyle name="20% - Акцент3" xfId="4"/>
    <cellStyle name="20% - Акцент4" xfId="5"/>
    <cellStyle name="20% - Акцент5" xfId="6"/>
    <cellStyle name="20% - Акцент6" xfId="7"/>
    <cellStyle name="40% - Accent1 2" xfId="64"/>
    <cellStyle name="40% - Accent2 2" xfId="65"/>
    <cellStyle name="40% - Accent3 2" xfId="66"/>
    <cellStyle name="40% - Accent4 2" xfId="67"/>
    <cellStyle name="40% - Accent5 2" xfId="68"/>
    <cellStyle name="40% - Accent6 2" xfId="69"/>
    <cellStyle name="40% - Акцент1" xfId="8"/>
    <cellStyle name="40% - Акцент2" xfId="9"/>
    <cellStyle name="40% - Акцент3" xfId="10"/>
    <cellStyle name="40% - Акцент4" xfId="11"/>
    <cellStyle name="40% - Акцент5" xfId="12"/>
    <cellStyle name="40% - Акцент6" xfId="13"/>
    <cellStyle name="60% - Accent1 2" xfId="70"/>
    <cellStyle name="60% - Accent2 2" xfId="71"/>
    <cellStyle name="60% - Accent3 2" xfId="72"/>
    <cellStyle name="60% - Accent4 2" xfId="73"/>
    <cellStyle name="60% - Accent5 2" xfId="74"/>
    <cellStyle name="60% - Accent6 2" xfId="75"/>
    <cellStyle name="60% - Акцент1" xfId="14"/>
    <cellStyle name="60% - Акцент2" xfId="15"/>
    <cellStyle name="60% - Акцент3" xfId="16"/>
    <cellStyle name="60% - Акцент4" xfId="17"/>
    <cellStyle name="60% - Акцент5" xfId="18"/>
    <cellStyle name="60% - Акцент6" xfId="19"/>
    <cellStyle name="Accent1 2" xfId="76"/>
    <cellStyle name="Accent2 2" xfId="77"/>
    <cellStyle name="Accent3 2" xfId="78"/>
    <cellStyle name="Accent4 2" xfId="79"/>
    <cellStyle name="Accent5 2" xfId="80"/>
    <cellStyle name="Accent6 2" xfId="81"/>
    <cellStyle name="Bad 2" xfId="82"/>
    <cellStyle name="Calculation 2" xfId="83"/>
    <cellStyle name="Check Cell 2" xfId="84"/>
    <cellStyle name="Comma 10" xfId="112"/>
    <cellStyle name="Comma 15" xfId="108"/>
    <cellStyle name="Comma 2" xfId="20"/>
    <cellStyle name="Comma 2 2" xfId="21"/>
    <cellStyle name="Comma 3" xfId="22"/>
    <cellStyle name="Comma 4" xfId="23"/>
    <cellStyle name="Comma 5" xfId="24"/>
    <cellStyle name="Comma 6" xfId="85"/>
    <cellStyle name="Comma 7" xfId="86"/>
    <cellStyle name="Comma 8" xfId="106"/>
    <cellStyle name="Explanatory Text 2" xfId="87"/>
    <cellStyle name="Good 2" xfId="88"/>
    <cellStyle name="Heading 1 2" xfId="89"/>
    <cellStyle name="Heading 2 2" xfId="90"/>
    <cellStyle name="Heading 3 2" xfId="91"/>
    <cellStyle name="Heading 4 2" xfId="92"/>
    <cellStyle name="Input 2" xfId="93"/>
    <cellStyle name="Linked Cell 2" xfId="94"/>
    <cellStyle name="Neutral 2" xfId="95"/>
    <cellStyle name="Normal" xfId="0" builtinId="0"/>
    <cellStyle name="Normal 10" xfId="109"/>
    <cellStyle name="Normal 11" xfId="113"/>
    <cellStyle name="Normal 13" xfId="114"/>
    <cellStyle name="Normal 17" xfId="111"/>
    <cellStyle name="Normal 2" xfId="25"/>
    <cellStyle name="Normal 2 2" xfId="97"/>
    <cellStyle name="Normal 2 3" xfId="96"/>
    <cellStyle name="Normal 3" xfId="26"/>
    <cellStyle name="Normal 4" xfId="27"/>
    <cellStyle name="Normal 4 2" xfId="28"/>
    <cellStyle name="Normal 4 3" xfId="98"/>
    <cellStyle name="Normal 5" xfId="29"/>
    <cellStyle name="Normal 5 2" xfId="99"/>
    <cellStyle name="Normal 6" xfId="30"/>
    <cellStyle name="Normal 7" xfId="31"/>
    <cellStyle name="Normal 8" xfId="105"/>
    <cellStyle name="Normal 8 2" xfId="110"/>
    <cellStyle name="Note 2" xfId="100"/>
    <cellStyle name="Output 2" xfId="101"/>
    <cellStyle name="Percent 2" xfId="32"/>
    <cellStyle name="SN_241" xfId="107"/>
    <cellStyle name="SN_b" xfId="115"/>
    <cellStyle name="Style 1" xfId="33"/>
    <cellStyle name="Title 2" xfId="102"/>
    <cellStyle name="Total 2" xfId="103"/>
    <cellStyle name="Warning Text 2" xfId="104"/>
    <cellStyle name="Акцент1" xfId="34"/>
    <cellStyle name="Акцент2" xfId="35"/>
    <cellStyle name="Акцент3" xfId="36"/>
    <cellStyle name="Акцент4" xfId="37"/>
    <cellStyle name="Акцент5" xfId="38"/>
    <cellStyle name="Акцент6" xfId="39"/>
    <cellStyle name="Ввод " xfId="40"/>
    <cellStyle name="Вывод" xfId="41"/>
    <cellStyle name="Вычисление" xfId="42"/>
    <cellStyle name="Заголовок 1" xfId="43"/>
    <cellStyle name="Заголовок 2" xfId="44"/>
    <cellStyle name="Заголовок 3" xfId="45"/>
    <cellStyle name="Заголовок 4" xfId="46"/>
    <cellStyle name="Итог" xfId="47"/>
    <cellStyle name="Контрольная ячейка" xfId="48"/>
    <cellStyle name="Название" xfId="49"/>
    <cellStyle name="Нейтральный" xfId="50"/>
    <cellStyle name="Плохой" xfId="51"/>
    <cellStyle name="Пояснение" xfId="52"/>
    <cellStyle name="Примечание" xfId="53"/>
    <cellStyle name="Связанная ячейка" xfId="54"/>
    <cellStyle name="Текст предупреждения" xfId="55"/>
    <cellStyle name="Хороший" xfId="5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5"/>
  <sheetViews>
    <sheetView workbookViewId="0">
      <selection activeCell="D6" sqref="D6"/>
    </sheetView>
  </sheetViews>
  <sheetFormatPr defaultColWidth="9.140625" defaultRowHeight="14.25" x14ac:dyDescent="0.2"/>
  <cols>
    <col min="1" max="1" width="10.140625" style="51" customWidth="1"/>
    <col min="2" max="2" width="12.85546875" style="51" bestFit="1" customWidth="1"/>
    <col min="3" max="3" width="70.28515625" style="5" customWidth="1"/>
    <col min="4" max="4" width="31.85546875" style="72" customWidth="1"/>
    <col min="5" max="16384" width="9.140625" style="5"/>
  </cols>
  <sheetData>
    <row r="1" spans="1:4" s="41" customFormat="1" ht="15" customHeight="1" x14ac:dyDescent="0.2">
      <c r="A1" s="131" t="s">
        <v>51</v>
      </c>
      <c r="B1" s="132"/>
      <c r="C1" s="132"/>
      <c r="D1" s="133"/>
    </row>
    <row r="2" spans="1:4" s="41" customFormat="1" ht="15" customHeight="1" x14ac:dyDescent="0.2">
      <c r="A2" s="134" t="s">
        <v>50</v>
      </c>
      <c r="B2" s="135"/>
      <c r="C2" s="135"/>
      <c r="D2" s="136"/>
    </row>
    <row r="3" spans="1:4" s="41" customFormat="1" ht="15" customHeight="1" x14ac:dyDescent="0.2">
      <c r="A3" s="137" t="s">
        <v>10</v>
      </c>
      <c r="B3" s="138"/>
      <c r="C3" s="138"/>
      <c r="D3" s="139"/>
    </row>
    <row r="4" spans="1:4" ht="60" customHeight="1" x14ac:dyDescent="0.2">
      <c r="A4" s="144" t="s">
        <v>45</v>
      </c>
      <c r="B4" s="145"/>
      <c r="C4" s="145"/>
      <c r="D4" s="146"/>
    </row>
    <row r="5" spans="1:4" x14ac:dyDescent="0.2">
      <c r="A5" s="46"/>
      <c r="B5" s="47"/>
      <c r="C5" s="36"/>
      <c r="D5" s="67" t="s">
        <v>48</v>
      </c>
    </row>
    <row r="6" spans="1:4" ht="65.25" customHeight="1" x14ac:dyDescent="0.2">
      <c r="A6" s="140" t="s">
        <v>1</v>
      </c>
      <c r="B6" s="141"/>
      <c r="C6" s="142" t="s">
        <v>36</v>
      </c>
      <c r="D6" s="197" t="s">
        <v>311</v>
      </c>
    </row>
    <row r="7" spans="1:4" x14ac:dyDescent="0.2">
      <c r="A7" s="4" t="s">
        <v>15</v>
      </c>
      <c r="B7" s="4" t="s">
        <v>16</v>
      </c>
      <c r="C7" s="143"/>
      <c r="D7" s="68" t="s">
        <v>0</v>
      </c>
    </row>
    <row r="8" spans="1:4" x14ac:dyDescent="0.2">
      <c r="A8" s="48"/>
      <c r="B8" s="49"/>
      <c r="C8" s="24" t="s">
        <v>17</v>
      </c>
      <c r="D8" s="69">
        <f>+D10+D23+D36+D73+D85+D116+D147</f>
        <v>0</v>
      </c>
    </row>
    <row r="9" spans="1:4" ht="13.5" x14ac:dyDescent="0.2">
      <c r="A9" s="109">
        <v>1099</v>
      </c>
      <c r="B9" s="109"/>
      <c r="C9" s="2" t="s">
        <v>37</v>
      </c>
      <c r="D9" s="70"/>
    </row>
    <row r="10" spans="1:4" ht="17.25" customHeight="1" x14ac:dyDescent="0.2">
      <c r="A10" s="110"/>
      <c r="B10" s="110"/>
      <c r="C10" s="1" t="s">
        <v>58</v>
      </c>
      <c r="D10" s="106">
        <f>D17</f>
        <v>-54000</v>
      </c>
    </row>
    <row r="11" spans="1:4" ht="14.25" customHeight="1" x14ac:dyDescent="0.2">
      <c r="A11" s="110"/>
      <c r="B11" s="110"/>
      <c r="C11" s="2" t="s">
        <v>38</v>
      </c>
      <c r="D11" s="107"/>
    </row>
    <row r="12" spans="1:4" ht="44.25" customHeight="1" x14ac:dyDescent="0.2">
      <c r="A12" s="110"/>
      <c r="B12" s="110"/>
      <c r="C12" s="3" t="s">
        <v>59</v>
      </c>
      <c r="D12" s="107"/>
    </row>
    <row r="13" spans="1:4" ht="19.5" customHeight="1" x14ac:dyDescent="0.2">
      <c r="A13" s="110"/>
      <c r="B13" s="110"/>
      <c r="C13" s="2" t="s">
        <v>39</v>
      </c>
      <c r="D13" s="107"/>
    </row>
    <row r="14" spans="1:4" ht="57" customHeight="1" x14ac:dyDescent="0.2">
      <c r="A14" s="111"/>
      <c r="B14" s="111"/>
      <c r="C14" s="31" t="s">
        <v>60</v>
      </c>
      <c r="D14" s="108"/>
    </row>
    <row r="15" spans="1:4" x14ac:dyDescent="0.2">
      <c r="A15" s="118" t="s">
        <v>40</v>
      </c>
      <c r="B15" s="118"/>
      <c r="C15" s="118"/>
      <c r="D15" s="71"/>
    </row>
    <row r="16" spans="1:4" x14ac:dyDescent="0.2">
      <c r="A16" s="23"/>
      <c r="B16" s="24">
        <v>11001</v>
      </c>
      <c r="C16" s="2" t="s">
        <v>41</v>
      </c>
      <c r="D16" s="70"/>
    </row>
    <row r="17" spans="1:4" ht="16.5" customHeight="1" x14ac:dyDescent="0.2">
      <c r="A17" s="23"/>
      <c r="B17" s="23"/>
      <c r="C17" s="20" t="s">
        <v>61</v>
      </c>
      <c r="D17" s="119">
        <v>-54000</v>
      </c>
    </row>
    <row r="18" spans="1:4" x14ac:dyDescent="0.2">
      <c r="A18" s="23"/>
      <c r="B18" s="23"/>
      <c r="C18" s="2" t="s">
        <v>42</v>
      </c>
      <c r="D18" s="120"/>
    </row>
    <row r="19" spans="1:4" x14ac:dyDescent="0.2">
      <c r="A19" s="23"/>
      <c r="B19" s="23"/>
      <c r="C19" s="31" t="s">
        <v>61</v>
      </c>
      <c r="D19" s="120"/>
    </row>
    <row r="20" spans="1:4" x14ac:dyDescent="0.2">
      <c r="A20" s="23"/>
      <c r="B20" s="23"/>
      <c r="C20" s="2" t="s">
        <v>43</v>
      </c>
      <c r="D20" s="120"/>
    </row>
    <row r="21" spans="1:4" x14ac:dyDescent="0.2">
      <c r="A21" s="23"/>
      <c r="B21" s="23"/>
      <c r="C21" s="14" t="s">
        <v>57</v>
      </c>
      <c r="D21" s="121"/>
    </row>
    <row r="22" spans="1:4" ht="13.5" x14ac:dyDescent="0.2">
      <c r="A22" s="109">
        <v>1142</v>
      </c>
      <c r="B22" s="109"/>
      <c r="C22" s="29" t="s">
        <v>62</v>
      </c>
      <c r="D22" s="70"/>
    </row>
    <row r="23" spans="1:4" ht="17.25" customHeight="1" x14ac:dyDescent="0.2">
      <c r="A23" s="110"/>
      <c r="B23" s="110"/>
      <c r="C23" s="20" t="s">
        <v>90</v>
      </c>
      <c r="D23" s="106">
        <f>D30</f>
        <v>-25000</v>
      </c>
    </row>
    <row r="24" spans="1:4" ht="14.25" customHeight="1" x14ac:dyDescent="0.2">
      <c r="A24" s="110"/>
      <c r="B24" s="110"/>
      <c r="C24" s="29" t="s">
        <v>64</v>
      </c>
      <c r="D24" s="107"/>
    </row>
    <row r="25" spans="1:4" ht="31.5" customHeight="1" x14ac:dyDescent="0.2">
      <c r="A25" s="110"/>
      <c r="B25" s="110"/>
      <c r="C25" s="14" t="s">
        <v>91</v>
      </c>
      <c r="D25" s="107"/>
    </row>
    <row r="26" spans="1:4" ht="19.5" customHeight="1" x14ac:dyDescent="0.2">
      <c r="A26" s="110"/>
      <c r="B26" s="110"/>
      <c r="C26" s="29" t="s">
        <v>66</v>
      </c>
      <c r="D26" s="107"/>
    </row>
    <row r="27" spans="1:4" ht="13.5" x14ac:dyDescent="0.2">
      <c r="A27" s="111"/>
      <c r="B27" s="111"/>
      <c r="C27" s="30" t="s">
        <v>92</v>
      </c>
      <c r="D27" s="108"/>
    </row>
    <row r="28" spans="1:4" x14ac:dyDescent="0.2">
      <c r="A28" s="118" t="s">
        <v>40</v>
      </c>
      <c r="B28" s="118"/>
      <c r="C28" s="118"/>
      <c r="D28" s="71"/>
    </row>
    <row r="29" spans="1:4" x14ac:dyDescent="0.2">
      <c r="A29" s="23"/>
      <c r="B29" s="24">
        <v>11002</v>
      </c>
      <c r="C29" s="29" t="s">
        <v>69</v>
      </c>
      <c r="D29" s="70"/>
    </row>
    <row r="30" spans="1:4" ht="16.5" customHeight="1" x14ac:dyDescent="0.2">
      <c r="A30" s="23"/>
      <c r="B30" s="23"/>
      <c r="C30" s="20" t="s">
        <v>93</v>
      </c>
      <c r="D30" s="119">
        <v>-25000</v>
      </c>
    </row>
    <row r="31" spans="1:4" x14ac:dyDescent="0.2">
      <c r="A31" s="23"/>
      <c r="B31" s="23"/>
      <c r="C31" s="29" t="s">
        <v>71</v>
      </c>
      <c r="D31" s="120"/>
    </row>
    <row r="32" spans="1:4" ht="27" x14ac:dyDescent="0.2">
      <c r="A32" s="23"/>
      <c r="B32" s="23"/>
      <c r="C32" s="30" t="s">
        <v>94</v>
      </c>
      <c r="D32" s="120"/>
    </row>
    <row r="33" spans="1:4" x14ac:dyDescent="0.2">
      <c r="A33" s="23"/>
      <c r="B33" s="23"/>
      <c r="C33" s="29" t="s">
        <v>56</v>
      </c>
      <c r="D33" s="120"/>
    </row>
    <row r="34" spans="1:4" x14ac:dyDescent="0.2">
      <c r="A34" s="23"/>
      <c r="B34" s="23"/>
      <c r="C34" s="14" t="s">
        <v>57</v>
      </c>
      <c r="D34" s="121"/>
    </row>
    <row r="35" spans="1:4" ht="13.5" x14ac:dyDescent="0.2">
      <c r="A35" s="109">
        <v>1200</v>
      </c>
      <c r="B35" s="109"/>
      <c r="C35" s="29" t="s">
        <v>62</v>
      </c>
      <c r="D35" s="70"/>
    </row>
    <row r="36" spans="1:4" x14ac:dyDescent="0.2">
      <c r="A36" s="110"/>
      <c r="B36" s="110"/>
      <c r="C36" s="20" t="s">
        <v>63</v>
      </c>
      <c r="D36" s="106">
        <f>+D43+D48+D54+D60+D66</f>
        <v>-260000</v>
      </c>
    </row>
    <row r="37" spans="1:4" ht="14.25" customHeight="1" x14ac:dyDescent="0.2">
      <c r="A37" s="110"/>
      <c r="B37" s="110"/>
      <c r="C37" s="29" t="s">
        <v>64</v>
      </c>
      <c r="D37" s="107"/>
    </row>
    <row r="38" spans="1:4" ht="30.75" customHeight="1" x14ac:dyDescent="0.2">
      <c r="A38" s="110"/>
      <c r="B38" s="110"/>
      <c r="C38" s="14" t="s">
        <v>65</v>
      </c>
      <c r="D38" s="107"/>
    </row>
    <row r="39" spans="1:4" ht="14.25" customHeight="1" x14ac:dyDescent="0.2">
      <c r="A39" s="110"/>
      <c r="B39" s="110"/>
      <c r="C39" s="29" t="s">
        <v>66</v>
      </c>
      <c r="D39" s="107"/>
    </row>
    <row r="40" spans="1:4" ht="27" x14ac:dyDescent="0.2">
      <c r="A40" s="111"/>
      <c r="B40" s="111"/>
      <c r="C40" s="30" t="s">
        <v>67</v>
      </c>
      <c r="D40" s="108"/>
    </row>
    <row r="41" spans="1:4" x14ac:dyDescent="0.2">
      <c r="A41" s="118" t="s">
        <v>40</v>
      </c>
      <c r="B41" s="118"/>
      <c r="C41" s="118"/>
      <c r="D41" s="71"/>
    </row>
    <row r="42" spans="1:4" x14ac:dyDescent="0.2">
      <c r="A42" s="23"/>
      <c r="B42" s="38" t="s">
        <v>68</v>
      </c>
      <c r="C42" s="44" t="s">
        <v>69</v>
      </c>
      <c r="D42" s="70"/>
    </row>
    <row r="43" spans="1:4" ht="16.5" customHeight="1" x14ac:dyDescent="0.2">
      <c r="A43" s="23"/>
      <c r="B43" s="38"/>
      <c r="C43" s="38" t="s">
        <v>70</v>
      </c>
      <c r="D43" s="119">
        <v>-225000</v>
      </c>
    </row>
    <row r="44" spans="1:4" x14ac:dyDescent="0.2">
      <c r="A44" s="23"/>
      <c r="B44" s="38"/>
      <c r="C44" s="44" t="s">
        <v>71</v>
      </c>
      <c r="D44" s="120"/>
    </row>
    <row r="45" spans="1:4" ht="40.5" x14ac:dyDescent="0.2">
      <c r="A45" s="23"/>
      <c r="B45" s="38"/>
      <c r="C45" s="42" t="s">
        <v>72</v>
      </c>
      <c r="D45" s="120"/>
    </row>
    <row r="46" spans="1:4" x14ac:dyDescent="0.2">
      <c r="A46" s="23"/>
      <c r="B46" s="38"/>
      <c r="C46" s="44" t="s">
        <v>56</v>
      </c>
      <c r="D46" s="120"/>
    </row>
    <row r="47" spans="1:4" x14ac:dyDescent="0.2">
      <c r="A47" s="23"/>
      <c r="B47" s="38"/>
      <c r="C47" s="37" t="s">
        <v>57</v>
      </c>
      <c r="D47" s="121"/>
    </row>
    <row r="48" spans="1:4" ht="14.25" customHeight="1" x14ac:dyDescent="0.2">
      <c r="A48" s="50"/>
      <c r="B48" s="38" t="s">
        <v>73</v>
      </c>
      <c r="C48" s="44" t="s">
        <v>69</v>
      </c>
      <c r="D48" s="122">
        <v>100000</v>
      </c>
    </row>
    <row r="49" spans="1:4" x14ac:dyDescent="0.2">
      <c r="A49" s="50"/>
      <c r="B49" s="38"/>
      <c r="C49" s="38" t="s">
        <v>74</v>
      </c>
      <c r="D49" s="123"/>
    </row>
    <row r="50" spans="1:4" x14ac:dyDescent="0.2">
      <c r="A50" s="50"/>
      <c r="B50" s="38"/>
      <c r="C50" s="44" t="s">
        <v>71</v>
      </c>
      <c r="D50" s="123"/>
    </row>
    <row r="51" spans="1:4" ht="27" x14ac:dyDescent="0.2">
      <c r="A51" s="50"/>
      <c r="B51" s="38"/>
      <c r="C51" s="37" t="s">
        <v>75</v>
      </c>
      <c r="D51" s="123"/>
    </row>
    <row r="52" spans="1:4" x14ac:dyDescent="0.2">
      <c r="A52" s="50"/>
      <c r="B52" s="38"/>
      <c r="C52" s="44" t="s">
        <v>56</v>
      </c>
      <c r="D52" s="123"/>
    </row>
    <row r="53" spans="1:4" ht="14.25" customHeight="1" x14ac:dyDescent="0.2">
      <c r="A53" s="50"/>
      <c r="B53" s="38"/>
      <c r="C53" s="37" t="s">
        <v>57</v>
      </c>
      <c r="D53" s="124"/>
    </row>
    <row r="54" spans="1:4" x14ac:dyDescent="0.2">
      <c r="A54" s="50"/>
      <c r="B54" s="38" t="s">
        <v>76</v>
      </c>
      <c r="C54" s="44" t="s">
        <v>69</v>
      </c>
      <c r="D54" s="122">
        <v>14000</v>
      </c>
    </row>
    <row r="55" spans="1:4" ht="42.75" x14ac:dyDescent="0.2">
      <c r="A55" s="50"/>
      <c r="B55" s="38"/>
      <c r="C55" s="38" t="s">
        <v>77</v>
      </c>
      <c r="D55" s="123"/>
    </row>
    <row r="56" spans="1:4" x14ac:dyDescent="0.2">
      <c r="A56" s="50"/>
      <c r="B56" s="38"/>
      <c r="C56" s="44" t="s">
        <v>71</v>
      </c>
      <c r="D56" s="123"/>
    </row>
    <row r="57" spans="1:4" ht="40.5" x14ac:dyDescent="0.2">
      <c r="A57" s="50"/>
      <c r="B57" s="38"/>
      <c r="C57" s="42" t="s">
        <v>78</v>
      </c>
      <c r="D57" s="123"/>
    </row>
    <row r="58" spans="1:4" x14ac:dyDescent="0.2">
      <c r="A58" s="50"/>
      <c r="B58" s="38"/>
      <c r="C58" s="44" t="s">
        <v>56</v>
      </c>
      <c r="D58" s="123"/>
    </row>
    <row r="59" spans="1:4" x14ac:dyDescent="0.2">
      <c r="A59" s="50"/>
      <c r="B59" s="38"/>
      <c r="C59" s="37" t="s">
        <v>57</v>
      </c>
      <c r="D59" s="124"/>
    </row>
    <row r="60" spans="1:4" x14ac:dyDescent="0.2">
      <c r="A60" s="23"/>
      <c r="B60" s="38" t="s">
        <v>79</v>
      </c>
      <c r="C60" s="44" t="s">
        <v>69</v>
      </c>
      <c r="D60" s="125">
        <v>-170000</v>
      </c>
    </row>
    <row r="61" spans="1:4" ht="32.25" customHeight="1" x14ac:dyDescent="0.2">
      <c r="A61" s="23"/>
      <c r="B61" s="38"/>
      <c r="C61" s="38" t="s">
        <v>80</v>
      </c>
      <c r="D61" s="120"/>
    </row>
    <row r="62" spans="1:4" x14ac:dyDescent="0.2">
      <c r="A62" s="23"/>
      <c r="B62" s="38"/>
      <c r="C62" s="44" t="s">
        <v>71</v>
      </c>
      <c r="D62" s="120"/>
    </row>
    <row r="63" spans="1:4" ht="40.5" x14ac:dyDescent="0.2">
      <c r="A63" s="23"/>
      <c r="B63" s="38"/>
      <c r="C63" s="37" t="s">
        <v>81</v>
      </c>
      <c r="D63" s="120"/>
    </row>
    <row r="64" spans="1:4" x14ac:dyDescent="0.2">
      <c r="A64" s="23"/>
      <c r="B64" s="38"/>
      <c r="C64" s="44" t="s">
        <v>56</v>
      </c>
      <c r="D64" s="120"/>
    </row>
    <row r="65" spans="1:4" x14ac:dyDescent="0.2">
      <c r="A65" s="23"/>
      <c r="B65" s="38"/>
      <c r="C65" s="37" t="s">
        <v>57</v>
      </c>
      <c r="D65" s="121"/>
    </row>
    <row r="66" spans="1:4" ht="14.25" customHeight="1" x14ac:dyDescent="0.2">
      <c r="A66" s="50"/>
      <c r="B66" s="38" t="s">
        <v>82</v>
      </c>
      <c r="C66" s="44" t="s">
        <v>69</v>
      </c>
      <c r="D66" s="122">
        <v>21000</v>
      </c>
    </row>
    <row r="67" spans="1:4" ht="57" x14ac:dyDescent="0.2">
      <c r="A67" s="50"/>
      <c r="B67" s="38"/>
      <c r="C67" s="38" t="s">
        <v>83</v>
      </c>
      <c r="D67" s="123"/>
    </row>
    <row r="68" spans="1:4" x14ac:dyDescent="0.2">
      <c r="A68" s="50"/>
      <c r="B68" s="38"/>
      <c r="C68" s="44" t="s">
        <v>71</v>
      </c>
      <c r="D68" s="123"/>
    </row>
    <row r="69" spans="1:4" ht="27" x14ac:dyDescent="0.2">
      <c r="A69" s="50"/>
      <c r="B69" s="38"/>
      <c r="C69" s="37" t="s">
        <v>84</v>
      </c>
      <c r="D69" s="123"/>
    </row>
    <row r="70" spans="1:4" x14ac:dyDescent="0.2">
      <c r="A70" s="50"/>
      <c r="B70" s="38"/>
      <c r="C70" s="44" t="s">
        <v>56</v>
      </c>
      <c r="D70" s="123"/>
    </row>
    <row r="71" spans="1:4" ht="14.25" customHeight="1" x14ac:dyDescent="0.2">
      <c r="A71" s="50"/>
      <c r="B71" s="38"/>
      <c r="C71" s="37" t="s">
        <v>57</v>
      </c>
      <c r="D71" s="124"/>
    </row>
    <row r="72" spans="1:4" ht="13.5" x14ac:dyDescent="0.2">
      <c r="A72" s="109">
        <v>1201</v>
      </c>
      <c r="B72" s="109"/>
      <c r="C72" s="2" t="s">
        <v>62</v>
      </c>
      <c r="D72" s="70"/>
    </row>
    <row r="73" spans="1:4" ht="13.5" x14ac:dyDescent="0.2">
      <c r="A73" s="110"/>
      <c r="B73" s="110"/>
      <c r="C73" s="3" t="s">
        <v>85</v>
      </c>
      <c r="D73" s="106">
        <f>D80</f>
        <v>-180000</v>
      </c>
    </row>
    <row r="74" spans="1:4" ht="14.25" customHeight="1" x14ac:dyDescent="0.2">
      <c r="A74" s="110"/>
      <c r="B74" s="110"/>
      <c r="C74" s="2" t="s">
        <v>64</v>
      </c>
      <c r="D74" s="107"/>
    </row>
    <row r="75" spans="1:4" ht="27" x14ac:dyDescent="0.2">
      <c r="A75" s="110"/>
      <c r="B75" s="110"/>
      <c r="C75" s="3" t="s">
        <v>86</v>
      </c>
      <c r="D75" s="107"/>
    </row>
    <row r="76" spans="1:4" ht="14.25" customHeight="1" x14ac:dyDescent="0.2">
      <c r="A76" s="110"/>
      <c r="B76" s="110"/>
      <c r="C76" s="2" t="s">
        <v>66</v>
      </c>
      <c r="D76" s="107"/>
    </row>
    <row r="77" spans="1:4" ht="40.5" x14ac:dyDescent="0.2">
      <c r="A77" s="111"/>
      <c r="B77" s="111"/>
      <c r="C77" s="31" t="s">
        <v>87</v>
      </c>
      <c r="D77" s="108"/>
    </row>
    <row r="78" spans="1:4" x14ac:dyDescent="0.2">
      <c r="A78" s="118" t="s">
        <v>40</v>
      </c>
      <c r="B78" s="118"/>
      <c r="C78" s="118"/>
      <c r="D78" s="71"/>
    </row>
    <row r="79" spans="1:4" x14ac:dyDescent="0.2">
      <c r="A79" s="23"/>
      <c r="B79" s="24">
        <v>11001</v>
      </c>
      <c r="C79" s="2" t="s">
        <v>69</v>
      </c>
      <c r="D79" s="70"/>
    </row>
    <row r="80" spans="1:4" ht="16.5" customHeight="1" x14ac:dyDescent="0.2">
      <c r="A80" s="23"/>
      <c r="B80" s="23"/>
      <c r="C80" s="1" t="s">
        <v>88</v>
      </c>
      <c r="D80" s="126">
        <v>-180000</v>
      </c>
    </row>
    <row r="81" spans="1:4" x14ac:dyDescent="0.2">
      <c r="A81" s="23"/>
      <c r="B81" s="23"/>
      <c r="C81" s="2" t="s">
        <v>71</v>
      </c>
      <c r="D81" s="127"/>
    </row>
    <row r="82" spans="1:4" x14ac:dyDescent="0.2">
      <c r="A82" s="23"/>
      <c r="B82" s="23"/>
      <c r="C82" s="3" t="s">
        <v>89</v>
      </c>
      <c r="D82" s="127"/>
    </row>
    <row r="83" spans="1:4" x14ac:dyDescent="0.2">
      <c r="A83" s="23"/>
      <c r="B83" s="23"/>
      <c r="C83" s="2" t="s">
        <v>56</v>
      </c>
      <c r="D83" s="127"/>
    </row>
    <row r="84" spans="1:4" x14ac:dyDescent="0.2">
      <c r="A84" s="23"/>
      <c r="B84" s="23"/>
      <c r="C84" s="3" t="s">
        <v>57</v>
      </c>
      <c r="D84" s="128"/>
    </row>
    <row r="85" spans="1:4" s="53" customFormat="1" x14ac:dyDescent="0.2">
      <c r="A85" s="33" t="s">
        <v>118</v>
      </c>
      <c r="B85" s="33"/>
      <c r="C85" s="54" t="s">
        <v>62</v>
      </c>
      <c r="D85" s="115">
        <f>+D92+D98+D104+D110</f>
        <v>47300</v>
      </c>
    </row>
    <row r="86" spans="1:4" s="53" customFormat="1" x14ac:dyDescent="0.2">
      <c r="A86" s="33"/>
      <c r="B86" s="33"/>
      <c r="C86" s="33" t="s">
        <v>119</v>
      </c>
      <c r="D86" s="116"/>
    </row>
    <row r="87" spans="1:4" s="53" customFormat="1" x14ac:dyDescent="0.2">
      <c r="A87" s="33"/>
      <c r="B87" s="33"/>
      <c r="C87" s="54" t="s">
        <v>64</v>
      </c>
      <c r="D87" s="116"/>
    </row>
    <row r="88" spans="1:4" s="53" customFormat="1" ht="40.5" x14ac:dyDescent="0.2">
      <c r="A88" s="33"/>
      <c r="B88" s="33"/>
      <c r="C88" s="32" t="s">
        <v>120</v>
      </c>
      <c r="D88" s="116"/>
    </row>
    <row r="89" spans="1:4" s="53" customFormat="1" x14ac:dyDescent="0.2">
      <c r="A89" s="33"/>
      <c r="B89" s="33"/>
      <c r="C89" s="54" t="s">
        <v>66</v>
      </c>
      <c r="D89" s="116"/>
    </row>
    <row r="90" spans="1:4" s="53" customFormat="1" ht="27" x14ac:dyDescent="0.2">
      <c r="A90" s="33"/>
      <c r="B90" s="33"/>
      <c r="C90" s="52" t="s">
        <v>121</v>
      </c>
      <c r="D90" s="117"/>
    </row>
    <row r="91" spans="1:4" s="53" customFormat="1" ht="13.5" customHeight="1" x14ac:dyDescent="0.2">
      <c r="A91" s="129" t="s">
        <v>99</v>
      </c>
      <c r="B91" s="129"/>
      <c r="C91" s="129"/>
      <c r="D91" s="129"/>
    </row>
    <row r="92" spans="1:4" s="53" customFormat="1" x14ac:dyDescent="0.2">
      <c r="A92" s="33"/>
      <c r="B92" s="33" t="s">
        <v>68</v>
      </c>
      <c r="C92" s="54" t="s">
        <v>69</v>
      </c>
      <c r="D92" s="112">
        <v>90000</v>
      </c>
    </row>
    <row r="93" spans="1:4" s="53" customFormat="1" x14ac:dyDescent="0.2">
      <c r="A93" s="33"/>
      <c r="B93" s="33"/>
      <c r="C93" s="33" t="s">
        <v>122</v>
      </c>
      <c r="D93" s="113"/>
    </row>
    <row r="94" spans="1:4" s="53" customFormat="1" x14ac:dyDescent="0.2">
      <c r="A94" s="33"/>
      <c r="B94" s="33"/>
      <c r="C94" s="54" t="s">
        <v>71</v>
      </c>
      <c r="D94" s="113"/>
    </row>
    <row r="95" spans="1:4" s="53" customFormat="1" ht="27" x14ac:dyDescent="0.2">
      <c r="A95" s="33"/>
      <c r="B95" s="33"/>
      <c r="C95" s="52" t="s">
        <v>123</v>
      </c>
      <c r="D95" s="113"/>
    </row>
    <row r="96" spans="1:4" s="53" customFormat="1" x14ac:dyDescent="0.2">
      <c r="A96" s="33"/>
      <c r="B96" s="33"/>
      <c r="C96" s="54" t="s">
        <v>56</v>
      </c>
      <c r="D96" s="113"/>
    </row>
    <row r="97" spans="1:4" s="53" customFormat="1" x14ac:dyDescent="0.2">
      <c r="A97" s="33"/>
      <c r="B97" s="33"/>
      <c r="C97" s="32" t="s">
        <v>57</v>
      </c>
      <c r="D97" s="114"/>
    </row>
    <row r="98" spans="1:4" s="53" customFormat="1" x14ac:dyDescent="0.2">
      <c r="A98" s="33"/>
      <c r="B98" s="33" t="s">
        <v>102</v>
      </c>
      <c r="C98" s="54" t="s">
        <v>69</v>
      </c>
      <c r="D98" s="112">
        <v>-80000</v>
      </c>
    </row>
    <row r="99" spans="1:4" s="53" customFormat="1" x14ac:dyDescent="0.2">
      <c r="A99" s="33"/>
      <c r="B99" s="33"/>
      <c r="C99" s="33" t="s">
        <v>124</v>
      </c>
      <c r="D99" s="113"/>
    </row>
    <row r="100" spans="1:4" s="53" customFormat="1" x14ac:dyDescent="0.2">
      <c r="A100" s="33"/>
      <c r="B100" s="33"/>
      <c r="C100" s="54" t="s">
        <v>71</v>
      </c>
      <c r="D100" s="113"/>
    </row>
    <row r="101" spans="1:4" s="53" customFormat="1" ht="40.5" x14ac:dyDescent="0.2">
      <c r="A101" s="33"/>
      <c r="B101" s="33"/>
      <c r="C101" s="52" t="s">
        <v>125</v>
      </c>
      <c r="D101" s="113"/>
    </row>
    <row r="102" spans="1:4" s="53" customFormat="1" x14ac:dyDescent="0.2">
      <c r="A102" s="33"/>
      <c r="B102" s="33"/>
      <c r="C102" s="54" t="s">
        <v>56</v>
      </c>
      <c r="D102" s="113"/>
    </row>
    <row r="103" spans="1:4" s="53" customFormat="1" x14ac:dyDescent="0.2">
      <c r="A103" s="33"/>
      <c r="B103" s="33"/>
      <c r="C103" s="32" t="s">
        <v>57</v>
      </c>
      <c r="D103" s="114"/>
    </row>
    <row r="104" spans="1:4" s="53" customFormat="1" x14ac:dyDescent="0.2">
      <c r="A104" s="33"/>
      <c r="B104" s="33" t="s">
        <v>73</v>
      </c>
      <c r="C104" s="54" t="s">
        <v>69</v>
      </c>
      <c r="D104" s="112">
        <v>-7700</v>
      </c>
    </row>
    <row r="105" spans="1:4" s="53" customFormat="1" ht="28.5" x14ac:dyDescent="0.2">
      <c r="A105" s="33"/>
      <c r="B105" s="33"/>
      <c r="C105" s="33" t="s">
        <v>126</v>
      </c>
      <c r="D105" s="113"/>
    </row>
    <row r="106" spans="1:4" s="53" customFormat="1" x14ac:dyDescent="0.2">
      <c r="A106" s="33"/>
      <c r="B106" s="33"/>
      <c r="C106" s="54" t="s">
        <v>71</v>
      </c>
      <c r="D106" s="113"/>
    </row>
    <row r="107" spans="1:4" s="53" customFormat="1" ht="27" x14ac:dyDescent="0.2">
      <c r="A107" s="33"/>
      <c r="B107" s="33"/>
      <c r="C107" s="52" t="s">
        <v>127</v>
      </c>
      <c r="D107" s="113"/>
    </row>
    <row r="108" spans="1:4" s="53" customFormat="1" x14ac:dyDescent="0.2">
      <c r="A108" s="33"/>
      <c r="B108" s="33"/>
      <c r="C108" s="54" t="s">
        <v>56</v>
      </c>
      <c r="D108" s="113"/>
    </row>
    <row r="109" spans="1:4" s="53" customFormat="1" x14ac:dyDescent="0.2">
      <c r="A109" s="33"/>
      <c r="B109" s="33"/>
      <c r="C109" s="32" t="s">
        <v>57</v>
      </c>
      <c r="D109" s="114"/>
    </row>
    <row r="110" spans="1:4" s="53" customFormat="1" x14ac:dyDescent="0.2">
      <c r="A110" s="33"/>
      <c r="B110" s="33" t="s">
        <v>105</v>
      </c>
      <c r="C110" s="54" t="s">
        <v>69</v>
      </c>
      <c r="D110" s="112">
        <v>45000</v>
      </c>
    </row>
    <row r="111" spans="1:4" s="53" customFormat="1" x14ac:dyDescent="0.2">
      <c r="A111" s="33"/>
      <c r="B111" s="33"/>
      <c r="C111" s="33" t="s">
        <v>128</v>
      </c>
      <c r="D111" s="113"/>
    </row>
    <row r="112" spans="1:4" s="53" customFormat="1" x14ac:dyDescent="0.2">
      <c r="A112" s="33"/>
      <c r="B112" s="33"/>
      <c r="C112" s="54" t="s">
        <v>71</v>
      </c>
      <c r="D112" s="113"/>
    </row>
    <row r="113" spans="1:4" s="53" customFormat="1" ht="40.5" x14ac:dyDescent="0.2">
      <c r="A113" s="33"/>
      <c r="B113" s="33"/>
      <c r="C113" s="52" t="s">
        <v>129</v>
      </c>
      <c r="D113" s="113"/>
    </row>
    <row r="114" spans="1:4" s="53" customFormat="1" x14ac:dyDescent="0.2">
      <c r="A114" s="33"/>
      <c r="B114" s="33"/>
      <c r="C114" s="54" t="s">
        <v>56</v>
      </c>
      <c r="D114" s="113"/>
    </row>
    <row r="115" spans="1:4" s="53" customFormat="1" x14ac:dyDescent="0.2">
      <c r="A115" s="33"/>
      <c r="B115" s="33"/>
      <c r="C115" s="32" t="s">
        <v>57</v>
      </c>
      <c r="D115" s="114"/>
    </row>
    <row r="116" spans="1:4" s="43" customFormat="1" x14ac:dyDescent="0.2">
      <c r="A116" s="38" t="s">
        <v>95</v>
      </c>
      <c r="B116" s="38"/>
      <c r="C116" s="2" t="s">
        <v>62</v>
      </c>
      <c r="D116" s="115">
        <f>+D123+D129+D135+D141</f>
        <v>505300</v>
      </c>
    </row>
    <row r="117" spans="1:4" s="43" customFormat="1" ht="28.5" x14ac:dyDescent="0.2">
      <c r="A117" s="38"/>
      <c r="B117" s="38"/>
      <c r="C117" s="38" t="s">
        <v>96</v>
      </c>
      <c r="D117" s="116"/>
    </row>
    <row r="118" spans="1:4" s="43" customFormat="1" x14ac:dyDescent="0.2">
      <c r="A118" s="38"/>
      <c r="B118" s="38"/>
      <c r="C118" s="2" t="s">
        <v>64</v>
      </c>
      <c r="D118" s="116"/>
    </row>
    <row r="119" spans="1:4" s="43" customFormat="1" ht="40.5" x14ac:dyDescent="0.2">
      <c r="A119" s="38"/>
      <c r="B119" s="38"/>
      <c r="C119" s="37" t="s">
        <v>97</v>
      </c>
      <c r="D119" s="116"/>
    </row>
    <row r="120" spans="1:4" s="43" customFormat="1" ht="15.75" customHeight="1" x14ac:dyDescent="0.2">
      <c r="A120" s="38"/>
      <c r="B120" s="38"/>
      <c r="C120" s="2" t="s">
        <v>66</v>
      </c>
      <c r="D120" s="116"/>
    </row>
    <row r="121" spans="1:4" s="43" customFormat="1" ht="40.5" x14ac:dyDescent="0.2">
      <c r="A121" s="38"/>
      <c r="B121" s="38"/>
      <c r="C121" s="42" t="s">
        <v>98</v>
      </c>
      <c r="D121" s="117"/>
    </row>
    <row r="122" spans="1:4" s="43" customFormat="1" ht="13.5" customHeight="1" x14ac:dyDescent="0.2">
      <c r="A122" s="130" t="s">
        <v>99</v>
      </c>
      <c r="B122" s="130"/>
      <c r="C122" s="130"/>
      <c r="D122" s="130"/>
    </row>
    <row r="123" spans="1:4" s="43" customFormat="1" x14ac:dyDescent="0.2">
      <c r="A123" s="38"/>
      <c r="B123" s="39" t="s">
        <v>68</v>
      </c>
      <c r="C123" s="44" t="s">
        <v>69</v>
      </c>
      <c r="D123" s="112">
        <v>268300</v>
      </c>
    </row>
    <row r="124" spans="1:4" s="43" customFormat="1" ht="28.5" x14ac:dyDescent="0.2">
      <c r="A124" s="38"/>
      <c r="B124" s="38"/>
      <c r="C124" s="38" t="s">
        <v>100</v>
      </c>
      <c r="D124" s="113"/>
    </row>
    <row r="125" spans="1:4" s="43" customFormat="1" x14ac:dyDescent="0.2">
      <c r="A125" s="38"/>
      <c r="B125" s="38"/>
      <c r="C125" s="44" t="s">
        <v>71</v>
      </c>
      <c r="D125" s="113"/>
    </row>
    <row r="126" spans="1:4" s="43" customFormat="1" ht="40.5" x14ac:dyDescent="0.2">
      <c r="A126" s="38"/>
      <c r="B126" s="38"/>
      <c r="C126" s="42" t="s">
        <v>101</v>
      </c>
      <c r="D126" s="113"/>
    </row>
    <row r="127" spans="1:4" s="43" customFormat="1" x14ac:dyDescent="0.2">
      <c r="A127" s="38"/>
      <c r="B127" s="38"/>
      <c r="C127" s="44" t="s">
        <v>56</v>
      </c>
      <c r="D127" s="113"/>
    </row>
    <row r="128" spans="1:4" s="43" customFormat="1" x14ac:dyDescent="0.2">
      <c r="A128" s="38"/>
      <c r="B128" s="38"/>
      <c r="C128" s="37" t="s">
        <v>57</v>
      </c>
      <c r="D128" s="114"/>
    </row>
    <row r="129" spans="1:4" s="43" customFormat="1" x14ac:dyDescent="0.2">
      <c r="A129" s="38"/>
      <c r="B129" s="38" t="s">
        <v>73</v>
      </c>
      <c r="C129" s="44" t="s">
        <v>69</v>
      </c>
      <c r="D129" s="112">
        <v>255000</v>
      </c>
    </row>
    <row r="130" spans="1:4" s="43" customFormat="1" ht="28.5" x14ac:dyDescent="0.2">
      <c r="A130" s="38"/>
      <c r="B130" s="38"/>
      <c r="C130" s="38" t="s">
        <v>103</v>
      </c>
      <c r="D130" s="113"/>
    </row>
    <row r="131" spans="1:4" s="43" customFormat="1" x14ac:dyDescent="0.2">
      <c r="A131" s="38"/>
      <c r="B131" s="38"/>
      <c r="C131" s="44" t="s">
        <v>71</v>
      </c>
      <c r="D131" s="113"/>
    </row>
    <row r="132" spans="1:4" s="43" customFormat="1" ht="40.5" x14ac:dyDescent="0.2">
      <c r="A132" s="38"/>
      <c r="B132" s="38"/>
      <c r="C132" s="42" t="s">
        <v>104</v>
      </c>
      <c r="D132" s="114"/>
    </row>
    <row r="133" spans="1:4" s="43" customFormat="1" x14ac:dyDescent="0.2">
      <c r="A133" s="38"/>
      <c r="B133" s="38"/>
      <c r="C133" s="44" t="s">
        <v>56</v>
      </c>
      <c r="D133" s="37"/>
    </row>
    <row r="134" spans="1:4" s="43" customFormat="1" x14ac:dyDescent="0.2">
      <c r="A134" s="38"/>
      <c r="B134" s="38"/>
      <c r="C134" s="37" t="s">
        <v>57</v>
      </c>
      <c r="D134" s="37"/>
    </row>
    <row r="135" spans="1:4" s="43" customFormat="1" x14ac:dyDescent="0.2">
      <c r="A135" s="38"/>
      <c r="B135" s="38" t="s">
        <v>105</v>
      </c>
      <c r="C135" s="44" t="s">
        <v>69</v>
      </c>
      <c r="D135" s="112">
        <v>-2000</v>
      </c>
    </row>
    <row r="136" spans="1:4" s="43" customFormat="1" x14ac:dyDescent="0.2">
      <c r="A136" s="38"/>
      <c r="B136" s="38"/>
      <c r="C136" s="38" t="s">
        <v>106</v>
      </c>
      <c r="D136" s="113"/>
    </row>
    <row r="137" spans="1:4" s="43" customFormat="1" x14ac:dyDescent="0.2">
      <c r="A137" s="38"/>
      <c r="B137" s="38"/>
      <c r="C137" s="44" t="s">
        <v>71</v>
      </c>
      <c r="D137" s="113"/>
    </row>
    <row r="138" spans="1:4" s="43" customFormat="1" ht="27" x14ac:dyDescent="0.2">
      <c r="A138" s="38"/>
      <c r="B138" s="38"/>
      <c r="C138" s="42" t="s">
        <v>107</v>
      </c>
      <c r="D138" s="113"/>
    </row>
    <row r="139" spans="1:4" s="43" customFormat="1" x14ac:dyDescent="0.2">
      <c r="A139" s="38"/>
      <c r="B139" s="38"/>
      <c r="C139" s="44" t="s">
        <v>56</v>
      </c>
      <c r="D139" s="113"/>
    </row>
    <row r="140" spans="1:4" s="43" customFormat="1" x14ac:dyDescent="0.2">
      <c r="A140" s="38"/>
      <c r="B140" s="38"/>
      <c r="C140" s="37" t="s">
        <v>57</v>
      </c>
      <c r="D140" s="114"/>
    </row>
    <row r="141" spans="1:4" s="43" customFormat="1" x14ac:dyDescent="0.2">
      <c r="A141" s="38"/>
      <c r="B141" s="38" t="s">
        <v>82</v>
      </c>
      <c r="C141" s="44" t="s">
        <v>69</v>
      </c>
      <c r="D141" s="112">
        <v>-16000</v>
      </c>
    </row>
    <row r="142" spans="1:4" s="43" customFormat="1" x14ac:dyDescent="0.2">
      <c r="A142" s="38"/>
      <c r="B142" s="38"/>
      <c r="C142" s="38" t="s">
        <v>108</v>
      </c>
      <c r="D142" s="113"/>
    </row>
    <row r="143" spans="1:4" s="43" customFormat="1" x14ac:dyDescent="0.2">
      <c r="A143" s="38"/>
      <c r="B143" s="38"/>
      <c r="C143" s="44" t="s">
        <v>71</v>
      </c>
      <c r="D143" s="113"/>
    </row>
    <row r="144" spans="1:4" s="43" customFormat="1" ht="27" x14ac:dyDescent="0.2">
      <c r="A144" s="38"/>
      <c r="B144" s="38"/>
      <c r="C144" s="42" t="s">
        <v>109</v>
      </c>
      <c r="D144" s="113"/>
    </row>
    <row r="145" spans="1:4" s="43" customFormat="1" x14ac:dyDescent="0.2">
      <c r="A145" s="38"/>
      <c r="B145" s="38"/>
      <c r="C145" s="44" t="s">
        <v>56</v>
      </c>
      <c r="D145" s="113"/>
    </row>
    <row r="146" spans="1:4" s="43" customFormat="1" x14ac:dyDescent="0.2">
      <c r="A146" s="38"/>
      <c r="B146" s="38"/>
      <c r="C146" s="37" t="s">
        <v>57</v>
      </c>
      <c r="D146" s="114"/>
    </row>
    <row r="147" spans="1:4" s="43" customFormat="1" x14ac:dyDescent="0.2">
      <c r="A147" s="38" t="s">
        <v>110</v>
      </c>
      <c r="B147" s="38"/>
      <c r="C147" s="44" t="s">
        <v>62</v>
      </c>
      <c r="D147" s="115">
        <f>+D154+D160</f>
        <v>-33600</v>
      </c>
    </row>
    <row r="148" spans="1:4" s="43" customFormat="1" x14ac:dyDescent="0.2">
      <c r="A148" s="38"/>
      <c r="B148" s="38"/>
      <c r="C148" s="38" t="s">
        <v>111</v>
      </c>
      <c r="D148" s="116"/>
    </row>
    <row r="149" spans="1:4" s="43" customFormat="1" x14ac:dyDescent="0.2">
      <c r="A149" s="38"/>
      <c r="B149" s="38"/>
      <c r="C149" s="44" t="s">
        <v>64</v>
      </c>
      <c r="D149" s="116"/>
    </row>
    <row r="150" spans="1:4" s="43" customFormat="1" ht="40.5" x14ac:dyDescent="0.2">
      <c r="A150" s="38"/>
      <c r="B150" s="38"/>
      <c r="C150" s="37" t="s">
        <v>112</v>
      </c>
      <c r="D150" s="116"/>
    </row>
    <row r="151" spans="1:4" s="43" customFormat="1" x14ac:dyDescent="0.2">
      <c r="A151" s="38"/>
      <c r="B151" s="38"/>
      <c r="C151" s="44" t="s">
        <v>66</v>
      </c>
      <c r="D151" s="116"/>
    </row>
    <row r="152" spans="1:4" s="43" customFormat="1" ht="27" x14ac:dyDescent="0.2">
      <c r="A152" s="38"/>
      <c r="B152" s="38"/>
      <c r="C152" s="42" t="s">
        <v>113</v>
      </c>
      <c r="D152" s="117"/>
    </row>
    <row r="153" spans="1:4" s="43" customFormat="1" ht="13.5" customHeight="1" x14ac:dyDescent="0.2">
      <c r="A153" s="130" t="s">
        <v>99</v>
      </c>
      <c r="B153" s="130"/>
      <c r="C153" s="130"/>
      <c r="D153" s="130"/>
    </row>
    <row r="154" spans="1:4" s="43" customFormat="1" x14ac:dyDescent="0.2">
      <c r="A154" s="38"/>
      <c r="B154" s="38" t="s">
        <v>68</v>
      </c>
      <c r="C154" s="44" t="s">
        <v>69</v>
      </c>
      <c r="D154" s="112">
        <v>-3600</v>
      </c>
    </row>
    <row r="155" spans="1:4" s="43" customFormat="1" x14ac:dyDescent="0.2">
      <c r="A155" s="38"/>
      <c r="B155" s="38"/>
      <c r="C155" s="38" t="s">
        <v>114</v>
      </c>
      <c r="D155" s="113"/>
    </row>
    <row r="156" spans="1:4" s="43" customFormat="1" x14ac:dyDescent="0.2">
      <c r="A156" s="38"/>
      <c r="B156" s="38"/>
      <c r="C156" s="44" t="s">
        <v>71</v>
      </c>
      <c r="D156" s="113"/>
    </row>
    <row r="157" spans="1:4" s="43" customFormat="1" ht="27" x14ac:dyDescent="0.2">
      <c r="A157" s="38"/>
      <c r="B157" s="38"/>
      <c r="C157" s="42" t="s">
        <v>115</v>
      </c>
      <c r="D157" s="113"/>
    </row>
    <row r="158" spans="1:4" s="43" customFormat="1" x14ac:dyDescent="0.2">
      <c r="A158" s="38"/>
      <c r="B158" s="38"/>
      <c r="C158" s="44" t="s">
        <v>56</v>
      </c>
      <c r="D158" s="113"/>
    </row>
    <row r="159" spans="1:4" s="43" customFormat="1" x14ac:dyDescent="0.2">
      <c r="A159" s="38"/>
      <c r="B159" s="38"/>
      <c r="C159" s="37" t="s">
        <v>57</v>
      </c>
      <c r="D159" s="114"/>
    </row>
    <row r="160" spans="1:4" s="43" customFormat="1" x14ac:dyDescent="0.2">
      <c r="A160" s="38"/>
      <c r="B160" s="38" t="s">
        <v>73</v>
      </c>
      <c r="C160" s="44" t="s">
        <v>69</v>
      </c>
      <c r="D160" s="112">
        <v>-30000</v>
      </c>
    </row>
    <row r="161" spans="1:4" s="43" customFormat="1" ht="28.5" x14ac:dyDescent="0.2">
      <c r="A161" s="38"/>
      <c r="B161" s="38"/>
      <c r="C161" s="38" t="s">
        <v>116</v>
      </c>
      <c r="D161" s="113"/>
    </row>
    <row r="162" spans="1:4" s="43" customFormat="1" x14ac:dyDescent="0.2">
      <c r="A162" s="38"/>
      <c r="B162" s="38"/>
      <c r="C162" s="44" t="s">
        <v>71</v>
      </c>
      <c r="D162" s="113"/>
    </row>
    <row r="163" spans="1:4" s="43" customFormat="1" ht="27" x14ac:dyDescent="0.2">
      <c r="A163" s="38"/>
      <c r="B163" s="38"/>
      <c r="C163" s="42" t="s">
        <v>117</v>
      </c>
      <c r="D163" s="113"/>
    </row>
    <row r="164" spans="1:4" s="43" customFormat="1" x14ac:dyDescent="0.2">
      <c r="A164" s="38"/>
      <c r="B164" s="38"/>
      <c r="C164" s="44" t="s">
        <v>56</v>
      </c>
      <c r="D164" s="113"/>
    </row>
    <row r="165" spans="1:4" s="43" customFormat="1" x14ac:dyDescent="0.2">
      <c r="A165" s="38"/>
      <c r="B165" s="38"/>
      <c r="C165" s="37" t="s">
        <v>57</v>
      </c>
      <c r="D165" s="114"/>
    </row>
  </sheetData>
  <mergeCells count="46">
    <mergeCell ref="A1:D1"/>
    <mergeCell ref="A2:D2"/>
    <mergeCell ref="A3:D3"/>
    <mergeCell ref="A6:B6"/>
    <mergeCell ref="C6:C7"/>
    <mergeCell ref="A4:D4"/>
    <mergeCell ref="A9:A14"/>
    <mergeCell ref="B9:B14"/>
    <mergeCell ref="D10:D14"/>
    <mergeCell ref="B35:B40"/>
    <mergeCell ref="D36:D40"/>
    <mergeCell ref="A15:C15"/>
    <mergeCell ref="D116:D121"/>
    <mergeCell ref="D160:D165"/>
    <mergeCell ref="D154:D159"/>
    <mergeCell ref="D147:D152"/>
    <mergeCell ref="A91:D91"/>
    <mergeCell ref="D92:D97"/>
    <mergeCell ref="D98:D103"/>
    <mergeCell ref="D104:D109"/>
    <mergeCell ref="D110:D115"/>
    <mergeCell ref="A122:D122"/>
    <mergeCell ref="A153:D153"/>
    <mergeCell ref="D123:D128"/>
    <mergeCell ref="D129:D132"/>
    <mergeCell ref="D17:D21"/>
    <mergeCell ref="A22:A27"/>
    <mergeCell ref="B22:B27"/>
    <mergeCell ref="D23:D27"/>
    <mergeCell ref="A28:C28"/>
    <mergeCell ref="D30:D34"/>
    <mergeCell ref="D73:D77"/>
    <mergeCell ref="A35:A40"/>
    <mergeCell ref="D135:D140"/>
    <mergeCell ref="D141:D146"/>
    <mergeCell ref="D85:D90"/>
    <mergeCell ref="D48:D53"/>
    <mergeCell ref="D54:D59"/>
    <mergeCell ref="D60:D65"/>
    <mergeCell ref="D66:D71"/>
    <mergeCell ref="A78:C78"/>
    <mergeCell ref="D80:D84"/>
    <mergeCell ref="A72:A77"/>
    <mergeCell ref="B72:B77"/>
    <mergeCell ref="A41:C41"/>
    <mergeCell ref="D43:D47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M204"/>
  <sheetViews>
    <sheetView topLeftCell="A148" zoomScaleNormal="100" workbookViewId="0">
      <selection activeCell="J22" sqref="J22"/>
    </sheetView>
  </sheetViews>
  <sheetFormatPr defaultColWidth="9.140625" defaultRowHeight="14.25" x14ac:dyDescent="0.25"/>
  <cols>
    <col min="1" max="4" width="9.7109375" style="62" customWidth="1"/>
    <col min="5" max="5" width="12.5703125" style="62" customWidth="1"/>
    <col min="6" max="6" width="73.28515625" style="18" customWidth="1"/>
    <col min="7" max="7" width="21.42578125" style="66" customWidth="1"/>
    <col min="8" max="16384" width="9.140625" style="18"/>
  </cols>
  <sheetData>
    <row r="1" spans="1:247" s="15" customFormat="1" ht="13.5" customHeight="1" x14ac:dyDescent="0.2">
      <c r="A1" s="154" t="s">
        <v>52</v>
      </c>
      <c r="B1" s="155"/>
      <c r="C1" s="155"/>
      <c r="D1" s="155"/>
      <c r="E1" s="155"/>
      <c r="F1" s="155"/>
      <c r="G1" s="156"/>
    </row>
    <row r="2" spans="1:247" s="15" customFormat="1" ht="13.5" customHeight="1" x14ac:dyDescent="0.2">
      <c r="A2" s="134" t="s">
        <v>50</v>
      </c>
      <c r="B2" s="135"/>
      <c r="C2" s="135"/>
      <c r="D2" s="135"/>
      <c r="E2" s="135"/>
      <c r="F2" s="135"/>
      <c r="G2" s="136"/>
    </row>
    <row r="3" spans="1:247" s="15" customFormat="1" ht="13.5" customHeight="1" x14ac:dyDescent="0.2">
      <c r="A3" s="134" t="s">
        <v>10</v>
      </c>
      <c r="B3" s="135"/>
      <c r="C3" s="135"/>
      <c r="D3" s="135"/>
      <c r="E3" s="135"/>
      <c r="F3" s="135"/>
      <c r="G3" s="136"/>
    </row>
    <row r="4" spans="1:247" ht="41.25" customHeight="1" x14ac:dyDescent="0.25">
      <c r="A4" s="157" t="s">
        <v>49</v>
      </c>
      <c r="B4" s="158"/>
      <c r="C4" s="158"/>
      <c r="D4" s="158"/>
      <c r="E4" s="158"/>
      <c r="F4" s="158"/>
      <c r="G4" s="159"/>
      <c r="H4" s="16"/>
      <c r="I4" s="16"/>
      <c r="J4" s="16"/>
      <c r="K4" s="16"/>
      <c r="L4" s="16"/>
      <c r="M4" s="16"/>
      <c r="N4" s="16"/>
      <c r="O4" s="17"/>
      <c r="P4" s="16"/>
      <c r="Q4" s="16"/>
      <c r="R4" s="16"/>
      <c r="S4" s="16"/>
      <c r="T4" s="16"/>
      <c r="U4" s="16"/>
      <c r="V4" s="16"/>
      <c r="W4" s="17"/>
      <c r="X4" s="16"/>
      <c r="Y4" s="16"/>
      <c r="Z4" s="16"/>
      <c r="AA4" s="16"/>
      <c r="AB4" s="16"/>
      <c r="AC4" s="16"/>
      <c r="AD4" s="16"/>
      <c r="AE4" s="17"/>
      <c r="AF4" s="16"/>
      <c r="AG4" s="16"/>
      <c r="AH4" s="16"/>
      <c r="AI4" s="16"/>
      <c r="AJ4" s="16"/>
      <c r="AK4" s="16"/>
      <c r="AL4" s="16"/>
      <c r="AM4" s="17"/>
      <c r="AN4" s="16"/>
      <c r="AO4" s="16"/>
      <c r="AP4" s="16"/>
      <c r="AQ4" s="16"/>
      <c r="AR4" s="16"/>
      <c r="AS4" s="16"/>
      <c r="AT4" s="16"/>
      <c r="AU4" s="17"/>
      <c r="AV4" s="16"/>
      <c r="AW4" s="16"/>
      <c r="AX4" s="16"/>
      <c r="AY4" s="16"/>
      <c r="AZ4" s="16"/>
      <c r="BA4" s="16"/>
      <c r="BB4" s="16"/>
      <c r="BC4" s="17"/>
      <c r="BD4" s="16"/>
      <c r="BE4" s="16"/>
      <c r="BF4" s="16"/>
      <c r="BG4" s="16"/>
      <c r="BH4" s="16"/>
      <c r="BI4" s="16"/>
      <c r="BJ4" s="16"/>
      <c r="BK4" s="17"/>
      <c r="BL4" s="16"/>
      <c r="BM4" s="16"/>
      <c r="BN4" s="16"/>
      <c r="BO4" s="16"/>
      <c r="BP4" s="16"/>
      <c r="BQ4" s="16"/>
      <c r="BR4" s="16"/>
      <c r="BS4" s="17"/>
      <c r="BT4" s="16"/>
      <c r="BU4" s="16"/>
      <c r="BV4" s="16"/>
      <c r="BW4" s="16"/>
      <c r="BX4" s="16"/>
      <c r="BY4" s="16"/>
      <c r="BZ4" s="16"/>
      <c r="CA4" s="17"/>
      <c r="CB4" s="16"/>
      <c r="CC4" s="16"/>
      <c r="CD4" s="16"/>
      <c r="CE4" s="16"/>
      <c r="CF4" s="16"/>
      <c r="CG4" s="16"/>
      <c r="CH4" s="16"/>
      <c r="CI4" s="17"/>
      <c r="CJ4" s="16"/>
      <c r="CK4" s="16"/>
      <c r="CL4" s="16"/>
      <c r="CM4" s="16"/>
      <c r="CN4" s="16"/>
      <c r="CO4" s="16"/>
      <c r="CP4" s="16"/>
      <c r="CQ4" s="17"/>
      <c r="CR4" s="16"/>
      <c r="CS4" s="16"/>
      <c r="CT4" s="16"/>
      <c r="CU4" s="16"/>
      <c r="CV4" s="16"/>
      <c r="CW4" s="16"/>
      <c r="CX4" s="16"/>
      <c r="CY4" s="17"/>
      <c r="CZ4" s="16"/>
      <c r="DA4" s="16"/>
      <c r="DB4" s="16"/>
      <c r="DC4" s="16"/>
      <c r="DD4" s="16"/>
      <c r="DE4" s="16"/>
      <c r="DF4" s="16"/>
      <c r="DG4" s="17"/>
      <c r="DH4" s="16"/>
      <c r="DI4" s="16"/>
      <c r="DJ4" s="16"/>
      <c r="DK4" s="16"/>
      <c r="DL4" s="16"/>
      <c r="DM4" s="16"/>
      <c r="DN4" s="16"/>
      <c r="DO4" s="17"/>
      <c r="DP4" s="16"/>
      <c r="DQ4" s="16"/>
      <c r="DR4" s="16"/>
      <c r="DS4" s="16"/>
      <c r="DT4" s="16"/>
      <c r="DU4" s="16"/>
      <c r="DV4" s="16"/>
      <c r="DW4" s="17"/>
      <c r="DX4" s="16"/>
      <c r="DY4" s="16"/>
      <c r="DZ4" s="16"/>
      <c r="EA4" s="16"/>
      <c r="EB4" s="16"/>
      <c r="EC4" s="16"/>
      <c r="ED4" s="16"/>
      <c r="EE4" s="17"/>
      <c r="EF4" s="16"/>
      <c r="EG4" s="16"/>
      <c r="EH4" s="16"/>
      <c r="EI4" s="16"/>
      <c r="EJ4" s="16"/>
      <c r="EK4" s="16"/>
      <c r="EL4" s="16"/>
      <c r="EM4" s="17"/>
      <c r="EN4" s="16"/>
      <c r="EO4" s="16"/>
      <c r="EP4" s="16"/>
      <c r="EQ4" s="16"/>
      <c r="ER4" s="16"/>
      <c r="ES4" s="16"/>
      <c r="ET4" s="16"/>
      <c r="EU4" s="17"/>
      <c r="EV4" s="16"/>
      <c r="EW4" s="16"/>
      <c r="EX4" s="16"/>
      <c r="EY4" s="16"/>
      <c r="EZ4" s="16"/>
      <c r="FA4" s="16"/>
      <c r="FB4" s="16"/>
      <c r="FC4" s="17"/>
      <c r="FD4" s="16"/>
      <c r="FE4" s="16"/>
      <c r="FF4" s="16"/>
      <c r="FG4" s="16"/>
      <c r="FH4" s="16"/>
      <c r="FI4" s="16"/>
      <c r="FJ4" s="16"/>
      <c r="FK4" s="17"/>
      <c r="FL4" s="16"/>
      <c r="FM4" s="16"/>
      <c r="FN4" s="16"/>
      <c r="FO4" s="16"/>
      <c r="FP4" s="16"/>
      <c r="FQ4" s="16"/>
      <c r="FR4" s="16"/>
      <c r="FS4" s="17"/>
      <c r="FT4" s="16"/>
      <c r="FU4" s="16"/>
      <c r="FV4" s="16"/>
      <c r="FW4" s="16"/>
      <c r="FX4" s="16"/>
      <c r="FY4" s="16"/>
      <c r="FZ4" s="16"/>
      <c r="GA4" s="17"/>
      <c r="GB4" s="16"/>
      <c r="GC4" s="16"/>
      <c r="GD4" s="16"/>
      <c r="GE4" s="16"/>
      <c r="GF4" s="16"/>
      <c r="GG4" s="16"/>
      <c r="GH4" s="16"/>
      <c r="GI4" s="17"/>
      <c r="GJ4" s="16"/>
      <c r="GK4" s="16"/>
      <c r="GL4" s="16"/>
      <c r="GM4" s="16"/>
      <c r="GN4" s="16"/>
      <c r="GO4" s="16"/>
      <c r="GP4" s="16"/>
      <c r="GQ4" s="17"/>
      <c r="GR4" s="16"/>
      <c r="GS4" s="16"/>
      <c r="GT4" s="16"/>
      <c r="GU4" s="16"/>
      <c r="GV4" s="16"/>
      <c r="GW4" s="16"/>
      <c r="GX4" s="16"/>
      <c r="GY4" s="17"/>
      <c r="GZ4" s="16"/>
      <c r="HA4" s="16"/>
      <c r="HB4" s="16"/>
      <c r="HC4" s="16"/>
      <c r="HD4" s="16"/>
      <c r="HE4" s="16"/>
      <c r="HF4" s="16"/>
      <c r="HG4" s="17"/>
      <c r="HH4" s="16"/>
      <c r="HI4" s="16"/>
      <c r="HJ4" s="16"/>
      <c r="HK4" s="16"/>
      <c r="HL4" s="16"/>
      <c r="HM4" s="16"/>
      <c r="HN4" s="16"/>
      <c r="HO4" s="17"/>
      <c r="HP4" s="16"/>
      <c r="HQ4" s="16"/>
      <c r="HR4" s="16"/>
      <c r="HS4" s="16"/>
      <c r="HT4" s="16"/>
      <c r="HU4" s="16"/>
      <c r="HV4" s="16"/>
      <c r="HW4" s="17"/>
      <c r="HX4" s="16"/>
      <c r="HY4" s="16"/>
      <c r="HZ4" s="16"/>
      <c r="IA4" s="16"/>
      <c r="IB4" s="16"/>
      <c r="IC4" s="16"/>
      <c r="ID4" s="16"/>
      <c r="IE4" s="17"/>
      <c r="IF4" s="16"/>
      <c r="IG4" s="16"/>
      <c r="IH4" s="16"/>
      <c r="II4" s="16"/>
      <c r="IJ4" s="16"/>
      <c r="IK4" s="16"/>
      <c r="IL4" s="16"/>
      <c r="IM4" s="17"/>
    </row>
    <row r="5" spans="1:247" x14ac:dyDescent="0.25">
      <c r="A5" s="59"/>
      <c r="B5" s="60"/>
      <c r="C5" s="60"/>
      <c r="D5" s="60"/>
      <c r="E5" s="60"/>
      <c r="F5" s="19"/>
      <c r="G5" s="63" t="s">
        <v>48</v>
      </c>
      <c r="H5" s="16"/>
      <c r="I5" s="16"/>
      <c r="J5" s="16"/>
      <c r="K5" s="16"/>
      <c r="L5" s="16"/>
      <c r="M5" s="16"/>
      <c r="N5" s="16"/>
      <c r="O5" s="17"/>
      <c r="P5" s="16"/>
      <c r="Q5" s="16"/>
      <c r="R5" s="16"/>
      <c r="S5" s="16"/>
      <c r="T5" s="16"/>
      <c r="U5" s="16"/>
      <c r="V5" s="16"/>
      <c r="W5" s="17"/>
      <c r="X5" s="16"/>
      <c r="Y5" s="16"/>
      <c r="Z5" s="16"/>
      <c r="AA5" s="16"/>
      <c r="AB5" s="16"/>
      <c r="AC5" s="16"/>
      <c r="AD5" s="16"/>
      <c r="AE5" s="17"/>
      <c r="AF5" s="16"/>
      <c r="AG5" s="16"/>
      <c r="AH5" s="16"/>
      <c r="AI5" s="16"/>
      <c r="AJ5" s="16"/>
      <c r="AK5" s="16"/>
      <c r="AL5" s="16"/>
      <c r="AM5" s="17"/>
      <c r="AN5" s="16"/>
      <c r="AO5" s="16"/>
      <c r="AP5" s="16"/>
      <c r="AQ5" s="16"/>
      <c r="AR5" s="16"/>
      <c r="AS5" s="16"/>
      <c r="AT5" s="16"/>
      <c r="AU5" s="17"/>
      <c r="AV5" s="16"/>
      <c r="AW5" s="16"/>
      <c r="AX5" s="16"/>
      <c r="AY5" s="16"/>
      <c r="AZ5" s="16"/>
      <c r="BA5" s="16"/>
      <c r="BB5" s="16"/>
      <c r="BC5" s="17"/>
      <c r="BD5" s="16"/>
      <c r="BE5" s="16"/>
      <c r="BF5" s="16"/>
      <c r="BG5" s="16"/>
      <c r="BH5" s="16"/>
      <c r="BI5" s="16"/>
      <c r="BJ5" s="16"/>
      <c r="BK5" s="17"/>
      <c r="BL5" s="16"/>
      <c r="BM5" s="16"/>
      <c r="BN5" s="16"/>
      <c r="BO5" s="16"/>
      <c r="BP5" s="16"/>
      <c r="BQ5" s="16"/>
      <c r="BR5" s="16"/>
      <c r="BS5" s="17"/>
      <c r="BT5" s="16"/>
      <c r="BU5" s="16"/>
      <c r="BV5" s="16"/>
      <c r="BW5" s="16"/>
      <c r="BX5" s="16"/>
      <c r="BY5" s="16"/>
      <c r="BZ5" s="16"/>
      <c r="CA5" s="17"/>
      <c r="CB5" s="16"/>
      <c r="CC5" s="16"/>
      <c r="CD5" s="16"/>
      <c r="CE5" s="16"/>
      <c r="CF5" s="16"/>
      <c r="CG5" s="16"/>
      <c r="CH5" s="16"/>
      <c r="CI5" s="17"/>
      <c r="CJ5" s="16"/>
      <c r="CK5" s="16"/>
      <c r="CL5" s="16"/>
      <c r="CM5" s="16"/>
      <c r="CN5" s="16"/>
      <c r="CO5" s="16"/>
      <c r="CP5" s="16"/>
      <c r="CQ5" s="17"/>
      <c r="CR5" s="16"/>
      <c r="CS5" s="16"/>
      <c r="CT5" s="16"/>
      <c r="CU5" s="16"/>
      <c r="CV5" s="16"/>
      <c r="CW5" s="16"/>
      <c r="CX5" s="16"/>
      <c r="CY5" s="17"/>
      <c r="CZ5" s="16"/>
      <c r="DA5" s="16"/>
      <c r="DB5" s="16"/>
      <c r="DC5" s="16"/>
      <c r="DD5" s="16"/>
      <c r="DE5" s="16"/>
      <c r="DF5" s="16"/>
      <c r="DG5" s="17"/>
      <c r="DH5" s="16"/>
      <c r="DI5" s="16"/>
      <c r="DJ5" s="16"/>
      <c r="DK5" s="16"/>
      <c r="DL5" s="16"/>
      <c r="DM5" s="16"/>
      <c r="DN5" s="16"/>
      <c r="DO5" s="17"/>
      <c r="DP5" s="16"/>
      <c r="DQ5" s="16"/>
      <c r="DR5" s="16"/>
      <c r="DS5" s="16"/>
      <c r="DT5" s="16"/>
      <c r="DU5" s="16"/>
      <c r="DV5" s="16"/>
      <c r="DW5" s="17"/>
      <c r="DX5" s="16"/>
      <c r="DY5" s="16"/>
      <c r="DZ5" s="16"/>
      <c r="EA5" s="16"/>
      <c r="EB5" s="16"/>
      <c r="EC5" s="16"/>
      <c r="ED5" s="16"/>
      <c r="EE5" s="17"/>
      <c r="EF5" s="16"/>
      <c r="EG5" s="16"/>
      <c r="EH5" s="16"/>
      <c r="EI5" s="16"/>
      <c r="EJ5" s="16"/>
      <c r="EK5" s="16"/>
      <c r="EL5" s="16"/>
      <c r="EM5" s="17"/>
      <c r="EN5" s="16"/>
      <c r="EO5" s="16"/>
      <c r="EP5" s="16"/>
      <c r="EQ5" s="16"/>
      <c r="ER5" s="16"/>
      <c r="ES5" s="16"/>
      <c r="ET5" s="16"/>
      <c r="EU5" s="17"/>
      <c r="EV5" s="16"/>
      <c r="EW5" s="16"/>
      <c r="EX5" s="16"/>
      <c r="EY5" s="16"/>
      <c r="EZ5" s="16"/>
      <c r="FA5" s="16"/>
      <c r="FB5" s="16"/>
      <c r="FC5" s="17"/>
      <c r="FD5" s="16"/>
      <c r="FE5" s="16"/>
      <c r="FF5" s="16"/>
      <c r="FG5" s="16"/>
      <c r="FH5" s="16"/>
      <c r="FI5" s="16"/>
      <c r="FJ5" s="16"/>
      <c r="FK5" s="17"/>
      <c r="FL5" s="16"/>
      <c r="FM5" s="16"/>
      <c r="FN5" s="16"/>
      <c r="FO5" s="16"/>
      <c r="FP5" s="16"/>
      <c r="FQ5" s="16"/>
      <c r="FR5" s="16"/>
      <c r="FS5" s="17"/>
      <c r="FT5" s="16"/>
      <c r="FU5" s="16"/>
      <c r="FV5" s="16"/>
      <c r="FW5" s="16"/>
      <c r="FX5" s="16"/>
      <c r="FY5" s="16"/>
      <c r="FZ5" s="16"/>
      <c r="GA5" s="17"/>
      <c r="GB5" s="16"/>
      <c r="GC5" s="16"/>
      <c r="GD5" s="16"/>
      <c r="GE5" s="16"/>
      <c r="GF5" s="16"/>
      <c r="GG5" s="16"/>
      <c r="GH5" s="16"/>
      <c r="GI5" s="17"/>
      <c r="GJ5" s="16"/>
      <c r="GK5" s="16"/>
      <c r="GL5" s="16"/>
      <c r="GM5" s="16"/>
      <c r="GN5" s="16"/>
      <c r="GO5" s="16"/>
      <c r="GP5" s="16"/>
      <c r="GQ5" s="17"/>
      <c r="GR5" s="16"/>
      <c r="GS5" s="16"/>
      <c r="GT5" s="16"/>
      <c r="GU5" s="16"/>
      <c r="GV5" s="16"/>
      <c r="GW5" s="16"/>
      <c r="GX5" s="16"/>
      <c r="GY5" s="17"/>
      <c r="GZ5" s="16"/>
      <c r="HA5" s="16"/>
      <c r="HB5" s="16"/>
      <c r="HC5" s="16"/>
      <c r="HD5" s="16"/>
      <c r="HE5" s="16"/>
      <c r="HF5" s="16"/>
      <c r="HG5" s="17"/>
      <c r="HH5" s="16"/>
      <c r="HI5" s="16"/>
      <c r="HJ5" s="16"/>
      <c r="HK5" s="16"/>
      <c r="HL5" s="16"/>
      <c r="HM5" s="16"/>
      <c r="HN5" s="16"/>
      <c r="HO5" s="17"/>
      <c r="HP5" s="16"/>
      <c r="HQ5" s="16"/>
      <c r="HR5" s="16"/>
      <c r="HS5" s="16"/>
      <c r="HT5" s="16"/>
      <c r="HU5" s="16"/>
      <c r="HV5" s="16"/>
      <c r="HW5" s="17"/>
      <c r="HX5" s="16"/>
      <c r="HY5" s="16"/>
      <c r="HZ5" s="16"/>
      <c r="IA5" s="16"/>
      <c r="IB5" s="16"/>
      <c r="IC5" s="16"/>
      <c r="ID5" s="16"/>
      <c r="IE5" s="17"/>
      <c r="IF5" s="16"/>
      <c r="IG5" s="16"/>
      <c r="IH5" s="16"/>
      <c r="II5" s="16"/>
      <c r="IJ5" s="16"/>
      <c r="IK5" s="16"/>
      <c r="IL5" s="16"/>
      <c r="IM5" s="17"/>
    </row>
    <row r="6" spans="1:247" ht="97.5" customHeight="1" x14ac:dyDescent="0.25">
      <c r="A6" s="160" t="s">
        <v>11</v>
      </c>
      <c r="B6" s="161"/>
      <c r="C6" s="162"/>
      <c r="D6" s="160" t="s">
        <v>1</v>
      </c>
      <c r="E6" s="161"/>
      <c r="F6" s="163" t="s">
        <v>2</v>
      </c>
      <c r="G6" s="22" t="s">
        <v>311</v>
      </c>
    </row>
    <row r="7" spans="1:247" ht="37.5" customHeight="1" x14ac:dyDescent="0.25">
      <c r="A7" s="61" t="s">
        <v>12</v>
      </c>
      <c r="B7" s="61" t="s">
        <v>13</v>
      </c>
      <c r="C7" s="61" t="s">
        <v>14</v>
      </c>
      <c r="D7" s="61" t="s">
        <v>15</v>
      </c>
      <c r="E7" s="61" t="s">
        <v>16</v>
      </c>
      <c r="F7" s="164"/>
      <c r="G7" s="22" t="s">
        <v>0</v>
      </c>
    </row>
    <row r="8" spans="1:247" s="57" customFormat="1" x14ac:dyDescent="0.2">
      <c r="A8" s="151" t="s">
        <v>130</v>
      </c>
      <c r="B8" s="151"/>
      <c r="C8" s="151"/>
      <c r="D8" s="151"/>
      <c r="E8" s="151"/>
      <c r="F8" s="56" t="s">
        <v>131</v>
      </c>
      <c r="G8" s="64">
        <f>G10+G78+G191</f>
        <v>0</v>
      </c>
    </row>
    <row r="9" spans="1:247" s="53" customFormat="1" ht="14.25" customHeight="1" x14ac:dyDescent="0.2">
      <c r="A9" s="151"/>
      <c r="B9" s="151"/>
      <c r="C9" s="151"/>
      <c r="D9" s="151"/>
      <c r="E9" s="151"/>
      <c r="F9" s="32" t="s">
        <v>132</v>
      </c>
      <c r="G9" s="40"/>
    </row>
    <row r="10" spans="1:247" s="53" customFormat="1" x14ac:dyDescent="0.2">
      <c r="A10" s="151"/>
      <c r="B10" s="150" t="s">
        <v>136</v>
      </c>
      <c r="C10" s="151"/>
      <c r="D10" s="151"/>
      <c r="E10" s="151"/>
      <c r="F10" s="33" t="s">
        <v>137</v>
      </c>
      <c r="G10" s="65">
        <f>G12+G24+G66</f>
        <v>-112600</v>
      </c>
    </row>
    <row r="11" spans="1:247" s="53" customFormat="1" ht="14.25" customHeight="1" x14ac:dyDescent="0.2">
      <c r="A11" s="151"/>
      <c r="B11" s="150"/>
      <c r="C11" s="151"/>
      <c r="D11" s="151"/>
      <c r="E11" s="151"/>
      <c r="F11" s="32" t="s">
        <v>132</v>
      </c>
      <c r="G11" s="40"/>
    </row>
    <row r="12" spans="1:247" s="53" customFormat="1" x14ac:dyDescent="0.2">
      <c r="A12" s="151"/>
      <c r="B12" s="150"/>
      <c r="C12" s="150" t="s">
        <v>133</v>
      </c>
      <c r="D12" s="151"/>
      <c r="E12" s="151"/>
      <c r="F12" s="33" t="s">
        <v>138</v>
      </c>
      <c r="G12" s="65">
        <f>G14</f>
        <v>-54000</v>
      </c>
    </row>
    <row r="13" spans="1:247" s="53" customFormat="1" ht="14.25" customHeight="1" x14ac:dyDescent="0.2">
      <c r="A13" s="151"/>
      <c r="B13" s="150"/>
      <c r="C13" s="150"/>
      <c r="D13" s="151"/>
      <c r="E13" s="151"/>
      <c r="F13" s="32" t="s">
        <v>132</v>
      </c>
      <c r="G13" s="40"/>
    </row>
    <row r="14" spans="1:247" s="53" customFormat="1" ht="14.25" customHeight="1" x14ac:dyDescent="0.2">
      <c r="A14" s="151"/>
      <c r="B14" s="150"/>
      <c r="C14" s="150"/>
      <c r="D14" s="151">
        <v>1099</v>
      </c>
      <c r="E14" s="58"/>
      <c r="F14" s="33" t="s">
        <v>58</v>
      </c>
      <c r="G14" s="77">
        <f>+G23</f>
        <v>-54000</v>
      </c>
    </row>
    <row r="15" spans="1:247" s="53" customFormat="1" ht="14.25" customHeight="1" x14ac:dyDescent="0.2">
      <c r="A15" s="151"/>
      <c r="B15" s="150"/>
      <c r="C15" s="150"/>
      <c r="D15" s="151"/>
      <c r="E15" s="150" t="s">
        <v>68</v>
      </c>
      <c r="F15" s="33" t="s">
        <v>61</v>
      </c>
      <c r="G15" s="82"/>
    </row>
    <row r="16" spans="1:247" s="53" customFormat="1" ht="14.25" customHeight="1" x14ac:dyDescent="0.2">
      <c r="A16" s="151"/>
      <c r="B16" s="150"/>
      <c r="C16" s="150"/>
      <c r="D16" s="151"/>
      <c r="E16" s="150"/>
      <c r="F16" s="55" t="s">
        <v>151</v>
      </c>
      <c r="G16" s="82"/>
    </row>
    <row r="17" spans="1:7" s="53" customFormat="1" ht="14.25" customHeight="1" x14ac:dyDescent="0.2">
      <c r="A17" s="151"/>
      <c r="B17" s="150"/>
      <c r="C17" s="150"/>
      <c r="D17" s="151"/>
      <c r="E17" s="150"/>
      <c r="F17" s="76" t="s">
        <v>134</v>
      </c>
      <c r="G17" s="82"/>
    </row>
    <row r="18" spans="1:7" s="53" customFormat="1" ht="14.25" customHeight="1" x14ac:dyDescent="0.2">
      <c r="A18" s="151"/>
      <c r="B18" s="150"/>
      <c r="C18" s="150"/>
      <c r="D18" s="151"/>
      <c r="E18" s="150"/>
      <c r="F18" s="55" t="s">
        <v>53</v>
      </c>
      <c r="G18" s="82"/>
    </row>
    <row r="19" spans="1:7" s="53" customFormat="1" ht="14.25" customHeight="1" x14ac:dyDescent="0.2">
      <c r="A19" s="151"/>
      <c r="B19" s="150"/>
      <c r="C19" s="150"/>
      <c r="D19" s="151"/>
      <c r="E19" s="150"/>
      <c r="F19" s="56" t="s">
        <v>20</v>
      </c>
      <c r="G19" s="82"/>
    </row>
    <row r="20" spans="1:7" s="53" customFormat="1" ht="14.25" customHeight="1" x14ac:dyDescent="0.2">
      <c r="A20" s="151"/>
      <c r="B20" s="150"/>
      <c r="C20" s="150"/>
      <c r="D20" s="151"/>
      <c r="E20" s="150"/>
      <c r="F20" s="56" t="s">
        <v>152</v>
      </c>
      <c r="G20" s="82"/>
    </row>
    <row r="21" spans="1:7" s="53" customFormat="1" ht="14.25" customHeight="1" x14ac:dyDescent="0.2">
      <c r="A21" s="151"/>
      <c r="B21" s="150"/>
      <c r="C21" s="150"/>
      <c r="D21" s="151"/>
      <c r="E21" s="150"/>
      <c r="F21" s="56" t="s">
        <v>153</v>
      </c>
      <c r="G21" s="82"/>
    </row>
    <row r="22" spans="1:7" s="53" customFormat="1" ht="14.25" customHeight="1" x14ac:dyDescent="0.2">
      <c r="A22" s="151"/>
      <c r="B22" s="150"/>
      <c r="C22" s="150"/>
      <c r="D22" s="151"/>
      <c r="E22" s="150"/>
      <c r="F22" s="55" t="s">
        <v>154</v>
      </c>
      <c r="G22" s="82"/>
    </row>
    <row r="23" spans="1:7" s="53" customFormat="1" ht="14.25" customHeight="1" x14ac:dyDescent="0.2">
      <c r="A23" s="151"/>
      <c r="B23" s="150"/>
      <c r="C23" s="150"/>
      <c r="D23" s="151"/>
      <c r="E23" s="150"/>
      <c r="F23" s="55" t="s">
        <v>155</v>
      </c>
      <c r="G23" s="75">
        <v>-54000</v>
      </c>
    </row>
    <row r="24" spans="1:7" s="53" customFormat="1" x14ac:dyDescent="0.2">
      <c r="A24" s="151"/>
      <c r="B24" s="150"/>
      <c r="C24" s="150" t="s">
        <v>136</v>
      </c>
      <c r="D24" s="34"/>
      <c r="E24" s="34"/>
      <c r="F24" s="33" t="s">
        <v>139</v>
      </c>
      <c r="G24" s="65">
        <f>G27+G56+G46</f>
        <v>121400</v>
      </c>
    </row>
    <row r="25" spans="1:7" s="53" customFormat="1" x14ac:dyDescent="0.2">
      <c r="A25" s="151"/>
      <c r="B25" s="150"/>
      <c r="C25" s="150"/>
      <c r="D25" s="34"/>
      <c r="E25" s="34"/>
      <c r="F25" s="32" t="s">
        <v>132</v>
      </c>
      <c r="G25" s="40"/>
    </row>
    <row r="26" spans="1:7" s="53" customFormat="1" x14ac:dyDescent="0.2">
      <c r="A26" s="151"/>
      <c r="B26" s="150"/>
      <c r="C26" s="150"/>
      <c r="D26" s="34"/>
      <c r="E26" s="34"/>
      <c r="F26" s="32" t="s">
        <v>134</v>
      </c>
      <c r="G26" s="45"/>
    </row>
    <row r="27" spans="1:7" s="53" customFormat="1" x14ac:dyDescent="0.2">
      <c r="A27" s="151"/>
      <c r="B27" s="150"/>
      <c r="C27" s="150"/>
      <c r="D27" s="147" t="s">
        <v>140</v>
      </c>
      <c r="E27" s="34"/>
      <c r="F27" s="33" t="str">
        <f>+'1.'!C36</f>
        <v xml:space="preserve"> Մոր և մանկան առողջության պահպանում</v>
      </c>
      <c r="G27" s="78">
        <f>G28+G37</f>
        <v>35000</v>
      </c>
    </row>
    <row r="28" spans="1:7" s="53" customFormat="1" ht="42.75" x14ac:dyDescent="0.2">
      <c r="A28" s="151"/>
      <c r="B28" s="150"/>
      <c r="C28" s="150"/>
      <c r="D28" s="148"/>
      <c r="E28" s="147" t="s">
        <v>76</v>
      </c>
      <c r="F28" s="33" t="s">
        <v>77</v>
      </c>
      <c r="G28" s="78">
        <f>+G36</f>
        <v>14000</v>
      </c>
    </row>
    <row r="29" spans="1:7" s="53" customFormat="1" ht="14.25" customHeight="1" x14ac:dyDescent="0.2">
      <c r="A29" s="151"/>
      <c r="B29" s="150"/>
      <c r="C29" s="150"/>
      <c r="D29" s="148"/>
      <c r="E29" s="148"/>
      <c r="F29" s="55" t="s">
        <v>151</v>
      </c>
      <c r="G29" s="45"/>
    </row>
    <row r="30" spans="1:7" s="53" customFormat="1" ht="14.25" customHeight="1" x14ac:dyDescent="0.2">
      <c r="A30" s="151"/>
      <c r="B30" s="150"/>
      <c r="C30" s="150"/>
      <c r="D30" s="148"/>
      <c r="E30" s="148"/>
      <c r="F30" s="76" t="s">
        <v>134</v>
      </c>
      <c r="G30" s="45"/>
    </row>
    <row r="31" spans="1:7" s="53" customFormat="1" ht="15" customHeight="1" x14ac:dyDescent="0.2">
      <c r="A31" s="151"/>
      <c r="B31" s="150"/>
      <c r="C31" s="150"/>
      <c r="D31" s="148"/>
      <c r="E31" s="148"/>
      <c r="F31" s="55" t="s">
        <v>53</v>
      </c>
      <c r="G31" s="45"/>
    </row>
    <row r="32" spans="1:7" s="53" customFormat="1" x14ac:dyDescent="0.2">
      <c r="A32" s="151"/>
      <c r="B32" s="150"/>
      <c r="C32" s="150"/>
      <c r="D32" s="148"/>
      <c r="E32" s="148"/>
      <c r="F32" s="56" t="s">
        <v>20</v>
      </c>
      <c r="G32" s="45"/>
    </row>
    <row r="33" spans="1:7" s="53" customFormat="1" x14ac:dyDescent="0.2">
      <c r="A33" s="151"/>
      <c r="B33" s="150"/>
      <c r="C33" s="150"/>
      <c r="D33" s="148"/>
      <c r="E33" s="148"/>
      <c r="F33" s="56" t="s">
        <v>152</v>
      </c>
      <c r="G33" s="45"/>
    </row>
    <row r="34" spans="1:7" s="53" customFormat="1" x14ac:dyDescent="0.2">
      <c r="A34" s="151"/>
      <c r="B34" s="150"/>
      <c r="C34" s="150"/>
      <c r="D34" s="148"/>
      <c r="E34" s="148"/>
      <c r="F34" s="56" t="s">
        <v>153</v>
      </c>
      <c r="G34" s="45"/>
    </row>
    <row r="35" spans="1:7" s="53" customFormat="1" ht="14.25" customHeight="1" x14ac:dyDescent="0.2">
      <c r="A35" s="151"/>
      <c r="B35" s="150"/>
      <c r="C35" s="150"/>
      <c r="D35" s="148"/>
      <c r="E35" s="148"/>
      <c r="F35" s="55" t="s">
        <v>154</v>
      </c>
      <c r="G35" s="45"/>
    </row>
    <row r="36" spans="1:7" s="53" customFormat="1" ht="14.25" customHeight="1" x14ac:dyDescent="0.2">
      <c r="A36" s="151"/>
      <c r="B36" s="150"/>
      <c r="C36" s="150"/>
      <c r="D36" s="148"/>
      <c r="E36" s="149"/>
      <c r="F36" s="55" t="s">
        <v>155</v>
      </c>
      <c r="G36" s="45">
        <v>14000</v>
      </c>
    </row>
    <row r="37" spans="1:7" s="53" customFormat="1" ht="40.5" x14ac:dyDescent="0.2">
      <c r="A37" s="151"/>
      <c r="B37" s="150"/>
      <c r="C37" s="150"/>
      <c r="D37" s="148"/>
      <c r="E37" s="147" t="s">
        <v>82</v>
      </c>
      <c r="F37" s="32" t="s">
        <v>83</v>
      </c>
      <c r="G37" s="78">
        <f>+G45</f>
        <v>21000</v>
      </c>
    </row>
    <row r="38" spans="1:7" s="53" customFormat="1" ht="14.25" customHeight="1" x14ac:dyDescent="0.2">
      <c r="A38" s="151"/>
      <c r="B38" s="150"/>
      <c r="C38" s="150"/>
      <c r="D38" s="148"/>
      <c r="E38" s="148"/>
      <c r="F38" s="55" t="s">
        <v>151</v>
      </c>
      <c r="G38" s="45"/>
    </row>
    <row r="39" spans="1:7" s="53" customFormat="1" ht="14.25" customHeight="1" x14ac:dyDescent="0.2">
      <c r="A39" s="151"/>
      <c r="B39" s="150"/>
      <c r="C39" s="150"/>
      <c r="D39" s="148"/>
      <c r="E39" s="148"/>
      <c r="F39" s="76" t="s">
        <v>134</v>
      </c>
      <c r="G39" s="45"/>
    </row>
    <row r="40" spans="1:7" s="53" customFormat="1" ht="15" customHeight="1" x14ac:dyDescent="0.2">
      <c r="A40" s="151"/>
      <c r="B40" s="150"/>
      <c r="C40" s="150"/>
      <c r="D40" s="148"/>
      <c r="E40" s="148"/>
      <c r="F40" s="55" t="s">
        <v>53</v>
      </c>
      <c r="G40" s="45"/>
    </row>
    <row r="41" spans="1:7" s="53" customFormat="1" x14ac:dyDescent="0.2">
      <c r="A41" s="151"/>
      <c r="B41" s="150"/>
      <c r="C41" s="150"/>
      <c r="D41" s="148"/>
      <c r="E41" s="148"/>
      <c r="F41" s="56" t="s">
        <v>20</v>
      </c>
      <c r="G41" s="45"/>
    </row>
    <row r="42" spans="1:7" s="53" customFormat="1" x14ac:dyDescent="0.2">
      <c r="A42" s="151"/>
      <c r="B42" s="150"/>
      <c r="C42" s="150"/>
      <c r="D42" s="148"/>
      <c r="E42" s="148"/>
      <c r="F42" s="56" t="s">
        <v>152</v>
      </c>
      <c r="G42" s="45"/>
    </row>
    <row r="43" spans="1:7" s="53" customFormat="1" x14ac:dyDescent="0.2">
      <c r="A43" s="151"/>
      <c r="B43" s="150"/>
      <c r="C43" s="150"/>
      <c r="D43" s="148"/>
      <c r="E43" s="148"/>
      <c r="F43" s="56" t="s">
        <v>153</v>
      </c>
      <c r="G43" s="45"/>
    </row>
    <row r="44" spans="1:7" s="53" customFormat="1" ht="14.25" customHeight="1" x14ac:dyDescent="0.2">
      <c r="A44" s="151"/>
      <c r="B44" s="150"/>
      <c r="C44" s="150"/>
      <c r="D44" s="148"/>
      <c r="E44" s="148"/>
      <c r="F44" s="55" t="s">
        <v>154</v>
      </c>
      <c r="G44" s="45"/>
    </row>
    <row r="45" spans="1:7" s="53" customFormat="1" ht="14.25" customHeight="1" x14ac:dyDescent="0.2">
      <c r="A45" s="152"/>
      <c r="B45" s="153"/>
      <c r="C45" s="153"/>
      <c r="D45" s="148"/>
      <c r="E45" s="149"/>
      <c r="F45" s="55" t="s">
        <v>155</v>
      </c>
      <c r="G45" s="45">
        <v>21000</v>
      </c>
    </row>
    <row r="46" spans="1:7" s="53" customFormat="1" x14ac:dyDescent="0.2">
      <c r="A46" s="152"/>
      <c r="B46" s="153"/>
      <c r="C46" s="153"/>
      <c r="D46" s="148">
        <v>1202</v>
      </c>
      <c r="E46" s="90"/>
      <c r="F46" s="35" t="str">
        <f>+'1.'!C86</f>
        <v xml:space="preserve"> Ոչ վարակիչ հիվանդությունների բժշկական օգնության ապահովում</v>
      </c>
      <c r="G46" s="92">
        <f>+G47</f>
        <v>90000</v>
      </c>
    </row>
    <row r="47" spans="1:7" s="53" customFormat="1" x14ac:dyDescent="0.2">
      <c r="A47" s="152"/>
      <c r="B47" s="153"/>
      <c r="C47" s="153"/>
      <c r="D47" s="148"/>
      <c r="E47" s="147">
        <v>11001</v>
      </c>
      <c r="F47" s="35" t="str">
        <f>+'1.'!C93</f>
        <v xml:space="preserve"> Հեմոդիալիզի և պերիտոնիալ դիալիզի անցկացման ծառայություններ</v>
      </c>
      <c r="G47" s="92">
        <f>+G55</f>
        <v>90000</v>
      </c>
    </row>
    <row r="48" spans="1:7" s="53" customFormat="1" ht="13.5" x14ac:dyDescent="0.2">
      <c r="A48" s="152"/>
      <c r="B48" s="153"/>
      <c r="C48" s="153"/>
      <c r="D48" s="148"/>
      <c r="E48" s="148"/>
      <c r="F48" s="55" t="s">
        <v>151</v>
      </c>
      <c r="G48" s="91"/>
    </row>
    <row r="49" spans="1:7" s="53" customFormat="1" ht="13.5" x14ac:dyDescent="0.2">
      <c r="A49" s="152"/>
      <c r="B49" s="153"/>
      <c r="C49" s="153"/>
      <c r="D49" s="148"/>
      <c r="E49" s="148"/>
      <c r="F49" s="55" t="s">
        <v>134</v>
      </c>
      <c r="G49" s="91"/>
    </row>
    <row r="50" spans="1:7" s="53" customFormat="1" ht="17.25" customHeight="1" x14ac:dyDescent="0.2">
      <c r="A50" s="152"/>
      <c r="B50" s="153"/>
      <c r="C50" s="153"/>
      <c r="D50" s="148"/>
      <c r="E50" s="148"/>
      <c r="F50" s="55" t="s">
        <v>53</v>
      </c>
      <c r="G50" s="91"/>
    </row>
    <row r="51" spans="1:7" s="53" customFormat="1" x14ac:dyDescent="0.2">
      <c r="A51" s="152"/>
      <c r="B51" s="153"/>
      <c r="C51" s="153"/>
      <c r="D51" s="148"/>
      <c r="E51" s="148"/>
      <c r="F51" s="56" t="s">
        <v>20</v>
      </c>
      <c r="G51" s="91"/>
    </row>
    <row r="52" spans="1:7" s="53" customFormat="1" x14ac:dyDescent="0.2">
      <c r="A52" s="152"/>
      <c r="B52" s="153"/>
      <c r="C52" s="153"/>
      <c r="D52" s="148"/>
      <c r="E52" s="148"/>
      <c r="F52" s="56" t="s">
        <v>152</v>
      </c>
      <c r="G52" s="91"/>
    </row>
    <row r="53" spans="1:7" s="53" customFormat="1" x14ac:dyDescent="0.2">
      <c r="A53" s="152"/>
      <c r="B53" s="153"/>
      <c r="C53" s="153"/>
      <c r="D53" s="148"/>
      <c r="E53" s="148"/>
      <c r="F53" s="56" t="s">
        <v>156</v>
      </c>
      <c r="G53" s="91"/>
    </row>
    <row r="54" spans="1:7" s="53" customFormat="1" ht="14.25" customHeight="1" x14ac:dyDescent="0.2">
      <c r="A54" s="152"/>
      <c r="B54" s="153"/>
      <c r="C54" s="153"/>
      <c r="D54" s="148"/>
      <c r="E54" s="148"/>
      <c r="F54" s="55" t="s">
        <v>157</v>
      </c>
      <c r="G54" s="91"/>
    </row>
    <row r="55" spans="1:7" s="53" customFormat="1" ht="14.25" customHeight="1" x14ac:dyDescent="0.2">
      <c r="A55" s="151"/>
      <c r="B55" s="150"/>
      <c r="C55" s="150"/>
      <c r="D55" s="149"/>
      <c r="E55" s="149"/>
      <c r="F55" s="55" t="s">
        <v>158</v>
      </c>
      <c r="G55" s="45">
        <v>90000</v>
      </c>
    </row>
    <row r="56" spans="1:7" s="53" customFormat="1" x14ac:dyDescent="0.2">
      <c r="A56" s="151"/>
      <c r="B56" s="150"/>
      <c r="C56" s="150"/>
      <c r="D56" s="147" t="s">
        <v>110</v>
      </c>
      <c r="E56" s="34"/>
      <c r="F56" s="56" t="str">
        <f>+'1.'!C148</f>
        <v xml:space="preserve"> Վարակիչ հիվանդությունների կանխարգելման ծրագիր</v>
      </c>
      <c r="G56" s="92">
        <f>+G57</f>
        <v>-3600</v>
      </c>
    </row>
    <row r="57" spans="1:7" s="53" customFormat="1" x14ac:dyDescent="0.2">
      <c r="A57" s="151"/>
      <c r="B57" s="150"/>
      <c r="C57" s="150"/>
      <c r="D57" s="148"/>
      <c r="E57" s="147" t="s">
        <v>68</v>
      </c>
      <c r="F57" s="33" t="s">
        <v>114</v>
      </c>
      <c r="G57" s="92">
        <v>-3600</v>
      </c>
    </row>
    <row r="58" spans="1:7" s="53" customFormat="1" ht="14.25" customHeight="1" x14ac:dyDescent="0.2">
      <c r="A58" s="151"/>
      <c r="B58" s="150"/>
      <c r="C58" s="150"/>
      <c r="D58" s="148"/>
      <c r="E58" s="148"/>
      <c r="F58" s="55" t="s">
        <v>151</v>
      </c>
      <c r="G58" s="91"/>
    </row>
    <row r="59" spans="1:7" s="53" customFormat="1" ht="14.25" customHeight="1" x14ac:dyDescent="0.2">
      <c r="A59" s="151"/>
      <c r="B59" s="150"/>
      <c r="C59" s="150"/>
      <c r="D59" s="148"/>
      <c r="E59" s="148"/>
      <c r="F59" s="76" t="s">
        <v>134</v>
      </c>
      <c r="G59" s="45"/>
    </row>
    <row r="60" spans="1:7" s="53" customFormat="1" ht="15" customHeight="1" x14ac:dyDescent="0.2">
      <c r="A60" s="151"/>
      <c r="B60" s="150"/>
      <c r="C60" s="150"/>
      <c r="D60" s="148"/>
      <c r="E60" s="148"/>
      <c r="F60" s="55" t="s">
        <v>53</v>
      </c>
      <c r="G60" s="45"/>
    </row>
    <row r="61" spans="1:7" s="53" customFormat="1" x14ac:dyDescent="0.2">
      <c r="A61" s="151"/>
      <c r="B61" s="150"/>
      <c r="C61" s="150"/>
      <c r="D61" s="148"/>
      <c r="E61" s="148"/>
      <c r="F61" s="56" t="s">
        <v>20</v>
      </c>
      <c r="G61" s="45"/>
    </row>
    <row r="62" spans="1:7" s="53" customFormat="1" x14ac:dyDescent="0.2">
      <c r="A62" s="151"/>
      <c r="B62" s="150"/>
      <c r="C62" s="150"/>
      <c r="D62" s="148"/>
      <c r="E62" s="148"/>
      <c r="F62" s="56" t="s">
        <v>152</v>
      </c>
      <c r="G62" s="45"/>
    </row>
    <row r="63" spans="1:7" s="53" customFormat="1" x14ac:dyDescent="0.2">
      <c r="A63" s="151"/>
      <c r="B63" s="150"/>
      <c r="C63" s="150"/>
      <c r="D63" s="148"/>
      <c r="E63" s="148"/>
      <c r="F63" s="56" t="s">
        <v>153</v>
      </c>
      <c r="G63" s="45"/>
    </row>
    <row r="64" spans="1:7" s="53" customFormat="1" ht="14.25" customHeight="1" x14ac:dyDescent="0.2">
      <c r="A64" s="151"/>
      <c r="B64" s="150"/>
      <c r="C64" s="150"/>
      <c r="D64" s="148"/>
      <c r="E64" s="148"/>
      <c r="F64" s="55" t="s">
        <v>154</v>
      </c>
      <c r="G64" s="45"/>
    </row>
    <row r="65" spans="1:7" s="53" customFormat="1" ht="14.25" customHeight="1" x14ac:dyDescent="0.2">
      <c r="A65" s="151"/>
      <c r="B65" s="150"/>
      <c r="C65" s="150"/>
      <c r="D65" s="149"/>
      <c r="E65" s="149"/>
      <c r="F65" s="55" t="s">
        <v>155</v>
      </c>
      <c r="G65" s="45">
        <v>-3600</v>
      </c>
    </row>
    <row r="66" spans="1:7" s="53" customFormat="1" ht="13.5" customHeight="1" x14ac:dyDescent="0.2">
      <c r="A66" s="151"/>
      <c r="B66" s="150"/>
      <c r="C66" s="150" t="s">
        <v>141</v>
      </c>
      <c r="D66" s="147"/>
      <c r="E66" s="73"/>
      <c r="F66" s="33" t="s">
        <v>142</v>
      </c>
      <c r="G66" s="65">
        <f>+G68</f>
        <v>-180000</v>
      </c>
    </row>
    <row r="67" spans="1:7" s="53" customFormat="1" ht="14.25" customHeight="1" x14ac:dyDescent="0.2">
      <c r="A67" s="151"/>
      <c r="B67" s="150"/>
      <c r="C67" s="150"/>
      <c r="D67" s="149"/>
      <c r="E67" s="74"/>
      <c r="F67" s="32" t="s">
        <v>132</v>
      </c>
      <c r="G67" s="40"/>
    </row>
    <row r="68" spans="1:7" s="53" customFormat="1" x14ac:dyDescent="0.2">
      <c r="A68" s="151"/>
      <c r="B68" s="150"/>
      <c r="C68" s="150"/>
      <c r="D68" s="147" t="s">
        <v>143</v>
      </c>
      <c r="E68" s="34"/>
      <c r="F68" s="33" t="s">
        <v>88</v>
      </c>
      <c r="G68" s="81">
        <f>G69</f>
        <v>-180000</v>
      </c>
    </row>
    <row r="69" spans="1:7" s="53" customFormat="1" x14ac:dyDescent="0.2">
      <c r="A69" s="151"/>
      <c r="B69" s="150"/>
      <c r="C69" s="150"/>
      <c r="D69" s="148"/>
      <c r="E69" s="147" t="s">
        <v>68</v>
      </c>
      <c r="F69" s="33" t="s">
        <v>88</v>
      </c>
      <c r="G69" s="78">
        <f>+G77</f>
        <v>-180000</v>
      </c>
    </row>
    <row r="70" spans="1:7" s="53" customFormat="1" ht="14.25" customHeight="1" x14ac:dyDescent="0.2">
      <c r="A70" s="151"/>
      <c r="B70" s="150"/>
      <c r="C70" s="150"/>
      <c r="D70" s="148"/>
      <c r="E70" s="148"/>
      <c r="F70" s="55" t="s">
        <v>151</v>
      </c>
      <c r="G70" s="45"/>
    </row>
    <row r="71" spans="1:7" s="53" customFormat="1" ht="14.25" customHeight="1" x14ac:dyDescent="0.2">
      <c r="A71" s="151"/>
      <c r="B71" s="150"/>
      <c r="C71" s="150"/>
      <c r="D71" s="148"/>
      <c r="E71" s="148"/>
      <c r="F71" s="76" t="s">
        <v>134</v>
      </c>
      <c r="G71" s="45"/>
    </row>
    <row r="72" spans="1:7" s="53" customFormat="1" ht="15" customHeight="1" x14ac:dyDescent="0.2">
      <c r="A72" s="151"/>
      <c r="B72" s="150"/>
      <c r="C72" s="150"/>
      <c r="D72" s="148"/>
      <c r="E72" s="148"/>
      <c r="F72" s="55" t="s">
        <v>53</v>
      </c>
      <c r="G72" s="45"/>
    </row>
    <row r="73" spans="1:7" s="53" customFormat="1" x14ac:dyDescent="0.2">
      <c r="A73" s="151"/>
      <c r="B73" s="150"/>
      <c r="C73" s="150"/>
      <c r="D73" s="148"/>
      <c r="E73" s="148"/>
      <c r="F73" s="56" t="s">
        <v>20</v>
      </c>
      <c r="G73" s="45"/>
    </row>
    <row r="74" spans="1:7" s="53" customFormat="1" x14ac:dyDescent="0.2">
      <c r="A74" s="151"/>
      <c r="B74" s="150"/>
      <c r="C74" s="150"/>
      <c r="D74" s="148"/>
      <c r="E74" s="148"/>
      <c r="F74" s="56" t="s">
        <v>152</v>
      </c>
      <c r="G74" s="45"/>
    </row>
    <row r="75" spans="1:7" s="53" customFormat="1" x14ac:dyDescent="0.2">
      <c r="A75" s="151"/>
      <c r="B75" s="150"/>
      <c r="C75" s="150"/>
      <c r="D75" s="148"/>
      <c r="E75" s="148"/>
      <c r="F75" s="56" t="s">
        <v>153</v>
      </c>
      <c r="G75" s="45"/>
    </row>
    <row r="76" spans="1:7" s="53" customFormat="1" ht="14.25" customHeight="1" x14ac:dyDescent="0.2">
      <c r="A76" s="151"/>
      <c r="B76" s="150"/>
      <c r="C76" s="150"/>
      <c r="D76" s="148"/>
      <c r="E76" s="148"/>
      <c r="F76" s="55" t="s">
        <v>154</v>
      </c>
      <c r="G76" s="45"/>
    </row>
    <row r="77" spans="1:7" s="53" customFormat="1" ht="14.25" customHeight="1" x14ac:dyDescent="0.2">
      <c r="A77" s="151"/>
      <c r="B77" s="150"/>
      <c r="C77" s="150"/>
      <c r="D77" s="149"/>
      <c r="E77" s="149"/>
      <c r="F77" s="55" t="s">
        <v>155</v>
      </c>
      <c r="G77" s="45">
        <v>-180000</v>
      </c>
    </row>
    <row r="78" spans="1:7" s="53" customFormat="1" x14ac:dyDescent="0.2">
      <c r="A78" s="151"/>
      <c r="B78" s="150" t="s">
        <v>135</v>
      </c>
      <c r="C78" s="150"/>
      <c r="D78" s="147"/>
      <c r="E78" s="147"/>
      <c r="F78" s="33" t="s">
        <v>144</v>
      </c>
      <c r="G78" s="65">
        <f>+G80+G129+G161</f>
        <v>137600</v>
      </c>
    </row>
    <row r="79" spans="1:7" s="53" customFormat="1" ht="14.25" customHeight="1" x14ac:dyDescent="0.2">
      <c r="A79" s="151"/>
      <c r="B79" s="150"/>
      <c r="C79" s="150"/>
      <c r="D79" s="149"/>
      <c r="E79" s="148"/>
      <c r="F79" s="32" t="s">
        <v>132</v>
      </c>
      <c r="G79" s="40"/>
    </row>
    <row r="80" spans="1:7" s="53" customFormat="1" x14ac:dyDescent="0.2">
      <c r="A80" s="151"/>
      <c r="B80" s="150"/>
      <c r="C80" s="147" t="s">
        <v>133</v>
      </c>
      <c r="D80" s="147"/>
      <c r="E80" s="148"/>
      <c r="F80" s="33" t="s">
        <v>145</v>
      </c>
      <c r="G80" s="65">
        <f>+G82+G101</f>
        <v>472300</v>
      </c>
    </row>
    <row r="81" spans="1:7" s="53" customFormat="1" ht="14.25" customHeight="1" x14ac:dyDescent="0.2">
      <c r="A81" s="151"/>
      <c r="B81" s="150"/>
      <c r="C81" s="148"/>
      <c r="D81" s="149"/>
      <c r="E81" s="148"/>
      <c r="F81" s="32" t="s">
        <v>132</v>
      </c>
      <c r="G81" s="40"/>
    </row>
    <row r="82" spans="1:7" s="53" customFormat="1" x14ac:dyDescent="0.2">
      <c r="A82" s="151"/>
      <c r="B82" s="150"/>
      <c r="C82" s="148"/>
      <c r="D82" s="147" t="s">
        <v>118</v>
      </c>
      <c r="E82" s="149"/>
      <c r="F82" s="33" t="str">
        <f>+'1.'!C86</f>
        <v xml:space="preserve"> Ոչ վարակիչ հիվանդությունների բժշկական օգնության ապահովում</v>
      </c>
      <c r="G82" s="79">
        <f>+G83+G92</f>
        <v>-35000</v>
      </c>
    </row>
    <row r="83" spans="1:7" s="53" customFormat="1" x14ac:dyDescent="0.2">
      <c r="A83" s="151"/>
      <c r="B83" s="150"/>
      <c r="C83" s="148"/>
      <c r="D83" s="148"/>
      <c r="E83" s="147" t="s">
        <v>102</v>
      </c>
      <c r="F83" s="33" t="s">
        <v>124</v>
      </c>
      <c r="G83" s="78">
        <f>+G91</f>
        <v>-80000</v>
      </c>
    </row>
    <row r="84" spans="1:7" s="53" customFormat="1" ht="14.25" customHeight="1" x14ac:dyDescent="0.2">
      <c r="A84" s="151"/>
      <c r="B84" s="150"/>
      <c r="C84" s="148"/>
      <c r="D84" s="148"/>
      <c r="E84" s="148"/>
      <c r="F84" s="55" t="s">
        <v>151</v>
      </c>
      <c r="G84" s="45"/>
    </row>
    <row r="85" spans="1:7" s="53" customFormat="1" ht="14.25" customHeight="1" x14ac:dyDescent="0.2">
      <c r="A85" s="151"/>
      <c r="B85" s="150"/>
      <c r="C85" s="148"/>
      <c r="D85" s="148"/>
      <c r="E85" s="148"/>
      <c r="F85" s="76" t="s">
        <v>134</v>
      </c>
      <c r="G85" s="45"/>
    </row>
    <row r="86" spans="1:7" s="53" customFormat="1" ht="15" customHeight="1" x14ac:dyDescent="0.2">
      <c r="A86" s="151"/>
      <c r="B86" s="150"/>
      <c r="C86" s="148"/>
      <c r="D86" s="148"/>
      <c r="E86" s="148"/>
      <c r="F86" s="55" t="s">
        <v>53</v>
      </c>
      <c r="G86" s="45"/>
    </row>
    <row r="87" spans="1:7" s="53" customFormat="1" x14ac:dyDescent="0.2">
      <c r="A87" s="151"/>
      <c r="B87" s="150"/>
      <c r="C87" s="148"/>
      <c r="D87" s="148"/>
      <c r="E87" s="148"/>
      <c r="F87" s="56" t="s">
        <v>20</v>
      </c>
      <c r="G87" s="45"/>
    </row>
    <row r="88" spans="1:7" s="53" customFormat="1" x14ac:dyDescent="0.2">
      <c r="A88" s="151"/>
      <c r="B88" s="150"/>
      <c r="C88" s="148"/>
      <c r="D88" s="148"/>
      <c r="E88" s="148"/>
      <c r="F88" s="56" t="s">
        <v>152</v>
      </c>
      <c r="G88" s="45"/>
    </row>
    <row r="89" spans="1:7" s="53" customFormat="1" x14ac:dyDescent="0.2">
      <c r="A89" s="151"/>
      <c r="B89" s="150"/>
      <c r="C89" s="148"/>
      <c r="D89" s="148"/>
      <c r="E89" s="148"/>
      <c r="F89" s="56" t="s">
        <v>153</v>
      </c>
      <c r="G89" s="45"/>
    </row>
    <row r="90" spans="1:7" s="53" customFormat="1" ht="14.25" customHeight="1" x14ac:dyDescent="0.2">
      <c r="A90" s="151"/>
      <c r="B90" s="150"/>
      <c r="C90" s="148"/>
      <c r="D90" s="148"/>
      <c r="E90" s="148"/>
      <c r="F90" s="55" t="s">
        <v>154</v>
      </c>
      <c r="G90" s="45"/>
    </row>
    <row r="91" spans="1:7" s="53" customFormat="1" ht="14.25" customHeight="1" x14ac:dyDescent="0.2">
      <c r="A91" s="151"/>
      <c r="B91" s="150"/>
      <c r="C91" s="148"/>
      <c r="D91" s="148"/>
      <c r="E91" s="149"/>
      <c r="F91" s="55" t="s">
        <v>155</v>
      </c>
      <c r="G91" s="45">
        <v>-80000</v>
      </c>
    </row>
    <row r="92" spans="1:7" s="53" customFormat="1" x14ac:dyDescent="0.2">
      <c r="A92" s="151"/>
      <c r="B92" s="150"/>
      <c r="C92" s="148"/>
      <c r="D92" s="148"/>
      <c r="E92" s="150" t="s">
        <v>105</v>
      </c>
      <c r="F92" s="33" t="s">
        <v>128</v>
      </c>
      <c r="G92" s="78">
        <f>+G100</f>
        <v>45000</v>
      </c>
    </row>
    <row r="93" spans="1:7" s="53" customFormat="1" ht="14.25" customHeight="1" x14ac:dyDescent="0.2">
      <c r="A93" s="151"/>
      <c r="B93" s="150"/>
      <c r="C93" s="148"/>
      <c r="D93" s="148"/>
      <c r="E93" s="150"/>
      <c r="F93" s="55" t="s">
        <v>151</v>
      </c>
      <c r="G93" s="45"/>
    </row>
    <row r="94" spans="1:7" s="53" customFormat="1" ht="14.25" customHeight="1" x14ac:dyDescent="0.2">
      <c r="A94" s="151"/>
      <c r="B94" s="150"/>
      <c r="C94" s="148"/>
      <c r="D94" s="148"/>
      <c r="E94" s="150"/>
      <c r="F94" s="55" t="s">
        <v>134</v>
      </c>
      <c r="G94" s="45"/>
    </row>
    <row r="95" spans="1:7" s="53" customFormat="1" ht="15" customHeight="1" x14ac:dyDescent="0.2">
      <c r="A95" s="151"/>
      <c r="B95" s="150"/>
      <c r="C95" s="148"/>
      <c r="D95" s="148"/>
      <c r="E95" s="150"/>
      <c r="F95" s="55" t="s">
        <v>53</v>
      </c>
      <c r="G95" s="45"/>
    </row>
    <row r="96" spans="1:7" s="53" customFormat="1" x14ac:dyDescent="0.2">
      <c r="A96" s="151"/>
      <c r="B96" s="150"/>
      <c r="C96" s="148"/>
      <c r="D96" s="148"/>
      <c r="E96" s="150"/>
      <c r="F96" s="56" t="s">
        <v>20</v>
      </c>
      <c r="G96" s="45"/>
    </row>
    <row r="97" spans="1:7" s="53" customFormat="1" x14ac:dyDescent="0.2">
      <c r="A97" s="151"/>
      <c r="B97" s="150"/>
      <c r="C97" s="148"/>
      <c r="D97" s="148"/>
      <c r="E97" s="150"/>
      <c r="F97" s="56" t="s">
        <v>152</v>
      </c>
      <c r="G97" s="45"/>
    </row>
    <row r="98" spans="1:7" s="53" customFormat="1" x14ac:dyDescent="0.2">
      <c r="A98" s="151"/>
      <c r="B98" s="150"/>
      <c r="C98" s="148"/>
      <c r="D98" s="148"/>
      <c r="E98" s="150"/>
      <c r="F98" s="56" t="s">
        <v>156</v>
      </c>
      <c r="G98" s="45"/>
    </row>
    <row r="99" spans="1:7" s="53" customFormat="1" ht="14.25" customHeight="1" x14ac:dyDescent="0.2">
      <c r="A99" s="151"/>
      <c r="B99" s="150"/>
      <c r="C99" s="148"/>
      <c r="D99" s="148"/>
      <c r="E99" s="150"/>
      <c r="F99" s="55" t="s">
        <v>157</v>
      </c>
      <c r="G99" s="45"/>
    </row>
    <row r="100" spans="1:7" s="53" customFormat="1" ht="14.25" customHeight="1" x14ac:dyDescent="0.2">
      <c r="A100" s="151"/>
      <c r="B100" s="150"/>
      <c r="C100" s="148"/>
      <c r="D100" s="149"/>
      <c r="E100" s="150"/>
      <c r="F100" s="55" t="s">
        <v>158</v>
      </c>
      <c r="G100" s="45">
        <v>45000</v>
      </c>
    </row>
    <row r="101" spans="1:7" s="53" customFormat="1" ht="21" customHeight="1" x14ac:dyDescent="0.2">
      <c r="A101" s="151"/>
      <c r="B101" s="150"/>
      <c r="C101" s="148"/>
      <c r="D101" s="147" t="s">
        <v>95</v>
      </c>
      <c r="E101" s="34"/>
      <c r="F101" s="56" t="str">
        <f>+'1.'!C117</f>
        <v xml:space="preserve"> Սոցիալապես անապահով և առանձին խմբերի անձանց բժշկական օգնություն</v>
      </c>
      <c r="G101" s="78">
        <f>+G102+G111+G120</f>
        <v>507300</v>
      </c>
    </row>
    <row r="102" spans="1:7" s="53" customFormat="1" ht="28.5" x14ac:dyDescent="0.2">
      <c r="A102" s="151"/>
      <c r="B102" s="150"/>
      <c r="C102" s="148"/>
      <c r="D102" s="148"/>
      <c r="E102" s="150" t="s">
        <v>68</v>
      </c>
      <c r="F102" s="56" t="s">
        <v>100</v>
      </c>
      <c r="G102" s="78">
        <f>+G110</f>
        <v>268300</v>
      </c>
    </row>
    <row r="103" spans="1:7" s="53" customFormat="1" ht="14.25" customHeight="1" x14ac:dyDescent="0.2">
      <c r="A103" s="151"/>
      <c r="B103" s="150"/>
      <c r="C103" s="148"/>
      <c r="D103" s="148"/>
      <c r="E103" s="150"/>
      <c r="F103" s="32" t="s">
        <v>151</v>
      </c>
      <c r="G103" s="45"/>
    </row>
    <row r="104" spans="1:7" s="53" customFormat="1" ht="14.25" customHeight="1" x14ac:dyDescent="0.2">
      <c r="A104" s="151"/>
      <c r="B104" s="150"/>
      <c r="C104" s="148"/>
      <c r="D104" s="148"/>
      <c r="E104" s="150"/>
      <c r="F104" s="32" t="s">
        <v>134</v>
      </c>
      <c r="G104" s="45"/>
    </row>
    <row r="105" spans="1:7" s="53" customFormat="1" ht="15" customHeight="1" x14ac:dyDescent="0.2">
      <c r="A105" s="151"/>
      <c r="B105" s="150"/>
      <c r="C105" s="148"/>
      <c r="D105" s="148"/>
      <c r="E105" s="150"/>
      <c r="F105" s="32" t="s">
        <v>53</v>
      </c>
      <c r="G105" s="45"/>
    </row>
    <row r="106" spans="1:7" s="53" customFormat="1" x14ac:dyDescent="0.2">
      <c r="A106" s="151"/>
      <c r="B106" s="150"/>
      <c r="C106" s="148"/>
      <c r="D106" s="148"/>
      <c r="E106" s="150"/>
      <c r="F106" s="33" t="s">
        <v>20</v>
      </c>
      <c r="G106" s="45"/>
    </row>
    <row r="107" spans="1:7" s="53" customFormat="1" x14ac:dyDescent="0.2">
      <c r="A107" s="151"/>
      <c r="B107" s="150"/>
      <c r="C107" s="148"/>
      <c r="D107" s="148"/>
      <c r="E107" s="150"/>
      <c r="F107" s="33" t="s">
        <v>152</v>
      </c>
      <c r="G107" s="45"/>
    </row>
    <row r="108" spans="1:7" s="53" customFormat="1" x14ac:dyDescent="0.2">
      <c r="A108" s="151"/>
      <c r="B108" s="150"/>
      <c r="C108" s="148"/>
      <c r="D108" s="148"/>
      <c r="E108" s="150"/>
      <c r="F108" s="33" t="s">
        <v>153</v>
      </c>
      <c r="G108" s="45"/>
    </row>
    <row r="109" spans="1:7" s="53" customFormat="1" ht="14.25" customHeight="1" x14ac:dyDescent="0.2">
      <c r="A109" s="151"/>
      <c r="B109" s="150"/>
      <c r="C109" s="148"/>
      <c r="D109" s="148"/>
      <c r="E109" s="150"/>
      <c r="F109" s="32" t="s">
        <v>154</v>
      </c>
      <c r="G109" s="45"/>
    </row>
    <row r="110" spans="1:7" s="53" customFormat="1" ht="14.25" customHeight="1" x14ac:dyDescent="0.2">
      <c r="A110" s="151"/>
      <c r="B110" s="150"/>
      <c r="C110" s="148"/>
      <c r="D110" s="148"/>
      <c r="E110" s="150"/>
      <c r="F110" s="32" t="s">
        <v>155</v>
      </c>
      <c r="G110" s="45">
        <v>268300</v>
      </c>
    </row>
    <row r="111" spans="1:7" s="53" customFormat="1" ht="28.5" x14ac:dyDescent="0.2">
      <c r="A111" s="151"/>
      <c r="B111" s="150"/>
      <c r="C111" s="148"/>
      <c r="D111" s="148"/>
      <c r="E111" s="150" t="s">
        <v>73</v>
      </c>
      <c r="F111" s="33" t="s">
        <v>103</v>
      </c>
      <c r="G111" s="78">
        <f>+G119</f>
        <v>255000</v>
      </c>
    </row>
    <row r="112" spans="1:7" s="53" customFormat="1" ht="14.25" customHeight="1" x14ac:dyDescent="0.2">
      <c r="A112" s="151"/>
      <c r="B112" s="150"/>
      <c r="C112" s="148"/>
      <c r="D112" s="148"/>
      <c r="E112" s="150"/>
      <c r="F112" s="32" t="s">
        <v>151</v>
      </c>
      <c r="G112" s="45"/>
    </row>
    <row r="113" spans="1:7" s="53" customFormat="1" ht="14.25" customHeight="1" x14ac:dyDescent="0.2">
      <c r="A113" s="151"/>
      <c r="B113" s="150"/>
      <c r="C113" s="148"/>
      <c r="D113" s="148"/>
      <c r="E113" s="150"/>
      <c r="F113" s="32" t="s">
        <v>134</v>
      </c>
      <c r="G113" s="45"/>
    </row>
    <row r="114" spans="1:7" s="53" customFormat="1" ht="15" customHeight="1" x14ac:dyDescent="0.2">
      <c r="A114" s="151"/>
      <c r="B114" s="150"/>
      <c r="C114" s="148"/>
      <c r="D114" s="148"/>
      <c r="E114" s="150"/>
      <c r="F114" s="32" t="s">
        <v>53</v>
      </c>
      <c r="G114" s="45"/>
    </row>
    <row r="115" spans="1:7" s="53" customFormat="1" x14ac:dyDescent="0.2">
      <c r="A115" s="151"/>
      <c r="B115" s="150"/>
      <c r="C115" s="148"/>
      <c r="D115" s="148"/>
      <c r="E115" s="150"/>
      <c r="F115" s="33" t="s">
        <v>20</v>
      </c>
      <c r="G115" s="45"/>
    </row>
    <row r="116" spans="1:7" s="53" customFormat="1" x14ac:dyDescent="0.2">
      <c r="A116" s="151"/>
      <c r="B116" s="150"/>
      <c r="C116" s="148"/>
      <c r="D116" s="148"/>
      <c r="E116" s="150"/>
      <c r="F116" s="33" t="s">
        <v>152</v>
      </c>
      <c r="G116" s="45"/>
    </row>
    <row r="117" spans="1:7" s="53" customFormat="1" x14ac:dyDescent="0.2">
      <c r="A117" s="151"/>
      <c r="B117" s="150"/>
      <c r="C117" s="148"/>
      <c r="D117" s="148"/>
      <c r="E117" s="150"/>
      <c r="F117" s="33" t="s">
        <v>156</v>
      </c>
      <c r="G117" s="45"/>
    </row>
    <row r="118" spans="1:7" s="53" customFormat="1" ht="14.25" customHeight="1" x14ac:dyDescent="0.2">
      <c r="A118" s="151"/>
      <c r="B118" s="150"/>
      <c r="C118" s="148"/>
      <c r="D118" s="148"/>
      <c r="E118" s="150"/>
      <c r="F118" s="32" t="s">
        <v>157</v>
      </c>
      <c r="G118" s="45"/>
    </row>
    <row r="119" spans="1:7" s="53" customFormat="1" ht="14.25" customHeight="1" x14ac:dyDescent="0.2">
      <c r="A119" s="151"/>
      <c r="B119" s="150"/>
      <c r="C119" s="148"/>
      <c r="D119" s="148"/>
      <c r="E119" s="150"/>
      <c r="F119" s="32" t="s">
        <v>158</v>
      </c>
      <c r="G119" s="45">
        <v>255000</v>
      </c>
    </row>
    <row r="120" spans="1:7" s="53" customFormat="1" x14ac:dyDescent="0.2">
      <c r="A120" s="151"/>
      <c r="B120" s="150"/>
      <c r="C120" s="148"/>
      <c r="D120" s="148"/>
      <c r="E120" s="150" t="s">
        <v>82</v>
      </c>
      <c r="F120" s="33" t="s">
        <v>108</v>
      </c>
      <c r="G120" s="78">
        <f>+G128</f>
        <v>-16000</v>
      </c>
    </row>
    <row r="121" spans="1:7" s="53" customFormat="1" ht="14.25" customHeight="1" x14ac:dyDescent="0.2">
      <c r="A121" s="151"/>
      <c r="B121" s="150"/>
      <c r="C121" s="148"/>
      <c r="D121" s="148"/>
      <c r="E121" s="150"/>
      <c r="F121" s="32" t="s">
        <v>151</v>
      </c>
      <c r="G121" s="45"/>
    </row>
    <row r="122" spans="1:7" s="53" customFormat="1" ht="14.25" customHeight="1" x14ac:dyDescent="0.2">
      <c r="A122" s="151"/>
      <c r="B122" s="150"/>
      <c r="C122" s="148"/>
      <c r="D122" s="148"/>
      <c r="E122" s="150"/>
      <c r="F122" s="32" t="s">
        <v>134</v>
      </c>
      <c r="G122" s="45"/>
    </row>
    <row r="123" spans="1:7" s="53" customFormat="1" ht="15" customHeight="1" x14ac:dyDescent="0.2">
      <c r="A123" s="151"/>
      <c r="B123" s="150"/>
      <c r="C123" s="148"/>
      <c r="D123" s="148"/>
      <c r="E123" s="150"/>
      <c r="F123" s="32" t="s">
        <v>53</v>
      </c>
      <c r="G123" s="45"/>
    </row>
    <row r="124" spans="1:7" s="53" customFormat="1" x14ac:dyDescent="0.2">
      <c r="A124" s="151"/>
      <c r="B124" s="150"/>
      <c r="C124" s="148"/>
      <c r="D124" s="148"/>
      <c r="E124" s="150"/>
      <c r="F124" s="33" t="s">
        <v>20</v>
      </c>
      <c r="G124" s="45"/>
    </row>
    <row r="125" spans="1:7" s="53" customFormat="1" x14ac:dyDescent="0.2">
      <c r="A125" s="151"/>
      <c r="B125" s="150"/>
      <c r="C125" s="148"/>
      <c r="D125" s="148"/>
      <c r="E125" s="150"/>
      <c r="F125" s="33" t="s">
        <v>152</v>
      </c>
      <c r="G125" s="45"/>
    </row>
    <row r="126" spans="1:7" s="53" customFormat="1" x14ac:dyDescent="0.2">
      <c r="A126" s="151"/>
      <c r="B126" s="150"/>
      <c r="C126" s="148"/>
      <c r="D126" s="148"/>
      <c r="E126" s="150"/>
      <c r="F126" s="33" t="s">
        <v>153</v>
      </c>
      <c r="G126" s="45"/>
    </row>
    <row r="127" spans="1:7" s="53" customFormat="1" ht="14.25" customHeight="1" x14ac:dyDescent="0.2">
      <c r="A127" s="151"/>
      <c r="B127" s="150"/>
      <c r="C127" s="148"/>
      <c r="D127" s="148"/>
      <c r="E127" s="150"/>
      <c r="F127" s="32" t="s">
        <v>154</v>
      </c>
      <c r="G127" s="45"/>
    </row>
    <row r="128" spans="1:7" s="53" customFormat="1" ht="14.25" customHeight="1" x14ac:dyDescent="0.2">
      <c r="A128" s="151"/>
      <c r="B128" s="150"/>
      <c r="C128" s="149"/>
      <c r="D128" s="149"/>
      <c r="E128" s="150"/>
      <c r="F128" s="32" t="s">
        <v>155</v>
      </c>
      <c r="G128" s="45">
        <v>-16000</v>
      </c>
    </row>
    <row r="129" spans="1:7" s="53" customFormat="1" x14ac:dyDescent="0.2">
      <c r="A129" s="151"/>
      <c r="B129" s="150"/>
      <c r="C129" s="150" t="s">
        <v>136</v>
      </c>
      <c r="D129" s="147"/>
      <c r="E129" s="147"/>
      <c r="F129" s="33" t="s">
        <v>146</v>
      </c>
      <c r="G129" s="65">
        <f>+G131+G141+G151</f>
        <v>-39700</v>
      </c>
    </row>
    <row r="130" spans="1:7" s="53" customFormat="1" ht="14.25" customHeight="1" x14ac:dyDescent="0.2">
      <c r="A130" s="151"/>
      <c r="B130" s="150"/>
      <c r="C130" s="150"/>
      <c r="D130" s="149"/>
      <c r="E130" s="148"/>
      <c r="F130" s="32" t="s">
        <v>132</v>
      </c>
      <c r="G130" s="40"/>
    </row>
    <row r="131" spans="1:7" s="53" customFormat="1" x14ac:dyDescent="0.2">
      <c r="A131" s="151"/>
      <c r="B131" s="150"/>
      <c r="C131" s="150"/>
      <c r="D131" s="150" t="s">
        <v>118</v>
      </c>
      <c r="E131" s="149"/>
      <c r="F131" s="33" t="str">
        <f>+'1.'!C86</f>
        <v xml:space="preserve"> Ոչ վարակիչ հիվանդությունների բժշկական օգնության ապահովում</v>
      </c>
      <c r="G131" s="80">
        <f>+G132</f>
        <v>-7700</v>
      </c>
    </row>
    <row r="132" spans="1:7" s="53" customFormat="1" ht="28.5" x14ac:dyDescent="0.2">
      <c r="A132" s="151"/>
      <c r="B132" s="150"/>
      <c r="C132" s="150"/>
      <c r="D132" s="150"/>
      <c r="E132" s="150" t="s">
        <v>73</v>
      </c>
      <c r="F132" s="33" t="s">
        <v>126</v>
      </c>
      <c r="G132" s="78">
        <f>+G140</f>
        <v>-7700</v>
      </c>
    </row>
    <row r="133" spans="1:7" s="53" customFormat="1" ht="14.25" customHeight="1" x14ac:dyDescent="0.2">
      <c r="A133" s="151"/>
      <c r="B133" s="150"/>
      <c r="C133" s="150"/>
      <c r="D133" s="150"/>
      <c r="E133" s="150"/>
      <c r="F133" s="32" t="s">
        <v>151</v>
      </c>
      <c r="G133" s="45"/>
    </row>
    <row r="134" spans="1:7" s="53" customFormat="1" ht="14.25" customHeight="1" x14ac:dyDescent="0.2">
      <c r="A134" s="151"/>
      <c r="B134" s="150"/>
      <c r="C134" s="150"/>
      <c r="D134" s="150"/>
      <c r="E134" s="150"/>
      <c r="F134" s="32" t="s">
        <v>134</v>
      </c>
      <c r="G134" s="45"/>
    </row>
    <row r="135" spans="1:7" s="53" customFormat="1" ht="15" customHeight="1" x14ac:dyDescent="0.2">
      <c r="A135" s="151"/>
      <c r="B135" s="150"/>
      <c r="C135" s="150"/>
      <c r="D135" s="150"/>
      <c r="E135" s="150"/>
      <c r="F135" s="32" t="s">
        <v>53</v>
      </c>
      <c r="G135" s="45"/>
    </row>
    <row r="136" spans="1:7" s="53" customFormat="1" x14ac:dyDescent="0.2">
      <c r="A136" s="151"/>
      <c r="B136" s="150"/>
      <c r="C136" s="150"/>
      <c r="D136" s="150"/>
      <c r="E136" s="150"/>
      <c r="F136" s="33" t="s">
        <v>20</v>
      </c>
      <c r="G136" s="45"/>
    </row>
    <row r="137" spans="1:7" s="53" customFormat="1" x14ac:dyDescent="0.2">
      <c r="A137" s="151"/>
      <c r="B137" s="150"/>
      <c r="C137" s="150"/>
      <c r="D137" s="150"/>
      <c r="E137" s="150"/>
      <c r="F137" s="33" t="s">
        <v>152</v>
      </c>
      <c r="G137" s="45"/>
    </row>
    <row r="138" spans="1:7" s="53" customFormat="1" x14ac:dyDescent="0.2">
      <c r="A138" s="151"/>
      <c r="B138" s="150"/>
      <c r="C138" s="150"/>
      <c r="D138" s="150"/>
      <c r="E138" s="150"/>
      <c r="F138" s="33" t="s">
        <v>153</v>
      </c>
      <c r="G138" s="45"/>
    </row>
    <row r="139" spans="1:7" s="53" customFormat="1" ht="14.25" customHeight="1" x14ac:dyDescent="0.2">
      <c r="A139" s="151"/>
      <c r="B139" s="150"/>
      <c r="C139" s="150"/>
      <c r="D139" s="150"/>
      <c r="E139" s="150"/>
      <c r="F139" s="32" t="s">
        <v>154</v>
      </c>
      <c r="G139" s="45"/>
    </row>
    <row r="140" spans="1:7" s="53" customFormat="1" ht="14.25" customHeight="1" x14ac:dyDescent="0.2">
      <c r="A140" s="151"/>
      <c r="B140" s="150"/>
      <c r="C140" s="150"/>
      <c r="D140" s="150"/>
      <c r="E140" s="150"/>
      <c r="F140" s="32" t="s">
        <v>155</v>
      </c>
      <c r="G140" s="45">
        <v>-7700</v>
      </c>
    </row>
    <row r="141" spans="1:7" s="53" customFormat="1" ht="18" customHeight="1" x14ac:dyDescent="0.2">
      <c r="A141" s="151"/>
      <c r="B141" s="150"/>
      <c r="C141" s="150"/>
      <c r="D141" s="147" t="s">
        <v>95</v>
      </c>
      <c r="E141" s="32"/>
      <c r="F141" s="33" t="str">
        <f>+'1.'!C117</f>
        <v xml:space="preserve"> Սոցիալապես անապահով և առանձին խմբերի անձանց բժշկական օգնություն</v>
      </c>
      <c r="G141" s="78">
        <f>+G150</f>
        <v>-2000</v>
      </c>
    </row>
    <row r="142" spans="1:7" s="53" customFormat="1" x14ac:dyDescent="0.2">
      <c r="A142" s="151"/>
      <c r="B142" s="150"/>
      <c r="C142" s="150"/>
      <c r="D142" s="148"/>
      <c r="E142" s="147" t="s">
        <v>105</v>
      </c>
      <c r="F142" s="33" t="s">
        <v>106</v>
      </c>
      <c r="G142" s="45"/>
    </row>
    <row r="143" spans="1:7" s="53" customFormat="1" ht="14.25" customHeight="1" x14ac:dyDescent="0.2">
      <c r="A143" s="151"/>
      <c r="B143" s="150"/>
      <c r="C143" s="150"/>
      <c r="D143" s="148"/>
      <c r="E143" s="148"/>
      <c r="F143" s="32" t="s">
        <v>151</v>
      </c>
      <c r="G143" s="45"/>
    </row>
    <row r="144" spans="1:7" s="53" customFormat="1" ht="14.25" customHeight="1" x14ac:dyDescent="0.2">
      <c r="A144" s="151"/>
      <c r="B144" s="150"/>
      <c r="C144" s="150"/>
      <c r="D144" s="148"/>
      <c r="E144" s="148"/>
      <c r="F144" s="32" t="s">
        <v>134</v>
      </c>
      <c r="G144" s="45"/>
    </row>
    <row r="145" spans="1:7" s="53" customFormat="1" ht="15" customHeight="1" x14ac:dyDescent="0.2">
      <c r="A145" s="151"/>
      <c r="B145" s="150"/>
      <c r="C145" s="150"/>
      <c r="D145" s="148"/>
      <c r="E145" s="148"/>
      <c r="F145" s="32" t="s">
        <v>53</v>
      </c>
      <c r="G145" s="45"/>
    </row>
    <row r="146" spans="1:7" s="53" customFormat="1" x14ac:dyDescent="0.2">
      <c r="A146" s="151"/>
      <c r="B146" s="150"/>
      <c r="C146" s="150"/>
      <c r="D146" s="148"/>
      <c r="E146" s="148"/>
      <c r="F146" s="33" t="s">
        <v>20</v>
      </c>
      <c r="G146" s="45"/>
    </row>
    <row r="147" spans="1:7" s="53" customFormat="1" x14ac:dyDescent="0.2">
      <c r="A147" s="151"/>
      <c r="B147" s="150"/>
      <c r="C147" s="150"/>
      <c r="D147" s="148"/>
      <c r="E147" s="148"/>
      <c r="F147" s="33" t="s">
        <v>152</v>
      </c>
      <c r="G147" s="45"/>
    </row>
    <row r="148" spans="1:7" s="53" customFormat="1" x14ac:dyDescent="0.2">
      <c r="A148" s="151"/>
      <c r="B148" s="150"/>
      <c r="C148" s="150"/>
      <c r="D148" s="148"/>
      <c r="E148" s="148"/>
      <c r="F148" s="33" t="s">
        <v>153</v>
      </c>
      <c r="G148" s="45"/>
    </row>
    <row r="149" spans="1:7" s="53" customFormat="1" ht="14.25" customHeight="1" x14ac:dyDescent="0.2">
      <c r="A149" s="151"/>
      <c r="B149" s="150"/>
      <c r="C149" s="150"/>
      <c r="D149" s="148"/>
      <c r="E149" s="148"/>
      <c r="F149" s="32" t="s">
        <v>154</v>
      </c>
      <c r="G149" s="45"/>
    </row>
    <row r="150" spans="1:7" s="53" customFormat="1" ht="14.25" customHeight="1" x14ac:dyDescent="0.2">
      <c r="A150" s="151"/>
      <c r="B150" s="150"/>
      <c r="C150" s="150"/>
      <c r="D150" s="149"/>
      <c r="E150" s="149"/>
      <c r="F150" s="32" t="s">
        <v>155</v>
      </c>
      <c r="G150" s="45">
        <v>-2000</v>
      </c>
    </row>
    <row r="151" spans="1:7" s="53" customFormat="1" ht="14.25" customHeight="1" x14ac:dyDescent="0.2">
      <c r="A151" s="151"/>
      <c r="B151" s="150"/>
      <c r="C151" s="150"/>
      <c r="D151" s="147" t="s">
        <v>110</v>
      </c>
      <c r="E151" s="34"/>
      <c r="F151" s="33" t="str">
        <f>+'1.'!C148</f>
        <v xml:space="preserve"> Վարակիչ հիվանդությունների կանխարգելման ծրագիր</v>
      </c>
      <c r="G151" s="78">
        <f>+G152</f>
        <v>-30000</v>
      </c>
    </row>
    <row r="152" spans="1:7" s="53" customFormat="1" ht="28.5" x14ac:dyDescent="0.2">
      <c r="A152" s="151"/>
      <c r="B152" s="150"/>
      <c r="C152" s="150"/>
      <c r="D152" s="148"/>
      <c r="E152" s="147" t="s">
        <v>73</v>
      </c>
      <c r="F152" s="33" t="s">
        <v>116</v>
      </c>
      <c r="G152" s="78">
        <f>+G160</f>
        <v>-30000</v>
      </c>
    </row>
    <row r="153" spans="1:7" s="53" customFormat="1" ht="14.25" customHeight="1" x14ac:dyDescent="0.2">
      <c r="A153" s="151"/>
      <c r="B153" s="150"/>
      <c r="C153" s="150"/>
      <c r="D153" s="148"/>
      <c r="E153" s="148"/>
      <c r="F153" s="32" t="s">
        <v>151</v>
      </c>
      <c r="G153" s="45"/>
    </row>
    <row r="154" spans="1:7" s="53" customFormat="1" ht="14.25" customHeight="1" x14ac:dyDescent="0.2">
      <c r="A154" s="151"/>
      <c r="B154" s="150"/>
      <c r="C154" s="150"/>
      <c r="D154" s="148"/>
      <c r="E154" s="148"/>
      <c r="F154" s="32" t="s">
        <v>134</v>
      </c>
      <c r="G154" s="45"/>
    </row>
    <row r="155" spans="1:7" s="53" customFormat="1" ht="15" customHeight="1" x14ac:dyDescent="0.2">
      <c r="A155" s="151"/>
      <c r="B155" s="150"/>
      <c r="C155" s="150"/>
      <c r="D155" s="148"/>
      <c r="E155" s="148"/>
      <c r="F155" s="32" t="s">
        <v>53</v>
      </c>
      <c r="G155" s="45"/>
    </row>
    <row r="156" spans="1:7" s="53" customFormat="1" x14ac:dyDescent="0.2">
      <c r="A156" s="151"/>
      <c r="B156" s="150"/>
      <c r="C156" s="150"/>
      <c r="D156" s="148"/>
      <c r="E156" s="148"/>
      <c r="F156" s="33" t="s">
        <v>20</v>
      </c>
      <c r="G156" s="45"/>
    </row>
    <row r="157" spans="1:7" s="53" customFormat="1" x14ac:dyDescent="0.2">
      <c r="A157" s="151"/>
      <c r="B157" s="150"/>
      <c r="C157" s="150"/>
      <c r="D157" s="148"/>
      <c r="E157" s="148"/>
      <c r="F157" s="33" t="s">
        <v>152</v>
      </c>
      <c r="G157" s="45"/>
    </row>
    <row r="158" spans="1:7" s="53" customFormat="1" x14ac:dyDescent="0.2">
      <c r="A158" s="151"/>
      <c r="B158" s="150"/>
      <c r="C158" s="150"/>
      <c r="D158" s="148"/>
      <c r="E158" s="148"/>
      <c r="F158" s="33" t="s">
        <v>153</v>
      </c>
      <c r="G158" s="45"/>
    </row>
    <row r="159" spans="1:7" s="53" customFormat="1" ht="14.25" customHeight="1" x14ac:dyDescent="0.2">
      <c r="A159" s="151"/>
      <c r="B159" s="150"/>
      <c r="C159" s="150"/>
      <c r="D159" s="148"/>
      <c r="E159" s="148"/>
      <c r="F159" s="32" t="s">
        <v>154</v>
      </c>
      <c r="G159" s="45"/>
    </row>
    <row r="160" spans="1:7" s="53" customFormat="1" ht="14.25" customHeight="1" x14ac:dyDescent="0.2">
      <c r="A160" s="151"/>
      <c r="B160" s="150"/>
      <c r="C160" s="150"/>
      <c r="D160" s="149"/>
      <c r="E160" s="149"/>
      <c r="F160" s="32" t="s">
        <v>155</v>
      </c>
      <c r="G160" s="45">
        <v>-30000</v>
      </c>
    </row>
    <row r="161" spans="1:7" s="53" customFormat="1" x14ac:dyDescent="0.2">
      <c r="A161" s="151"/>
      <c r="B161" s="150"/>
      <c r="C161" s="150" t="s">
        <v>135</v>
      </c>
      <c r="D161" s="147"/>
      <c r="E161" s="147"/>
      <c r="F161" s="33" t="s">
        <v>147</v>
      </c>
      <c r="G161" s="65">
        <f>G163</f>
        <v>-295000</v>
      </c>
    </row>
    <row r="162" spans="1:7" s="53" customFormat="1" ht="14.25" customHeight="1" x14ac:dyDescent="0.2">
      <c r="A162" s="151"/>
      <c r="B162" s="150"/>
      <c r="C162" s="150"/>
      <c r="D162" s="149"/>
      <c r="E162" s="148"/>
      <c r="F162" s="32" t="s">
        <v>132</v>
      </c>
      <c r="G162" s="40"/>
    </row>
    <row r="163" spans="1:7" s="53" customFormat="1" x14ac:dyDescent="0.2">
      <c r="A163" s="151"/>
      <c r="B163" s="150"/>
      <c r="C163" s="150"/>
      <c r="D163" s="147" t="s">
        <v>140</v>
      </c>
      <c r="E163" s="149"/>
      <c r="F163" s="33" t="str">
        <f>+'1.'!C36</f>
        <v xml:space="preserve"> Մոր և մանկան առողջության պահպանում</v>
      </c>
      <c r="G163" s="79">
        <f>+G164+G173+G182</f>
        <v>-295000</v>
      </c>
    </row>
    <row r="164" spans="1:7" s="53" customFormat="1" x14ac:dyDescent="0.2">
      <c r="A164" s="151"/>
      <c r="B164" s="150"/>
      <c r="C164" s="150"/>
      <c r="D164" s="148"/>
      <c r="E164" s="147" t="s">
        <v>68</v>
      </c>
      <c r="F164" s="33" t="s">
        <v>70</v>
      </c>
      <c r="G164" s="45">
        <v>-225000</v>
      </c>
    </row>
    <row r="165" spans="1:7" s="53" customFormat="1" ht="14.25" customHeight="1" x14ac:dyDescent="0.2">
      <c r="A165" s="151"/>
      <c r="B165" s="150"/>
      <c r="C165" s="150"/>
      <c r="D165" s="148"/>
      <c r="E165" s="148"/>
      <c r="F165" s="32" t="s">
        <v>151</v>
      </c>
      <c r="G165" s="45"/>
    </row>
    <row r="166" spans="1:7" s="53" customFormat="1" ht="14.25" customHeight="1" x14ac:dyDescent="0.2">
      <c r="A166" s="151"/>
      <c r="B166" s="150"/>
      <c r="C166" s="150"/>
      <c r="D166" s="148"/>
      <c r="E166" s="148"/>
      <c r="F166" s="32" t="s">
        <v>134</v>
      </c>
      <c r="G166" s="45"/>
    </row>
    <row r="167" spans="1:7" s="53" customFormat="1" ht="15" customHeight="1" x14ac:dyDescent="0.2">
      <c r="A167" s="151"/>
      <c r="B167" s="150"/>
      <c r="C167" s="150"/>
      <c r="D167" s="148"/>
      <c r="E167" s="148"/>
      <c r="F167" s="32" t="s">
        <v>53</v>
      </c>
      <c r="G167" s="45"/>
    </row>
    <row r="168" spans="1:7" s="53" customFormat="1" x14ac:dyDescent="0.2">
      <c r="A168" s="151"/>
      <c r="B168" s="150"/>
      <c r="C168" s="150"/>
      <c r="D168" s="148"/>
      <c r="E168" s="148"/>
      <c r="F168" s="33" t="s">
        <v>20</v>
      </c>
      <c r="G168" s="45"/>
    </row>
    <row r="169" spans="1:7" s="53" customFormat="1" x14ac:dyDescent="0.2">
      <c r="A169" s="151"/>
      <c r="B169" s="150"/>
      <c r="C169" s="150"/>
      <c r="D169" s="148"/>
      <c r="E169" s="148"/>
      <c r="F169" s="33" t="s">
        <v>152</v>
      </c>
      <c r="G169" s="45"/>
    </row>
    <row r="170" spans="1:7" s="53" customFormat="1" x14ac:dyDescent="0.2">
      <c r="A170" s="151"/>
      <c r="B170" s="150"/>
      <c r="C170" s="150"/>
      <c r="D170" s="148"/>
      <c r="E170" s="148"/>
      <c r="F170" s="33" t="s">
        <v>156</v>
      </c>
      <c r="G170" s="45"/>
    </row>
    <row r="171" spans="1:7" s="53" customFormat="1" ht="14.25" customHeight="1" x14ac:dyDescent="0.2">
      <c r="A171" s="151"/>
      <c r="B171" s="150"/>
      <c r="C171" s="150"/>
      <c r="D171" s="148"/>
      <c r="E171" s="148"/>
      <c r="F171" s="32" t="s">
        <v>157</v>
      </c>
      <c r="G171" s="45"/>
    </row>
    <row r="172" spans="1:7" s="53" customFormat="1" ht="14.25" customHeight="1" x14ac:dyDescent="0.2">
      <c r="A172" s="151"/>
      <c r="B172" s="150"/>
      <c r="C172" s="150"/>
      <c r="D172" s="148"/>
      <c r="E172" s="149"/>
      <c r="F172" s="32" t="s">
        <v>158</v>
      </c>
      <c r="G172" s="45">
        <v>225000</v>
      </c>
    </row>
    <row r="173" spans="1:7" s="53" customFormat="1" x14ac:dyDescent="0.2">
      <c r="A173" s="151"/>
      <c r="B173" s="150"/>
      <c r="C173" s="150"/>
      <c r="D173" s="148"/>
      <c r="E173" s="147" t="s">
        <v>73</v>
      </c>
      <c r="F173" s="33" t="s">
        <v>74</v>
      </c>
      <c r="G173" s="78">
        <f>+G181</f>
        <v>100000</v>
      </c>
    </row>
    <row r="174" spans="1:7" s="53" customFormat="1" ht="14.25" customHeight="1" x14ac:dyDescent="0.2">
      <c r="A174" s="151"/>
      <c r="B174" s="150"/>
      <c r="C174" s="150"/>
      <c r="D174" s="148"/>
      <c r="E174" s="148"/>
      <c r="F174" s="32" t="s">
        <v>151</v>
      </c>
      <c r="G174" s="45"/>
    </row>
    <row r="175" spans="1:7" s="53" customFormat="1" ht="14.25" customHeight="1" x14ac:dyDescent="0.2">
      <c r="A175" s="151"/>
      <c r="B175" s="150"/>
      <c r="C175" s="150"/>
      <c r="D175" s="148"/>
      <c r="E175" s="148"/>
      <c r="F175" s="32" t="s">
        <v>134</v>
      </c>
      <c r="G175" s="45"/>
    </row>
    <row r="176" spans="1:7" s="53" customFormat="1" ht="15" customHeight="1" x14ac:dyDescent="0.2">
      <c r="A176" s="151"/>
      <c r="B176" s="150"/>
      <c r="C176" s="150"/>
      <c r="D176" s="148"/>
      <c r="E176" s="148"/>
      <c r="F176" s="32" t="s">
        <v>53</v>
      </c>
      <c r="G176" s="45"/>
    </row>
    <row r="177" spans="1:7" s="53" customFormat="1" x14ac:dyDescent="0.2">
      <c r="A177" s="151"/>
      <c r="B177" s="150"/>
      <c r="C177" s="150"/>
      <c r="D177" s="148"/>
      <c r="E177" s="148"/>
      <c r="F177" s="33" t="s">
        <v>20</v>
      </c>
      <c r="G177" s="45"/>
    </row>
    <row r="178" spans="1:7" s="53" customFormat="1" x14ac:dyDescent="0.2">
      <c r="A178" s="151"/>
      <c r="B178" s="150"/>
      <c r="C178" s="150"/>
      <c r="D178" s="148"/>
      <c r="E178" s="148"/>
      <c r="F178" s="33" t="s">
        <v>152</v>
      </c>
      <c r="G178" s="45"/>
    </row>
    <row r="179" spans="1:7" s="53" customFormat="1" x14ac:dyDescent="0.2">
      <c r="A179" s="151"/>
      <c r="B179" s="150"/>
      <c r="C179" s="150"/>
      <c r="D179" s="148"/>
      <c r="E179" s="148"/>
      <c r="F179" s="33" t="s">
        <v>153</v>
      </c>
      <c r="G179" s="45"/>
    </row>
    <row r="180" spans="1:7" s="53" customFormat="1" ht="14.25" customHeight="1" x14ac:dyDescent="0.2">
      <c r="A180" s="151"/>
      <c r="B180" s="150"/>
      <c r="C180" s="150"/>
      <c r="D180" s="148"/>
      <c r="E180" s="148"/>
      <c r="F180" s="32" t="s">
        <v>154</v>
      </c>
      <c r="G180" s="45"/>
    </row>
    <row r="181" spans="1:7" s="53" customFormat="1" ht="14.25" customHeight="1" x14ac:dyDescent="0.2">
      <c r="A181" s="151"/>
      <c r="B181" s="150"/>
      <c r="C181" s="150"/>
      <c r="D181" s="148"/>
      <c r="E181" s="148"/>
      <c r="F181" s="32" t="s">
        <v>155</v>
      </c>
      <c r="G181" s="45">
        <v>100000</v>
      </c>
    </row>
    <row r="182" spans="1:7" s="53" customFormat="1" ht="28.5" x14ac:dyDescent="0.2">
      <c r="A182" s="151"/>
      <c r="B182" s="150"/>
      <c r="C182" s="150"/>
      <c r="D182" s="148"/>
      <c r="E182" s="147" t="s">
        <v>79</v>
      </c>
      <c r="F182" s="33" t="s">
        <v>80</v>
      </c>
      <c r="G182" s="78">
        <f>+G190</f>
        <v>-170000</v>
      </c>
    </row>
    <row r="183" spans="1:7" s="53" customFormat="1" ht="14.25" customHeight="1" x14ac:dyDescent="0.2">
      <c r="A183" s="151"/>
      <c r="B183" s="150"/>
      <c r="C183" s="150"/>
      <c r="D183" s="148"/>
      <c r="E183" s="148"/>
      <c r="F183" s="32" t="s">
        <v>151</v>
      </c>
      <c r="G183" s="45"/>
    </row>
    <row r="184" spans="1:7" s="53" customFormat="1" ht="14.25" customHeight="1" x14ac:dyDescent="0.2">
      <c r="A184" s="151"/>
      <c r="B184" s="150"/>
      <c r="C184" s="150"/>
      <c r="D184" s="148"/>
      <c r="E184" s="148"/>
      <c r="F184" s="32" t="s">
        <v>134</v>
      </c>
      <c r="G184" s="45"/>
    </row>
    <row r="185" spans="1:7" s="53" customFormat="1" ht="15" customHeight="1" x14ac:dyDescent="0.2">
      <c r="A185" s="151"/>
      <c r="B185" s="150"/>
      <c r="C185" s="150"/>
      <c r="D185" s="148"/>
      <c r="E185" s="148"/>
      <c r="F185" s="32" t="s">
        <v>53</v>
      </c>
      <c r="G185" s="45"/>
    </row>
    <row r="186" spans="1:7" s="53" customFormat="1" x14ac:dyDescent="0.2">
      <c r="A186" s="151"/>
      <c r="B186" s="150"/>
      <c r="C186" s="150"/>
      <c r="D186" s="148"/>
      <c r="E186" s="148"/>
      <c r="F186" s="33" t="s">
        <v>20</v>
      </c>
      <c r="G186" s="45"/>
    </row>
    <row r="187" spans="1:7" s="53" customFormat="1" x14ac:dyDescent="0.2">
      <c r="A187" s="151"/>
      <c r="B187" s="150"/>
      <c r="C187" s="150"/>
      <c r="D187" s="148"/>
      <c r="E187" s="148"/>
      <c r="F187" s="33" t="s">
        <v>152</v>
      </c>
      <c r="G187" s="45"/>
    </row>
    <row r="188" spans="1:7" s="53" customFormat="1" x14ac:dyDescent="0.2">
      <c r="A188" s="151"/>
      <c r="B188" s="150"/>
      <c r="C188" s="150"/>
      <c r="D188" s="148"/>
      <c r="E188" s="148"/>
      <c r="F188" s="33" t="s">
        <v>153</v>
      </c>
      <c r="G188" s="45"/>
    </row>
    <row r="189" spans="1:7" s="53" customFormat="1" ht="14.25" customHeight="1" x14ac:dyDescent="0.2">
      <c r="A189" s="151"/>
      <c r="B189" s="150"/>
      <c r="C189" s="150"/>
      <c r="D189" s="148"/>
      <c r="E189" s="148"/>
      <c r="F189" s="32" t="s">
        <v>154</v>
      </c>
      <c r="G189" s="45"/>
    </row>
    <row r="190" spans="1:7" s="53" customFormat="1" ht="14.25" customHeight="1" x14ac:dyDescent="0.2">
      <c r="A190" s="151"/>
      <c r="B190" s="150"/>
      <c r="C190" s="150"/>
      <c r="D190" s="149"/>
      <c r="E190" s="149"/>
      <c r="F190" s="32" t="s">
        <v>155</v>
      </c>
      <c r="G190" s="45">
        <v>-170000</v>
      </c>
    </row>
    <row r="191" spans="1:7" s="53" customFormat="1" x14ac:dyDescent="0.2">
      <c r="A191" s="151"/>
      <c r="B191" s="150" t="s">
        <v>148</v>
      </c>
      <c r="C191" s="150"/>
      <c r="D191" s="147"/>
      <c r="E191" s="147"/>
      <c r="F191" s="33" t="s">
        <v>21</v>
      </c>
      <c r="G191" s="65">
        <f>+G193</f>
        <v>-25000</v>
      </c>
    </row>
    <row r="192" spans="1:7" s="53" customFormat="1" ht="14.25" customHeight="1" x14ac:dyDescent="0.2">
      <c r="A192" s="151"/>
      <c r="B192" s="150"/>
      <c r="C192" s="150"/>
      <c r="D192" s="149"/>
      <c r="E192" s="148"/>
      <c r="F192" s="32" t="s">
        <v>132</v>
      </c>
      <c r="G192" s="40"/>
    </row>
    <row r="193" spans="1:7" s="53" customFormat="1" x14ac:dyDescent="0.2">
      <c r="A193" s="151"/>
      <c r="B193" s="150"/>
      <c r="C193" s="150" t="s">
        <v>133</v>
      </c>
      <c r="D193" s="147"/>
      <c r="E193" s="148"/>
      <c r="F193" s="33" t="s">
        <v>149</v>
      </c>
      <c r="G193" s="65">
        <f>+G196</f>
        <v>-25000</v>
      </c>
    </row>
    <row r="194" spans="1:7" s="53" customFormat="1" ht="14.25" customHeight="1" x14ac:dyDescent="0.2">
      <c r="A194" s="151"/>
      <c r="B194" s="150"/>
      <c r="C194" s="150"/>
      <c r="D194" s="149"/>
      <c r="E194" s="148"/>
      <c r="F194" s="32" t="s">
        <v>132</v>
      </c>
      <c r="G194" s="40"/>
    </row>
    <row r="195" spans="1:7" s="53" customFormat="1" x14ac:dyDescent="0.2">
      <c r="A195" s="151"/>
      <c r="B195" s="150"/>
      <c r="C195" s="150"/>
      <c r="D195" s="147" t="s">
        <v>150</v>
      </c>
      <c r="E195" s="149"/>
      <c r="F195" s="33" t="str">
        <f>+'1.'!C23</f>
        <v xml:space="preserve"> Դատաբժշկական և ախտաբանաանատոմիական ծառայություններ</v>
      </c>
      <c r="G195" s="40"/>
    </row>
    <row r="196" spans="1:7" s="53" customFormat="1" x14ac:dyDescent="0.2">
      <c r="A196" s="151"/>
      <c r="B196" s="150"/>
      <c r="C196" s="150"/>
      <c r="D196" s="148"/>
      <c r="E196" s="147" t="s">
        <v>102</v>
      </c>
      <c r="F196" s="33" t="s">
        <v>93</v>
      </c>
      <c r="G196" s="78">
        <f>+G204</f>
        <v>-25000</v>
      </c>
    </row>
    <row r="197" spans="1:7" s="53" customFormat="1" ht="14.25" customHeight="1" x14ac:dyDescent="0.2">
      <c r="A197" s="151"/>
      <c r="B197" s="150"/>
      <c r="C197" s="150"/>
      <c r="D197" s="148"/>
      <c r="E197" s="148"/>
      <c r="F197" s="32" t="s">
        <v>151</v>
      </c>
      <c r="G197" s="45"/>
    </row>
    <row r="198" spans="1:7" s="53" customFormat="1" ht="14.25" customHeight="1" x14ac:dyDescent="0.2">
      <c r="A198" s="151"/>
      <c r="B198" s="150"/>
      <c r="C198" s="150"/>
      <c r="D198" s="148"/>
      <c r="E198" s="148"/>
      <c r="F198" s="32" t="s">
        <v>134</v>
      </c>
      <c r="G198" s="45"/>
    </row>
    <row r="199" spans="1:7" s="53" customFormat="1" ht="15" customHeight="1" x14ac:dyDescent="0.2">
      <c r="A199" s="151"/>
      <c r="B199" s="150"/>
      <c r="C199" s="150"/>
      <c r="D199" s="148"/>
      <c r="E199" s="148"/>
      <c r="F199" s="32" t="s">
        <v>53</v>
      </c>
      <c r="G199" s="45"/>
    </row>
    <row r="200" spans="1:7" s="53" customFormat="1" x14ac:dyDescent="0.2">
      <c r="A200" s="151"/>
      <c r="B200" s="150"/>
      <c r="C200" s="150"/>
      <c r="D200" s="148"/>
      <c r="E200" s="148"/>
      <c r="F200" s="33" t="s">
        <v>20</v>
      </c>
      <c r="G200" s="45"/>
    </row>
    <row r="201" spans="1:7" s="53" customFormat="1" x14ac:dyDescent="0.2">
      <c r="A201" s="151"/>
      <c r="B201" s="150"/>
      <c r="C201" s="150"/>
      <c r="D201" s="148"/>
      <c r="E201" s="148"/>
      <c r="F201" s="33" t="s">
        <v>152</v>
      </c>
      <c r="G201" s="45"/>
    </row>
    <row r="202" spans="1:7" s="53" customFormat="1" x14ac:dyDescent="0.2">
      <c r="A202" s="151"/>
      <c r="B202" s="150"/>
      <c r="C202" s="150"/>
      <c r="D202" s="148"/>
      <c r="E202" s="148"/>
      <c r="F202" s="33" t="s">
        <v>153</v>
      </c>
      <c r="G202" s="45"/>
    </row>
    <row r="203" spans="1:7" s="53" customFormat="1" ht="14.25" customHeight="1" x14ac:dyDescent="0.2">
      <c r="A203" s="151"/>
      <c r="B203" s="150"/>
      <c r="C203" s="150"/>
      <c r="D203" s="148"/>
      <c r="E203" s="148"/>
      <c r="F203" s="32" t="s">
        <v>154</v>
      </c>
      <c r="G203" s="45"/>
    </row>
    <row r="204" spans="1:7" s="53" customFormat="1" ht="14.25" customHeight="1" x14ac:dyDescent="0.2">
      <c r="A204" s="151"/>
      <c r="B204" s="150"/>
      <c r="C204" s="150"/>
      <c r="D204" s="149"/>
      <c r="E204" s="149"/>
      <c r="F204" s="32" t="s">
        <v>155</v>
      </c>
      <c r="G204" s="45">
        <v>-25000</v>
      </c>
    </row>
  </sheetData>
  <mergeCells count="65">
    <mergeCell ref="A1:G1"/>
    <mergeCell ref="A2:G2"/>
    <mergeCell ref="A3:G3"/>
    <mergeCell ref="A4:G4"/>
    <mergeCell ref="A6:C6"/>
    <mergeCell ref="F6:F7"/>
    <mergeCell ref="D6:E6"/>
    <mergeCell ref="A8:A204"/>
    <mergeCell ref="B8:B9"/>
    <mergeCell ref="B10:B77"/>
    <mergeCell ref="C8:C11"/>
    <mergeCell ref="C24:C65"/>
    <mergeCell ref="C66:C77"/>
    <mergeCell ref="B78:B190"/>
    <mergeCell ref="C78:C79"/>
    <mergeCell ref="C129:C160"/>
    <mergeCell ref="C161:C190"/>
    <mergeCell ref="B191:B204"/>
    <mergeCell ref="C191:C192"/>
    <mergeCell ref="C193:C204"/>
    <mergeCell ref="C12:C23"/>
    <mergeCell ref="C80:C128"/>
    <mergeCell ref="E15:E23"/>
    <mergeCell ref="E57:E65"/>
    <mergeCell ref="D8:D13"/>
    <mergeCell ref="E8:E13"/>
    <mergeCell ref="D14:D23"/>
    <mergeCell ref="E37:E45"/>
    <mergeCell ref="D27:D45"/>
    <mergeCell ref="E28:E36"/>
    <mergeCell ref="E196:E204"/>
    <mergeCell ref="E142:E150"/>
    <mergeCell ref="E152:E160"/>
    <mergeCell ref="D151:D160"/>
    <mergeCell ref="D161:D162"/>
    <mergeCell ref="E161:E163"/>
    <mergeCell ref="D191:D192"/>
    <mergeCell ref="D193:D194"/>
    <mergeCell ref="E132:E140"/>
    <mergeCell ref="E120:E128"/>
    <mergeCell ref="D141:D150"/>
    <mergeCell ref="D129:D130"/>
    <mergeCell ref="E129:E131"/>
    <mergeCell ref="D66:D67"/>
    <mergeCell ref="D82:D100"/>
    <mergeCell ref="D101:D128"/>
    <mergeCell ref="D163:D190"/>
    <mergeCell ref="D195:D204"/>
    <mergeCell ref="D131:D140"/>
    <mergeCell ref="E191:E195"/>
    <mergeCell ref="E164:E172"/>
    <mergeCell ref="E173:E181"/>
    <mergeCell ref="E182:E190"/>
    <mergeCell ref="D46:D55"/>
    <mergeCell ref="E47:E55"/>
    <mergeCell ref="E111:E119"/>
    <mergeCell ref="E102:E110"/>
    <mergeCell ref="E92:E100"/>
    <mergeCell ref="D56:D65"/>
    <mergeCell ref="E83:E91"/>
    <mergeCell ref="D68:D77"/>
    <mergeCell ref="E69:E77"/>
    <mergeCell ref="D78:D79"/>
    <mergeCell ref="E78:E82"/>
    <mergeCell ref="D80:D81"/>
  </mergeCells>
  <pageMargins left="0.23622047244094491" right="0.23622047244094491" top="0.15748031496062992" bottom="0.15748031496062992" header="0.15748031496062992" footer="0.15748031496062992"/>
  <pageSetup paperSize="9" scale="74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47"/>
  <sheetViews>
    <sheetView topLeftCell="A235" zoomScaleNormal="100" workbookViewId="0">
      <selection activeCell="C238" sqref="C238"/>
    </sheetView>
  </sheetViews>
  <sheetFormatPr defaultColWidth="9.140625" defaultRowHeight="13.5" x14ac:dyDescent="0.2"/>
  <cols>
    <col min="1" max="1" width="49.28515625" style="13" customWidth="1"/>
    <col min="2" max="2" width="59.7109375" style="13" customWidth="1"/>
    <col min="3" max="3" width="27.42578125" style="98" customWidth="1"/>
    <col min="4" max="16384" width="9.140625" style="13"/>
  </cols>
  <sheetData>
    <row r="1" spans="1:3" s="15" customFormat="1" ht="15" customHeight="1" x14ac:dyDescent="0.2">
      <c r="A1" s="178" t="s">
        <v>35</v>
      </c>
      <c r="B1" s="178"/>
      <c r="C1" s="178"/>
    </row>
    <row r="2" spans="1:3" s="15" customFormat="1" ht="15" customHeight="1" x14ac:dyDescent="0.2">
      <c r="A2" s="178" t="s">
        <v>50</v>
      </c>
      <c r="B2" s="178"/>
      <c r="C2" s="178"/>
    </row>
    <row r="3" spans="1:3" s="15" customFormat="1" ht="15" customHeight="1" x14ac:dyDescent="0.2">
      <c r="A3" s="178" t="s">
        <v>10</v>
      </c>
      <c r="B3" s="178"/>
      <c r="C3" s="178"/>
    </row>
    <row r="4" spans="1:3" s="9" customFormat="1" ht="45.6" customHeight="1" x14ac:dyDescent="0.2">
      <c r="A4" s="177" t="s">
        <v>47</v>
      </c>
      <c r="B4" s="177"/>
      <c r="C4" s="177"/>
    </row>
    <row r="5" spans="1:3" s="9" customFormat="1" ht="14.25" customHeight="1" x14ac:dyDescent="0.2">
      <c r="A5" s="180" t="s">
        <v>18</v>
      </c>
      <c r="B5" s="181"/>
      <c r="C5" s="96">
        <f>C22+C39+C56+C67+C77+C89+C99+C119+C135+C145+C155+C167+C183+C194+C205+C216+C235+C246</f>
        <v>0</v>
      </c>
    </row>
    <row r="6" spans="1:3" x14ac:dyDescent="0.2">
      <c r="A6" s="94"/>
      <c r="B6" s="94"/>
      <c r="C6" s="97"/>
    </row>
    <row r="7" spans="1:3" ht="14.25" x14ac:dyDescent="0.2">
      <c r="A7" s="93" t="s">
        <v>19</v>
      </c>
      <c r="B7" s="179" t="s">
        <v>3</v>
      </c>
      <c r="C7" s="179"/>
    </row>
    <row r="8" spans="1:3" s="53" customFormat="1" ht="14.25" x14ac:dyDescent="0.2">
      <c r="A8" s="25" t="s">
        <v>213</v>
      </c>
      <c r="B8" s="175" t="s">
        <v>3</v>
      </c>
      <c r="C8" s="176"/>
    </row>
    <row r="9" spans="1:3" s="53" customFormat="1" ht="81" x14ac:dyDescent="0.2">
      <c r="A9" s="26" t="s">
        <v>5</v>
      </c>
      <c r="B9" s="101" t="s">
        <v>226</v>
      </c>
      <c r="C9" s="99" t="s">
        <v>311</v>
      </c>
    </row>
    <row r="10" spans="1:3" s="53" customFormat="1" x14ac:dyDescent="0.2">
      <c r="A10" s="26" t="s">
        <v>6</v>
      </c>
      <c r="B10" s="101" t="s">
        <v>214</v>
      </c>
      <c r="C10" s="99" t="s">
        <v>0</v>
      </c>
    </row>
    <row r="11" spans="1:3" s="53" customFormat="1" ht="27" x14ac:dyDescent="0.2">
      <c r="A11" s="26" t="s">
        <v>7</v>
      </c>
      <c r="B11" s="101" t="s">
        <v>227</v>
      </c>
      <c r="C11" s="100"/>
    </row>
    <row r="12" spans="1:3" s="53" customFormat="1" ht="27" x14ac:dyDescent="0.2">
      <c r="A12" s="26" t="s">
        <v>8</v>
      </c>
      <c r="B12" s="101" t="s">
        <v>227</v>
      </c>
      <c r="C12" s="100"/>
    </row>
    <row r="13" spans="1:3" s="53" customFormat="1" x14ac:dyDescent="0.2">
      <c r="A13" s="26" t="s">
        <v>215</v>
      </c>
      <c r="B13" s="101" t="s">
        <v>216</v>
      </c>
      <c r="C13" s="100"/>
    </row>
    <row r="14" spans="1:3" s="53" customFormat="1" ht="27" x14ac:dyDescent="0.2">
      <c r="A14" s="26" t="s">
        <v>217</v>
      </c>
      <c r="B14" s="101" t="s">
        <v>221</v>
      </c>
      <c r="C14" s="100"/>
    </row>
    <row r="15" spans="1:3" s="53" customFormat="1" x14ac:dyDescent="0.2">
      <c r="A15" s="173" t="s">
        <v>9</v>
      </c>
      <c r="B15" s="174"/>
      <c r="C15" s="100"/>
    </row>
    <row r="16" spans="1:3" s="53" customFormat="1" ht="12.75" customHeight="1" x14ac:dyDescent="0.2">
      <c r="A16" s="169" t="s">
        <v>228</v>
      </c>
      <c r="B16" s="170"/>
      <c r="C16" s="105">
        <v>171896</v>
      </c>
    </row>
    <row r="17" spans="1:3" s="53" customFormat="1" ht="12.75" customHeight="1" x14ac:dyDescent="0.2">
      <c r="A17" s="169" t="s">
        <v>229</v>
      </c>
      <c r="B17" s="170"/>
      <c r="C17" s="105">
        <v>155126</v>
      </c>
    </row>
    <row r="18" spans="1:3" s="53" customFormat="1" ht="12.75" customHeight="1" x14ac:dyDescent="0.2">
      <c r="A18" s="169" t="s">
        <v>230</v>
      </c>
      <c r="B18" s="170"/>
      <c r="C18" s="105">
        <v>21370</v>
      </c>
    </row>
    <row r="19" spans="1:3" s="53" customFormat="1" ht="12.75" customHeight="1" x14ac:dyDescent="0.2">
      <c r="A19" s="169" t="s">
        <v>231</v>
      </c>
      <c r="B19" s="170"/>
      <c r="C19" s="102"/>
    </row>
    <row r="20" spans="1:3" s="53" customFormat="1" ht="12.75" customHeight="1" x14ac:dyDescent="0.2">
      <c r="A20" s="169" t="s">
        <v>232</v>
      </c>
      <c r="B20" s="170"/>
      <c r="C20" s="102"/>
    </row>
    <row r="21" spans="1:3" s="53" customFormat="1" ht="12.75" customHeight="1" x14ac:dyDescent="0.2">
      <c r="A21" s="169" t="s">
        <v>233</v>
      </c>
      <c r="B21" s="170"/>
      <c r="C21" s="102"/>
    </row>
    <row r="22" spans="1:3" s="53" customFormat="1" x14ac:dyDescent="0.2">
      <c r="A22" s="171" t="s">
        <v>218</v>
      </c>
      <c r="B22" s="172"/>
      <c r="C22" s="102">
        <v>-54000</v>
      </c>
    </row>
    <row r="23" spans="1:3" s="53" customFormat="1" x14ac:dyDescent="0.2">
      <c r="A23" s="26"/>
      <c r="B23" s="26"/>
      <c r="C23" s="100"/>
    </row>
    <row r="24" spans="1:3" s="53" customFormat="1" x14ac:dyDescent="0.2">
      <c r="A24" s="26"/>
      <c r="B24" s="26"/>
      <c r="C24" s="100"/>
    </row>
    <row r="25" spans="1:3" s="53" customFormat="1" ht="14.25" x14ac:dyDescent="0.2">
      <c r="A25" s="25" t="s">
        <v>213</v>
      </c>
      <c r="B25" s="168" t="s">
        <v>3</v>
      </c>
      <c r="C25" s="168"/>
    </row>
    <row r="26" spans="1:3" s="53" customFormat="1" x14ac:dyDescent="0.2">
      <c r="A26" s="101" t="s">
        <v>235</v>
      </c>
      <c r="B26" s="166" t="s">
        <v>236</v>
      </c>
      <c r="C26" s="166"/>
    </row>
    <row r="27" spans="1:3" s="53" customFormat="1" x14ac:dyDescent="0.2">
      <c r="A27" s="26"/>
      <c r="B27" s="26"/>
      <c r="C27" s="100"/>
    </row>
    <row r="28" spans="1:3" s="53" customFormat="1" ht="14.25" x14ac:dyDescent="0.2">
      <c r="A28" s="168" t="s">
        <v>4</v>
      </c>
      <c r="B28" s="168"/>
      <c r="C28" s="168"/>
    </row>
    <row r="29" spans="1:3" s="53" customFormat="1" x14ac:dyDescent="0.2">
      <c r="A29" s="26"/>
      <c r="B29" s="26"/>
      <c r="C29" s="100"/>
    </row>
    <row r="30" spans="1:3" s="53" customFormat="1" ht="54" x14ac:dyDescent="0.2">
      <c r="A30" s="26" t="s">
        <v>5</v>
      </c>
      <c r="B30" s="101" t="s">
        <v>235</v>
      </c>
      <c r="C30" s="99" t="s">
        <v>44</v>
      </c>
    </row>
    <row r="31" spans="1:3" s="53" customFormat="1" x14ac:dyDescent="0.2">
      <c r="A31" s="26" t="s">
        <v>6</v>
      </c>
      <c r="B31" s="101" t="s">
        <v>219</v>
      </c>
      <c r="C31" s="99" t="s">
        <v>0</v>
      </c>
    </row>
    <row r="32" spans="1:3" s="53" customFormat="1" x14ac:dyDescent="0.2">
      <c r="A32" s="26" t="s">
        <v>7</v>
      </c>
      <c r="B32" s="101" t="s">
        <v>237</v>
      </c>
      <c r="C32" s="100"/>
    </row>
    <row r="33" spans="1:3" s="53" customFormat="1" ht="40.5" x14ac:dyDescent="0.2">
      <c r="A33" s="26" t="s">
        <v>8</v>
      </c>
      <c r="B33" s="101" t="s">
        <v>238</v>
      </c>
      <c r="C33" s="100"/>
    </row>
    <row r="34" spans="1:3" s="53" customFormat="1" x14ac:dyDescent="0.2">
      <c r="A34" s="26" t="s">
        <v>215</v>
      </c>
      <c r="B34" s="101" t="s">
        <v>216</v>
      </c>
      <c r="C34" s="100"/>
    </row>
    <row r="35" spans="1:3" s="53" customFormat="1" ht="27" x14ac:dyDescent="0.2">
      <c r="A35" s="26" t="s">
        <v>217</v>
      </c>
      <c r="B35" s="101" t="s">
        <v>221</v>
      </c>
      <c r="C35" s="100"/>
    </row>
    <row r="36" spans="1:3" s="53" customFormat="1" x14ac:dyDescent="0.2">
      <c r="A36" s="165" t="s">
        <v>9</v>
      </c>
      <c r="B36" s="165"/>
      <c r="C36" s="100"/>
    </row>
    <row r="37" spans="1:3" s="53" customFormat="1" x14ac:dyDescent="0.2">
      <c r="A37" s="166" t="s">
        <v>239</v>
      </c>
      <c r="B37" s="166"/>
      <c r="C37" s="102">
        <v>-204</v>
      </c>
    </row>
    <row r="38" spans="1:3" s="53" customFormat="1" x14ac:dyDescent="0.2">
      <c r="A38" s="166" t="s">
        <v>240</v>
      </c>
      <c r="B38" s="166"/>
      <c r="C38" s="102">
        <v>-2223</v>
      </c>
    </row>
    <row r="39" spans="1:3" s="53" customFormat="1" x14ac:dyDescent="0.2">
      <c r="A39" s="167" t="s">
        <v>218</v>
      </c>
      <c r="B39" s="167"/>
      <c r="C39" s="102">
        <v>-25000</v>
      </c>
    </row>
    <row r="40" spans="1:3" s="53" customFormat="1" x14ac:dyDescent="0.2">
      <c r="A40" s="26"/>
      <c r="B40" s="26"/>
      <c r="C40" s="100"/>
    </row>
    <row r="41" spans="1:3" s="53" customFormat="1" ht="14.25" x14ac:dyDescent="0.2">
      <c r="A41" s="25" t="s">
        <v>213</v>
      </c>
      <c r="B41" s="168" t="s">
        <v>3</v>
      </c>
      <c r="C41" s="168"/>
    </row>
    <row r="42" spans="1:3" s="53" customFormat="1" x14ac:dyDescent="0.2">
      <c r="A42" s="101" t="s">
        <v>241</v>
      </c>
      <c r="B42" s="166" t="s">
        <v>242</v>
      </c>
      <c r="C42" s="166"/>
    </row>
    <row r="43" spans="1:3" s="53" customFormat="1" x14ac:dyDescent="0.2">
      <c r="A43" s="26"/>
      <c r="B43" s="26"/>
      <c r="C43" s="100"/>
    </row>
    <row r="44" spans="1:3" s="53" customFormat="1" ht="14.25" x14ac:dyDescent="0.2">
      <c r="A44" s="168" t="s">
        <v>4</v>
      </c>
      <c r="B44" s="168"/>
      <c r="C44" s="168"/>
    </row>
    <row r="45" spans="1:3" s="53" customFormat="1" x14ac:dyDescent="0.2">
      <c r="A45" s="26"/>
      <c r="B45" s="26"/>
      <c r="C45" s="100"/>
    </row>
    <row r="46" spans="1:3" s="53" customFormat="1" ht="54" x14ac:dyDescent="0.2">
      <c r="A46" s="26" t="s">
        <v>5</v>
      </c>
      <c r="B46" s="101" t="s">
        <v>241</v>
      </c>
      <c r="C46" s="99" t="s">
        <v>44</v>
      </c>
    </row>
    <row r="47" spans="1:3" s="53" customFormat="1" x14ac:dyDescent="0.2">
      <c r="A47" s="26" t="s">
        <v>6</v>
      </c>
      <c r="B47" s="101" t="s">
        <v>214</v>
      </c>
      <c r="C47" s="99" t="s">
        <v>0</v>
      </c>
    </row>
    <row r="48" spans="1:3" s="53" customFormat="1" x14ac:dyDescent="0.2">
      <c r="A48" s="26" t="s">
        <v>7</v>
      </c>
      <c r="B48" s="101" t="s">
        <v>243</v>
      </c>
      <c r="C48" s="100"/>
    </row>
    <row r="49" spans="1:3" s="53" customFormat="1" ht="40.5" x14ac:dyDescent="0.2">
      <c r="A49" s="26" t="s">
        <v>8</v>
      </c>
      <c r="B49" s="101" t="s">
        <v>244</v>
      </c>
      <c r="C49" s="100"/>
    </row>
    <row r="50" spans="1:3" s="53" customFormat="1" x14ac:dyDescent="0.2">
      <c r="A50" s="26" t="s">
        <v>215</v>
      </c>
      <c r="B50" s="101" t="s">
        <v>216</v>
      </c>
      <c r="C50" s="100"/>
    </row>
    <row r="51" spans="1:3" s="53" customFormat="1" ht="27" x14ac:dyDescent="0.2">
      <c r="A51" s="26" t="s">
        <v>217</v>
      </c>
      <c r="B51" s="101" t="s">
        <v>221</v>
      </c>
      <c r="C51" s="100"/>
    </row>
    <row r="52" spans="1:3" s="53" customFormat="1" x14ac:dyDescent="0.2">
      <c r="A52" s="165" t="s">
        <v>9</v>
      </c>
      <c r="B52" s="165"/>
      <c r="C52" s="100"/>
    </row>
    <row r="53" spans="1:3" s="53" customFormat="1" x14ac:dyDescent="0.2">
      <c r="A53" s="166" t="s">
        <v>245</v>
      </c>
      <c r="B53" s="166"/>
      <c r="C53" s="102">
        <v>-2974</v>
      </c>
    </row>
    <row r="54" spans="1:3" s="53" customFormat="1" x14ac:dyDescent="0.2">
      <c r="A54" s="166" t="s">
        <v>246</v>
      </c>
      <c r="B54" s="166"/>
      <c r="C54" s="102">
        <v>-2856</v>
      </c>
    </row>
    <row r="55" spans="1:3" s="53" customFormat="1" x14ac:dyDescent="0.2">
      <c r="A55" s="166" t="s">
        <v>247</v>
      </c>
      <c r="B55" s="166"/>
      <c r="C55" s="102">
        <v>-118</v>
      </c>
    </row>
    <row r="56" spans="1:3" s="53" customFormat="1" x14ac:dyDescent="0.2">
      <c r="A56" s="167" t="s">
        <v>218</v>
      </c>
      <c r="B56" s="167"/>
      <c r="C56" s="102">
        <v>-225000</v>
      </c>
    </row>
    <row r="57" spans="1:3" s="53" customFormat="1" x14ac:dyDescent="0.2">
      <c r="A57" s="26"/>
      <c r="B57" s="26"/>
      <c r="C57" s="100"/>
    </row>
    <row r="58" spans="1:3" s="53" customFormat="1" ht="54" x14ac:dyDescent="0.2">
      <c r="A58" s="26" t="s">
        <v>5</v>
      </c>
      <c r="B58" s="101" t="s">
        <v>241</v>
      </c>
      <c r="C58" s="99" t="s">
        <v>312</v>
      </c>
    </row>
    <row r="59" spans="1:3" s="53" customFormat="1" x14ac:dyDescent="0.2">
      <c r="A59" s="26" t="s">
        <v>6</v>
      </c>
      <c r="B59" s="101" t="s">
        <v>220</v>
      </c>
      <c r="C59" s="99" t="s">
        <v>0</v>
      </c>
    </row>
    <row r="60" spans="1:3" s="53" customFormat="1" x14ac:dyDescent="0.2">
      <c r="A60" s="26" t="s">
        <v>7</v>
      </c>
      <c r="B60" s="101" t="s">
        <v>248</v>
      </c>
      <c r="C60" s="100"/>
    </row>
    <row r="61" spans="1:3" s="53" customFormat="1" ht="40.5" x14ac:dyDescent="0.2">
      <c r="A61" s="26" t="s">
        <v>8</v>
      </c>
      <c r="B61" s="101" t="s">
        <v>249</v>
      </c>
      <c r="C61" s="100"/>
    </row>
    <row r="62" spans="1:3" s="53" customFormat="1" x14ac:dyDescent="0.2">
      <c r="A62" s="26" t="s">
        <v>215</v>
      </c>
      <c r="B62" s="101" t="s">
        <v>216</v>
      </c>
      <c r="C62" s="100"/>
    </row>
    <row r="63" spans="1:3" s="53" customFormat="1" ht="27" x14ac:dyDescent="0.2">
      <c r="A63" s="26" t="s">
        <v>217</v>
      </c>
      <c r="B63" s="101" t="s">
        <v>221</v>
      </c>
      <c r="C63" s="100"/>
    </row>
    <row r="64" spans="1:3" s="53" customFormat="1" x14ac:dyDescent="0.2">
      <c r="A64" s="165" t="s">
        <v>9</v>
      </c>
      <c r="B64" s="165"/>
      <c r="C64" s="100"/>
    </row>
    <row r="65" spans="1:3" s="53" customFormat="1" x14ac:dyDescent="0.2">
      <c r="A65" s="166" t="s">
        <v>250</v>
      </c>
      <c r="B65" s="166"/>
      <c r="C65" s="105">
        <v>1531</v>
      </c>
    </row>
    <row r="66" spans="1:3" s="53" customFormat="1" x14ac:dyDescent="0.2">
      <c r="A66" s="166" t="s">
        <v>251</v>
      </c>
      <c r="B66" s="166"/>
      <c r="C66" s="105">
        <v>154</v>
      </c>
    </row>
    <row r="67" spans="1:3" s="53" customFormat="1" x14ac:dyDescent="0.2">
      <c r="A67" s="167" t="s">
        <v>218</v>
      </c>
      <c r="B67" s="167"/>
      <c r="C67" s="102">
        <v>100000</v>
      </c>
    </row>
    <row r="68" spans="1:3" s="53" customFormat="1" x14ac:dyDescent="0.2">
      <c r="A68" s="26"/>
      <c r="B68" s="26"/>
      <c r="C68" s="100"/>
    </row>
    <row r="69" spans="1:3" s="53" customFormat="1" ht="54" x14ac:dyDescent="0.2">
      <c r="A69" s="26" t="s">
        <v>5</v>
      </c>
      <c r="B69" s="101" t="s">
        <v>241</v>
      </c>
      <c r="C69" s="99" t="s">
        <v>312</v>
      </c>
    </row>
    <row r="70" spans="1:3" s="53" customFormat="1" x14ac:dyDescent="0.2">
      <c r="A70" s="26" t="s">
        <v>6</v>
      </c>
      <c r="B70" s="101" t="s">
        <v>223</v>
      </c>
      <c r="C70" s="99" t="s">
        <v>0</v>
      </c>
    </row>
    <row r="71" spans="1:3" s="53" customFormat="1" ht="40.5" x14ac:dyDescent="0.2">
      <c r="A71" s="26" t="s">
        <v>7</v>
      </c>
      <c r="B71" s="101" t="s">
        <v>252</v>
      </c>
      <c r="C71" s="100"/>
    </row>
    <row r="72" spans="1:3" s="53" customFormat="1" ht="54" x14ac:dyDescent="0.2">
      <c r="A72" s="26" t="s">
        <v>8</v>
      </c>
      <c r="B72" s="101" t="s">
        <v>253</v>
      </c>
      <c r="C72" s="100"/>
    </row>
    <row r="73" spans="1:3" s="53" customFormat="1" x14ac:dyDescent="0.2">
      <c r="A73" s="26" t="s">
        <v>215</v>
      </c>
      <c r="B73" s="101" t="s">
        <v>216</v>
      </c>
      <c r="C73" s="100"/>
    </row>
    <row r="74" spans="1:3" s="53" customFormat="1" ht="27" x14ac:dyDescent="0.2">
      <c r="A74" s="26" t="s">
        <v>217</v>
      </c>
      <c r="B74" s="101" t="s">
        <v>221</v>
      </c>
      <c r="C74" s="100"/>
    </row>
    <row r="75" spans="1:3" s="53" customFormat="1" x14ac:dyDescent="0.2">
      <c r="A75" s="165" t="s">
        <v>9</v>
      </c>
      <c r="B75" s="165"/>
      <c r="C75" s="100"/>
    </row>
    <row r="76" spans="1:3" s="53" customFormat="1" x14ac:dyDescent="0.2">
      <c r="A76" s="166" t="s">
        <v>254</v>
      </c>
      <c r="B76" s="166"/>
      <c r="C76" s="102">
        <v>4220</v>
      </c>
    </row>
    <row r="77" spans="1:3" s="53" customFormat="1" x14ac:dyDescent="0.2">
      <c r="A77" s="167" t="s">
        <v>218</v>
      </c>
      <c r="B77" s="167"/>
      <c r="C77" s="102">
        <v>14000</v>
      </c>
    </row>
    <row r="78" spans="1:3" s="53" customFormat="1" x14ac:dyDescent="0.2">
      <c r="A78" s="26"/>
      <c r="B78" s="26"/>
      <c r="C78" s="100"/>
    </row>
    <row r="79" spans="1:3" s="53" customFormat="1" ht="54" x14ac:dyDescent="0.2">
      <c r="A79" s="26" t="s">
        <v>5</v>
      </c>
      <c r="B79" s="101" t="s">
        <v>241</v>
      </c>
      <c r="C79" s="99" t="s">
        <v>44</v>
      </c>
    </row>
    <row r="80" spans="1:3" s="53" customFormat="1" x14ac:dyDescent="0.2">
      <c r="A80" s="26" t="s">
        <v>6</v>
      </c>
      <c r="B80" s="101" t="s">
        <v>224</v>
      </c>
      <c r="C80" s="99" t="s">
        <v>0</v>
      </c>
    </row>
    <row r="81" spans="1:3" s="53" customFormat="1" ht="40.5" x14ac:dyDescent="0.2">
      <c r="A81" s="26" t="s">
        <v>7</v>
      </c>
      <c r="B81" s="101" t="s">
        <v>255</v>
      </c>
      <c r="C81" s="100"/>
    </row>
    <row r="82" spans="1:3" s="53" customFormat="1" ht="54" x14ac:dyDescent="0.2">
      <c r="A82" s="26" t="s">
        <v>8</v>
      </c>
      <c r="B82" s="101" t="s">
        <v>256</v>
      </c>
      <c r="C82" s="100"/>
    </row>
    <row r="83" spans="1:3" s="53" customFormat="1" x14ac:dyDescent="0.2">
      <c r="A83" s="26" t="s">
        <v>215</v>
      </c>
      <c r="B83" s="101" t="s">
        <v>216</v>
      </c>
      <c r="C83" s="100"/>
    </row>
    <row r="84" spans="1:3" s="53" customFormat="1" ht="27" x14ac:dyDescent="0.2">
      <c r="A84" s="26" t="s">
        <v>217</v>
      </c>
      <c r="B84" s="101" t="s">
        <v>221</v>
      </c>
      <c r="C84" s="100"/>
    </row>
    <row r="85" spans="1:3" s="53" customFormat="1" x14ac:dyDescent="0.2">
      <c r="A85" s="165" t="s">
        <v>9</v>
      </c>
      <c r="B85" s="165"/>
      <c r="C85" s="100"/>
    </row>
    <row r="86" spans="1:3" s="53" customFormat="1" x14ac:dyDescent="0.2">
      <c r="A86" s="166" t="s">
        <v>257</v>
      </c>
      <c r="B86" s="166"/>
      <c r="C86" s="102">
        <v>-678</v>
      </c>
    </row>
    <row r="87" spans="1:3" s="53" customFormat="1" x14ac:dyDescent="0.2">
      <c r="A87" s="166" t="s">
        <v>258</v>
      </c>
      <c r="B87" s="166"/>
      <c r="C87" s="102">
        <v>0</v>
      </c>
    </row>
    <row r="88" spans="1:3" s="53" customFormat="1" x14ac:dyDescent="0.2">
      <c r="A88" s="166" t="s">
        <v>259</v>
      </c>
      <c r="B88" s="166"/>
      <c r="C88" s="102">
        <v>-120</v>
      </c>
    </row>
    <row r="89" spans="1:3" s="53" customFormat="1" x14ac:dyDescent="0.2">
      <c r="A89" s="167" t="s">
        <v>218</v>
      </c>
      <c r="B89" s="167"/>
      <c r="C89" s="102">
        <v>-170000</v>
      </c>
    </row>
    <row r="90" spans="1:3" s="53" customFormat="1" x14ac:dyDescent="0.2">
      <c r="A90" s="26"/>
      <c r="B90" s="26"/>
      <c r="C90" s="100"/>
    </row>
    <row r="91" spans="1:3" s="53" customFormat="1" ht="54" x14ac:dyDescent="0.2">
      <c r="A91" s="26" t="s">
        <v>5</v>
      </c>
      <c r="B91" s="101" t="s">
        <v>241</v>
      </c>
      <c r="C91" s="99" t="s">
        <v>312</v>
      </c>
    </row>
    <row r="92" spans="1:3" s="53" customFormat="1" x14ac:dyDescent="0.2">
      <c r="A92" s="26" t="s">
        <v>6</v>
      </c>
      <c r="B92" s="101" t="s">
        <v>225</v>
      </c>
      <c r="C92" s="99" t="s">
        <v>0</v>
      </c>
    </row>
    <row r="93" spans="1:3" s="53" customFormat="1" ht="54" x14ac:dyDescent="0.2">
      <c r="A93" s="26" t="s">
        <v>7</v>
      </c>
      <c r="B93" s="101" t="s">
        <v>260</v>
      </c>
      <c r="C93" s="100"/>
    </row>
    <row r="94" spans="1:3" s="53" customFormat="1" ht="40.5" x14ac:dyDescent="0.2">
      <c r="A94" s="26" t="s">
        <v>8</v>
      </c>
      <c r="B94" s="101" t="s">
        <v>261</v>
      </c>
      <c r="C94" s="100"/>
    </row>
    <row r="95" spans="1:3" s="53" customFormat="1" x14ac:dyDescent="0.2">
      <c r="A95" s="26" t="s">
        <v>215</v>
      </c>
      <c r="B95" s="101" t="s">
        <v>216</v>
      </c>
      <c r="C95" s="100"/>
    </row>
    <row r="96" spans="1:3" s="53" customFormat="1" ht="27" x14ac:dyDescent="0.2">
      <c r="A96" s="26" t="s">
        <v>217</v>
      </c>
      <c r="B96" s="101" t="s">
        <v>221</v>
      </c>
      <c r="C96" s="100"/>
    </row>
    <row r="97" spans="1:3" s="53" customFormat="1" x14ac:dyDescent="0.2">
      <c r="A97" s="165" t="s">
        <v>9</v>
      </c>
      <c r="B97" s="165"/>
      <c r="C97" s="100"/>
    </row>
    <row r="98" spans="1:3" s="53" customFormat="1" x14ac:dyDescent="0.2">
      <c r="A98" s="166" t="s">
        <v>234</v>
      </c>
      <c r="B98" s="166"/>
      <c r="C98" s="102">
        <v>0</v>
      </c>
    </row>
    <row r="99" spans="1:3" s="53" customFormat="1" x14ac:dyDescent="0.2">
      <c r="A99" s="167" t="s">
        <v>218</v>
      </c>
      <c r="B99" s="167"/>
      <c r="C99" s="102">
        <v>21000</v>
      </c>
    </row>
    <row r="100" spans="1:3" s="53" customFormat="1" x14ac:dyDescent="0.2">
      <c r="A100" s="26"/>
      <c r="B100" s="26"/>
      <c r="C100" s="100"/>
    </row>
    <row r="101" spans="1:3" s="53" customFormat="1" x14ac:dyDescent="0.2">
      <c r="A101" s="26"/>
      <c r="B101" s="26"/>
      <c r="C101" s="100"/>
    </row>
    <row r="102" spans="1:3" s="53" customFormat="1" ht="14.25" x14ac:dyDescent="0.2">
      <c r="A102" s="25" t="s">
        <v>213</v>
      </c>
      <c r="B102" s="168" t="s">
        <v>3</v>
      </c>
      <c r="C102" s="168"/>
    </row>
    <row r="103" spans="1:3" s="53" customFormat="1" x14ac:dyDescent="0.2">
      <c r="A103" s="101" t="s">
        <v>262</v>
      </c>
      <c r="B103" s="166" t="s">
        <v>263</v>
      </c>
      <c r="C103" s="166"/>
    </row>
    <row r="104" spans="1:3" s="53" customFormat="1" x14ac:dyDescent="0.2">
      <c r="A104" s="26"/>
      <c r="B104" s="26"/>
      <c r="C104" s="100"/>
    </row>
    <row r="105" spans="1:3" s="53" customFormat="1" ht="14.25" x14ac:dyDescent="0.2">
      <c r="A105" s="168" t="s">
        <v>4</v>
      </c>
      <c r="B105" s="168"/>
      <c r="C105" s="168"/>
    </row>
    <row r="106" spans="1:3" s="53" customFormat="1" x14ac:dyDescent="0.2">
      <c r="A106" s="26"/>
      <c r="B106" s="26"/>
      <c r="C106" s="100"/>
    </row>
    <row r="107" spans="1:3" s="53" customFormat="1" ht="54" x14ac:dyDescent="0.2">
      <c r="A107" s="26" t="s">
        <v>5</v>
      </c>
      <c r="B107" s="101" t="s">
        <v>262</v>
      </c>
      <c r="C107" s="99" t="s">
        <v>44</v>
      </c>
    </row>
    <row r="108" spans="1:3" s="53" customFormat="1" x14ac:dyDescent="0.2">
      <c r="A108" s="26" t="s">
        <v>6</v>
      </c>
      <c r="B108" s="101" t="s">
        <v>214</v>
      </c>
      <c r="C108" s="99" t="s">
        <v>0</v>
      </c>
    </row>
    <row r="109" spans="1:3" s="53" customFormat="1" x14ac:dyDescent="0.2">
      <c r="A109" s="26" t="s">
        <v>7</v>
      </c>
      <c r="B109" s="101" t="s">
        <v>264</v>
      </c>
      <c r="C109" s="100"/>
    </row>
    <row r="110" spans="1:3" s="53" customFormat="1" x14ac:dyDescent="0.2">
      <c r="A110" s="26" t="s">
        <v>8</v>
      </c>
      <c r="B110" s="101" t="s">
        <v>265</v>
      </c>
      <c r="C110" s="100"/>
    </row>
    <row r="111" spans="1:3" s="53" customFormat="1" x14ac:dyDescent="0.2">
      <c r="A111" s="26" t="s">
        <v>215</v>
      </c>
      <c r="B111" s="101" t="s">
        <v>216</v>
      </c>
      <c r="C111" s="100"/>
    </row>
    <row r="112" spans="1:3" s="53" customFormat="1" ht="27" x14ac:dyDescent="0.2">
      <c r="A112" s="26" t="s">
        <v>217</v>
      </c>
      <c r="B112" s="101" t="s">
        <v>221</v>
      </c>
      <c r="C112" s="100"/>
    </row>
    <row r="113" spans="1:3" s="53" customFormat="1" x14ac:dyDescent="0.2">
      <c r="A113" s="165" t="s">
        <v>9</v>
      </c>
      <c r="B113" s="165"/>
      <c r="C113" s="100"/>
    </row>
    <row r="114" spans="1:3" s="53" customFormat="1" x14ac:dyDescent="0.2">
      <c r="A114" s="166" t="s">
        <v>266</v>
      </c>
      <c r="B114" s="166"/>
      <c r="C114" s="102">
        <v>-22000</v>
      </c>
    </row>
    <row r="115" spans="1:3" s="53" customFormat="1" x14ac:dyDescent="0.2">
      <c r="A115" s="166" t="s">
        <v>267</v>
      </c>
      <c r="B115" s="166"/>
      <c r="C115" s="102"/>
    </row>
    <row r="116" spans="1:3" s="53" customFormat="1" x14ac:dyDescent="0.2">
      <c r="A116" s="166" t="s">
        <v>268</v>
      </c>
      <c r="B116" s="166"/>
      <c r="C116" s="102"/>
    </row>
    <row r="117" spans="1:3" s="53" customFormat="1" x14ac:dyDescent="0.2">
      <c r="A117" s="166" t="s">
        <v>269</v>
      </c>
      <c r="B117" s="166"/>
      <c r="C117" s="102"/>
    </row>
    <row r="118" spans="1:3" s="53" customFormat="1" x14ac:dyDescent="0.2">
      <c r="A118" s="166" t="s">
        <v>270</v>
      </c>
      <c r="B118" s="166"/>
      <c r="C118" s="102"/>
    </row>
    <row r="119" spans="1:3" s="53" customFormat="1" x14ac:dyDescent="0.2">
      <c r="A119" s="167" t="s">
        <v>218</v>
      </c>
      <c r="B119" s="167"/>
      <c r="C119" s="102">
        <v>-180000</v>
      </c>
    </row>
    <row r="120" spans="1:3" s="53" customFormat="1" x14ac:dyDescent="0.2">
      <c r="A120" s="26"/>
      <c r="B120" s="26"/>
      <c r="C120" s="100"/>
    </row>
    <row r="121" spans="1:3" s="53" customFormat="1" x14ac:dyDescent="0.2">
      <c r="A121" s="26"/>
      <c r="B121" s="26"/>
      <c r="C121" s="100"/>
    </row>
    <row r="122" spans="1:3" s="53" customFormat="1" ht="14.25" x14ac:dyDescent="0.2">
      <c r="A122" s="25" t="s">
        <v>213</v>
      </c>
      <c r="B122" s="168" t="s">
        <v>3</v>
      </c>
      <c r="C122" s="168"/>
    </row>
    <row r="123" spans="1:3" s="53" customFormat="1" x14ac:dyDescent="0.2">
      <c r="A123" s="101" t="s">
        <v>271</v>
      </c>
      <c r="B123" s="166" t="s">
        <v>272</v>
      </c>
      <c r="C123" s="166"/>
    </row>
    <row r="124" spans="1:3" s="53" customFormat="1" x14ac:dyDescent="0.2">
      <c r="A124" s="26"/>
      <c r="B124" s="26"/>
      <c r="C124" s="100"/>
    </row>
    <row r="125" spans="1:3" s="53" customFormat="1" ht="14.25" x14ac:dyDescent="0.2">
      <c r="A125" s="168" t="s">
        <v>4</v>
      </c>
      <c r="B125" s="168"/>
      <c r="C125" s="168"/>
    </row>
    <row r="126" spans="1:3" s="53" customFormat="1" x14ac:dyDescent="0.2">
      <c r="A126" s="26"/>
      <c r="B126" s="26"/>
      <c r="C126" s="100"/>
    </row>
    <row r="127" spans="1:3" s="53" customFormat="1" ht="54" x14ac:dyDescent="0.2">
      <c r="A127" s="26" t="s">
        <v>5</v>
      </c>
      <c r="B127" s="101" t="s">
        <v>271</v>
      </c>
      <c r="C127" s="99" t="s">
        <v>312</v>
      </c>
    </row>
    <row r="128" spans="1:3" s="53" customFormat="1" x14ac:dyDescent="0.2">
      <c r="A128" s="26" t="s">
        <v>6</v>
      </c>
      <c r="B128" s="101" t="s">
        <v>214</v>
      </c>
      <c r="C128" s="99" t="s">
        <v>0</v>
      </c>
    </row>
    <row r="129" spans="1:3" s="53" customFormat="1" ht="27" x14ac:dyDescent="0.2">
      <c r="A129" s="26" t="s">
        <v>7</v>
      </c>
      <c r="B129" s="101" t="s">
        <v>273</v>
      </c>
      <c r="C129" s="100"/>
    </row>
    <row r="130" spans="1:3" s="53" customFormat="1" ht="27" x14ac:dyDescent="0.2">
      <c r="A130" s="26" t="s">
        <v>8</v>
      </c>
      <c r="B130" s="101" t="s">
        <v>274</v>
      </c>
      <c r="C130" s="100"/>
    </row>
    <row r="131" spans="1:3" s="53" customFormat="1" x14ac:dyDescent="0.2">
      <c r="A131" s="26" t="s">
        <v>215</v>
      </c>
      <c r="B131" s="101" t="s">
        <v>216</v>
      </c>
      <c r="C131" s="100"/>
    </row>
    <row r="132" spans="1:3" s="53" customFormat="1" ht="27" x14ac:dyDescent="0.2">
      <c r="A132" s="26" t="s">
        <v>217</v>
      </c>
      <c r="B132" s="101" t="s">
        <v>221</v>
      </c>
      <c r="C132" s="100"/>
    </row>
    <row r="133" spans="1:3" s="53" customFormat="1" x14ac:dyDescent="0.2">
      <c r="A133" s="165" t="s">
        <v>9</v>
      </c>
      <c r="B133" s="165"/>
      <c r="C133" s="100"/>
    </row>
    <row r="134" spans="1:3" s="53" customFormat="1" x14ac:dyDescent="0.2">
      <c r="A134" s="166" t="s">
        <v>275</v>
      </c>
      <c r="B134" s="166"/>
      <c r="C134" s="105">
        <v>4090</v>
      </c>
    </row>
    <row r="135" spans="1:3" s="53" customFormat="1" x14ac:dyDescent="0.2">
      <c r="A135" s="167" t="s">
        <v>218</v>
      </c>
      <c r="B135" s="167"/>
      <c r="C135" s="102">
        <v>90000</v>
      </c>
    </row>
    <row r="136" spans="1:3" s="53" customFormat="1" x14ac:dyDescent="0.2">
      <c r="A136" s="26"/>
      <c r="B136" s="26"/>
      <c r="C136" s="100"/>
    </row>
    <row r="137" spans="1:3" s="53" customFormat="1" ht="54" x14ac:dyDescent="0.2">
      <c r="A137" s="26" t="s">
        <v>5</v>
      </c>
      <c r="B137" s="101" t="s">
        <v>271</v>
      </c>
      <c r="C137" s="99" t="s">
        <v>44</v>
      </c>
    </row>
    <row r="138" spans="1:3" s="53" customFormat="1" x14ac:dyDescent="0.2">
      <c r="A138" s="26" t="s">
        <v>6</v>
      </c>
      <c r="B138" s="101" t="s">
        <v>219</v>
      </c>
      <c r="C138" s="99" t="s">
        <v>0</v>
      </c>
    </row>
    <row r="139" spans="1:3" s="53" customFormat="1" x14ac:dyDescent="0.2">
      <c r="A139" s="26" t="s">
        <v>7</v>
      </c>
      <c r="B139" s="101" t="s">
        <v>276</v>
      </c>
      <c r="C139" s="100"/>
    </row>
    <row r="140" spans="1:3" s="53" customFormat="1" ht="40.5" x14ac:dyDescent="0.2">
      <c r="A140" s="26" t="s">
        <v>8</v>
      </c>
      <c r="B140" s="101" t="s">
        <v>277</v>
      </c>
      <c r="C140" s="100"/>
    </row>
    <row r="141" spans="1:3" s="53" customFormat="1" x14ac:dyDescent="0.2">
      <c r="A141" s="26" t="s">
        <v>215</v>
      </c>
      <c r="B141" s="101" t="s">
        <v>216</v>
      </c>
      <c r="C141" s="100"/>
    </row>
    <row r="142" spans="1:3" s="53" customFormat="1" ht="27" x14ac:dyDescent="0.2">
      <c r="A142" s="26" t="s">
        <v>217</v>
      </c>
      <c r="B142" s="101" t="s">
        <v>221</v>
      </c>
      <c r="C142" s="100"/>
    </row>
    <row r="143" spans="1:3" s="53" customFormat="1" x14ac:dyDescent="0.2">
      <c r="A143" s="165" t="s">
        <v>9</v>
      </c>
      <c r="B143" s="165"/>
      <c r="C143" s="100"/>
    </row>
    <row r="144" spans="1:3" s="53" customFormat="1" x14ac:dyDescent="0.2">
      <c r="A144" s="166" t="s">
        <v>278</v>
      </c>
      <c r="B144" s="166"/>
      <c r="C144" s="102">
        <v>-882</v>
      </c>
    </row>
    <row r="145" spans="1:3" s="53" customFormat="1" x14ac:dyDescent="0.2">
      <c r="A145" s="167" t="s">
        <v>218</v>
      </c>
      <c r="B145" s="167"/>
      <c r="C145" s="102">
        <v>-80000</v>
      </c>
    </row>
    <row r="146" spans="1:3" s="53" customFormat="1" x14ac:dyDescent="0.2">
      <c r="A146" s="26"/>
      <c r="B146" s="26"/>
      <c r="C146" s="100"/>
    </row>
    <row r="147" spans="1:3" s="53" customFormat="1" ht="54" x14ac:dyDescent="0.2">
      <c r="A147" s="26" t="s">
        <v>5</v>
      </c>
      <c r="B147" s="101" t="s">
        <v>271</v>
      </c>
      <c r="C147" s="99" t="s">
        <v>44</v>
      </c>
    </row>
    <row r="148" spans="1:3" s="53" customFormat="1" x14ac:dyDescent="0.2">
      <c r="A148" s="26" t="s">
        <v>6</v>
      </c>
      <c r="B148" s="101" t="s">
        <v>220</v>
      </c>
      <c r="C148" s="99" t="s">
        <v>0</v>
      </c>
    </row>
    <row r="149" spans="1:3" s="53" customFormat="1" ht="27" x14ac:dyDescent="0.2">
      <c r="A149" s="26" t="s">
        <v>7</v>
      </c>
      <c r="B149" s="101" t="s">
        <v>279</v>
      </c>
      <c r="C149" s="100"/>
    </row>
    <row r="150" spans="1:3" s="53" customFormat="1" ht="40.5" x14ac:dyDescent="0.2">
      <c r="A150" s="26" t="s">
        <v>8</v>
      </c>
      <c r="B150" s="101" t="s">
        <v>280</v>
      </c>
      <c r="C150" s="100"/>
    </row>
    <row r="151" spans="1:3" s="53" customFormat="1" x14ac:dyDescent="0.2">
      <c r="A151" s="26" t="s">
        <v>215</v>
      </c>
      <c r="B151" s="101" t="s">
        <v>216</v>
      </c>
      <c r="C151" s="100"/>
    </row>
    <row r="152" spans="1:3" s="53" customFormat="1" ht="27" x14ac:dyDescent="0.2">
      <c r="A152" s="26" t="s">
        <v>217</v>
      </c>
      <c r="B152" s="101" t="s">
        <v>221</v>
      </c>
      <c r="C152" s="100"/>
    </row>
    <row r="153" spans="1:3" s="53" customFormat="1" x14ac:dyDescent="0.2">
      <c r="A153" s="165" t="s">
        <v>9</v>
      </c>
      <c r="B153" s="165"/>
      <c r="C153" s="100"/>
    </row>
    <row r="154" spans="1:3" s="53" customFormat="1" x14ac:dyDescent="0.2">
      <c r="A154" s="166" t="s">
        <v>281</v>
      </c>
      <c r="B154" s="166"/>
      <c r="C154" s="102"/>
    </row>
    <row r="155" spans="1:3" s="53" customFormat="1" x14ac:dyDescent="0.2">
      <c r="A155" s="167" t="s">
        <v>218</v>
      </c>
      <c r="B155" s="167"/>
      <c r="C155" s="102">
        <v>-7700</v>
      </c>
    </row>
    <row r="156" spans="1:3" s="53" customFormat="1" x14ac:dyDescent="0.2">
      <c r="A156" s="26"/>
      <c r="B156" s="26"/>
      <c r="C156" s="100"/>
    </row>
    <row r="157" spans="1:3" s="53" customFormat="1" x14ac:dyDescent="0.2">
      <c r="A157" s="26"/>
      <c r="B157" s="26"/>
      <c r="C157" s="100"/>
    </row>
    <row r="158" spans="1:3" s="53" customFormat="1" ht="54" x14ac:dyDescent="0.2">
      <c r="A158" s="26" t="s">
        <v>5</v>
      </c>
      <c r="B158" s="101" t="s">
        <v>271</v>
      </c>
      <c r="C158" s="99" t="s">
        <v>312</v>
      </c>
    </row>
    <row r="159" spans="1:3" s="53" customFormat="1" x14ac:dyDescent="0.2">
      <c r="A159" s="26" t="s">
        <v>6</v>
      </c>
      <c r="B159" s="101" t="s">
        <v>222</v>
      </c>
      <c r="C159" s="99" t="s">
        <v>0</v>
      </c>
    </row>
    <row r="160" spans="1:3" s="53" customFormat="1" x14ac:dyDescent="0.2">
      <c r="A160" s="26" t="s">
        <v>7</v>
      </c>
      <c r="B160" s="101" t="s">
        <v>282</v>
      </c>
      <c r="C160" s="100"/>
    </row>
    <row r="161" spans="1:3" s="53" customFormat="1" ht="40.5" x14ac:dyDescent="0.2">
      <c r="A161" s="26" t="s">
        <v>8</v>
      </c>
      <c r="B161" s="101" t="s">
        <v>283</v>
      </c>
      <c r="C161" s="100"/>
    </row>
    <row r="162" spans="1:3" s="53" customFormat="1" x14ac:dyDescent="0.2">
      <c r="A162" s="26" t="s">
        <v>215</v>
      </c>
      <c r="B162" s="101" t="s">
        <v>216</v>
      </c>
      <c r="C162" s="100"/>
    </row>
    <row r="163" spans="1:3" s="53" customFormat="1" ht="27" x14ac:dyDescent="0.2">
      <c r="A163" s="26" t="s">
        <v>217</v>
      </c>
      <c r="B163" s="101" t="s">
        <v>221</v>
      </c>
      <c r="C163" s="100"/>
    </row>
    <row r="164" spans="1:3" s="53" customFormat="1" x14ac:dyDescent="0.2">
      <c r="A164" s="165" t="s">
        <v>9</v>
      </c>
      <c r="B164" s="165"/>
      <c r="C164" s="100"/>
    </row>
    <row r="165" spans="1:3" s="53" customFormat="1" x14ac:dyDescent="0.2">
      <c r="A165" s="166" t="s">
        <v>284</v>
      </c>
      <c r="B165" s="166"/>
      <c r="C165" s="105">
        <v>60</v>
      </c>
    </row>
    <row r="166" spans="1:3" s="53" customFormat="1" x14ac:dyDescent="0.2">
      <c r="A166" s="166" t="s">
        <v>285</v>
      </c>
      <c r="B166" s="166"/>
      <c r="C166" s="102"/>
    </row>
    <row r="167" spans="1:3" s="53" customFormat="1" x14ac:dyDescent="0.2">
      <c r="A167" s="167" t="s">
        <v>218</v>
      </c>
      <c r="B167" s="167"/>
      <c r="C167" s="102">
        <v>45000</v>
      </c>
    </row>
    <row r="168" spans="1:3" s="53" customFormat="1" x14ac:dyDescent="0.2">
      <c r="A168" s="26"/>
      <c r="B168" s="26"/>
      <c r="C168" s="100"/>
    </row>
    <row r="169" spans="1:3" s="53" customFormat="1" x14ac:dyDescent="0.2">
      <c r="A169" s="26"/>
      <c r="B169" s="26"/>
      <c r="C169" s="100"/>
    </row>
    <row r="170" spans="1:3" s="53" customFormat="1" ht="14.25" x14ac:dyDescent="0.2">
      <c r="A170" s="25" t="s">
        <v>213</v>
      </c>
      <c r="B170" s="168" t="s">
        <v>3</v>
      </c>
      <c r="C170" s="168"/>
    </row>
    <row r="171" spans="1:3" s="53" customFormat="1" x14ac:dyDescent="0.2">
      <c r="A171" s="101" t="s">
        <v>286</v>
      </c>
      <c r="B171" s="166" t="s">
        <v>287</v>
      </c>
      <c r="C171" s="166"/>
    </row>
    <row r="172" spans="1:3" s="53" customFormat="1" x14ac:dyDescent="0.2">
      <c r="A172" s="26"/>
      <c r="B172" s="26"/>
      <c r="C172" s="100"/>
    </row>
    <row r="173" spans="1:3" s="53" customFormat="1" ht="14.25" x14ac:dyDescent="0.2">
      <c r="A173" s="168" t="s">
        <v>4</v>
      </c>
      <c r="B173" s="168"/>
      <c r="C173" s="168"/>
    </row>
    <row r="174" spans="1:3" s="53" customFormat="1" x14ac:dyDescent="0.2">
      <c r="A174" s="26"/>
      <c r="B174" s="26"/>
      <c r="C174" s="100"/>
    </row>
    <row r="175" spans="1:3" s="53" customFormat="1" ht="54" x14ac:dyDescent="0.2">
      <c r="A175" s="26" t="s">
        <v>5</v>
      </c>
      <c r="B175" s="101" t="s">
        <v>286</v>
      </c>
      <c r="C175" s="99" t="s">
        <v>312</v>
      </c>
    </row>
    <row r="176" spans="1:3" s="53" customFormat="1" x14ac:dyDescent="0.2">
      <c r="A176" s="26" t="s">
        <v>6</v>
      </c>
      <c r="B176" s="101" t="s">
        <v>214</v>
      </c>
      <c r="C176" s="99" t="s">
        <v>0</v>
      </c>
    </row>
    <row r="177" spans="1:3" s="53" customFormat="1" ht="27" x14ac:dyDescent="0.2">
      <c r="A177" s="26" t="s">
        <v>7</v>
      </c>
      <c r="B177" s="101" t="s">
        <v>288</v>
      </c>
      <c r="C177" s="100"/>
    </row>
    <row r="178" spans="1:3" s="53" customFormat="1" ht="54" x14ac:dyDescent="0.2">
      <c r="A178" s="26" t="s">
        <v>8</v>
      </c>
      <c r="B178" s="101" t="s">
        <v>289</v>
      </c>
      <c r="C178" s="100"/>
    </row>
    <row r="179" spans="1:3" s="53" customFormat="1" x14ac:dyDescent="0.2">
      <c r="A179" s="26" t="s">
        <v>215</v>
      </c>
      <c r="B179" s="101" t="s">
        <v>216</v>
      </c>
      <c r="C179" s="100"/>
    </row>
    <row r="180" spans="1:3" s="53" customFormat="1" ht="27" x14ac:dyDescent="0.2">
      <c r="A180" s="26" t="s">
        <v>217</v>
      </c>
      <c r="B180" s="101" t="s">
        <v>221</v>
      </c>
      <c r="C180" s="100"/>
    </row>
    <row r="181" spans="1:3" s="53" customFormat="1" x14ac:dyDescent="0.2">
      <c r="A181" s="165" t="s">
        <v>9</v>
      </c>
      <c r="B181" s="165"/>
      <c r="C181" s="100"/>
    </row>
    <row r="182" spans="1:3" s="53" customFormat="1" ht="26.25" customHeight="1" x14ac:dyDescent="0.2">
      <c r="A182" s="166" t="s">
        <v>290</v>
      </c>
      <c r="B182" s="166"/>
      <c r="C182" s="105">
        <v>1310</v>
      </c>
    </row>
    <row r="183" spans="1:3" s="53" customFormat="1" x14ac:dyDescent="0.2">
      <c r="A183" s="167" t="s">
        <v>218</v>
      </c>
      <c r="B183" s="167"/>
      <c r="C183" s="102">
        <v>268300</v>
      </c>
    </row>
    <row r="184" spans="1:3" s="53" customFormat="1" x14ac:dyDescent="0.2">
      <c r="A184" s="26"/>
      <c r="B184" s="26"/>
      <c r="C184" s="100"/>
    </row>
    <row r="185" spans="1:3" s="53" customFormat="1" x14ac:dyDescent="0.2">
      <c r="A185" s="26"/>
      <c r="B185" s="26"/>
      <c r="C185" s="100"/>
    </row>
    <row r="186" spans="1:3" s="53" customFormat="1" ht="54" x14ac:dyDescent="0.2">
      <c r="A186" s="26" t="s">
        <v>5</v>
      </c>
      <c r="B186" s="101" t="s">
        <v>286</v>
      </c>
      <c r="C186" s="99" t="s">
        <v>312</v>
      </c>
    </row>
    <row r="187" spans="1:3" s="53" customFormat="1" x14ac:dyDescent="0.2">
      <c r="A187" s="26" t="s">
        <v>6</v>
      </c>
      <c r="B187" s="101" t="s">
        <v>220</v>
      </c>
      <c r="C187" s="99" t="s">
        <v>0</v>
      </c>
    </row>
    <row r="188" spans="1:3" s="53" customFormat="1" ht="40.5" x14ac:dyDescent="0.2">
      <c r="A188" s="26" t="s">
        <v>7</v>
      </c>
      <c r="B188" s="101" t="s">
        <v>291</v>
      </c>
      <c r="C188" s="100"/>
    </row>
    <row r="189" spans="1:3" s="53" customFormat="1" ht="54" x14ac:dyDescent="0.2">
      <c r="A189" s="26" t="s">
        <v>8</v>
      </c>
      <c r="B189" s="101" t="s">
        <v>292</v>
      </c>
      <c r="C189" s="100"/>
    </row>
    <row r="190" spans="1:3" s="53" customFormat="1" x14ac:dyDescent="0.2">
      <c r="A190" s="26" t="s">
        <v>215</v>
      </c>
      <c r="B190" s="101" t="s">
        <v>216</v>
      </c>
      <c r="C190" s="100"/>
    </row>
    <row r="191" spans="1:3" s="53" customFormat="1" ht="27" x14ac:dyDescent="0.2">
      <c r="A191" s="26" t="s">
        <v>217</v>
      </c>
      <c r="B191" s="101" t="s">
        <v>221</v>
      </c>
      <c r="C191" s="100"/>
    </row>
    <row r="192" spans="1:3" s="53" customFormat="1" x14ac:dyDescent="0.2">
      <c r="A192" s="165" t="s">
        <v>9</v>
      </c>
      <c r="B192" s="165"/>
      <c r="C192" s="100"/>
    </row>
    <row r="193" spans="1:3" s="53" customFormat="1" x14ac:dyDescent="0.2">
      <c r="A193" s="166" t="s">
        <v>293</v>
      </c>
      <c r="B193" s="166"/>
      <c r="C193" s="105">
        <v>1175</v>
      </c>
    </row>
    <row r="194" spans="1:3" s="53" customFormat="1" x14ac:dyDescent="0.2">
      <c r="A194" s="167" t="s">
        <v>218</v>
      </c>
      <c r="B194" s="167"/>
      <c r="C194" s="102">
        <v>255000</v>
      </c>
    </row>
    <row r="195" spans="1:3" s="53" customFormat="1" x14ac:dyDescent="0.2">
      <c r="A195" s="26"/>
      <c r="B195" s="26"/>
      <c r="C195" s="100"/>
    </row>
    <row r="196" spans="1:3" s="53" customFormat="1" x14ac:dyDescent="0.2">
      <c r="A196" s="26"/>
      <c r="B196" s="26"/>
      <c r="C196" s="100"/>
    </row>
    <row r="197" spans="1:3" s="53" customFormat="1" ht="54" x14ac:dyDescent="0.2">
      <c r="A197" s="26" t="s">
        <v>5</v>
      </c>
      <c r="B197" s="101" t="s">
        <v>286</v>
      </c>
      <c r="C197" s="99" t="s">
        <v>44</v>
      </c>
    </row>
    <row r="198" spans="1:3" s="53" customFormat="1" x14ac:dyDescent="0.2">
      <c r="A198" s="26" t="s">
        <v>6</v>
      </c>
      <c r="B198" s="101" t="s">
        <v>222</v>
      </c>
      <c r="C198" s="99" t="s">
        <v>0</v>
      </c>
    </row>
    <row r="199" spans="1:3" s="53" customFormat="1" x14ac:dyDescent="0.2">
      <c r="A199" s="26" t="s">
        <v>7</v>
      </c>
      <c r="B199" s="101" t="s">
        <v>294</v>
      </c>
      <c r="C199" s="100"/>
    </row>
    <row r="200" spans="1:3" s="53" customFormat="1" ht="40.5" x14ac:dyDescent="0.2">
      <c r="A200" s="26" t="s">
        <v>8</v>
      </c>
      <c r="B200" s="101" t="s">
        <v>295</v>
      </c>
      <c r="C200" s="100"/>
    </row>
    <row r="201" spans="1:3" s="53" customFormat="1" x14ac:dyDescent="0.2">
      <c r="A201" s="26" t="s">
        <v>215</v>
      </c>
      <c r="B201" s="101" t="s">
        <v>216</v>
      </c>
      <c r="C201" s="100"/>
    </row>
    <row r="202" spans="1:3" s="53" customFormat="1" ht="27" x14ac:dyDescent="0.2">
      <c r="A202" s="26" t="s">
        <v>217</v>
      </c>
      <c r="B202" s="101" t="s">
        <v>221</v>
      </c>
      <c r="C202" s="100"/>
    </row>
    <row r="203" spans="1:3" s="53" customFormat="1" x14ac:dyDescent="0.2">
      <c r="A203" s="165" t="s">
        <v>9</v>
      </c>
      <c r="B203" s="165"/>
      <c r="C203" s="100"/>
    </row>
    <row r="204" spans="1:3" s="53" customFormat="1" x14ac:dyDescent="0.2">
      <c r="A204" s="166" t="s">
        <v>293</v>
      </c>
      <c r="B204" s="166"/>
      <c r="C204" s="102">
        <v>-6</v>
      </c>
    </row>
    <row r="205" spans="1:3" s="53" customFormat="1" x14ac:dyDescent="0.2">
      <c r="A205" s="167" t="s">
        <v>218</v>
      </c>
      <c r="B205" s="167"/>
      <c r="C205" s="104">
        <v>-2000</v>
      </c>
    </row>
    <row r="206" spans="1:3" s="53" customFormat="1" x14ac:dyDescent="0.2">
      <c r="A206" s="26"/>
      <c r="B206" s="26"/>
      <c r="C206" s="100"/>
    </row>
    <row r="207" spans="1:3" s="53" customFormat="1" ht="54" x14ac:dyDescent="0.2">
      <c r="A207" s="26" t="s">
        <v>5</v>
      </c>
      <c r="B207" s="101" t="s">
        <v>286</v>
      </c>
      <c r="C207" s="99" t="s">
        <v>44</v>
      </c>
    </row>
    <row r="208" spans="1:3" s="53" customFormat="1" x14ac:dyDescent="0.2">
      <c r="A208" s="26" t="s">
        <v>6</v>
      </c>
      <c r="B208" s="101" t="s">
        <v>225</v>
      </c>
      <c r="C208" s="99" t="s">
        <v>0</v>
      </c>
    </row>
    <row r="209" spans="1:3" s="53" customFormat="1" x14ac:dyDescent="0.2">
      <c r="A209" s="26" t="s">
        <v>7</v>
      </c>
      <c r="B209" s="101" t="s">
        <v>296</v>
      </c>
      <c r="C209" s="100"/>
    </row>
    <row r="210" spans="1:3" s="53" customFormat="1" ht="27" x14ac:dyDescent="0.2">
      <c r="A210" s="26" t="s">
        <v>8</v>
      </c>
      <c r="B210" s="101" t="s">
        <v>297</v>
      </c>
      <c r="C210" s="100"/>
    </row>
    <row r="211" spans="1:3" s="53" customFormat="1" x14ac:dyDescent="0.2">
      <c r="A211" s="26" t="s">
        <v>215</v>
      </c>
      <c r="B211" s="101" t="s">
        <v>216</v>
      </c>
      <c r="C211" s="100"/>
    </row>
    <row r="212" spans="1:3" s="53" customFormat="1" ht="27" x14ac:dyDescent="0.2">
      <c r="A212" s="26" t="s">
        <v>217</v>
      </c>
      <c r="B212" s="101" t="s">
        <v>221</v>
      </c>
      <c r="C212" s="100"/>
    </row>
    <row r="213" spans="1:3" s="53" customFormat="1" x14ac:dyDescent="0.2">
      <c r="A213" s="165" t="s">
        <v>9</v>
      </c>
      <c r="B213" s="165"/>
      <c r="C213" s="100"/>
    </row>
    <row r="214" spans="1:3" s="53" customFormat="1" x14ac:dyDescent="0.2">
      <c r="A214" s="166" t="s">
        <v>298</v>
      </c>
      <c r="B214" s="166"/>
      <c r="C214" s="102">
        <v>-1</v>
      </c>
    </row>
    <row r="215" spans="1:3" s="53" customFormat="1" x14ac:dyDescent="0.2">
      <c r="A215" s="166" t="s">
        <v>299</v>
      </c>
      <c r="B215" s="166"/>
      <c r="C215" s="102">
        <v>-2</v>
      </c>
    </row>
    <row r="216" spans="1:3" s="53" customFormat="1" x14ac:dyDescent="0.2">
      <c r="A216" s="167" t="s">
        <v>218</v>
      </c>
      <c r="B216" s="167"/>
      <c r="C216" s="102">
        <v>-16000</v>
      </c>
    </row>
    <row r="217" spans="1:3" s="53" customFormat="1" x14ac:dyDescent="0.2">
      <c r="A217" s="26"/>
      <c r="B217" s="26"/>
      <c r="C217" s="100"/>
    </row>
    <row r="218" spans="1:3" s="53" customFormat="1" x14ac:dyDescent="0.2">
      <c r="A218" s="26"/>
      <c r="B218" s="26"/>
      <c r="C218" s="100"/>
    </row>
    <row r="219" spans="1:3" s="53" customFormat="1" ht="14.25" x14ac:dyDescent="0.2">
      <c r="A219" s="25" t="s">
        <v>213</v>
      </c>
      <c r="B219" s="168" t="s">
        <v>3</v>
      </c>
      <c r="C219" s="168"/>
    </row>
    <row r="220" spans="1:3" s="53" customFormat="1" x14ac:dyDescent="0.2">
      <c r="A220" s="101" t="s">
        <v>300</v>
      </c>
      <c r="B220" s="166" t="s">
        <v>301</v>
      </c>
      <c r="C220" s="166"/>
    </row>
    <row r="221" spans="1:3" s="53" customFormat="1" x14ac:dyDescent="0.2">
      <c r="A221" s="26"/>
      <c r="B221" s="26"/>
      <c r="C221" s="100"/>
    </row>
    <row r="222" spans="1:3" s="53" customFormat="1" ht="14.25" x14ac:dyDescent="0.2">
      <c r="A222" s="168" t="s">
        <v>4</v>
      </c>
      <c r="B222" s="168"/>
      <c r="C222" s="168"/>
    </row>
    <row r="223" spans="1:3" s="53" customFormat="1" x14ac:dyDescent="0.2">
      <c r="A223" s="26"/>
      <c r="B223" s="26"/>
      <c r="C223" s="100"/>
    </row>
    <row r="224" spans="1:3" s="53" customFormat="1" ht="54" x14ac:dyDescent="0.2">
      <c r="A224" s="26" t="s">
        <v>5</v>
      </c>
      <c r="B224" s="101" t="s">
        <v>300</v>
      </c>
      <c r="C224" s="99" t="s">
        <v>44</v>
      </c>
    </row>
    <row r="225" spans="1:3" s="53" customFormat="1" x14ac:dyDescent="0.2">
      <c r="A225" s="26" t="s">
        <v>6</v>
      </c>
      <c r="B225" s="101" t="s">
        <v>214</v>
      </c>
      <c r="C225" s="99" t="s">
        <v>0</v>
      </c>
    </row>
    <row r="226" spans="1:3" s="53" customFormat="1" ht="27" x14ac:dyDescent="0.2">
      <c r="A226" s="26" t="s">
        <v>7</v>
      </c>
      <c r="B226" s="101" t="s">
        <v>302</v>
      </c>
      <c r="C226" s="100"/>
    </row>
    <row r="227" spans="1:3" s="53" customFormat="1" ht="40.5" x14ac:dyDescent="0.2">
      <c r="A227" s="26" t="s">
        <v>8</v>
      </c>
      <c r="B227" s="101" t="s">
        <v>303</v>
      </c>
      <c r="C227" s="100"/>
    </row>
    <row r="228" spans="1:3" s="53" customFormat="1" x14ac:dyDescent="0.2">
      <c r="A228" s="26" t="s">
        <v>215</v>
      </c>
      <c r="B228" s="101" t="s">
        <v>216</v>
      </c>
      <c r="C228" s="100"/>
    </row>
    <row r="229" spans="1:3" s="53" customFormat="1" ht="27" x14ac:dyDescent="0.2">
      <c r="A229" s="26" t="s">
        <v>217</v>
      </c>
      <c r="B229" s="101" t="s">
        <v>221</v>
      </c>
      <c r="C229" s="100"/>
    </row>
    <row r="230" spans="1:3" s="53" customFormat="1" x14ac:dyDescent="0.2">
      <c r="A230" s="165" t="s">
        <v>9</v>
      </c>
      <c r="B230" s="165"/>
      <c r="C230" s="100"/>
    </row>
    <row r="231" spans="1:3" s="53" customFormat="1" x14ac:dyDescent="0.2">
      <c r="A231" s="166" t="s">
        <v>304</v>
      </c>
      <c r="B231" s="166"/>
      <c r="C231" s="102"/>
    </row>
    <row r="232" spans="1:3" s="53" customFormat="1" x14ac:dyDescent="0.2">
      <c r="A232" s="166" t="s">
        <v>305</v>
      </c>
      <c r="B232" s="166"/>
      <c r="C232" s="102"/>
    </row>
    <row r="233" spans="1:3" s="53" customFormat="1" x14ac:dyDescent="0.2">
      <c r="A233" s="166" t="s">
        <v>306</v>
      </c>
      <c r="B233" s="166"/>
      <c r="C233" s="102"/>
    </row>
    <row r="234" spans="1:3" s="53" customFormat="1" x14ac:dyDescent="0.2">
      <c r="A234" s="166" t="s">
        <v>307</v>
      </c>
      <c r="B234" s="166"/>
      <c r="C234" s="102"/>
    </row>
    <row r="235" spans="1:3" s="53" customFormat="1" x14ac:dyDescent="0.2">
      <c r="A235" s="167" t="s">
        <v>218</v>
      </c>
      <c r="B235" s="167"/>
      <c r="C235" s="102">
        <v>-3600</v>
      </c>
    </row>
    <row r="236" spans="1:3" s="53" customFormat="1" x14ac:dyDescent="0.2">
      <c r="A236" s="26"/>
      <c r="B236" s="26"/>
      <c r="C236" s="100"/>
    </row>
    <row r="237" spans="1:3" s="53" customFormat="1" x14ac:dyDescent="0.2">
      <c r="A237" s="26"/>
      <c r="B237" s="26"/>
      <c r="C237" s="100"/>
    </row>
    <row r="238" spans="1:3" s="53" customFormat="1" ht="54" x14ac:dyDescent="0.2">
      <c r="A238" s="26" t="s">
        <v>5</v>
      </c>
      <c r="B238" s="101" t="s">
        <v>300</v>
      </c>
      <c r="C238" s="99" t="s">
        <v>44</v>
      </c>
    </row>
    <row r="239" spans="1:3" s="53" customFormat="1" x14ac:dyDescent="0.2">
      <c r="A239" s="26" t="s">
        <v>6</v>
      </c>
      <c r="B239" s="101" t="s">
        <v>220</v>
      </c>
      <c r="C239" s="99" t="s">
        <v>0</v>
      </c>
    </row>
    <row r="240" spans="1:3" s="53" customFormat="1" ht="27" x14ac:dyDescent="0.2">
      <c r="A240" s="26" t="s">
        <v>7</v>
      </c>
      <c r="B240" s="101" t="s">
        <v>308</v>
      </c>
      <c r="C240" s="100"/>
    </row>
    <row r="241" spans="1:3" s="53" customFormat="1" ht="40.5" x14ac:dyDescent="0.2">
      <c r="A241" s="26" t="s">
        <v>8</v>
      </c>
      <c r="B241" s="101" t="s">
        <v>309</v>
      </c>
      <c r="C241" s="100"/>
    </row>
    <row r="242" spans="1:3" s="53" customFormat="1" x14ac:dyDescent="0.2">
      <c r="A242" s="26" t="s">
        <v>215</v>
      </c>
      <c r="B242" s="101" t="s">
        <v>216</v>
      </c>
      <c r="C242" s="100"/>
    </row>
    <row r="243" spans="1:3" s="53" customFormat="1" ht="27" x14ac:dyDescent="0.2">
      <c r="A243" s="26" t="s">
        <v>217</v>
      </c>
      <c r="B243" s="101" t="s">
        <v>221</v>
      </c>
      <c r="C243" s="100"/>
    </row>
    <row r="244" spans="1:3" s="53" customFormat="1" x14ac:dyDescent="0.2">
      <c r="A244" s="165" t="s">
        <v>9</v>
      </c>
      <c r="B244" s="165"/>
      <c r="C244" s="100"/>
    </row>
    <row r="245" spans="1:3" s="53" customFormat="1" x14ac:dyDescent="0.2">
      <c r="A245" s="166" t="s">
        <v>310</v>
      </c>
      <c r="B245" s="166"/>
      <c r="C245" s="102">
        <v>-257</v>
      </c>
    </row>
    <row r="246" spans="1:3" s="53" customFormat="1" x14ac:dyDescent="0.2">
      <c r="A246" s="167" t="s">
        <v>218</v>
      </c>
      <c r="B246" s="167"/>
      <c r="C246" s="102">
        <v>-30000</v>
      </c>
    </row>
    <row r="247" spans="1:3" s="53" customFormat="1" x14ac:dyDescent="0.2">
      <c r="A247" s="26"/>
      <c r="B247" s="26"/>
      <c r="C247" s="100"/>
    </row>
  </sheetData>
  <mergeCells count="99">
    <mergeCell ref="B8:C8"/>
    <mergeCell ref="A4:C4"/>
    <mergeCell ref="A1:C1"/>
    <mergeCell ref="A2:C2"/>
    <mergeCell ref="A3:C3"/>
    <mergeCell ref="B7:C7"/>
    <mergeCell ref="A5:B5"/>
    <mergeCell ref="A15:B15"/>
    <mergeCell ref="A16:B16"/>
    <mergeCell ref="A17:B17"/>
    <mergeCell ref="A18:B18"/>
    <mergeCell ref="A19:B19"/>
    <mergeCell ref="B26:C26"/>
    <mergeCell ref="A28:C28"/>
    <mergeCell ref="B25:C25"/>
    <mergeCell ref="A20:B20"/>
    <mergeCell ref="A21:B21"/>
    <mergeCell ref="A22:B22"/>
    <mergeCell ref="B41:C41"/>
    <mergeCell ref="B42:C42"/>
    <mergeCell ref="A36:B36"/>
    <mergeCell ref="A37:B37"/>
    <mergeCell ref="A38:B38"/>
    <mergeCell ref="A39:B39"/>
    <mergeCell ref="A55:B55"/>
    <mergeCell ref="A56:B56"/>
    <mergeCell ref="A64:B64"/>
    <mergeCell ref="A65:B65"/>
    <mergeCell ref="A44:C44"/>
    <mergeCell ref="A52:B52"/>
    <mergeCell ref="A53:B53"/>
    <mergeCell ref="A54:B54"/>
    <mergeCell ref="A77:B77"/>
    <mergeCell ref="A85:B85"/>
    <mergeCell ref="A86:B86"/>
    <mergeCell ref="A87:B87"/>
    <mergeCell ref="A66:B66"/>
    <mergeCell ref="A67:B67"/>
    <mergeCell ref="A75:B75"/>
    <mergeCell ref="A76:B76"/>
    <mergeCell ref="A99:B99"/>
    <mergeCell ref="B102:C102"/>
    <mergeCell ref="B103:C103"/>
    <mergeCell ref="A105:C105"/>
    <mergeCell ref="A88:B88"/>
    <mergeCell ref="A89:B89"/>
    <mergeCell ref="A97:B97"/>
    <mergeCell ref="A98:B98"/>
    <mergeCell ref="A113:B113"/>
    <mergeCell ref="A114:B114"/>
    <mergeCell ref="A115:B115"/>
    <mergeCell ref="A116:B116"/>
    <mergeCell ref="A117:B117"/>
    <mergeCell ref="A133:B133"/>
    <mergeCell ref="A134:B134"/>
    <mergeCell ref="A135:B135"/>
    <mergeCell ref="A118:B118"/>
    <mergeCell ref="A119:B119"/>
    <mergeCell ref="B122:C122"/>
    <mergeCell ref="B123:C123"/>
    <mergeCell ref="A125:C125"/>
    <mergeCell ref="A164:B164"/>
    <mergeCell ref="A165:B165"/>
    <mergeCell ref="A154:B154"/>
    <mergeCell ref="A155:B155"/>
    <mergeCell ref="A143:B143"/>
    <mergeCell ref="A144:B144"/>
    <mergeCell ref="A145:B145"/>
    <mergeCell ref="A153:B153"/>
    <mergeCell ref="A166:B166"/>
    <mergeCell ref="A167:B167"/>
    <mergeCell ref="B170:C170"/>
    <mergeCell ref="B171:C171"/>
    <mergeCell ref="A173:C173"/>
    <mergeCell ref="A193:B193"/>
    <mergeCell ref="A194:B194"/>
    <mergeCell ref="A192:B192"/>
    <mergeCell ref="A181:B181"/>
    <mergeCell ref="A182:B182"/>
    <mergeCell ref="A183:B183"/>
    <mergeCell ref="A204:B204"/>
    <mergeCell ref="A205:B205"/>
    <mergeCell ref="A213:B213"/>
    <mergeCell ref="A214:B214"/>
    <mergeCell ref="A203:B203"/>
    <mergeCell ref="A230:B230"/>
    <mergeCell ref="A231:B231"/>
    <mergeCell ref="A232:B232"/>
    <mergeCell ref="A233:B233"/>
    <mergeCell ref="A215:B215"/>
    <mergeCell ref="A216:B216"/>
    <mergeCell ref="B219:C219"/>
    <mergeCell ref="B220:C220"/>
    <mergeCell ref="A222:C222"/>
    <mergeCell ref="A244:B244"/>
    <mergeCell ref="A245:B245"/>
    <mergeCell ref="A246:B246"/>
    <mergeCell ref="A234:B234"/>
    <mergeCell ref="A235:B235"/>
  </mergeCells>
  <pageMargins left="0.15" right="0.04" top="0.24" bottom="0.23622047244094491" header="0.31496062992125984" footer="0.17"/>
  <pageSetup paperSize="9" scale="8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47"/>
  <sheetViews>
    <sheetView workbookViewId="0">
      <selection activeCell="I23" sqref="I18:I23"/>
    </sheetView>
  </sheetViews>
  <sheetFormatPr defaultColWidth="9.140625" defaultRowHeight="13.5" x14ac:dyDescent="0.2"/>
  <cols>
    <col min="1" max="1" width="49.28515625" style="13" customWidth="1"/>
    <col min="2" max="2" width="59.7109375" style="13" customWidth="1"/>
    <col min="3" max="3" width="27.42578125" style="98" customWidth="1"/>
    <col min="4" max="16384" width="9.140625" style="13"/>
  </cols>
  <sheetData>
    <row r="1" spans="1:3" s="15" customFormat="1" ht="15" customHeight="1" x14ac:dyDescent="0.2">
      <c r="A1" s="154" t="s">
        <v>46</v>
      </c>
      <c r="B1" s="155"/>
      <c r="C1" s="156"/>
    </row>
    <row r="2" spans="1:3" s="15" customFormat="1" ht="15" customHeight="1" x14ac:dyDescent="0.2">
      <c r="A2" s="134" t="s">
        <v>50</v>
      </c>
      <c r="B2" s="135"/>
      <c r="C2" s="136"/>
    </row>
    <row r="3" spans="1:3" s="15" customFormat="1" ht="15" customHeight="1" x14ac:dyDescent="0.2">
      <c r="A3" s="137" t="s">
        <v>10</v>
      </c>
      <c r="B3" s="138"/>
      <c r="C3" s="139"/>
    </row>
    <row r="4" spans="1:3" s="9" customFormat="1" ht="45.6" customHeight="1" x14ac:dyDescent="0.2">
      <c r="A4" s="182" t="s">
        <v>54</v>
      </c>
      <c r="B4" s="183"/>
      <c r="C4" s="184"/>
    </row>
    <row r="5" spans="1:3" s="9" customFormat="1" ht="14.25" customHeight="1" x14ac:dyDescent="0.2">
      <c r="A5" s="10" t="s">
        <v>22</v>
      </c>
      <c r="B5" s="11"/>
      <c r="C5" s="12"/>
    </row>
    <row r="6" spans="1:3" s="9" customFormat="1" ht="14.25" customHeight="1" x14ac:dyDescent="0.2">
      <c r="A6" s="10"/>
      <c r="B6" s="11"/>
      <c r="C6" s="12"/>
    </row>
    <row r="7" spans="1:3" ht="14.25" x14ac:dyDescent="0.2">
      <c r="A7" s="95" t="s">
        <v>19</v>
      </c>
      <c r="B7" s="179" t="s">
        <v>3</v>
      </c>
      <c r="C7" s="179"/>
    </row>
    <row r="8" spans="1:3" s="53" customFormat="1" ht="14.25" x14ac:dyDescent="0.2">
      <c r="A8" s="27" t="s">
        <v>213</v>
      </c>
      <c r="B8" s="175" t="s">
        <v>3</v>
      </c>
      <c r="C8" s="176"/>
    </row>
    <row r="9" spans="1:3" s="53" customFormat="1" ht="81" x14ac:dyDescent="0.2">
      <c r="A9" s="28" t="s">
        <v>5</v>
      </c>
      <c r="B9" s="103" t="s">
        <v>226</v>
      </c>
      <c r="C9" s="99" t="s">
        <v>311</v>
      </c>
    </row>
    <row r="10" spans="1:3" s="53" customFormat="1" x14ac:dyDescent="0.2">
      <c r="A10" s="28" t="s">
        <v>6</v>
      </c>
      <c r="B10" s="103" t="s">
        <v>214</v>
      </c>
      <c r="C10" s="99" t="s">
        <v>0</v>
      </c>
    </row>
    <row r="11" spans="1:3" s="53" customFormat="1" ht="27" x14ac:dyDescent="0.2">
      <c r="A11" s="28" t="s">
        <v>7</v>
      </c>
      <c r="B11" s="103" t="s">
        <v>227</v>
      </c>
      <c r="C11" s="100"/>
    </row>
    <row r="12" spans="1:3" s="53" customFormat="1" ht="27" x14ac:dyDescent="0.2">
      <c r="A12" s="28" t="s">
        <v>8</v>
      </c>
      <c r="B12" s="103" t="s">
        <v>227</v>
      </c>
      <c r="C12" s="100"/>
    </row>
    <row r="13" spans="1:3" s="53" customFormat="1" x14ac:dyDescent="0.2">
      <c r="A13" s="28" t="s">
        <v>215</v>
      </c>
      <c r="B13" s="103" t="s">
        <v>216</v>
      </c>
      <c r="C13" s="100"/>
    </row>
    <row r="14" spans="1:3" s="53" customFormat="1" ht="27" x14ac:dyDescent="0.2">
      <c r="A14" s="28" t="s">
        <v>217</v>
      </c>
      <c r="B14" s="103" t="s">
        <v>221</v>
      </c>
      <c r="C14" s="100"/>
    </row>
    <row r="15" spans="1:3" s="53" customFormat="1" x14ac:dyDescent="0.2">
      <c r="A15" s="173" t="s">
        <v>9</v>
      </c>
      <c r="B15" s="174"/>
      <c r="C15" s="100"/>
    </row>
    <row r="16" spans="1:3" s="53" customFormat="1" ht="12.75" customHeight="1" x14ac:dyDescent="0.2">
      <c r="A16" s="169" t="s">
        <v>228</v>
      </c>
      <c r="B16" s="170"/>
      <c r="C16" s="105">
        <v>171896</v>
      </c>
    </row>
    <row r="17" spans="1:3" s="53" customFormat="1" ht="12.75" customHeight="1" x14ac:dyDescent="0.2">
      <c r="A17" s="169" t="s">
        <v>229</v>
      </c>
      <c r="B17" s="170"/>
      <c r="C17" s="105">
        <v>155126</v>
      </c>
    </row>
    <row r="18" spans="1:3" s="53" customFormat="1" ht="12.75" customHeight="1" x14ac:dyDescent="0.2">
      <c r="A18" s="169" t="s">
        <v>230</v>
      </c>
      <c r="B18" s="170"/>
      <c r="C18" s="105">
        <v>21370</v>
      </c>
    </row>
    <row r="19" spans="1:3" s="53" customFormat="1" ht="12.75" customHeight="1" x14ac:dyDescent="0.2">
      <c r="A19" s="169" t="s">
        <v>231</v>
      </c>
      <c r="B19" s="170"/>
      <c r="C19" s="102"/>
    </row>
    <row r="20" spans="1:3" s="53" customFormat="1" ht="12.75" customHeight="1" x14ac:dyDescent="0.2">
      <c r="A20" s="169" t="s">
        <v>232</v>
      </c>
      <c r="B20" s="170"/>
      <c r="C20" s="102"/>
    </row>
    <row r="21" spans="1:3" s="53" customFormat="1" ht="12.75" customHeight="1" x14ac:dyDescent="0.2">
      <c r="A21" s="169" t="s">
        <v>233</v>
      </c>
      <c r="B21" s="170"/>
      <c r="C21" s="102"/>
    </row>
    <row r="22" spans="1:3" s="53" customFormat="1" x14ac:dyDescent="0.2">
      <c r="A22" s="171" t="s">
        <v>218</v>
      </c>
      <c r="B22" s="172"/>
      <c r="C22" s="102">
        <v>-54000</v>
      </c>
    </row>
    <row r="23" spans="1:3" s="53" customFormat="1" x14ac:dyDescent="0.2">
      <c r="A23" s="28"/>
      <c r="B23" s="28"/>
      <c r="C23" s="100"/>
    </row>
    <row r="24" spans="1:3" s="53" customFormat="1" x14ac:dyDescent="0.2">
      <c r="A24" s="28"/>
      <c r="B24" s="28"/>
      <c r="C24" s="100"/>
    </row>
    <row r="25" spans="1:3" s="53" customFormat="1" ht="14.25" x14ac:dyDescent="0.2">
      <c r="A25" s="27" t="s">
        <v>213</v>
      </c>
      <c r="B25" s="168" t="s">
        <v>3</v>
      </c>
      <c r="C25" s="168"/>
    </row>
    <row r="26" spans="1:3" s="53" customFormat="1" x14ac:dyDescent="0.2">
      <c r="A26" s="103" t="s">
        <v>235</v>
      </c>
      <c r="B26" s="166" t="s">
        <v>236</v>
      </c>
      <c r="C26" s="166"/>
    </row>
    <row r="27" spans="1:3" s="53" customFormat="1" x14ac:dyDescent="0.2">
      <c r="A27" s="28"/>
      <c r="B27" s="28"/>
      <c r="C27" s="100"/>
    </row>
    <row r="28" spans="1:3" s="53" customFormat="1" ht="14.25" x14ac:dyDescent="0.2">
      <c r="A28" s="168" t="s">
        <v>4</v>
      </c>
      <c r="B28" s="168"/>
      <c r="C28" s="168"/>
    </row>
    <row r="29" spans="1:3" s="53" customFormat="1" x14ac:dyDescent="0.2">
      <c r="A29" s="28"/>
      <c r="B29" s="28"/>
      <c r="C29" s="100"/>
    </row>
    <row r="30" spans="1:3" s="53" customFormat="1" ht="54" x14ac:dyDescent="0.2">
      <c r="A30" s="28" t="s">
        <v>5</v>
      </c>
      <c r="B30" s="103" t="s">
        <v>235</v>
      </c>
      <c r="C30" s="99" t="s">
        <v>44</v>
      </c>
    </row>
    <row r="31" spans="1:3" s="53" customFormat="1" x14ac:dyDescent="0.2">
      <c r="A31" s="28" t="s">
        <v>6</v>
      </c>
      <c r="B31" s="103" t="s">
        <v>219</v>
      </c>
      <c r="C31" s="99" t="s">
        <v>0</v>
      </c>
    </row>
    <row r="32" spans="1:3" s="53" customFormat="1" x14ac:dyDescent="0.2">
      <c r="A32" s="28" t="s">
        <v>7</v>
      </c>
      <c r="B32" s="103" t="s">
        <v>237</v>
      </c>
      <c r="C32" s="100"/>
    </row>
    <row r="33" spans="1:3" s="53" customFormat="1" ht="40.5" x14ac:dyDescent="0.2">
      <c r="A33" s="28" t="s">
        <v>8</v>
      </c>
      <c r="B33" s="103" t="s">
        <v>238</v>
      </c>
      <c r="C33" s="100"/>
    </row>
    <row r="34" spans="1:3" s="53" customFormat="1" x14ac:dyDescent="0.2">
      <c r="A34" s="28" t="s">
        <v>215</v>
      </c>
      <c r="B34" s="103" t="s">
        <v>216</v>
      </c>
      <c r="C34" s="100"/>
    </row>
    <row r="35" spans="1:3" s="53" customFormat="1" ht="27" x14ac:dyDescent="0.2">
      <c r="A35" s="28" t="s">
        <v>217</v>
      </c>
      <c r="B35" s="103" t="s">
        <v>221</v>
      </c>
      <c r="C35" s="100"/>
    </row>
    <row r="36" spans="1:3" s="53" customFormat="1" x14ac:dyDescent="0.2">
      <c r="A36" s="165" t="s">
        <v>9</v>
      </c>
      <c r="B36" s="165"/>
      <c r="C36" s="100"/>
    </row>
    <row r="37" spans="1:3" s="53" customFormat="1" x14ac:dyDescent="0.2">
      <c r="A37" s="166" t="s">
        <v>239</v>
      </c>
      <c r="B37" s="166"/>
      <c r="C37" s="102">
        <v>-204</v>
      </c>
    </row>
    <row r="38" spans="1:3" s="53" customFormat="1" x14ac:dyDescent="0.2">
      <c r="A38" s="166" t="s">
        <v>240</v>
      </c>
      <c r="B38" s="166"/>
      <c r="C38" s="102">
        <v>-2223</v>
      </c>
    </row>
    <row r="39" spans="1:3" s="53" customFormat="1" x14ac:dyDescent="0.2">
      <c r="A39" s="167" t="s">
        <v>218</v>
      </c>
      <c r="B39" s="167"/>
      <c r="C39" s="102">
        <v>-25000</v>
      </c>
    </row>
    <row r="40" spans="1:3" s="53" customFormat="1" x14ac:dyDescent="0.2">
      <c r="A40" s="28"/>
      <c r="B40" s="28"/>
      <c r="C40" s="100"/>
    </row>
    <row r="41" spans="1:3" s="53" customFormat="1" ht="14.25" x14ac:dyDescent="0.2">
      <c r="A41" s="27" t="s">
        <v>213</v>
      </c>
      <c r="B41" s="168" t="s">
        <v>3</v>
      </c>
      <c r="C41" s="168"/>
    </row>
    <row r="42" spans="1:3" s="53" customFormat="1" x14ac:dyDescent="0.2">
      <c r="A42" s="103" t="s">
        <v>241</v>
      </c>
      <c r="B42" s="166" t="s">
        <v>242</v>
      </c>
      <c r="C42" s="166"/>
    </row>
    <row r="43" spans="1:3" s="53" customFormat="1" x14ac:dyDescent="0.2">
      <c r="A43" s="28"/>
      <c r="B43" s="28"/>
      <c r="C43" s="100"/>
    </row>
    <row r="44" spans="1:3" s="53" customFormat="1" ht="14.25" x14ac:dyDescent="0.2">
      <c r="A44" s="168" t="s">
        <v>4</v>
      </c>
      <c r="B44" s="168"/>
      <c r="C44" s="168"/>
    </row>
    <row r="45" spans="1:3" s="53" customFormat="1" x14ac:dyDescent="0.2">
      <c r="A45" s="28"/>
      <c r="B45" s="28"/>
      <c r="C45" s="100"/>
    </row>
    <row r="46" spans="1:3" s="53" customFormat="1" ht="54" x14ac:dyDescent="0.2">
      <c r="A46" s="28" t="s">
        <v>5</v>
      </c>
      <c r="B46" s="103" t="s">
        <v>241</v>
      </c>
      <c r="C46" s="99" t="s">
        <v>44</v>
      </c>
    </row>
    <row r="47" spans="1:3" s="53" customFormat="1" x14ac:dyDescent="0.2">
      <c r="A47" s="28" t="s">
        <v>6</v>
      </c>
      <c r="B47" s="103" t="s">
        <v>214</v>
      </c>
      <c r="C47" s="99" t="s">
        <v>0</v>
      </c>
    </row>
    <row r="48" spans="1:3" s="53" customFormat="1" x14ac:dyDescent="0.2">
      <c r="A48" s="28" t="s">
        <v>7</v>
      </c>
      <c r="B48" s="103" t="s">
        <v>243</v>
      </c>
      <c r="C48" s="100"/>
    </row>
    <row r="49" spans="1:3" s="53" customFormat="1" ht="40.5" x14ac:dyDescent="0.2">
      <c r="A49" s="28" t="s">
        <v>8</v>
      </c>
      <c r="B49" s="103" t="s">
        <v>244</v>
      </c>
      <c r="C49" s="100"/>
    </row>
    <row r="50" spans="1:3" s="53" customFormat="1" x14ac:dyDescent="0.2">
      <c r="A50" s="28" t="s">
        <v>215</v>
      </c>
      <c r="B50" s="103" t="s">
        <v>216</v>
      </c>
      <c r="C50" s="100"/>
    </row>
    <row r="51" spans="1:3" s="53" customFormat="1" ht="27" x14ac:dyDescent="0.2">
      <c r="A51" s="28" t="s">
        <v>217</v>
      </c>
      <c r="B51" s="103" t="s">
        <v>221</v>
      </c>
      <c r="C51" s="100"/>
    </row>
    <row r="52" spans="1:3" s="53" customFormat="1" x14ac:dyDescent="0.2">
      <c r="A52" s="165" t="s">
        <v>9</v>
      </c>
      <c r="B52" s="165"/>
      <c r="C52" s="100"/>
    </row>
    <row r="53" spans="1:3" s="53" customFormat="1" x14ac:dyDescent="0.2">
      <c r="A53" s="166" t="s">
        <v>245</v>
      </c>
      <c r="B53" s="166"/>
      <c r="C53" s="102">
        <v>-2974</v>
      </c>
    </row>
    <row r="54" spans="1:3" s="53" customFormat="1" x14ac:dyDescent="0.2">
      <c r="A54" s="166" t="s">
        <v>246</v>
      </c>
      <c r="B54" s="166"/>
      <c r="C54" s="102">
        <v>-2856</v>
      </c>
    </row>
    <row r="55" spans="1:3" s="53" customFormat="1" x14ac:dyDescent="0.2">
      <c r="A55" s="166" t="s">
        <v>247</v>
      </c>
      <c r="B55" s="166"/>
      <c r="C55" s="102">
        <v>-118</v>
      </c>
    </row>
    <row r="56" spans="1:3" s="53" customFormat="1" x14ac:dyDescent="0.2">
      <c r="A56" s="167" t="s">
        <v>218</v>
      </c>
      <c r="B56" s="167"/>
      <c r="C56" s="102">
        <v>-225000</v>
      </c>
    </row>
    <row r="57" spans="1:3" s="53" customFormat="1" x14ac:dyDescent="0.2">
      <c r="A57" s="28"/>
      <c r="B57" s="28"/>
      <c r="C57" s="100"/>
    </row>
    <row r="58" spans="1:3" s="53" customFormat="1" ht="54" x14ac:dyDescent="0.2">
      <c r="A58" s="28" t="s">
        <v>5</v>
      </c>
      <c r="B58" s="103" t="s">
        <v>241</v>
      </c>
      <c r="C58" s="99" t="s">
        <v>312</v>
      </c>
    </row>
    <row r="59" spans="1:3" s="53" customFormat="1" x14ac:dyDescent="0.2">
      <c r="A59" s="28" t="s">
        <v>6</v>
      </c>
      <c r="B59" s="103" t="s">
        <v>220</v>
      </c>
      <c r="C59" s="99" t="s">
        <v>0</v>
      </c>
    </row>
    <row r="60" spans="1:3" s="53" customFormat="1" x14ac:dyDescent="0.2">
      <c r="A60" s="28" t="s">
        <v>7</v>
      </c>
      <c r="B60" s="103" t="s">
        <v>248</v>
      </c>
      <c r="C60" s="100"/>
    </row>
    <row r="61" spans="1:3" s="53" customFormat="1" ht="40.5" x14ac:dyDescent="0.2">
      <c r="A61" s="28" t="s">
        <v>8</v>
      </c>
      <c r="B61" s="103" t="s">
        <v>249</v>
      </c>
      <c r="C61" s="100"/>
    </row>
    <row r="62" spans="1:3" s="53" customFormat="1" x14ac:dyDescent="0.2">
      <c r="A62" s="28" t="s">
        <v>215</v>
      </c>
      <c r="B62" s="103" t="s">
        <v>216</v>
      </c>
      <c r="C62" s="100"/>
    </row>
    <row r="63" spans="1:3" s="53" customFormat="1" ht="27" x14ac:dyDescent="0.2">
      <c r="A63" s="28" t="s">
        <v>217</v>
      </c>
      <c r="B63" s="103" t="s">
        <v>221</v>
      </c>
      <c r="C63" s="100"/>
    </row>
    <row r="64" spans="1:3" s="53" customFormat="1" x14ac:dyDescent="0.2">
      <c r="A64" s="165" t="s">
        <v>9</v>
      </c>
      <c r="B64" s="165"/>
      <c r="C64" s="100"/>
    </row>
    <row r="65" spans="1:3" s="53" customFormat="1" x14ac:dyDescent="0.2">
      <c r="A65" s="166" t="s">
        <v>250</v>
      </c>
      <c r="B65" s="166"/>
      <c r="C65" s="105">
        <v>1531</v>
      </c>
    </row>
    <row r="66" spans="1:3" s="53" customFormat="1" x14ac:dyDescent="0.2">
      <c r="A66" s="166" t="s">
        <v>251</v>
      </c>
      <c r="B66" s="166"/>
      <c r="C66" s="105">
        <v>154</v>
      </c>
    </row>
    <row r="67" spans="1:3" s="53" customFormat="1" x14ac:dyDescent="0.2">
      <c r="A67" s="167" t="s">
        <v>218</v>
      </c>
      <c r="B67" s="167"/>
      <c r="C67" s="102">
        <v>100000</v>
      </c>
    </row>
    <row r="68" spans="1:3" s="53" customFormat="1" x14ac:dyDescent="0.2">
      <c r="A68" s="28"/>
      <c r="B68" s="28"/>
      <c r="C68" s="100"/>
    </row>
    <row r="69" spans="1:3" s="53" customFormat="1" ht="54" x14ac:dyDescent="0.2">
      <c r="A69" s="28" t="s">
        <v>5</v>
      </c>
      <c r="B69" s="103" t="s">
        <v>241</v>
      </c>
      <c r="C69" s="99" t="s">
        <v>312</v>
      </c>
    </row>
    <row r="70" spans="1:3" s="53" customFormat="1" x14ac:dyDescent="0.2">
      <c r="A70" s="28" t="s">
        <v>6</v>
      </c>
      <c r="B70" s="103" t="s">
        <v>223</v>
      </c>
      <c r="C70" s="99" t="s">
        <v>0</v>
      </c>
    </row>
    <row r="71" spans="1:3" s="53" customFormat="1" ht="40.5" x14ac:dyDescent="0.2">
      <c r="A71" s="28" t="s">
        <v>7</v>
      </c>
      <c r="B71" s="103" t="s">
        <v>252</v>
      </c>
      <c r="C71" s="100"/>
    </row>
    <row r="72" spans="1:3" s="53" customFormat="1" ht="54" x14ac:dyDescent="0.2">
      <c r="A72" s="28" t="s">
        <v>8</v>
      </c>
      <c r="B72" s="103" t="s">
        <v>253</v>
      </c>
      <c r="C72" s="100"/>
    </row>
    <row r="73" spans="1:3" s="53" customFormat="1" x14ac:dyDescent="0.2">
      <c r="A73" s="28" t="s">
        <v>215</v>
      </c>
      <c r="B73" s="103" t="s">
        <v>216</v>
      </c>
      <c r="C73" s="100"/>
    </row>
    <row r="74" spans="1:3" s="53" customFormat="1" ht="27" x14ac:dyDescent="0.2">
      <c r="A74" s="28" t="s">
        <v>217</v>
      </c>
      <c r="B74" s="103" t="s">
        <v>221</v>
      </c>
      <c r="C74" s="100"/>
    </row>
    <row r="75" spans="1:3" s="53" customFormat="1" x14ac:dyDescent="0.2">
      <c r="A75" s="165" t="s">
        <v>9</v>
      </c>
      <c r="B75" s="165"/>
      <c r="C75" s="100"/>
    </row>
    <row r="76" spans="1:3" s="53" customFormat="1" x14ac:dyDescent="0.2">
      <c r="A76" s="166" t="s">
        <v>254</v>
      </c>
      <c r="B76" s="166"/>
      <c r="C76" s="102">
        <v>4220</v>
      </c>
    </row>
    <row r="77" spans="1:3" s="53" customFormat="1" x14ac:dyDescent="0.2">
      <c r="A77" s="167" t="s">
        <v>218</v>
      </c>
      <c r="B77" s="167"/>
      <c r="C77" s="102">
        <v>14000</v>
      </c>
    </row>
    <row r="78" spans="1:3" s="53" customFormat="1" x14ac:dyDescent="0.2">
      <c r="A78" s="28"/>
      <c r="B78" s="28"/>
      <c r="C78" s="100"/>
    </row>
    <row r="79" spans="1:3" s="53" customFormat="1" ht="54" x14ac:dyDescent="0.2">
      <c r="A79" s="28" t="s">
        <v>5</v>
      </c>
      <c r="B79" s="103" t="s">
        <v>241</v>
      </c>
      <c r="C79" s="99" t="s">
        <v>44</v>
      </c>
    </row>
    <row r="80" spans="1:3" s="53" customFormat="1" x14ac:dyDescent="0.2">
      <c r="A80" s="28" t="s">
        <v>6</v>
      </c>
      <c r="B80" s="103" t="s">
        <v>224</v>
      </c>
      <c r="C80" s="99" t="s">
        <v>0</v>
      </c>
    </row>
    <row r="81" spans="1:3" s="53" customFormat="1" ht="40.5" x14ac:dyDescent="0.2">
      <c r="A81" s="28" t="s">
        <v>7</v>
      </c>
      <c r="B81" s="103" t="s">
        <v>255</v>
      </c>
      <c r="C81" s="100"/>
    </row>
    <row r="82" spans="1:3" s="53" customFormat="1" ht="54" x14ac:dyDescent="0.2">
      <c r="A82" s="28" t="s">
        <v>8</v>
      </c>
      <c r="B82" s="103" t="s">
        <v>256</v>
      </c>
      <c r="C82" s="100"/>
    </row>
    <row r="83" spans="1:3" s="53" customFormat="1" x14ac:dyDescent="0.2">
      <c r="A83" s="28" t="s">
        <v>215</v>
      </c>
      <c r="B83" s="103" t="s">
        <v>216</v>
      </c>
      <c r="C83" s="100"/>
    </row>
    <row r="84" spans="1:3" s="53" customFormat="1" ht="27" x14ac:dyDescent="0.2">
      <c r="A84" s="28" t="s">
        <v>217</v>
      </c>
      <c r="B84" s="103" t="s">
        <v>221</v>
      </c>
      <c r="C84" s="100"/>
    </row>
    <row r="85" spans="1:3" s="53" customFormat="1" x14ac:dyDescent="0.2">
      <c r="A85" s="165" t="s">
        <v>9</v>
      </c>
      <c r="B85" s="165"/>
      <c r="C85" s="100"/>
    </row>
    <row r="86" spans="1:3" s="53" customFormat="1" x14ac:dyDescent="0.2">
      <c r="A86" s="166" t="s">
        <v>257</v>
      </c>
      <c r="B86" s="166"/>
      <c r="C86" s="102">
        <v>-678</v>
      </c>
    </row>
    <row r="87" spans="1:3" s="53" customFormat="1" x14ac:dyDescent="0.2">
      <c r="A87" s="166" t="s">
        <v>258</v>
      </c>
      <c r="B87" s="166"/>
      <c r="C87" s="102">
        <v>0</v>
      </c>
    </row>
    <row r="88" spans="1:3" s="53" customFormat="1" x14ac:dyDescent="0.2">
      <c r="A88" s="166" t="s">
        <v>259</v>
      </c>
      <c r="B88" s="166"/>
      <c r="C88" s="102">
        <v>-120</v>
      </c>
    </row>
    <row r="89" spans="1:3" s="53" customFormat="1" x14ac:dyDescent="0.2">
      <c r="A89" s="167" t="s">
        <v>218</v>
      </c>
      <c r="B89" s="167"/>
      <c r="C89" s="102">
        <v>-170000</v>
      </c>
    </row>
    <row r="90" spans="1:3" s="53" customFormat="1" x14ac:dyDescent="0.2">
      <c r="A90" s="28"/>
      <c r="B90" s="28"/>
      <c r="C90" s="100"/>
    </row>
    <row r="91" spans="1:3" s="53" customFormat="1" ht="54" x14ac:dyDescent="0.2">
      <c r="A91" s="28" t="s">
        <v>5</v>
      </c>
      <c r="B91" s="103" t="s">
        <v>241</v>
      </c>
      <c r="C91" s="99" t="s">
        <v>312</v>
      </c>
    </row>
    <row r="92" spans="1:3" s="53" customFormat="1" x14ac:dyDescent="0.2">
      <c r="A92" s="28" t="s">
        <v>6</v>
      </c>
      <c r="B92" s="103" t="s">
        <v>225</v>
      </c>
      <c r="C92" s="99" t="s">
        <v>0</v>
      </c>
    </row>
    <row r="93" spans="1:3" s="53" customFormat="1" ht="54" x14ac:dyDescent="0.2">
      <c r="A93" s="28" t="s">
        <v>7</v>
      </c>
      <c r="B93" s="103" t="s">
        <v>260</v>
      </c>
      <c r="C93" s="100"/>
    </row>
    <row r="94" spans="1:3" s="53" customFormat="1" ht="40.5" x14ac:dyDescent="0.2">
      <c r="A94" s="28" t="s">
        <v>8</v>
      </c>
      <c r="B94" s="103" t="s">
        <v>261</v>
      </c>
      <c r="C94" s="100"/>
    </row>
    <row r="95" spans="1:3" s="53" customFormat="1" x14ac:dyDescent="0.2">
      <c r="A95" s="28" t="s">
        <v>215</v>
      </c>
      <c r="B95" s="103" t="s">
        <v>216</v>
      </c>
      <c r="C95" s="100"/>
    </row>
    <row r="96" spans="1:3" s="53" customFormat="1" ht="27" x14ac:dyDescent="0.2">
      <c r="A96" s="28" t="s">
        <v>217</v>
      </c>
      <c r="B96" s="103" t="s">
        <v>221</v>
      </c>
      <c r="C96" s="100"/>
    </row>
    <row r="97" spans="1:3" s="53" customFormat="1" x14ac:dyDescent="0.2">
      <c r="A97" s="165" t="s">
        <v>9</v>
      </c>
      <c r="B97" s="165"/>
      <c r="C97" s="100"/>
    </row>
    <row r="98" spans="1:3" s="53" customFormat="1" x14ac:dyDescent="0.2">
      <c r="A98" s="166" t="s">
        <v>234</v>
      </c>
      <c r="B98" s="166"/>
      <c r="C98" s="102">
        <v>0</v>
      </c>
    </row>
    <row r="99" spans="1:3" s="53" customFormat="1" x14ac:dyDescent="0.2">
      <c r="A99" s="167" t="s">
        <v>218</v>
      </c>
      <c r="B99" s="167"/>
      <c r="C99" s="102">
        <v>21000</v>
      </c>
    </row>
    <row r="100" spans="1:3" s="53" customFormat="1" x14ac:dyDescent="0.2">
      <c r="A100" s="28"/>
      <c r="B100" s="28"/>
      <c r="C100" s="100"/>
    </row>
    <row r="101" spans="1:3" s="53" customFormat="1" x14ac:dyDescent="0.2">
      <c r="A101" s="28"/>
      <c r="B101" s="28"/>
      <c r="C101" s="100"/>
    </row>
    <row r="102" spans="1:3" s="53" customFormat="1" ht="14.25" x14ac:dyDescent="0.2">
      <c r="A102" s="27" t="s">
        <v>213</v>
      </c>
      <c r="B102" s="168" t="s">
        <v>3</v>
      </c>
      <c r="C102" s="168"/>
    </row>
    <row r="103" spans="1:3" s="53" customFormat="1" x14ac:dyDescent="0.2">
      <c r="A103" s="103" t="s">
        <v>262</v>
      </c>
      <c r="B103" s="166" t="s">
        <v>263</v>
      </c>
      <c r="C103" s="166"/>
    </row>
    <row r="104" spans="1:3" s="53" customFormat="1" x14ac:dyDescent="0.2">
      <c r="A104" s="28"/>
      <c r="B104" s="28"/>
      <c r="C104" s="100"/>
    </row>
    <row r="105" spans="1:3" s="53" customFormat="1" ht="14.25" x14ac:dyDescent="0.2">
      <c r="A105" s="168" t="s">
        <v>4</v>
      </c>
      <c r="B105" s="168"/>
      <c r="C105" s="168"/>
    </row>
    <row r="106" spans="1:3" s="53" customFormat="1" x14ac:dyDescent="0.2">
      <c r="A106" s="28"/>
      <c r="B106" s="28"/>
      <c r="C106" s="100"/>
    </row>
    <row r="107" spans="1:3" s="53" customFormat="1" ht="54" x14ac:dyDescent="0.2">
      <c r="A107" s="28" t="s">
        <v>5</v>
      </c>
      <c r="B107" s="103" t="s">
        <v>262</v>
      </c>
      <c r="C107" s="99" t="s">
        <v>44</v>
      </c>
    </row>
    <row r="108" spans="1:3" s="53" customFormat="1" x14ac:dyDescent="0.2">
      <c r="A108" s="28" t="s">
        <v>6</v>
      </c>
      <c r="B108" s="103" t="s">
        <v>214</v>
      </c>
      <c r="C108" s="99" t="s">
        <v>0</v>
      </c>
    </row>
    <row r="109" spans="1:3" s="53" customFormat="1" x14ac:dyDescent="0.2">
      <c r="A109" s="28" t="s">
        <v>7</v>
      </c>
      <c r="B109" s="103" t="s">
        <v>264</v>
      </c>
      <c r="C109" s="100"/>
    </row>
    <row r="110" spans="1:3" s="53" customFormat="1" x14ac:dyDescent="0.2">
      <c r="A110" s="28" t="s">
        <v>8</v>
      </c>
      <c r="B110" s="103" t="s">
        <v>265</v>
      </c>
      <c r="C110" s="100"/>
    </row>
    <row r="111" spans="1:3" s="53" customFormat="1" x14ac:dyDescent="0.2">
      <c r="A111" s="28" t="s">
        <v>215</v>
      </c>
      <c r="B111" s="103" t="s">
        <v>216</v>
      </c>
      <c r="C111" s="100"/>
    </row>
    <row r="112" spans="1:3" s="53" customFormat="1" ht="27" x14ac:dyDescent="0.2">
      <c r="A112" s="28" t="s">
        <v>217</v>
      </c>
      <c r="B112" s="103" t="s">
        <v>221</v>
      </c>
      <c r="C112" s="100"/>
    </row>
    <row r="113" spans="1:3" s="53" customFormat="1" x14ac:dyDescent="0.2">
      <c r="A113" s="165" t="s">
        <v>9</v>
      </c>
      <c r="B113" s="165"/>
      <c r="C113" s="100"/>
    </row>
    <row r="114" spans="1:3" s="53" customFormat="1" x14ac:dyDescent="0.2">
      <c r="A114" s="166" t="s">
        <v>266</v>
      </c>
      <c r="B114" s="166"/>
      <c r="C114" s="102">
        <v>-22000</v>
      </c>
    </row>
    <row r="115" spans="1:3" s="53" customFormat="1" x14ac:dyDescent="0.2">
      <c r="A115" s="166" t="s">
        <v>267</v>
      </c>
      <c r="B115" s="166"/>
      <c r="C115" s="102"/>
    </row>
    <row r="116" spans="1:3" s="53" customFormat="1" x14ac:dyDescent="0.2">
      <c r="A116" s="166" t="s">
        <v>268</v>
      </c>
      <c r="B116" s="166"/>
      <c r="C116" s="102"/>
    </row>
    <row r="117" spans="1:3" s="53" customFormat="1" x14ac:dyDescent="0.2">
      <c r="A117" s="166" t="s">
        <v>269</v>
      </c>
      <c r="B117" s="166"/>
      <c r="C117" s="102"/>
    </row>
    <row r="118" spans="1:3" s="53" customFormat="1" x14ac:dyDescent="0.2">
      <c r="A118" s="166" t="s">
        <v>270</v>
      </c>
      <c r="B118" s="166"/>
      <c r="C118" s="102"/>
    </row>
    <row r="119" spans="1:3" s="53" customFormat="1" x14ac:dyDescent="0.2">
      <c r="A119" s="167" t="s">
        <v>218</v>
      </c>
      <c r="B119" s="167"/>
      <c r="C119" s="102">
        <v>-180000</v>
      </c>
    </row>
    <row r="120" spans="1:3" s="53" customFormat="1" x14ac:dyDescent="0.2">
      <c r="A120" s="28"/>
      <c r="B120" s="28"/>
      <c r="C120" s="100"/>
    </row>
    <row r="121" spans="1:3" s="53" customFormat="1" x14ac:dyDescent="0.2">
      <c r="A121" s="28"/>
      <c r="B121" s="28"/>
      <c r="C121" s="100"/>
    </row>
    <row r="122" spans="1:3" s="53" customFormat="1" ht="14.25" x14ac:dyDescent="0.2">
      <c r="A122" s="27" t="s">
        <v>213</v>
      </c>
      <c r="B122" s="168" t="s">
        <v>3</v>
      </c>
      <c r="C122" s="168"/>
    </row>
    <row r="123" spans="1:3" s="53" customFormat="1" x14ac:dyDescent="0.2">
      <c r="A123" s="103" t="s">
        <v>271</v>
      </c>
      <c r="B123" s="166" t="s">
        <v>272</v>
      </c>
      <c r="C123" s="166"/>
    </row>
    <row r="124" spans="1:3" s="53" customFormat="1" x14ac:dyDescent="0.2">
      <c r="A124" s="28"/>
      <c r="B124" s="28"/>
      <c r="C124" s="100"/>
    </row>
    <row r="125" spans="1:3" s="53" customFormat="1" ht="14.25" x14ac:dyDescent="0.2">
      <c r="A125" s="168" t="s">
        <v>4</v>
      </c>
      <c r="B125" s="168"/>
      <c r="C125" s="168"/>
    </row>
    <row r="126" spans="1:3" s="53" customFormat="1" x14ac:dyDescent="0.2">
      <c r="A126" s="28"/>
      <c r="B126" s="28"/>
      <c r="C126" s="100"/>
    </row>
    <row r="127" spans="1:3" s="53" customFormat="1" ht="54" x14ac:dyDescent="0.2">
      <c r="A127" s="28" t="s">
        <v>5</v>
      </c>
      <c r="B127" s="103" t="s">
        <v>271</v>
      </c>
      <c r="C127" s="99" t="s">
        <v>312</v>
      </c>
    </row>
    <row r="128" spans="1:3" s="53" customFormat="1" x14ac:dyDescent="0.2">
      <c r="A128" s="28" t="s">
        <v>6</v>
      </c>
      <c r="B128" s="103" t="s">
        <v>214</v>
      </c>
      <c r="C128" s="99" t="s">
        <v>0</v>
      </c>
    </row>
    <row r="129" spans="1:3" s="53" customFormat="1" ht="27" x14ac:dyDescent="0.2">
      <c r="A129" s="28" t="s">
        <v>7</v>
      </c>
      <c r="B129" s="103" t="s">
        <v>273</v>
      </c>
      <c r="C129" s="100"/>
    </row>
    <row r="130" spans="1:3" s="53" customFormat="1" ht="27" x14ac:dyDescent="0.2">
      <c r="A130" s="28" t="s">
        <v>8</v>
      </c>
      <c r="B130" s="103" t="s">
        <v>274</v>
      </c>
      <c r="C130" s="100"/>
    </row>
    <row r="131" spans="1:3" s="53" customFormat="1" x14ac:dyDescent="0.2">
      <c r="A131" s="28" t="s">
        <v>215</v>
      </c>
      <c r="B131" s="103" t="s">
        <v>216</v>
      </c>
      <c r="C131" s="100"/>
    </row>
    <row r="132" spans="1:3" s="53" customFormat="1" ht="27" x14ac:dyDescent="0.2">
      <c r="A132" s="28" t="s">
        <v>217</v>
      </c>
      <c r="B132" s="103" t="s">
        <v>221</v>
      </c>
      <c r="C132" s="100"/>
    </row>
    <row r="133" spans="1:3" s="53" customFormat="1" x14ac:dyDescent="0.2">
      <c r="A133" s="165" t="s">
        <v>9</v>
      </c>
      <c r="B133" s="165"/>
      <c r="C133" s="100"/>
    </row>
    <row r="134" spans="1:3" s="53" customFormat="1" x14ac:dyDescent="0.2">
      <c r="A134" s="166" t="s">
        <v>275</v>
      </c>
      <c r="B134" s="166"/>
      <c r="C134" s="105">
        <v>4090</v>
      </c>
    </row>
    <row r="135" spans="1:3" s="53" customFormat="1" x14ac:dyDescent="0.2">
      <c r="A135" s="167" t="s">
        <v>218</v>
      </c>
      <c r="B135" s="167"/>
      <c r="C135" s="102">
        <v>90000</v>
      </c>
    </row>
    <row r="136" spans="1:3" s="53" customFormat="1" x14ac:dyDescent="0.2">
      <c r="A136" s="28"/>
      <c r="B136" s="28"/>
      <c r="C136" s="100"/>
    </row>
    <row r="137" spans="1:3" s="53" customFormat="1" ht="54" x14ac:dyDescent="0.2">
      <c r="A137" s="28" t="s">
        <v>5</v>
      </c>
      <c r="B137" s="103" t="s">
        <v>271</v>
      </c>
      <c r="C137" s="99" t="s">
        <v>44</v>
      </c>
    </row>
    <row r="138" spans="1:3" s="53" customFormat="1" x14ac:dyDescent="0.2">
      <c r="A138" s="28" t="s">
        <v>6</v>
      </c>
      <c r="B138" s="103" t="s">
        <v>219</v>
      </c>
      <c r="C138" s="99" t="s">
        <v>0</v>
      </c>
    </row>
    <row r="139" spans="1:3" s="53" customFormat="1" x14ac:dyDescent="0.2">
      <c r="A139" s="28" t="s">
        <v>7</v>
      </c>
      <c r="B139" s="103" t="s">
        <v>276</v>
      </c>
      <c r="C139" s="100"/>
    </row>
    <row r="140" spans="1:3" s="53" customFormat="1" ht="40.5" x14ac:dyDescent="0.2">
      <c r="A140" s="28" t="s">
        <v>8</v>
      </c>
      <c r="B140" s="103" t="s">
        <v>277</v>
      </c>
      <c r="C140" s="100"/>
    </row>
    <row r="141" spans="1:3" s="53" customFormat="1" x14ac:dyDescent="0.2">
      <c r="A141" s="28" t="s">
        <v>215</v>
      </c>
      <c r="B141" s="103" t="s">
        <v>216</v>
      </c>
      <c r="C141" s="100"/>
    </row>
    <row r="142" spans="1:3" s="53" customFormat="1" ht="27" x14ac:dyDescent="0.2">
      <c r="A142" s="28" t="s">
        <v>217</v>
      </c>
      <c r="B142" s="103" t="s">
        <v>221</v>
      </c>
      <c r="C142" s="100"/>
    </row>
    <row r="143" spans="1:3" s="53" customFormat="1" x14ac:dyDescent="0.2">
      <c r="A143" s="165" t="s">
        <v>9</v>
      </c>
      <c r="B143" s="165"/>
      <c r="C143" s="100"/>
    </row>
    <row r="144" spans="1:3" s="53" customFormat="1" x14ac:dyDescent="0.2">
      <c r="A144" s="166" t="s">
        <v>278</v>
      </c>
      <c r="B144" s="166"/>
      <c r="C144" s="102">
        <v>-882</v>
      </c>
    </row>
    <row r="145" spans="1:3" s="53" customFormat="1" x14ac:dyDescent="0.2">
      <c r="A145" s="167" t="s">
        <v>218</v>
      </c>
      <c r="B145" s="167"/>
      <c r="C145" s="102">
        <v>-80000</v>
      </c>
    </row>
    <row r="146" spans="1:3" s="53" customFormat="1" x14ac:dyDescent="0.2">
      <c r="A146" s="28"/>
      <c r="B146" s="28"/>
      <c r="C146" s="100"/>
    </row>
    <row r="147" spans="1:3" s="53" customFormat="1" ht="54" x14ac:dyDescent="0.2">
      <c r="A147" s="28" t="s">
        <v>5</v>
      </c>
      <c r="B147" s="103" t="s">
        <v>271</v>
      </c>
      <c r="C147" s="99" t="s">
        <v>44</v>
      </c>
    </row>
    <row r="148" spans="1:3" s="53" customFormat="1" x14ac:dyDescent="0.2">
      <c r="A148" s="28" t="s">
        <v>6</v>
      </c>
      <c r="B148" s="103" t="s">
        <v>220</v>
      </c>
      <c r="C148" s="99" t="s">
        <v>0</v>
      </c>
    </row>
    <row r="149" spans="1:3" s="53" customFormat="1" ht="27" x14ac:dyDescent="0.2">
      <c r="A149" s="28" t="s">
        <v>7</v>
      </c>
      <c r="B149" s="103" t="s">
        <v>279</v>
      </c>
      <c r="C149" s="100"/>
    </row>
    <row r="150" spans="1:3" s="53" customFormat="1" ht="40.5" x14ac:dyDescent="0.2">
      <c r="A150" s="28" t="s">
        <v>8</v>
      </c>
      <c r="B150" s="103" t="s">
        <v>280</v>
      </c>
      <c r="C150" s="100"/>
    </row>
    <row r="151" spans="1:3" s="53" customFormat="1" x14ac:dyDescent="0.2">
      <c r="A151" s="28" t="s">
        <v>215</v>
      </c>
      <c r="B151" s="103" t="s">
        <v>216</v>
      </c>
      <c r="C151" s="100"/>
    </row>
    <row r="152" spans="1:3" s="53" customFormat="1" ht="27" x14ac:dyDescent="0.2">
      <c r="A152" s="28" t="s">
        <v>217</v>
      </c>
      <c r="B152" s="103" t="s">
        <v>221</v>
      </c>
      <c r="C152" s="100"/>
    </row>
    <row r="153" spans="1:3" s="53" customFormat="1" x14ac:dyDescent="0.2">
      <c r="A153" s="165" t="s">
        <v>9</v>
      </c>
      <c r="B153" s="165"/>
      <c r="C153" s="100"/>
    </row>
    <row r="154" spans="1:3" s="53" customFormat="1" x14ac:dyDescent="0.2">
      <c r="A154" s="166" t="s">
        <v>281</v>
      </c>
      <c r="B154" s="166"/>
      <c r="C154" s="102"/>
    </row>
    <row r="155" spans="1:3" s="53" customFormat="1" x14ac:dyDescent="0.2">
      <c r="A155" s="167" t="s">
        <v>218</v>
      </c>
      <c r="B155" s="167"/>
      <c r="C155" s="102">
        <v>-7700</v>
      </c>
    </row>
    <row r="156" spans="1:3" s="53" customFormat="1" x14ac:dyDescent="0.2">
      <c r="A156" s="28"/>
      <c r="B156" s="28"/>
      <c r="C156" s="100"/>
    </row>
    <row r="157" spans="1:3" s="53" customFormat="1" x14ac:dyDescent="0.2">
      <c r="A157" s="28"/>
      <c r="B157" s="28"/>
      <c r="C157" s="100"/>
    </row>
    <row r="158" spans="1:3" s="53" customFormat="1" ht="54" x14ac:dyDescent="0.2">
      <c r="A158" s="28" t="s">
        <v>5</v>
      </c>
      <c r="B158" s="103" t="s">
        <v>271</v>
      </c>
      <c r="C158" s="99" t="s">
        <v>312</v>
      </c>
    </row>
    <row r="159" spans="1:3" s="53" customFormat="1" x14ac:dyDescent="0.2">
      <c r="A159" s="28" t="s">
        <v>6</v>
      </c>
      <c r="B159" s="103" t="s">
        <v>222</v>
      </c>
      <c r="C159" s="99" t="s">
        <v>0</v>
      </c>
    </row>
    <row r="160" spans="1:3" s="53" customFormat="1" x14ac:dyDescent="0.2">
      <c r="A160" s="28" t="s">
        <v>7</v>
      </c>
      <c r="B160" s="103" t="s">
        <v>282</v>
      </c>
      <c r="C160" s="100"/>
    </row>
    <row r="161" spans="1:3" s="53" customFormat="1" ht="40.5" x14ac:dyDescent="0.2">
      <c r="A161" s="28" t="s">
        <v>8</v>
      </c>
      <c r="B161" s="103" t="s">
        <v>283</v>
      </c>
      <c r="C161" s="100"/>
    </row>
    <row r="162" spans="1:3" s="53" customFormat="1" x14ac:dyDescent="0.2">
      <c r="A162" s="28" t="s">
        <v>215</v>
      </c>
      <c r="B162" s="103" t="s">
        <v>216</v>
      </c>
      <c r="C162" s="100"/>
    </row>
    <row r="163" spans="1:3" s="53" customFormat="1" ht="27" x14ac:dyDescent="0.2">
      <c r="A163" s="28" t="s">
        <v>217</v>
      </c>
      <c r="B163" s="103" t="s">
        <v>221</v>
      </c>
      <c r="C163" s="100"/>
    </row>
    <row r="164" spans="1:3" s="53" customFormat="1" x14ac:dyDescent="0.2">
      <c r="A164" s="165" t="s">
        <v>9</v>
      </c>
      <c r="B164" s="165"/>
      <c r="C164" s="100"/>
    </row>
    <row r="165" spans="1:3" s="53" customFormat="1" x14ac:dyDescent="0.2">
      <c r="A165" s="166" t="s">
        <v>284</v>
      </c>
      <c r="B165" s="166"/>
      <c r="C165" s="105">
        <v>60</v>
      </c>
    </row>
    <row r="166" spans="1:3" s="53" customFormat="1" x14ac:dyDescent="0.2">
      <c r="A166" s="166" t="s">
        <v>285</v>
      </c>
      <c r="B166" s="166"/>
      <c r="C166" s="102"/>
    </row>
    <row r="167" spans="1:3" s="53" customFormat="1" x14ac:dyDescent="0.2">
      <c r="A167" s="167" t="s">
        <v>218</v>
      </c>
      <c r="B167" s="167"/>
      <c r="C167" s="102">
        <v>45000</v>
      </c>
    </row>
    <row r="168" spans="1:3" s="53" customFormat="1" x14ac:dyDescent="0.2">
      <c r="A168" s="28"/>
      <c r="B168" s="28"/>
      <c r="C168" s="100"/>
    </row>
    <row r="169" spans="1:3" s="53" customFormat="1" x14ac:dyDescent="0.2">
      <c r="A169" s="28"/>
      <c r="B169" s="28"/>
      <c r="C169" s="100"/>
    </row>
    <row r="170" spans="1:3" s="53" customFormat="1" ht="14.25" x14ac:dyDescent="0.2">
      <c r="A170" s="27" t="s">
        <v>213</v>
      </c>
      <c r="B170" s="168" t="s">
        <v>3</v>
      </c>
      <c r="C170" s="168"/>
    </row>
    <row r="171" spans="1:3" s="53" customFormat="1" x14ac:dyDescent="0.2">
      <c r="A171" s="103" t="s">
        <v>286</v>
      </c>
      <c r="B171" s="166" t="s">
        <v>287</v>
      </c>
      <c r="C171" s="166"/>
    </row>
    <row r="172" spans="1:3" s="53" customFormat="1" x14ac:dyDescent="0.2">
      <c r="A172" s="28"/>
      <c r="B172" s="28"/>
      <c r="C172" s="100"/>
    </row>
    <row r="173" spans="1:3" s="53" customFormat="1" ht="14.25" x14ac:dyDescent="0.2">
      <c r="A173" s="168" t="s">
        <v>4</v>
      </c>
      <c r="B173" s="168"/>
      <c r="C173" s="168"/>
    </row>
    <row r="174" spans="1:3" s="53" customFormat="1" x14ac:dyDescent="0.2">
      <c r="A174" s="28"/>
      <c r="B174" s="28"/>
      <c r="C174" s="100"/>
    </row>
    <row r="175" spans="1:3" s="53" customFormat="1" ht="54" x14ac:dyDescent="0.2">
      <c r="A175" s="28" t="s">
        <v>5</v>
      </c>
      <c r="B175" s="103" t="s">
        <v>286</v>
      </c>
      <c r="C175" s="99" t="s">
        <v>312</v>
      </c>
    </row>
    <row r="176" spans="1:3" s="53" customFormat="1" x14ac:dyDescent="0.2">
      <c r="A176" s="28" t="s">
        <v>6</v>
      </c>
      <c r="B176" s="103" t="s">
        <v>214</v>
      </c>
      <c r="C176" s="99" t="s">
        <v>0</v>
      </c>
    </row>
    <row r="177" spans="1:3" s="53" customFormat="1" ht="27" x14ac:dyDescent="0.2">
      <c r="A177" s="28" t="s">
        <v>7</v>
      </c>
      <c r="B177" s="103" t="s">
        <v>288</v>
      </c>
      <c r="C177" s="100"/>
    </row>
    <row r="178" spans="1:3" s="53" customFormat="1" ht="54" x14ac:dyDescent="0.2">
      <c r="A178" s="28" t="s">
        <v>8</v>
      </c>
      <c r="B178" s="103" t="s">
        <v>289</v>
      </c>
      <c r="C178" s="100"/>
    </row>
    <row r="179" spans="1:3" s="53" customFormat="1" x14ac:dyDescent="0.2">
      <c r="A179" s="28" t="s">
        <v>215</v>
      </c>
      <c r="B179" s="103" t="s">
        <v>216</v>
      </c>
      <c r="C179" s="100"/>
    </row>
    <row r="180" spans="1:3" s="53" customFormat="1" ht="27" x14ac:dyDescent="0.2">
      <c r="A180" s="28" t="s">
        <v>217</v>
      </c>
      <c r="B180" s="103" t="s">
        <v>221</v>
      </c>
      <c r="C180" s="100"/>
    </row>
    <row r="181" spans="1:3" s="53" customFormat="1" x14ac:dyDescent="0.2">
      <c r="A181" s="165" t="s">
        <v>9</v>
      </c>
      <c r="B181" s="165"/>
      <c r="C181" s="100"/>
    </row>
    <row r="182" spans="1:3" s="53" customFormat="1" ht="26.25" customHeight="1" x14ac:dyDescent="0.2">
      <c r="A182" s="166" t="s">
        <v>290</v>
      </c>
      <c r="B182" s="166"/>
      <c r="C182" s="105">
        <v>1310</v>
      </c>
    </row>
    <row r="183" spans="1:3" s="53" customFormat="1" x14ac:dyDescent="0.2">
      <c r="A183" s="167" t="s">
        <v>218</v>
      </c>
      <c r="B183" s="167"/>
      <c r="C183" s="102">
        <v>268300</v>
      </c>
    </row>
    <row r="184" spans="1:3" s="53" customFormat="1" x14ac:dyDescent="0.2">
      <c r="A184" s="28"/>
      <c r="B184" s="28"/>
      <c r="C184" s="100"/>
    </row>
    <row r="185" spans="1:3" s="53" customFormat="1" x14ac:dyDescent="0.2">
      <c r="A185" s="28"/>
      <c r="B185" s="28"/>
      <c r="C185" s="100"/>
    </row>
    <row r="186" spans="1:3" s="53" customFormat="1" ht="54" x14ac:dyDescent="0.2">
      <c r="A186" s="28" t="s">
        <v>5</v>
      </c>
      <c r="B186" s="103" t="s">
        <v>286</v>
      </c>
      <c r="C186" s="99" t="s">
        <v>312</v>
      </c>
    </row>
    <row r="187" spans="1:3" s="53" customFormat="1" x14ac:dyDescent="0.2">
      <c r="A187" s="28" t="s">
        <v>6</v>
      </c>
      <c r="B187" s="103" t="s">
        <v>220</v>
      </c>
      <c r="C187" s="99" t="s">
        <v>0</v>
      </c>
    </row>
    <row r="188" spans="1:3" s="53" customFormat="1" ht="40.5" x14ac:dyDescent="0.2">
      <c r="A188" s="28" t="s">
        <v>7</v>
      </c>
      <c r="B188" s="103" t="s">
        <v>291</v>
      </c>
      <c r="C188" s="100"/>
    </row>
    <row r="189" spans="1:3" s="53" customFormat="1" ht="54" x14ac:dyDescent="0.2">
      <c r="A189" s="28" t="s">
        <v>8</v>
      </c>
      <c r="B189" s="103" t="s">
        <v>292</v>
      </c>
      <c r="C189" s="100"/>
    </row>
    <row r="190" spans="1:3" s="53" customFormat="1" x14ac:dyDescent="0.2">
      <c r="A190" s="28" t="s">
        <v>215</v>
      </c>
      <c r="B190" s="103" t="s">
        <v>216</v>
      </c>
      <c r="C190" s="100"/>
    </row>
    <row r="191" spans="1:3" s="53" customFormat="1" ht="27" x14ac:dyDescent="0.2">
      <c r="A191" s="28" t="s">
        <v>217</v>
      </c>
      <c r="B191" s="103" t="s">
        <v>221</v>
      </c>
      <c r="C191" s="100"/>
    </row>
    <row r="192" spans="1:3" s="53" customFormat="1" x14ac:dyDescent="0.2">
      <c r="A192" s="165" t="s">
        <v>9</v>
      </c>
      <c r="B192" s="165"/>
      <c r="C192" s="100"/>
    </row>
    <row r="193" spans="1:3" s="53" customFormat="1" x14ac:dyDescent="0.2">
      <c r="A193" s="166" t="s">
        <v>293</v>
      </c>
      <c r="B193" s="166"/>
      <c r="C193" s="105">
        <v>1175</v>
      </c>
    </row>
    <row r="194" spans="1:3" s="53" customFormat="1" x14ac:dyDescent="0.2">
      <c r="A194" s="167" t="s">
        <v>218</v>
      </c>
      <c r="B194" s="167"/>
      <c r="C194" s="102">
        <v>255000</v>
      </c>
    </row>
    <row r="195" spans="1:3" s="53" customFormat="1" x14ac:dyDescent="0.2">
      <c r="A195" s="28"/>
      <c r="B195" s="28"/>
      <c r="C195" s="100"/>
    </row>
    <row r="196" spans="1:3" s="53" customFormat="1" x14ac:dyDescent="0.2">
      <c r="A196" s="28"/>
      <c r="B196" s="28"/>
      <c r="C196" s="100"/>
    </row>
    <row r="197" spans="1:3" s="53" customFormat="1" ht="54" x14ac:dyDescent="0.2">
      <c r="A197" s="28" t="s">
        <v>5</v>
      </c>
      <c r="B197" s="103" t="s">
        <v>286</v>
      </c>
      <c r="C197" s="99" t="s">
        <v>44</v>
      </c>
    </row>
    <row r="198" spans="1:3" s="53" customFormat="1" x14ac:dyDescent="0.2">
      <c r="A198" s="28" t="s">
        <v>6</v>
      </c>
      <c r="B198" s="103" t="s">
        <v>222</v>
      </c>
      <c r="C198" s="99" t="s">
        <v>0</v>
      </c>
    </row>
    <row r="199" spans="1:3" s="53" customFormat="1" x14ac:dyDescent="0.2">
      <c r="A199" s="28" t="s">
        <v>7</v>
      </c>
      <c r="B199" s="103" t="s">
        <v>294</v>
      </c>
      <c r="C199" s="100"/>
    </row>
    <row r="200" spans="1:3" s="53" customFormat="1" ht="40.5" x14ac:dyDescent="0.2">
      <c r="A200" s="28" t="s">
        <v>8</v>
      </c>
      <c r="B200" s="103" t="s">
        <v>295</v>
      </c>
      <c r="C200" s="100"/>
    </row>
    <row r="201" spans="1:3" s="53" customFormat="1" x14ac:dyDescent="0.2">
      <c r="A201" s="28" t="s">
        <v>215</v>
      </c>
      <c r="B201" s="103" t="s">
        <v>216</v>
      </c>
      <c r="C201" s="100"/>
    </row>
    <row r="202" spans="1:3" s="53" customFormat="1" ht="27" x14ac:dyDescent="0.2">
      <c r="A202" s="28" t="s">
        <v>217</v>
      </c>
      <c r="B202" s="103" t="s">
        <v>221</v>
      </c>
      <c r="C202" s="100"/>
    </row>
    <row r="203" spans="1:3" s="53" customFormat="1" x14ac:dyDescent="0.2">
      <c r="A203" s="165" t="s">
        <v>9</v>
      </c>
      <c r="B203" s="165"/>
      <c r="C203" s="100"/>
    </row>
    <row r="204" spans="1:3" s="53" customFormat="1" x14ac:dyDescent="0.2">
      <c r="A204" s="166" t="s">
        <v>293</v>
      </c>
      <c r="B204" s="166"/>
      <c r="C204" s="102">
        <v>-6</v>
      </c>
    </row>
    <row r="205" spans="1:3" s="53" customFormat="1" x14ac:dyDescent="0.2">
      <c r="A205" s="167" t="s">
        <v>218</v>
      </c>
      <c r="B205" s="167"/>
      <c r="C205" s="104">
        <v>-2000</v>
      </c>
    </row>
    <row r="206" spans="1:3" s="53" customFormat="1" x14ac:dyDescent="0.2">
      <c r="A206" s="28"/>
      <c r="B206" s="28"/>
      <c r="C206" s="100"/>
    </row>
    <row r="207" spans="1:3" s="53" customFormat="1" ht="54" x14ac:dyDescent="0.2">
      <c r="A207" s="28" t="s">
        <v>5</v>
      </c>
      <c r="B207" s="103" t="s">
        <v>286</v>
      </c>
      <c r="C207" s="99" t="s">
        <v>44</v>
      </c>
    </row>
    <row r="208" spans="1:3" s="53" customFormat="1" x14ac:dyDescent="0.2">
      <c r="A208" s="28" t="s">
        <v>6</v>
      </c>
      <c r="B208" s="103" t="s">
        <v>225</v>
      </c>
      <c r="C208" s="99" t="s">
        <v>0</v>
      </c>
    </row>
    <row r="209" spans="1:3" s="53" customFormat="1" x14ac:dyDescent="0.2">
      <c r="A209" s="28" t="s">
        <v>7</v>
      </c>
      <c r="B209" s="103" t="s">
        <v>296</v>
      </c>
      <c r="C209" s="100"/>
    </row>
    <row r="210" spans="1:3" s="53" customFormat="1" ht="27" x14ac:dyDescent="0.2">
      <c r="A210" s="28" t="s">
        <v>8</v>
      </c>
      <c r="B210" s="103" t="s">
        <v>297</v>
      </c>
      <c r="C210" s="100"/>
    </row>
    <row r="211" spans="1:3" s="53" customFormat="1" x14ac:dyDescent="0.2">
      <c r="A211" s="28" t="s">
        <v>215</v>
      </c>
      <c r="B211" s="103" t="s">
        <v>216</v>
      </c>
      <c r="C211" s="100"/>
    </row>
    <row r="212" spans="1:3" s="53" customFormat="1" ht="27" x14ac:dyDescent="0.2">
      <c r="A212" s="28" t="s">
        <v>217</v>
      </c>
      <c r="B212" s="103" t="s">
        <v>221</v>
      </c>
      <c r="C212" s="100"/>
    </row>
    <row r="213" spans="1:3" s="53" customFormat="1" x14ac:dyDescent="0.2">
      <c r="A213" s="165" t="s">
        <v>9</v>
      </c>
      <c r="B213" s="165"/>
      <c r="C213" s="100"/>
    </row>
    <row r="214" spans="1:3" s="53" customFormat="1" x14ac:dyDescent="0.2">
      <c r="A214" s="166" t="s">
        <v>298</v>
      </c>
      <c r="B214" s="166"/>
      <c r="C214" s="102">
        <v>-1</v>
      </c>
    </row>
    <row r="215" spans="1:3" s="53" customFormat="1" x14ac:dyDescent="0.2">
      <c r="A215" s="166" t="s">
        <v>299</v>
      </c>
      <c r="B215" s="166"/>
      <c r="C215" s="102">
        <v>-2</v>
      </c>
    </row>
    <row r="216" spans="1:3" s="53" customFormat="1" x14ac:dyDescent="0.2">
      <c r="A216" s="167" t="s">
        <v>218</v>
      </c>
      <c r="B216" s="167"/>
      <c r="C216" s="102">
        <v>-16000</v>
      </c>
    </row>
    <row r="217" spans="1:3" s="53" customFormat="1" x14ac:dyDescent="0.2">
      <c r="A217" s="28"/>
      <c r="B217" s="28"/>
      <c r="C217" s="100"/>
    </row>
    <row r="218" spans="1:3" s="53" customFormat="1" x14ac:dyDescent="0.2">
      <c r="A218" s="28"/>
      <c r="B218" s="28"/>
      <c r="C218" s="100"/>
    </row>
    <row r="219" spans="1:3" s="53" customFormat="1" ht="14.25" x14ac:dyDescent="0.2">
      <c r="A219" s="27" t="s">
        <v>213</v>
      </c>
      <c r="B219" s="168" t="s">
        <v>3</v>
      </c>
      <c r="C219" s="168"/>
    </row>
    <row r="220" spans="1:3" s="53" customFormat="1" x14ac:dyDescent="0.2">
      <c r="A220" s="103" t="s">
        <v>300</v>
      </c>
      <c r="B220" s="166" t="s">
        <v>301</v>
      </c>
      <c r="C220" s="166"/>
    </row>
    <row r="221" spans="1:3" s="53" customFormat="1" x14ac:dyDescent="0.2">
      <c r="A221" s="28"/>
      <c r="B221" s="28"/>
      <c r="C221" s="100"/>
    </row>
    <row r="222" spans="1:3" s="53" customFormat="1" ht="14.25" x14ac:dyDescent="0.2">
      <c r="A222" s="168" t="s">
        <v>4</v>
      </c>
      <c r="B222" s="168"/>
      <c r="C222" s="168"/>
    </row>
    <row r="223" spans="1:3" s="53" customFormat="1" x14ac:dyDescent="0.2">
      <c r="A223" s="28"/>
      <c r="B223" s="28"/>
      <c r="C223" s="100"/>
    </row>
    <row r="224" spans="1:3" s="53" customFormat="1" ht="54" x14ac:dyDescent="0.2">
      <c r="A224" s="28" t="s">
        <v>5</v>
      </c>
      <c r="B224" s="103" t="s">
        <v>300</v>
      </c>
      <c r="C224" s="99" t="s">
        <v>44</v>
      </c>
    </row>
    <row r="225" spans="1:3" s="53" customFormat="1" x14ac:dyDescent="0.2">
      <c r="A225" s="28" t="s">
        <v>6</v>
      </c>
      <c r="B225" s="103" t="s">
        <v>214</v>
      </c>
      <c r="C225" s="99" t="s">
        <v>0</v>
      </c>
    </row>
    <row r="226" spans="1:3" s="53" customFormat="1" ht="27" x14ac:dyDescent="0.2">
      <c r="A226" s="28" t="s">
        <v>7</v>
      </c>
      <c r="B226" s="103" t="s">
        <v>302</v>
      </c>
      <c r="C226" s="100"/>
    </row>
    <row r="227" spans="1:3" s="53" customFormat="1" ht="40.5" x14ac:dyDescent="0.2">
      <c r="A227" s="28" t="s">
        <v>8</v>
      </c>
      <c r="B227" s="103" t="s">
        <v>303</v>
      </c>
      <c r="C227" s="100"/>
    </row>
    <row r="228" spans="1:3" s="53" customFormat="1" x14ac:dyDescent="0.2">
      <c r="A228" s="28" t="s">
        <v>215</v>
      </c>
      <c r="B228" s="103" t="s">
        <v>216</v>
      </c>
      <c r="C228" s="100"/>
    </row>
    <row r="229" spans="1:3" s="53" customFormat="1" ht="27" x14ac:dyDescent="0.2">
      <c r="A229" s="28" t="s">
        <v>217</v>
      </c>
      <c r="B229" s="103" t="s">
        <v>221</v>
      </c>
      <c r="C229" s="100"/>
    </row>
    <row r="230" spans="1:3" s="53" customFormat="1" x14ac:dyDescent="0.2">
      <c r="A230" s="165" t="s">
        <v>9</v>
      </c>
      <c r="B230" s="165"/>
      <c r="C230" s="100"/>
    </row>
    <row r="231" spans="1:3" s="53" customFormat="1" x14ac:dyDescent="0.2">
      <c r="A231" s="166" t="s">
        <v>304</v>
      </c>
      <c r="B231" s="166"/>
      <c r="C231" s="102"/>
    </row>
    <row r="232" spans="1:3" s="53" customFormat="1" x14ac:dyDescent="0.2">
      <c r="A232" s="166" t="s">
        <v>305</v>
      </c>
      <c r="B232" s="166"/>
      <c r="C232" s="102"/>
    </row>
    <row r="233" spans="1:3" s="53" customFormat="1" x14ac:dyDescent="0.2">
      <c r="A233" s="166" t="s">
        <v>306</v>
      </c>
      <c r="B233" s="166"/>
      <c r="C233" s="102"/>
    </row>
    <row r="234" spans="1:3" s="53" customFormat="1" x14ac:dyDescent="0.2">
      <c r="A234" s="166" t="s">
        <v>307</v>
      </c>
      <c r="B234" s="166"/>
      <c r="C234" s="102"/>
    </row>
    <row r="235" spans="1:3" s="53" customFormat="1" x14ac:dyDescent="0.2">
      <c r="A235" s="167" t="s">
        <v>218</v>
      </c>
      <c r="B235" s="167"/>
      <c r="C235" s="102">
        <v>-3600</v>
      </c>
    </row>
    <row r="236" spans="1:3" s="53" customFormat="1" x14ac:dyDescent="0.2">
      <c r="A236" s="28"/>
      <c r="B236" s="28"/>
      <c r="C236" s="100"/>
    </row>
    <row r="237" spans="1:3" s="53" customFormat="1" x14ac:dyDescent="0.2">
      <c r="A237" s="28"/>
      <c r="B237" s="28"/>
      <c r="C237" s="100"/>
    </row>
    <row r="238" spans="1:3" s="53" customFormat="1" ht="54" x14ac:dyDescent="0.2">
      <c r="A238" s="28" t="s">
        <v>5</v>
      </c>
      <c r="B238" s="103" t="s">
        <v>300</v>
      </c>
      <c r="C238" s="99" t="s">
        <v>44</v>
      </c>
    </row>
    <row r="239" spans="1:3" s="53" customFormat="1" x14ac:dyDescent="0.2">
      <c r="A239" s="28" t="s">
        <v>6</v>
      </c>
      <c r="B239" s="103" t="s">
        <v>220</v>
      </c>
      <c r="C239" s="99" t="s">
        <v>0</v>
      </c>
    </row>
    <row r="240" spans="1:3" s="53" customFormat="1" ht="27" x14ac:dyDescent="0.2">
      <c r="A240" s="28" t="s">
        <v>7</v>
      </c>
      <c r="B240" s="103" t="s">
        <v>308</v>
      </c>
      <c r="C240" s="100"/>
    </row>
    <row r="241" spans="1:3" s="53" customFormat="1" ht="40.5" x14ac:dyDescent="0.2">
      <c r="A241" s="28" t="s">
        <v>8</v>
      </c>
      <c r="B241" s="103" t="s">
        <v>309</v>
      </c>
      <c r="C241" s="100"/>
    </row>
    <row r="242" spans="1:3" s="53" customFormat="1" x14ac:dyDescent="0.2">
      <c r="A242" s="28" t="s">
        <v>215</v>
      </c>
      <c r="B242" s="103" t="s">
        <v>216</v>
      </c>
      <c r="C242" s="100"/>
    </row>
    <row r="243" spans="1:3" s="53" customFormat="1" ht="27" x14ac:dyDescent="0.2">
      <c r="A243" s="28" t="s">
        <v>217</v>
      </c>
      <c r="B243" s="103" t="s">
        <v>221</v>
      </c>
      <c r="C243" s="100"/>
    </row>
    <row r="244" spans="1:3" s="53" customFormat="1" x14ac:dyDescent="0.2">
      <c r="A244" s="165" t="s">
        <v>9</v>
      </c>
      <c r="B244" s="165"/>
      <c r="C244" s="100"/>
    </row>
    <row r="245" spans="1:3" s="53" customFormat="1" x14ac:dyDescent="0.2">
      <c r="A245" s="166" t="s">
        <v>310</v>
      </c>
      <c r="B245" s="166"/>
      <c r="C245" s="102">
        <v>-257</v>
      </c>
    </row>
    <row r="246" spans="1:3" s="53" customFormat="1" x14ac:dyDescent="0.2">
      <c r="A246" s="167" t="s">
        <v>218</v>
      </c>
      <c r="B246" s="167"/>
      <c r="C246" s="102">
        <v>-30000</v>
      </c>
    </row>
    <row r="247" spans="1:3" s="53" customFormat="1" x14ac:dyDescent="0.2">
      <c r="A247" s="28"/>
      <c r="B247" s="28"/>
      <c r="C247" s="100"/>
    </row>
  </sheetData>
  <mergeCells count="98">
    <mergeCell ref="A245:B245"/>
    <mergeCell ref="A246:B246"/>
    <mergeCell ref="A1:C1"/>
    <mergeCell ref="A2:C2"/>
    <mergeCell ref="A3:C3"/>
    <mergeCell ref="A4:C4"/>
    <mergeCell ref="A231:B231"/>
    <mergeCell ref="A232:B232"/>
    <mergeCell ref="A233:B233"/>
    <mergeCell ref="A234:B234"/>
    <mergeCell ref="A235:B235"/>
    <mergeCell ref="A244:B244"/>
    <mergeCell ref="A215:B215"/>
    <mergeCell ref="A216:B216"/>
    <mergeCell ref="B219:C219"/>
    <mergeCell ref="B220:C220"/>
    <mergeCell ref="A222:C222"/>
    <mergeCell ref="A230:B230"/>
    <mergeCell ref="A194:B194"/>
    <mergeCell ref="A203:B203"/>
    <mergeCell ref="A204:B204"/>
    <mergeCell ref="A205:B205"/>
    <mergeCell ref="A213:B213"/>
    <mergeCell ref="A214:B214"/>
    <mergeCell ref="A193:B193"/>
    <mergeCell ref="A164:B164"/>
    <mergeCell ref="A165:B165"/>
    <mergeCell ref="A166:B166"/>
    <mergeCell ref="A167:B167"/>
    <mergeCell ref="B170:C170"/>
    <mergeCell ref="B171:C171"/>
    <mergeCell ref="A173:C173"/>
    <mergeCell ref="A181:B181"/>
    <mergeCell ref="A182:B182"/>
    <mergeCell ref="A183:B183"/>
    <mergeCell ref="A192:B192"/>
    <mergeCell ref="A155:B155"/>
    <mergeCell ref="B122:C122"/>
    <mergeCell ref="B123:C123"/>
    <mergeCell ref="A125:C125"/>
    <mergeCell ref="A133:B133"/>
    <mergeCell ref="A134:B134"/>
    <mergeCell ref="A135:B135"/>
    <mergeCell ref="A143:B143"/>
    <mergeCell ref="A144:B144"/>
    <mergeCell ref="A145:B145"/>
    <mergeCell ref="A153:B153"/>
    <mergeCell ref="A154:B154"/>
    <mergeCell ref="A119:B119"/>
    <mergeCell ref="A98:B98"/>
    <mergeCell ref="A99:B99"/>
    <mergeCell ref="B102:C102"/>
    <mergeCell ref="B103:C103"/>
    <mergeCell ref="A105:C105"/>
    <mergeCell ref="A113:B113"/>
    <mergeCell ref="A114:B114"/>
    <mergeCell ref="A115:B115"/>
    <mergeCell ref="A116:B116"/>
    <mergeCell ref="A117:B117"/>
    <mergeCell ref="A118:B118"/>
    <mergeCell ref="A97:B97"/>
    <mergeCell ref="A65:B65"/>
    <mergeCell ref="A66:B66"/>
    <mergeCell ref="A67:B67"/>
    <mergeCell ref="A75:B75"/>
    <mergeCell ref="A76:B76"/>
    <mergeCell ref="A77:B77"/>
    <mergeCell ref="A85:B85"/>
    <mergeCell ref="A86:B86"/>
    <mergeCell ref="A87:B87"/>
    <mergeCell ref="A88:B88"/>
    <mergeCell ref="A89:B89"/>
    <mergeCell ref="A64:B64"/>
    <mergeCell ref="A37:B37"/>
    <mergeCell ref="A38:B38"/>
    <mergeCell ref="A39:B39"/>
    <mergeCell ref="B41:C41"/>
    <mergeCell ref="B42:C42"/>
    <mergeCell ref="A44:C44"/>
    <mergeCell ref="A52:B52"/>
    <mergeCell ref="A53:B53"/>
    <mergeCell ref="A54:B54"/>
    <mergeCell ref="A55:B55"/>
    <mergeCell ref="A56:B56"/>
    <mergeCell ref="B7:C7"/>
    <mergeCell ref="B8:C8"/>
    <mergeCell ref="A36:B36"/>
    <mergeCell ref="A15:B15"/>
    <mergeCell ref="A16:B16"/>
    <mergeCell ref="A17:B17"/>
    <mergeCell ref="A18:B18"/>
    <mergeCell ref="A19:B19"/>
    <mergeCell ref="A20:B20"/>
    <mergeCell ref="A21:B21"/>
    <mergeCell ref="A22:B22"/>
    <mergeCell ref="B25:C25"/>
    <mergeCell ref="B26:C26"/>
    <mergeCell ref="A28:C28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7"/>
  <sheetViews>
    <sheetView tabSelected="1" workbookViewId="0">
      <selection activeCell="I7" sqref="I7"/>
    </sheetView>
  </sheetViews>
  <sheetFormatPr defaultColWidth="9.140625" defaultRowHeight="12.75" x14ac:dyDescent="0.2"/>
  <cols>
    <col min="1" max="1" width="14.28515625" style="6" customWidth="1"/>
    <col min="2" max="2" width="12.5703125" style="6" customWidth="1"/>
    <col min="3" max="3" width="10.42578125" style="6" customWidth="1"/>
    <col min="4" max="4" width="12.85546875" style="6" customWidth="1"/>
    <col min="5" max="5" width="9.140625" style="6"/>
    <col min="6" max="6" width="10.5703125" style="6" customWidth="1"/>
    <col min="7" max="7" width="15.28515625" style="6" bestFit="1" customWidth="1"/>
    <col min="8" max="8" width="10.7109375" style="6" customWidth="1"/>
    <col min="9" max="9" width="37.28515625" style="6" customWidth="1"/>
    <col min="10" max="10" width="9.140625" style="6"/>
    <col min="11" max="11" width="10.85546875" style="6" bestFit="1" customWidth="1"/>
    <col min="12" max="16384" width="9.140625" style="6"/>
  </cols>
  <sheetData>
    <row r="1" spans="1:11" s="15" customFormat="1" ht="15" customHeight="1" x14ac:dyDescent="0.2">
      <c r="A1" s="178" t="s">
        <v>34</v>
      </c>
      <c r="B1" s="178"/>
      <c r="C1" s="178"/>
      <c r="D1" s="178"/>
      <c r="E1" s="178"/>
      <c r="F1" s="178"/>
      <c r="G1" s="178"/>
      <c r="H1" s="178"/>
      <c r="I1" s="178"/>
    </row>
    <row r="2" spans="1:11" s="15" customFormat="1" ht="15" customHeight="1" x14ac:dyDescent="0.2">
      <c r="A2" s="178" t="s">
        <v>50</v>
      </c>
      <c r="B2" s="178"/>
      <c r="C2" s="178"/>
      <c r="D2" s="178"/>
      <c r="E2" s="178"/>
      <c r="F2" s="178"/>
      <c r="G2" s="178"/>
      <c r="H2" s="178"/>
      <c r="I2" s="178"/>
    </row>
    <row r="3" spans="1:11" s="15" customFormat="1" ht="15" customHeight="1" x14ac:dyDescent="0.2">
      <c r="A3" s="178" t="s">
        <v>10</v>
      </c>
      <c r="B3" s="178"/>
      <c r="C3" s="178"/>
      <c r="D3" s="178"/>
      <c r="E3" s="178"/>
      <c r="F3" s="178"/>
      <c r="G3" s="178"/>
      <c r="H3" s="178"/>
      <c r="I3" s="178"/>
    </row>
    <row r="4" spans="1:11" s="15" customFormat="1" ht="41.25" customHeight="1" x14ac:dyDescent="0.2">
      <c r="A4" s="195" t="s">
        <v>159</v>
      </c>
      <c r="B4" s="195"/>
      <c r="C4" s="195"/>
      <c r="D4" s="195"/>
      <c r="E4" s="195"/>
      <c r="F4" s="195"/>
      <c r="G4" s="195"/>
      <c r="H4" s="195"/>
      <c r="I4" s="195"/>
    </row>
    <row r="5" spans="1:11" ht="43.5" customHeight="1" x14ac:dyDescent="0.2">
      <c r="A5" s="196"/>
      <c r="B5" s="196"/>
      <c r="C5" s="196"/>
      <c r="D5" s="196"/>
      <c r="E5" s="196"/>
      <c r="F5" s="196"/>
      <c r="G5" s="196"/>
      <c r="H5" s="196"/>
      <c r="I5" s="196"/>
    </row>
    <row r="6" spans="1:11" ht="64.150000000000006" customHeight="1" x14ac:dyDescent="0.2">
      <c r="A6" s="40" t="s">
        <v>23</v>
      </c>
      <c r="B6" s="189" t="s">
        <v>24</v>
      </c>
      <c r="C6" s="190"/>
      <c r="D6" s="191"/>
      <c r="E6" s="83" t="s">
        <v>25</v>
      </c>
      <c r="F6" s="83" t="s">
        <v>26</v>
      </c>
      <c r="G6" s="83" t="s">
        <v>27</v>
      </c>
      <c r="H6" s="83" t="s">
        <v>28</v>
      </c>
      <c r="I6" s="83" t="s">
        <v>313</v>
      </c>
    </row>
    <row r="7" spans="1:11" ht="14.25" x14ac:dyDescent="0.2">
      <c r="A7" s="83">
        <v>1</v>
      </c>
      <c r="B7" s="83">
        <v>2</v>
      </c>
      <c r="C7" s="83">
        <v>3</v>
      </c>
      <c r="D7" s="83">
        <v>4</v>
      </c>
      <c r="E7" s="83">
        <v>5</v>
      </c>
      <c r="F7" s="83">
        <v>6</v>
      </c>
      <c r="G7" s="83">
        <v>7</v>
      </c>
      <c r="H7" s="83">
        <v>8</v>
      </c>
      <c r="I7" s="83">
        <v>9</v>
      </c>
      <c r="K7" s="7"/>
    </row>
    <row r="8" spans="1:11" ht="21.6" customHeight="1" x14ac:dyDescent="0.2">
      <c r="A8" s="192" t="s">
        <v>17</v>
      </c>
      <c r="B8" s="193"/>
      <c r="C8" s="193"/>
      <c r="D8" s="193"/>
      <c r="E8" s="193"/>
      <c r="F8" s="193"/>
      <c r="G8" s="193"/>
      <c r="H8" s="193"/>
      <c r="I8" s="194"/>
      <c r="K8" s="8"/>
    </row>
    <row r="9" spans="1:11" ht="22.9" customHeight="1" x14ac:dyDescent="0.2">
      <c r="A9" s="84" t="s">
        <v>29</v>
      </c>
      <c r="B9" s="84" t="s">
        <v>160</v>
      </c>
      <c r="C9" s="84" t="s">
        <v>161</v>
      </c>
      <c r="D9" s="185" t="s">
        <v>162</v>
      </c>
      <c r="E9" s="185"/>
      <c r="F9" s="185"/>
      <c r="G9" s="185"/>
      <c r="H9" s="185"/>
      <c r="I9" s="85">
        <f>I10</f>
        <v>-54000</v>
      </c>
    </row>
    <row r="10" spans="1:11" ht="22.9" customHeight="1" x14ac:dyDescent="0.2">
      <c r="A10" s="83" t="s">
        <v>163</v>
      </c>
      <c r="B10" s="186" t="s">
        <v>164</v>
      </c>
      <c r="C10" s="186"/>
      <c r="D10" s="186"/>
      <c r="E10" s="186"/>
      <c r="F10" s="186"/>
      <c r="G10" s="186"/>
      <c r="H10" s="186"/>
      <c r="I10" s="86">
        <f>I11</f>
        <v>-54000</v>
      </c>
    </row>
    <row r="11" spans="1:11" ht="14.25" customHeight="1" x14ac:dyDescent="0.2">
      <c r="A11" s="87" t="s">
        <v>31</v>
      </c>
      <c r="B11" s="187" t="s">
        <v>55</v>
      </c>
      <c r="C11" s="187"/>
      <c r="D11" s="187"/>
      <c r="E11" s="88" t="s">
        <v>31</v>
      </c>
      <c r="F11" s="88" t="s">
        <v>31</v>
      </c>
      <c r="G11" s="87" t="s">
        <v>31</v>
      </c>
      <c r="H11" s="87" t="s">
        <v>31</v>
      </c>
      <c r="I11" s="86">
        <f>I12</f>
        <v>-54000</v>
      </c>
    </row>
    <row r="12" spans="1:11" ht="21.75" customHeight="1" x14ac:dyDescent="0.2">
      <c r="A12" s="83" t="s">
        <v>165</v>
      </c>
      <c r="B12" s="188" t="s">
        <v>166</v>
      </c>
      <c r="C12" s="188"/>
      <c r="D12" s="188"/>
      <c r="E12" s="83" t="s">
        <v>167</v>
      </c>
      <c r="F12" s="83" t="s">
        <v>32</v>
      </c>
      <c r="G12" s="89"/>
      <c r="H12" s="86"/>
      <c r="I12" s="86">
        <v>-54000</v>
      </c>
    </row>
    <row r="13" spans="1:11" ht="21.75" customHeight="1" x14ac:dyDescent="0.2">
      <c r="A13" s="84" t="s">
        <v>29</v>
      </c>
      <c r="B13" s="84" t="s">
        <v>160</v>
      </c>
      <c r="C13" s="84" t="s">
        <v>33</v>
      </c>
      <c r="D13" s="185" t="s">
        <v>168</v>
      </c>
      <c r="E13" s="185"/>
      <c r="F13" s="185"/>
      <c r="G13" s="185"/>
      <c r="H13" s="185"/>
      <c r="I13" s="85">
        <f>I14+I17+I20</f>
        <v>31400</v>
      </c>
    </row>
    <row r="14" spans="1:11" s="21" customFormat="1" ht="14.25" customHeight="1" x14ac:dyDescent="0.2">
      <c r="A14" s="83" t="s">
        <v>169</v>
      </c>
      <c r="B14" s="186" t="s">
        <v>170</v>
      </c>
      <c r="C14" s="186"/>
      <c r="D14" s="186"/>
      <c r="E14" s="186"/>
      <c r="F14" s="186"/>
      <c r="G14" s="186"/>
      <c r="H14" s="186"/>
      <c r="I14" s="86">
        <f>I15</f>
        <v>14000</v>
      </c>
    </row>
    <row r="15" spans="1:11" ht="13.5" customHeight="1" x14ac:dyDescent="0.2">
      <c r="A15" s="87" t="s">
        <v>31</v>
      </c>
      <c r="B15" s="187" t="s">
        <v>55</v>
      </c>
      <c r="C15" s="187"/>
      <c r="D15" s="187"/>
      <c r="E15" s="88" t="s">
        <v>31</v>
      </c>
      <c r="F15" s="88" t="s">
        <v>31</v>
      </c>
      <c r="G15" s="87" t="s">
        <v>31</v>
      </c>
      <c r="H15" s="87" t="s">
        <v>31</v>
      </c>
      <c r="I15" s="86">
        <f>I16</f>
        <v>14000</v>
      </c>
    </row>
    <row r="16" spans="1:11" ht="13.5" customHeight="1" x14ac:dyDescent="0.2">
      <c r="A16" s="83" t="s">
        <v>171</v>
      </c>
      <c r="B16" s="188" t="s">
        <v>172</v>
      </c>
      <c r="C16" s="188"/>
      <c r="D16" s="188"/>
      <c r="E16" s="83" t="s">
        <v>167</v>
      </c>
      <c r="F16" s="83" t="s">
        <v>32</v>
      </c>
      <c r="G16" s="89"/>
      <c r="H16" s="86"/>
      <c r="I16" s="86">
        <v>14000</v>
      </c>
    </row>
    <row r="17" spans="1:9" ht="13.5" customHeight="1" x14ac:dyDescent="0.2">
      <c r="A17" s="83" t="s">
        <v>173</v>
      </c>
      <c r="B17" s="186" t="s">
        <v>174</v>
      </c>
      <c r="C17" s="186"/>
      <c r="D17" s="186"/>
      <c r="E17" s="186"/>
      <c r="F17" s="186"/>
      <c r="G17" s="186"/>
      <c r="H17" s="186"/>
      <c r="I17" s="86">
        <f>I18</f>
        <v>-3600</v>
      </c>
    </row>
    <row r="18" spans="1:9" ht="13.5" customHeight="1" x14ac:dyDescent="0.2">
      <c r="A18" s="87" t="s">
        <v>31</v>
      </c>
      <c r="B18" s="187" t="s">
        <v>55</v>
      </c>
      <c r="C18" s="187"/>
      <c r="D18" s="187"/>
      <c r="E18" s="88" t="s">
        <v>31</v>
      </c>
      <c r="F18" s="88" t="s">
        <v>31</v>
      </c>
      <c r="G18" s="87" t="s">
        <v>31</v>
      </c>
      <c r="H18" s="87" t="s">
        <v>31</v>
      </c>
      <c r="I18" s="86">
        <f>I19</f>
        <v>-3600</v>
      </c>
    </row>
    <row r="19" spans="1:9" ht="13.5" x14ac:dyDescent="0.2">
      <c r="A19" s="83" t="s">
        <v>165</v>
      </c>
      <c r="B19" s="188" t="s">
        <v>166</v>
      </c>
      <c r="C19" s="188"/>
      <c r="D19" s="188"/>
      <c r="E19" s="83" t="s">
        <v>167</v>
      </c>
      <c r="F19" s="83" t="s">
        <v>32</v>
      </c>
      <c r="G19" s="89"/>
      <c r="H19" s="86"/>
      <c r="I19" s="86">
        <v>-3600</v>
      </c>
    </row>
    <row r="20" spans="1:9" ht="13.5" x14ac:dyDescent="0.2">
      <c r="A20" s="83" t="s">
        <v>175</v>
      </c>
      <c r="B20" s="186" t="s">
        <v>176</v>
      </c>
      <c r="C20" s="186"/>
      <c r="D20" s="186"/>
      <c r="E20" s="186"/>
      <c r="F20" s="186"/>
      <c r="G20" s="186"/>
      <c r="H20" s="186"/>
      <c r="I20" s="86">
        <f>I21</f>
        <v>21000</v>
      </c>
    </row>
    <row r="21" spans="1:9" ht="13.5" x14ac:dyDescent="0.2">
      <c r="A21" s="87" t="s">
        <v>31</v>
      </c>
      <c r="B21" s="187" t="s">
        <v>55</v>
      </c>
      <c r="C21" s="187"/>
      <c r="D21" s="187"/>
      <c r="E21" s="88" t="s">
        <v>31</v>
      </c>
      <c r="F21" s="88" t="s">
        <v>31</v>
      </c>
      <c r="G21" s="87" t="s">
        <v>31</v>
      </c>
      <c r="H21" s="87" t="s">
        <v>31</v>
      </c>
      <c r="I21" s="86">
        <f>I22</f>
        <v>21000</v>
      </c>
    </row>
    <row r="22" spans="1:9" ht="13.5" x14ac:dyDescent="0.2">
      <c r="A22" s="83" t="s">
        <v>171</v>
      </c>
      <c r="B22" s="188" t="s">
        <v>172</v>
      </c>
      <c r="C22" s="188"/>
      <c r="D22" s="188"/>
      <c r="E22" s="83" t="s">
        <v>167</v>
      </c>
      <c r="F22" s="83" t="s">
        <v>32</v>
      </c>
      <c r="G22" s="89"/>
      <c r="H22" s="86"/>
      <c r="I22" s="86">
        <v>21000</v>
      </c>
    </row>
    <row r="23" spans="1:9" ht="28.5" x14ac:dyDescent="0.2">
      <c r="A23" s="84" t="s">
        <v>29</v>
      </c>
      <c r="B23" s="84" t="s">
        <v>160</v>
      </c>
      <c r="C23" s="84" t="s">
        <v>177</v>
      </c>
      <c r="D23" s="185" t="s">
        <v>178</v>
      </c>
      <c r="E23" s="185"/>
      <c r="F23" s="185"/>
      <c r="G23" s="185"/>
      <c r="H23" s="185"/>
      <c r="I23" s="85">
        <f>I24</f>
        <v>-180000</v>
      </c>
    </row>
    <row r="24" spans="1:9" ht="13.5" x14ac:dyDescent="0.2">
      <c r="A24" s="83" t="s">
        <v>179</v>
      </c>
      <c r="B24" s="186" t="s">
        <v>180</v>
      </c>
      <c r="C24" s="186"/>
      <c r="D24" s="186"/>
      <c r="E24" s="186"/>
      <c r="F24" s="186"/>
      <c r="G24" s="186"/>
      <c r="H24" s="186"/>
      <c r="I24" s="86">
        <f>I25</f>
        <v>-180000</v>
      </c>
    </row>
    <row r="25" spans="1:9" ht="13.5" x14ac:dyDescent="0.2">
      <c r="A25" s="87" t="s">
        <v>31</v>
      </c>
      <c r="B25" s="187" t="s">
        <v>55</v>
      </c>
      <c r="C25" s="187"/>
      <c r="D25" s="187"/>
      <c r="E25" s="88" t="s">
        <v>31</v>
      </c>
      <c r="F25" s="88" t="s">
        <v>31</v>
      </c>
      <c r="G25" s="87" t="s">
        <v>31</v>
      </c>
      <c r="H25" s="87" t="s">
        <v>31</v>
      </c>
      <c r="I25" s="86">
        <f>I26</f>
        <v>-180000</v>
      </c>
    </row>
    <row r="26" spans="1:9" ht="13.5" x14ac:dyDescent="0.2">
      <c r="A26" s="83" t="s">
        <v>181</v>
      </c>
      <c r="B26" s="188" t="s">
        <v>182</v>
      </c>
      <c r="C26" s="188"/>
      <c r="D26" s="188"/>
      <c r="E26" s="83" t="s">
        <v>167</v>
      </c>
      <c r="F26" s="83" t="s">
        <v>32</v>
      </c>
      <c r="G26" s="89"/>
      <c r="H26" s="86"/>
      <c r="I26" s="86">
        <v>-180000</v>
      </c>
    </row>
    <row r="27" spans="1:9" ht="14.25" x14ac:dyDescent="0.2">
      <c r="A27" s="84" t="s">
        <v>29</v>
      </c>
      <c r="B27" s="84" t="s">
        <v>183</v>
      </c>
      <c r="C27" s="84" t="s">
        <v>161</v>
      </c>
      <c r="D27" s="185" t="s">
        <v>184</v>
      </c>
      <c r="E27" s="185"/>
      <c r="F27" s="185"/>
      <c r="G27" s="185"/>
      <c r="H27" s="185"/>
      <c r="I27" s="85">
        <f>I28+I31+I34</f>
        <v>172300</v>
      </c>
    </row>
    <row r="28" spans="1:9" ht="13.5" x14ac:dyDescent="0.2">
      <c r="A28" s="83" t="s">
        <v>185</v>
      </c>
      <c r="B28" s="186" t="s">
        <v>186</v>
      </c>
      <c r="C28" s="186"/>
      <c r="D28" s="186"/>
      <c r="E28" s="186"/>
      <c r="F28" s="186"/>
      <c r="G28" s="186"/>
      <c r="H28" s="186"/>
      <c r="I28" s="86">
        <f>I29</f>
        <v>-80000</v>
      </c>
    </row>
    <row r="29" spans="1:9" ht="13.5" x14ac:dyDescent="0.2">
      <c r="A29" s="87" t="s">
        <v>31</v>
      </c>
      <c r="B29" s="187" t="s">
        <v>55</v>
      </c>
      <c r="C29" s="187"/>
      <c r="D29" s="187"/>
      <c r="E29" s="88" t="s">
        <v>31</v>
      </c>
      <c r="F29" s="88" t="s">
        <v>31</v>
      </c>
      <c r="G29" s="87" t="s">
        <v>31</v>
      </c>
      <c r="H29" s="87" t="s">
        <v>31</v>
      </c>
      <c r="I29" s="86">
        <f>I30</f>
        <v>-80000</v>
      </c>
    </row>
    <row r="30" spans="1:9" ht="13.5" x14ac:dyDescent="0.2">
      <c r="A30" s="83" t="s">
        <v>187</v>
      </c>
      <c r="B30" s="188" t="s">
        <v>188</v>
      </c>
      <c r="C30" s="188"/>
      <c r="D30" s="188"/>
      <c r="E30" s="83" t="s">
        <v>167</v>
      </c>
      <c r="F30" s="83" t="s">
        <v>32</v>
      </c>
      <c r="G30" s="89"/>
      <c r="H30" s="86"/>
      <c r="I30" s="86">
        <v>-80000</v>
      </c>
    </row>
    <row r="31" spans="1:9" ht="13.5" x14ac:dyDescent="0.2">
      <c r="A31" s="83" t="s">
        <v>189</v>
      </c>
      <c r="B31" s="186" t="s">
        <v>190</v>
      </c>
      <c r="C31" s="186"/>
      <c r="D31" s="186"/>
      <c r="E31" s="186"/>
      <c r="F31" s="186"/>
      <c r="G31" s="186"/>
      <c r="H31" s="186"/>
      <c r="I31" s="86">
        <f>I32</f>
        <v>268300</v>
      </c>
    </row>
    <row r="32" spans="1:9" ht="13.5" x14ac:dyDescent="0.2">
      <c r="A32" s="87" t="s">
        <v>31</v>
      </c>
      <c r="B32" s="187" t="s">
        <v>55</v>
      </c>
      <c r="C32" s="187"/>
      <c r="D32" s="187"/>
      <c r="E32" s="88" t="s">
        <v>31</v>
      </c>
      <c r="F32" s="88" t="s">
        <v>31</v>
      </c>
      <c r="G32" s="87" t="s">
        <v>31</v>
      </c>
      <c r="H32" s="87" t="s">
        <v>31</v>
      </c>
      <c r="I32" s="86">
        <f>I33</f>
        <v>268300</v>
      </c>
    </row>
    <row r="33" spans="1:9" ht="13.5" x14ac:dyDescent="0.2">
      <c r="A33" s="83" t="s">
        <v>187</v>
      </c>
      <c r="B33" s="188" t="s">
        <v>188</v>
      </c>
      <c r="C33" s="188"/>
      <c r="D33" s="188"/>
      <c r="E33" s="83" t="s">
        <v>167</v>
      </c>
      <c r="F33" s="83" t="s">
        <v>32</v>
      </c>
      <c r="G33" s="89"/>
      <c r="H33" s="86"/>
      <c r="I33" s="86">
        <v>268300</v>
      </c>
    </row>
    <row r="34" spans="1:9" ht="13.5" x14ac:dyDescent="0.2">
      <c r="A34" s="83" t="s">
        <v>191</v>
      </c>
      <c r="B34" s="186" t="s">
        <v>192</v>
      </c>
      <c r="C34" s="186"/>
      <c r="D34" s="186"/>
      <c r="E34" s="186"/>
      <c r="F34" s="186"/>
      <c r="G34" s="186"/>
      <c r="H34" s="186"/>
      <c r="I34" s="86">
        <f>I35</f>
        <v>-16000</v>
      </c>
    </row>
    <row r="35" spans="1:9" ht="13.5" x14ac:dyDescent="0.2">
      <c r="A35" s="87" t="s">
        <v>31</v>
      </c>
      <c r="B35" s="187" t="s">
        <v>55</v>
      </c>
      <c r="C35" s="187"/>
      <c r="D35" s="187"/>
      <c r="E35" s="88" t="s">
        <v>31</v>
      </c>
      <c r="F35" s="88" t="s">
        <v>31</v>
      </c>
      <c r="G35" s="87" t="s">
        <v>31</v>
      </c>
      <c r="H35" s="87" t="s">
        <v>31</v>
      </c>
      <c r="I35" s="86">
        <f>I36</f>
        <v>-16000</v>
      </c>
    </row>
    <row r="36" spans="1:9" ht="13.5" x14ac:dyDescent="0.2">
      <c r="A36" s="83" t="s">
        <v>193</v>
      </c>
      <c r="B36" s="188" t="s">
        <v>194</v>
      </c>
      <c r="C36" s="188"/>
      <c r="D36" s="188"/>
      <c r="E36" s="83" t="s">
        <v>167</v>
      </c>
      <c r="F36" s="83" t="s">
        <v>32</v>
      </c>
      <c r="G36" s="89"/>
      <c r="H36" s="86"/>
      <c r="I36" s="86">
        <v>-16000</v>
      </c>
    </row>
    <row r="37" spans="1:9" ht="28.5" x14ac:dyDescent="0.2">
      <c r="A37" s="84" t="s">
        <v>29</v>
      </c>
      <c r="B37" s="84" t="s">
        <v>183</v>
      </c>
      <c r="C37" s="84" t="s">
        <v>33</v>
      </c>
      <c r="D37" s="185" t="s">
        <v>195</v>
      </c>
      <c r="E37" s="185"/>
      <c r="F37" s="185"/>
      <c r="G37" s="185"/>
      <c r="H37" s="185"/>
      <c r="I37" s="85">
        <f>I38+I41+I44</f>
        <v>-39700</v>
      </c>
    </row>
    <row r="38" spans="1:9" ht="13.5" x14ac:dyDescent="0.2">
      <c r="A38" s="83" t="s">
        <v>196</v>
      </c>
      <c r="B38" s="186" t="s">
        <v>197</v>
      </c>
      <c r="C38" s="186"/>
      <c r="D38" s="186"/>
      <c r="E38" s="186"/>
      <c r="F38" s="186"/>
      <c r="G38" s="186"/>
      <c r="H38" s="186"/>
      <c r="I38" s="86">
        <f>I39</f>
        <v>-30000</v>
      </c>
    </row>
    <row r="39" spans="1:9" ht="13.5" x14ac:dyDescent="0.2">
      <c r="A39" s="87" t="s">
        <v>31</v>
      </c>
      <c r="B39" s="187" t="s">
        <v>55</v>
      </c>
      <c r="C39" s="187"/>
      <c r="D39" s="187"/>
      <c r="E39" s="88" t="s">
        <v>31</v>
      </c>
      <c r="F39" s="88" t="s">
        <v>31</v>
      </c>
      <c r="G39" s="87" t="s">
        <v>31</v>
      </c>
      <c r="H39" s="87" t="s">
        <v>31</v>
      </c>
      <c r="I39" s="86">
        <f>I40</f>
        <v>-30000</v>
      </c>
    </row>
    <row r="40" spans="1:9" ht="13.5" x14ac:dyDescent="0.2">
      <c r="A40" s="83" t="s">
        <v>193</v>
      </c>
      <c r="B40" s="188" t="s">
        <v>194</v>
      </c>
      <c r="C40" s="188"/>
      <c r="D40" s="188"/>
      <c r="E40" s="83" t="s">
        <v>167</v>
      </c>
      <c r="F40" s="83" t="s">
        <v>32</v>
      </c>
      <c r="G40" s="89"/>
      <c r="H40" s="86"/>
      <c r="I40" s="86">
        <v>-30000</v>
      </c>
    </row>
    <row r="41" spans="1:9" ht="13.5" x14ac:dyDescent="0.2">
      <c r="A41" s="83" t="s">
        <v>198</v>
      </c>
      <c r="B41" s="186" t="s">
        <v>199</v>
      </c>
      <c r="C41" s="186"/>
      <c r="D41" s="186"/>
      <c r="E41" s="186"/>
      <c r="F41" s="186"/>
      <c r="G41" s="186"/>
      <c r="H41" s="186"/>
      <c r="I41" s="86">
        <f>I42</f>
        <v>-7700</v>
      </c>
    </row>
    <row r="42" spans="1:9" ht="13.5" x14ac:dyDescent="0.2">
      <c r="A42" s="87" t="s">
        <v>31</v>
      </c>
      <c r="B42" s="187" t="s">
        <v>55</v>
      </c>
      <c r="C42" s="187"/>
      <c r="D42" s="187"/>
      <c r="E42" s="88" t="s">
        <v>31</v>
      </c>
      <c r="F42" s="88" t="s">
        <v>31</v>
      </c>
      <c r="G42" s="87" t="s">
        <v>31</v>
      </c>
      <c r="H42" s="87" t="s">
        <v>31</v>
      </c>
      <c r="I42" s="86">
        <f>I43</f>
        <v>-7700</v>
      </c>
    </row>
    <row r="43" spans="1:9" ht="13.5" x14ac:dyDescent="0.2">
      <c r="A43" s="83" t="s">
        <v>200</v>
      </c>
      <c r="B43" s="188" t="s">
        <v>201</v>
      </c>
      <c r="C43" s="188"/>
      <c r="D43" s="188"/>
      <c r="E43" s="83" t="s">
        <v>167</v>
      </c>
      <c r="F43" s="83" t="s">
        <v>32</v>
      </c>
      <c r="G43" s="89"/>
      <c r="H43" s="86"/>
      <c r="I43" s="86">
        <v>-7700</v>
      </c>
    </row>
    <row r="44" spans="1:9" ht="13.5" x14ac:dyDescent="0.2">
      <c r="A44" s="83" t="s">
        <v>202</v>
      </c>
      <c r="B44" s="186" t="s">
        <v>203</v>
      </c>
      <c r="C44" s="186"/>
      <c r="D44" s="186"/>
      <c r="E44" s="186"/>
      <c r="F44" s="186"/>
      <c r="G44" s="186"/>
      <c r="H44" s="186"/>
      <c r="I44" s="86">
        <f>I45</f>
        <v>-2000</v>
      </c>
    </row>
    <row r="45" spans="1:9" ht="13.5" x14ac:dyDescent="0.2">
      <c r="A45" s="87" t="s">
        <v>31</v>
      </c>
      <c r="B45" s="187" t="s">
        <v>55</v>
      </c>
      <c r="C45" s="187"/>
      <c r="D45" s="187"/>
      <c r="E45" s="88" t="s">
        <v>31</v>
      </c>
      <c r="F45" s="88" t="s">
        <v>31</v>
      </c>
      <c r="G45" s="87" t="s">
        <v>31</v>
      </c>
      <c r="H45" s="87" t="s">
        <v>31</v>
      </c>
      <c r="I45" s="86">
        <f>I46</f>
        <v>-2000</v>
      </c>
    </row>
    <row r="46" spans="1:9" ht="13.5" x14ac:dyDescent="0.2">
      <c r="A46" s="83" t="s">
        <v>193</v>
      </c>
      <c r="B46" s="188" t="s">
        <v>194</v>
      </c>
      <c r="C46" s="188"/>
      <c r="D46" s="188"/>
      <c r="E46" s="83" t="s">
        <v>167</v>
      </c>
      <c r="F46" s="83" t="s">
        <v>32</v>
      </c>
      <c r="G46" s="89"/>
      <c r="H46" s="86"/>
      <c r="I46" s="86">
        <v>-2000</v>
      </c>
    </row>
    <row r="47" spans="1:9" ht="28.5" x14ac:dyDescent="0.2">
      <c r="A47" s="84" t="s">
        <v>29</v>
      </c>
      <c r="B47" s="84" t="s">
        <v>183</v>
      </c>
      <c r="C47" s="84" t="s">
        <v>204</v>
      </c>
      <c r="D47" s="185" t="s">
        <v>205</v>
      </c>
      <c r="E47" s="185"/>
      <c r="F47" s="185"/>
      <c r="G47" s="185"/>
      <c r="H47" s="185"/>
      <c r="I47" s="85">
        <f>I48+I51</f>
        <v>-70000</v>
      </c>
    </row>
    <row r="48" spans="1:9" ht="13.5" x14ac:dyDescent="0.2">
      <c r="A48" s="83" t="s">
        <v>206</v>
      </c>
      <c r="B48" s="186" t="s">
        <v>207</v>
      </c>
      <c r="C48" s="186"/>
      <c r="D48" s="186"/>
      <c r="E48" s="186"/>
      <c r="F48" s="186"/>
      <c r="G48" s="186"/>
      <c r="H48" s="186"/>
      <c r="I48" s="86">
        <f>I49</f>
        <v>100000</v>
      </c>
    </row>
    <row r="49" spans="1:9" ht="13.5" x14ac:dyDescent="0.2">
      <c r="A49" s="87" t="s">
        <v>31</v>
      </c>
      <c r="B49" s="187" t="s">
        <v>55</v>
      </c>
      <c r="C49" s="187"/>
      <c r="D49" s="187"/>
      <c r="E49" s="88" t="s">
        <v>31</v>
      </c>
      <c r="F49" s="88" t="s">
        <v>31</v>
      </c>
      <c r="G49" s="87" t="s">
        <v>31</v>
      </c>
      <c r="H49" s="87" t="s">
        <v>31</v>
      </c>
      <c r="I49" s="86">
        <f>I50</f>
        <v>100000</v>
      </c>
    </row>
    <row r="50" spans="1:9" ht="13.5" x14ac:dyDescent="0.2">
      <c r="A50" s="83" t="s">
        <v>193</v>
      </c>
      <c r="B50" s="188" t="s">
        <v>194</v>
      </c>
      <c r="C50" s="188"/>
      <c r="D50" s="188"/>
      <c r="E50" s="83" t="s">
        <v>167</v>
      </c>
      <c r="F50" s="83" t="s">
        <v>32</v>
      </c>
      <c r="G50" s="89"/>
      <c r="H50" s="86"/>
      <c r="I50" s="86">
        <v>100000</v>
      </c>
    </row>
    <row r="51" spans="1:9" ht="13.5" x14ac:dyDescent="0.2">
      <c r="A51" s="83" t="s">
        <v>208</v>
      </c>
      <c r="B51" s="186" t="s">
        <v>209</v>
      </c>
      <c r="C51" s="186"/>
      <c r="D51" s="186"/>
      <c r="E51" s="186"/>
      <c r="F51" s="186"/>
      <c r="G51" s="186"/>
      <c r="H51" s="186"/>
      <c r="I51" s="86">
        <f>I52</f>
        <v>-170000</v>
      </c>
    </row>
    <row r="52" spans="1:9" ht="13.5" x14ac:dyDescent="0.2">
      <c r="A52" s="87" t="s">
        <v>31</v>
      </c>
      <c r="B52" s="187" t="s">
        <v>55</v>
      </c>
      <c r="C52" s="187"/>
      <c r="D52" s="187"/>
      <c r="E52" s="88" t="s">
        <v>31</v>
      </c>
      <c r="F52" s="88" t="s">
        <v>31</v>
      </c>
      <c r="G52" s="87" t="s">
        <v>31</v>
      </c>
      <c r="H52" s="87" t="s">
        <v>31</v>
      </c>
      <c r="I52" s="86">
        <f>I53</f>
        <v>-170000</v>
      </c>
    </row>
    <row r="53" spans="1:9" ht="13.5" x14ac:dyDescent="0.2">
      <c r="A53" s="83" t="s">
        <v>171</v>
      </c>
      <c r="B53" s="188" t="s">
        <v>172</v>
      </c>
      <c r="C53" s="188"/>
      <c r="D53" s="188"/>
      <c r="E53" s="83" t="s">
        <v>167</v>
      </c>
      <c r="F53" s="83" t="s">
        <v>32</v>
      </c>
      <c r="G53" s="89"/>
      <c r="H53" s="86"/>
      <c r="I53" s="86">
        <v>-170000</v>
      </c>
    </row>
    <row r="54" spans="1:9" ht="14.25" x14ac:dyDescent="0.2">
      <c r="A54" s="84" t="s">
        <v>29</v>
      </c>
      <c r="B54" s="84" t="s">
        <v>30</v>
      </c>
      <c r="C54" s="84" t="s">
        <v>161</v>
      </c>
      <c r="D54" s="185" t="s">
        <v>210</v>
      </c>
      <c r="E54" s="185"/>
      <c r="F54" s="185"/>
      <c r="G54" s="185"/>
      <c r="H54" s="185"/>
      <c r="I54" s="85">
        <f>I55+I58+I61</f>
        <v>-25000</v>
      </c>
    </row>
    <row r="55" spans="1:9" ht="13.5" x14ac:dyDescent="0.2">
      <c r="A55" s="83" t="s">
        <v>211</v>
      </c>
      <c r="B55" s="186" t="s">
        <v>212</v>
      </c>
      <c r="C55" s="186"/>
      <c r="D55" s="186"/>
      <c r="E55" s="186"/>
      <c r="F55" s="186"/>
      <c r="G55" s="186"/>
      <c r="H55" s="186"/>
      <c r="I55" s="86">
        <f>I56</f>
        <v>-25000</v>
      </c>
    </row>
    <row r="56" spans="1:9" ht="13.5" x14ac:dyDescent="0.2">
      <c r="A56" s="87" t="s">
        <v>31</v>
      </c>
      <c r="B56" s="187" t="s">
        <v>55</v>
      </c>
      <c r="C56" s="187"/>
      <c r="D56" s="187"/>
      <c r="E56" s="88" t="s">
        <v>31</v>
      </c>
      <c r="F56" s="88" t="s">
        <v>31</v>
      </c>
      <c r="G56" s="87" t="s">
        <v>31</v>
      </c>
      <c r="H56" s="87" t="s">
        <v>31</v>
      </c>
      <c r="I56" s="86">
        <f>I57</f>
        <v>-25000</v>
      </c>
    </row>
    <row r="57" spans="1:9" ht="13.5" x14ac:dyDescent="0.2">
      <c r="A57" s="83" t="s">
        <v>165</v>
      </c>
      <c r="B57" s="188" t="s">
        <v>166</v>
      </c>
      <c r="C57" s="188"/>
      <c r="D57" s="188"/>
      <c r="E57" s="83" t="s">
        <v>167</v>
      </c>
      <c r="F57" s="83" t="s">
        <v>32</v>
      </c>
      <c r="G57" s="89"/>
      <c r="H57" s="86"/>
      <c r="I57" s="86">
        <v>-25000</v>
      </c>
    </row>
  </sheetData>
  <mergeCells count="56">
    <mergeCell ref="B6:D6"/>
    <mergeCell ref="A8:I8"/>
    <mergeCell ref="D13:H13"/>
    <mergeCell ref="B18:D18"/>
    <mergeCell ref="A4:I4"/>
    <mergeCell ref="D9:H9"/>
    <mergeCell ref="B10:H10"/>
    <mergeCell ref="B11:D11"/>
    <mergeCell ref="B12:D12"/>
    <mergeCell ref="A5:I5"/>
    <mergeCell ref="B15:D15"/>
    <mergeCell ref="B16:D16"/>
    <mergeCell ref="B14:H14"/>
    <mergeCell ref="B17:H17"/>
    <mergeCell ref="B19:D19"/>
    <mergeCell ref="B20:H20"/>
    <mergeCell ref="B21:D21"/>
    <mergeCell ref="B22:D22"/>
    <mergeCell ref="D23:H23"/>
    <mergeCell ref="B24:H24"/>
    <mergeCell ref="B25:D25"/>
    <mergeCell ref="B26:D26"/>
    <mergeCell ref="D27:H27"/>
    <mergeCell ref="B28:H28"/>
    <mergeCell ref="B29:D29"/>
    <mergeCell ref="B30:D30"/>
    <mergeCell ref="B31:H31"/>
    <mergeCell ref="B32:D32"/>
    <mergeCell ref="B33:D33"/>
    <mergeCell ref="B34:H34"/>
    <mergeCell ref="B35:D35"/>
    <mergeCell ref="B36:D36"/>
    <mergeCell ref="D37:H37"/>
    <mergeCell ref="B38:H38"/>
    <mergeCell ref="B48:H48"/>
    <mergeCell ref="B39:D39"/>
    <mergeCell ref="B40:D40"/>
    <mergeCell ref="B41:H41"/>
    <mergeCell ref="B42:D42"/>
    <mergeCell ref="B43:D43"/>
    <mergeCell ref="D54:H54"/>
    <mergeCell ref="B55:H55"/>
    <mergeCell ref="B56:D56"/>
    <mergeCell ref="B57:D57"/>
    <mergeCell ref="A1:I1"/>
    <mergeCell ref="A2:I2"/>
    <mergeCell ref="A3:I3"/>
    <mergeCell ref="B49:D49"/>
    <mergeCell ref="B50:D50"/>
    <mergeCell ref="B51:H51"/>
    <mergeCell ref="B52:D52"/>
    <mergeCell ref="B53:D53"/>
    <mergeCell ref="B44:H44"/>
    <mergeCell ref="B45:D45"/>
    <mergeCell ref="B46:D46"/>
    <mergeCell ref="D47:H47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1.</vt:lpstr>
      <vt:lpstr>2.</vt:lpstr>
      <vt:lpstr>3.</vt:lpstr>
      <vt:lpstr>4.</vt:lpstr>
      <vt:lpstr>5.</vt:lpstr>
      <vt:lpstr>'2.'!Print_Titles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Anahit Gevorgyan</dc:creator>
  <cp:keywords>https:/mul2-moh.gov.am/tasks/168406/oneclick/Havelvatsner.xlsx?token=b285b576d8edd455dfbb766df9f1c9f1</cp:keywords>
  <cp:lastModifiedBy>Arpine Martirosyan</cp:lastModifiedBy>
  <cp:lastPrinted>2022-11-09T13:28:07Z</cp:lastPrinted>
  <dcterms:created xsi:type="dcterms:W3CDTF">1996-10-14T23:33:28Z</dcterms:created>
  <dcterms:modified xsi:type="dcterms:W3CDTF">2022-11-10T05:41:54Z</dcterms:modified>
</cp:coreProperties>
</file>