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1"/>
  </bookViews>
  <sheets>
    <sheet name="1." sheetId="52" r:id="rId1"/>
    <sheet name="2." sheetId="54" r:id="rId2"/>
    <sheet name="3." sheetId="49" r:id="rId3"/>
    <sheet name="4." sheetId="55" r:id="rId4"/>
    <sheet name="5." sheetId="26" r:id="rId5"/>
    <sheet name="6." sheetId="27" r:id="rId6"/>
    <sheet name="7." sheetId="44" r:id="rId7"/>
    <sheet name="8." sheetId="48" r:id="rId8"/>
  </sheet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_xlnm.Print_Titles" localSheetId="4">'5.'!$6:$7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21" i="44" l="1"/>
  <c r="C19" i="27" l="1"/>
  <c r="D18" i="49"/>
  <c r="D22" i="55"/>
  <c r="D20" i="55"/>
  <c r="D19" i="55"/>
  <c r="D17" i="55"/>
  <c r="D15" i="55"/>
  <c r="D14" i="55"/>
  <c r="I24" i="48" l="1"/>
  <c r="I23" i="48"/>
  <c r="I22" i="48"/>
  <c r="I21" i="48"/>
  <c r="I20" i="48"/>
  <c r="I19" i="48"/>
  <c r="I18" i="48"/>
  <c r="I17" i="48"/>
  <c r="I16" i="48"/>
  <c r="I15" i="48"/>
  <c r="I14" i="48"/>
  <c r="I13" i="48"/>
  <c r="I12" i="48"/>
  <c r="I11" i="48"/>
  <c r="I10" i="48" s="1"/>
  <c r="I9" i="48" s="1"/>
  <c r="I8" i="48" s="1"/>
  <c r="I7" i="48" s="1"/>
  <c r="D13" i="55"/>
  <c r="D16" i="55"/>
  <c r="D18" i="55"/>
  <c r="D21" i="55"/>
  <c r="E19" i="54"/>
  <c r="F19" i="54"/>
  <c r="G19" i="54"/>
  <c r="H19" i="54"/>
  <c r="G12" i="54"/>
  <c r="E12" i="54"/>
  <c r="E13" i="54"/>
  <c r="F13" i="54"/>
  <c r="F12" i="54" s="1"/>
  <c r="G13" i="54"/>
  <c r="H13" i="54"/>
  <c r="H12" i="54" s="1"/>
  <c r="E14" i="54"/>
  <c r="F14" i="54"/>
  <c r="G14" i="54"/>
  <c r="H14" i="54"/>
  <c r="D19" i="54"/>
  <c r="D17" i="54"/>
  <c r="D14" i="54"/>
  <c r="D13" i="54"/>
  <c r="D12" i="54" s="1"/>
  <c r="D10" i="54" s="1"/>
  <c r="D12" i="55" l="1"/>
  <c r="D9" i="55" s="1"/>
  <c r="D8" i="55" s="1"/>
  <c r="D22" i="54"/>
  <c r="H22" i="54"/>
  <c r="G22" i="54"/>
  <c r="F22" i="54"/>
  <c r="E22" i="54"/>
  <c r="H17" i="54"/>
  <c r="G17" i="54"/>
  <c r="F17" i="54"/>
  <c r="E17" i="54"/>
  <c r="F10" i="54"/>
  <c r="H10" i="54"/>
  <c r="E10" i="54" l="1"/>
  <c r="G10" i="54"/>
  <c r="G46" i="26"/>
  <c r="G45" i="26" s="1"/>
  <c r="G28" i="26"/>
  <c r="G21" i="26" s="1"/>
  <c r="G44" i="26" l="1"/>
  <c r="G42" i="26" s="1"/>
  <c r="G40" i="26" s="1"/>
  <c r="G38" i="26" s="1"/>
  <c r="G34" i="26" s="1"/>
  <c r="G32" i="26" s="1"/>
  <c r="G30" i="26" s="1"/>
  <c r="G36" i="26" l="1"/>
  <c r="D25" i="49"/>
  <c r="D23" i="49" s="1"/>
  <c r="C8" i="52" l="1"/>
  <c r="G26" i="26" l="1"/>
  <c r="G25" i="26" s="1"/>
  <c r="G24" i="26" l="1"/>
  <c r="G23" i="26" s="1"/>
  <c r="G19" i="26" s="1"/>
  <c r="D11" i="49" l="1"/>
  <c r="D9" i="49" l="1"/>
  <c r="D8" i="49" s="1"/>
  <c r="G17" i="26" l="1"/>
  <c r="G15" i="26" s="1"/>
  <c r="G13" i="26" s="1"/>
  <c r="G11" i="26" s="1"/>
  <c r="G9" i="26" s="1"/>
  <c r="G8" i="26" s="1"/>
</calcChain>
</file>

<file path=xl/sharedStrings.xml><?xml version="1.0" encoding="utf-8"?>
<sst xmlns="http://schemas.openxmlformats.org/spreadsheetml/2006/main" count="339" uniqueCount="171">
  <si>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</si>
  <si>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</si>
  <si>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</si>
  <si>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</si>
  <si>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</si>
  <si>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</si>
  <si>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</si>
  <si>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</si>
  <si>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</si>
  <si>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</si>
  <si>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</si>
  <si>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</si>
  <si>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</si>
  <si>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</si>
  <si>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</si>
  <si>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</si>
  <si>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</si>
  <si>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</si>
  <si>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</si>
  <si>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</si>
  <si>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</si>
  <si>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</si>
  <si>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</si>
  <si>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</si>
  <si>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</si>
  <si>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</si>
  <si>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</si>
  <si>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</si>
  <si>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</si>
  <si>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</si>
  <si>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</si>
  <si>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</si>
  <si>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</si>
  <si>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</si>
  <si>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</si>
  <si>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</si>
  <si>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</si>
  <si>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</si>
  <si>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</si>
  <si>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</si>
  <si>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</si>
  <si>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</si>
  <si>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 xml:space="preserve">Մասնագիտացված միավոր </t>
  </si>
  <si>
    <t xml:space="preserve">Կազմակերպությունների թիվը, որտեղ կատարվում են ներդրումները (հատ) </t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</si>
  <si>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</si>
  <si>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</si>
  <si>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</si>
  <si>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</si>
  <si>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</si>
  <si>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</si>
  <si>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</si>
  <si>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</si>
  <si>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</si>
  <si>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</si>
  <si>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</si>
  <si>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</si>
  <si>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</si>
  <si>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 xml:space="preserve"> Դաս N 02</t>
  </si>
  <si>
    <t xml:space="preserve"> Առողջապահական կազմակերպությունների կառուցում, վերակառուցում</t>
  </si>
  <si>
    <t>31003</t>
  </si>
  <si>
    <t xml:space="preserve"> 1126  31003</t>
  </si>
  <si>
    <t>Հավելված  № 5</t>
  </si>
  <si>
    <t>Հավելված  № 3</t>
  </si>
  <si>
    <t>Հավելված  № 6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</si>
  <si>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</si>
  <si>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</si>
  <si>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</si>
  <si>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</si>
  <si>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</si>
  <si>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</si>
  <si>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</si>
  <si>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</si>
  <si>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</si>
  <si>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</si>
  <si>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</si>
  <si>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>Հավելված  № 4</t>
  </si>
  <si>
    <t xml:space="preserve">ՀԱՅԱՍՏԱՆԻ ՀԱՆՐԱՊԵՏՈՒԹՅԱՆ ԿԱՌԱՎԱՐՈՒԹՅԱՆ 2021 ԹՎԱԿԱՆԻ ԴԵԿՏԵՄԲԵՐԻ 23-Ի  № 2121-Ն ՈՐՈՇՄԱՆ № 10 ՀԱՎԵԼՎԱԾՈՒՄ ԿԱՏԱՐՎՈՂ ՓՈՓՈԽՈՒԹՅՈՒՆՆԵՐԸ </t>
  </si>
  <si>
    <t>(հազ. դրամ)</t>
  </si>
  <si>
    <t>ՀԱՅԱՍՏԱՆԻ ՀԱՆՐԱՊԵՏՈՒԹՅԱՆ ԿԱՌԱՎԱՐՈՒԹՅԱՆ 2021 ԹՎԱԿԱՆԻ ԴԵԿՏԵՄԲԵՐԻ 23-Ի № 2121-Ն ՈՐՈՇՄԱՆ №№ 3 ԵՎ 4 ՀԱՎԵԼՎԱԾՆԵՐՈՒՄ ԿԱՏԱՐՎՈՂ ՓՈՓՈԽՈՒԹՅՈՒՆՆԵՐԸ</t>
  </si>
  <si>
    <t xml:space="preserve">ՀՀ կառավարության  2022 թվականի ----------- </t>
  </si>
  <si>
    <t>Հավելված  № 1</t>
  </si>
  <si>
    <t>Հավելված  № 2</t>
  </si>
  <si>
    <t xml:space="preserve">ՀՀ քաղաքաշինության կոմիտե </t>
  </si>
  <si>
    <t>ՀՀ Արարատի մարզ</t>
  </si>
  <si>
    <t>ՀՀ Արագածոտնի մարզ</t>
  </si>
  <si>
    <t>«Ծաղկահովիտի առողջության կենտրոն» ՓԲԸ</t>
  </si>
  <si>
    <t>ՀՀ քաղաքաշինության կոմիտե</t>
  </si>
  <si>
    <t xml:space="preserve"> այդ թվում` բյուջետային ծախսերի տնտեսագիտական դասակարգման հոդվածներ</t>
  </si>
  <si>
    <t>Շենքերի և շինությունների շինարարություն</t>
  </si>
  <si>
    <t>«Մասիսի բժշկական կենտրոն» ՓԲԸ</t>
  </si>
  <si>
    <t xml:space="preserve"> ՀՀ քաղաքաշինության կոմիտե </t>
  </si>
  <si>
    <t>45211250/4</t>
  </si>
  <si>
    <t>71351540/102</t>
  </si>
  <si>
    <t>98111140/83</t>
  </si>
  <si>
    <t>կառուցման աշխատանքներ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</si>
  <si>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</si>
  <si>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</si>
  <si>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</si>
  <si>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45211250/5</t>
  </si>
  <si>
    <t>71351540/103</t>
  </si>
  <si>
    <t>98111140/84</t>
  </si>
  <si>
    <t>ԳՀ</t>
  </si>
  <si>
    <t>ՄԱ</t>
  </si>
  <si>
    <t>ՀՀ կառավարության 2022 թվականի ----------</t>
  </si>
  <si>
    <t>№ ---------- որոշման</t>
  </si>
  <si>
    <t>հազար դրամ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</si>
  <si>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</si>
  <si>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</si>
  <si>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</si>
  <si>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</si>
  <si>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</si>
  <si>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</si>
  <si>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</si>
  <si>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</si>
  <si>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</si>
  <si>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</si>
  <si>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</si>
  <si>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</si>
  <si>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</si>
  <si>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</si>
  <si>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</si>
  <si>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Երևան</t>
  </si>
  <si>
    <t>«Հոգեկան առողջության պահպանման ազգային կենտրոն» ՓԲԸ</t>
  </si>
  <si>
    <t>ՀՀ Կոտայքի մարզ</t>
  </si>
  <si>
    <t>«Չարենցավանի բժշկական կենտրոն» ՓԲԸ</t>
  </si>
  <si>
    <t xml:space="preserve">«Արտաշատի բժշկական կենտրոն» </t>
  </si>
  <si>
    <t>«Ինֆեկցիոն հիվանդությունների ազգային կենտրոն» ՓԲԸ</t>
  </si>
  <si>
    <t>այդ թվում` բյուջետային ծախսերի տնտեսագիտական դասակարգման հոդվածներ</t>
  </si>
  <si>
    <t xml:space="preserve"> ԱՅԼ ՀԻՄՆԱԿԱՆ ՄԻՋՈՑՆԵՐ</t>
  </si>
  <si>
    <t>Նախագծահետազոտական ծախսեր</t>
  </si>
  <si>
    <t>11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</si>
  <si>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</si>
  <si>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</si>
  <si>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</si>
  <si>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 xml:space="preserve">այդ թվում` </t>
  </si>
  <si>
    <t>ԸՆԴԱՄԵՆԸ ԾԱԽՍԵՐ</t>
  </si>
  <si>
    <t>ԸՆԹԱՑԻԿ ԾԱԽՍԵՐ</t>
  </si>
  <si>
    <t>ԱՅԼ ԾԱԽՍԵՐ</t>
  </si>
  <si>
    <t>Պահուստային միջոցներ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</si>
  <si>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</si>
  <si>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t>ՀՀ Կառավարություն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</si>
  <si>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</si>
  <si>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</si>
  <si>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</si>
  <si>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</si>
  <si>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</si>
  <si>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</si>
  <si>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</si>
  <si>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</si>
  <si>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</si>
  <si>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ԱՌՈՂՋԱՊԱՀՈՒԹՅԱՆ ՆԱԽԱՐԱՐՈՒԹՅՈՒՆ</t>
  </si>
  <si>
    <t>այդ թվում`</t>
  </si>
  <si>
    <t>ՀԱՅԱՍՏԱՆԻ ՀԱՆՐԱՊԵՏՈՒԹՅԱՆ ԿԱՌԱՎԱՐՈՒԹՅԱՆ 2021 ԹՎԱԿԱՆԻ ԴԵԿՏԵՄԲԵՐԻ 23-Ի  №  2121-Ն ՈՐՈՇՄԱՆ № 5 ՀԱՎԵԼՎԱԾԻ № 2 ԱՂՅՈՒՍԱԿՈՒՄ ԿԱՏԱՐՎՈՂ ՓՈՓՈԽՈՒԹՅՈՒՆՆԵՐԸ</t>
  </si>
  <si>
    <t>Ցուցանիշների փոփոխությունները                                                                     (ավելացումները նշված են դրական նշանով, նվազեցումները` փակագծերում)</t>
  </si>
  <si>
    <t>Հավելված  № 7</t>
  </si>
  <si>
    <t>45451700/5</t>
  </si>
  <si>
    <t>71241200/59</t>
  </si>
  <si>
    <t>Նախագծերի պատրաստում, ծախսերի գնահատում</t>
  </si>
  <si>
    <t>71351540/109</t>
  </si>
  <si>
    <t>71351540/104</t>
  </si>
  <si>
    <t>98111140/90</t>
  </si>
  <si>
    <t>98111140/85</t>
  </si>
  <si>
    <t>Ցուցանիշների փոփոխությունները (ավելացումները նշված են դրական նշանով, իսկ նվազեցումները` փակագծերում)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</si>
  <si>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ՓՈՓՈԽՈՒԹՅՈՒՆՆԵՐԸ </t>
  </si>
  <si>
    <t>«ՀԱՅԱՍՏԱՆԻ ՀԱՆՐԱՊԵՏՈՒԹՅԱՆ 2022 ԹՎԱԿԱՆԻ ՊԵՏԱԿԱՆ ԲՅՈՒՋԵԻ ՄԱՍԻՆ» ՀԱՅԱՍՏԱՆԻ ՀԱՆՐԱՊԵՏՈՒԹՅԱՆ ՕՐԵՆՔԻ N 1 ՀԱՎԵԼՎԱԾԻ N 1 ԱՂՅՈՒՍԱԿՈՒՄ ԿԱՏԱՐՎՈՂ ՓՈՓՈԽՈՒԹՅՈՒՆՆԵՐ</t>
  </si>
  <si>
    <t>ՀԱՅԱՍՏԱՆԻ ՀԱՆՐԱՊԵՏՈՒԹՅԱՆ ԿԱՌԱՎԱՐՈՒԹՅԱՆ 2021 ԹՎԱԿԱՆԻ ԴԵԿՏԵՄԲԵՐԻ 23-Ի № 2121-Ն ՈՐՈՇՄԱՆ № 9 ՀԱՎԵԼՎԱԾԻ № 9.8 ԱՂՅՈՒՍԱԿՈՒՄ ԿԱՏԱՐՎՈՂ ՓՈՓՈԽՈՒԹՅՈՒՆՆԵՐԸ</t>
  </si>
  <si>
    <t xml:space="preserve">ՀՀ Քաղաքաշինության կոմիտե 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</si>
  <si>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</si>
  <si>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t>ՀԱՅԱՍՏԱՆԻ ՀԱՆՐԱՊԵՏՈՒԹՅԱՆ ԿԱՌԱՎԱՐՈՒԹՅԱՆ 2021 ԹՎԱԿԱՆԻ ԴԵԿՏԵՄԲԵՐԻ 23-Ի № 2121-Ն ՈՐՈՇՄԱՆ № 9.1 ՀԱՎԵԼՎԱԾԻ № 9.1.42 ԱՂՅՈՒՍԱԿՈՒՄ ԿԱՏԱՐՎՈՂ  ՓՈՓՈԽՈՒԹՅՈՒՆ</t>
  </si>
  <si>
    <t>ՀԲՄ</t>
  </si>
  <si>
    <t>Հավելված  №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</si>
</sst>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A_M_D_-;\-* #,##0.00\ _A_M_D_-;_-* &quot;-&quot;??\ _A_M_D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_ * #,##0.00_)_ _ ;_ * \(#,##0.00\)_ _ ;_ * &quot;-&quot;??_)_ _ ;_ @_ "/>
    <numFmt numFmtId="171" formatCode="_(* #,##0.0_);_(* \(#,##0.0\);_(* &quot;-&quot;??_);_(@_)"/>
    <numFmt numFmtId="172" formatCode="_-* #,##0.0\ _A_M_D_-;\-* #,##0.0\ _A_M_D_-;_-* &quot;-&quot;?\ _A_M_D_-;_-@_-"/>
  </numFmts>
  <fonts count="71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0"/>
      <name val="GHEA Grapalat"/>
      <family val="3"/>
    </font>
    <font>
      <sz val="10"/>
      <color rgb="FF000000"/>
      <name val="Times New Roman"/>
      <family val="1"/>
    </font>
    <font>
      <i/>
      <sz val="10"/>
      <name val="GHEA Grapalat"/>
      <family val="3"/>
    </font>
    <font>
      <i/>
      <sz val="8"/>
      <name val="GHEA Grapalat"/>
      <family val="3"/>
    </font>
    <font>
      <sz val="8"/>
      <name val="GHEA Grapalat"/>
      <family val="3"/>
    </font>
    <font>
      <b/>
      <i/>
      <sz val="10"/>
      <color indexed="8"/>
      <name val="GHEA Grapalat"/>
      <family val="3"/>
    </font>
    <font>
      <sz val="8"/>
      <name val="Arial"/>
      <family val="2"/>
    </font>
    <font>
      <b/>
      <sz val="9"/>
      <name val="GHEA Grapalat"/>
      <family val="3"/>
    </font>
    <font>
      <sz val="9"/>
      <name val="Arial"/>
      <family val="2"/>
    </font>
    <font>
      <i/>
      <sz val="9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b/>
      <sz val="9"/>
      <color indexed="8"/>
      <name val="GHEA Grapalat"/>
      <family val="3"/>
    </font>
    <font>
      <sz val="9"/>
      <color indexed="8"/>
      <name val="GHEA Grapalat"/>
      <family val="3"/>
    </font>
    <font>
      <i/>
      <sz val="9"/>
      <color indexed="8"/>
      <name val="GHEA Grapalat"/>
      <family val="3"/>
    </font>
    <font>
      <b/>
      <u/>
      <sz val="10"/>
      <name val="GHEA Grapalat"/>
      <family val="3"/>
    </font>
    <font>
      <i/>
      <sz val="10"/>
      <color theme="1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4" fontId="4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5" fillId="0" borderId="0"/>
    <xf numFmtId="0" fontId="6" fillId="0" borderId="0"/>
    <xf numFmtId="0" fontId="44" fillId="0" borderId="0"/>
    <xf numFmtId="0" fontId="6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8" fillId="0" borderId="0"/>
    <xf numFmtId="43" fontId="44" fillId="0" borderId="0" applyFont="0" applyFill="0" applyBorder="0" applyAlignment="0" applyProtection="0"/>
    <xf numFmtId="169" fontId="4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51" fillId="0" borderId="0"/>
    <xf numFmtId="0" fontId="49" fillId="0" borderId="0">
      <alignment horizontal="left" vertical="top" wrapText="1"/>
    </xf>
    <xf numFmtId="0" fontId="44" fillId="0" borderId="0"/>
    <xf numFmtId="43" fontId="44" fillId="0" borderId="0" applyFont="0" applyFill="0" applyBorder="0" applyAlignment="0" applyProtection="0"/>
    <xf numFmtId="0" fontId="6" fillId="0" borderId="0"/>
    <xf numFmtId="0" fontId="53" fillId="0" borderId="0"/>
  </cellStyleXfs>
  <cellXfs count="346">
    <xf numFmtId="0" fontId="0" fillId="0" borderId="0" xfId="0"/>
    <xf numFmtId="0" fontId="25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0" borderId="10" xfId="0" applyFont="1" applyBorder="1" applyAlignment="1">
      <alignment vertical="center"/>
    </xf>
    <xf numFmtId="4" fontId="1" fillId="0" borderId="0" xfId="0" applyNumberFormat="1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25" fillId="24" borderId="20" xfId="0" applyFont="1" applyFill="1" applyBorder="1" applyAlignment="1">
      <alignment horizontal="center" vertical="center"/>
    </xf>
    <xf numFmtId="0" fontId="1" fillId="24" borderId="20" xfId="0" applyFont="1" applyFill="1" applyBorder="1" applyAlignment="1">
      <alignment horizontal="center" vertical="center" wrapText="1"/>
    </xf>
    <xf numFmtId="0" fontId="1" fillId="24" borderId="0" xfId="0" applyFont="1" applyFill="1" applyAlignment="1">
      <alignment vertical="center"/>
    </xf>
    <xf numFmtId="0" fontId="1" fillId="24" borderId="20" xfId="0" applyFont="1" applyFill="1" applyBorder="1" applyAlignment="1">
      <alignment horizontal="center" vertical="center"/>
    </xf>
    <xf numFmtId="4" fontId="1" fillId="0" borderId="25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5" fillId="0" borderId="20" xfId="99" applyFont="1" applyBorder="1"/>
    <xf numFmtId="0" fontId="1" fillId="0" borderId="20" xfId="99" applyFont="1" applyBorder="1"/>
    <xf numFmtId="0" fontId="1" fillId="0" borderId="19" xfId="99" applyFont="1" applyBorder="1"/>
    <xf numFmtId="0" fontId="46" fillId="0" borderId="20" xfId="0" applyFont="1" applyFill="1" applyBorder="1" applyAlignment="1">
      <alignment horizontal="left" vertical="center" wrapText="1"/>
    </xf>
    <xf numFmtId="0" fontId="47" fillId="0" borderId="20" xfId="0" applyFont="1" applyFill="1" applyBorder="1" applyAlignment="1">
      <alignment horizontal="left" vertical="center" wrapText="1"/>
    </xf>
    <xf numFmtId="0" fontId="45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67" fontId="6" fillId="0" borderId="0" xfId="0" applyNumberFormat="1" applyFont="1" applyAlignment="1">
      <alignment vertical="center"/>
    </xf>
    <xf numFmtId="0" fontId="45" fillId="0" borderId="0" xfId="0" applyFont="1" applyAlignment="1">
      <alignment horizontal="left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Border="1" applyAlignment="1">
      <alignment vertical="center" wrapText="1"/>
    </xf>
    <xf numFmtId="0" fontId="25" fillId="0" borderId="25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5" fillId="0" borderId="20" xfId="0" applyFont="1" applyBorder="1" applyAlignment="1">
      <alignment vertical="center" wrapText="1"/>
    </xf>
    <xf numFmtId="0" fontId="25" fillId="0" borderId="22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22" xfId="0" applyFont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165" fontId="1" fillId="0" borderId="0" xfId="0" applyNumberFormat="1" applyFont="1" applyAlignment="1">
      <alignment vertical="center"/>
    </xf>
    <xf numFmtId="0" fontId="45" fillId="0" borderId="10" xfId="0" applyFont="1" applyBorder="1" applyAlignment="1">
      <alignment horizontal="left"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right" vertical="center" wrapText="1"/>
    </xf>
    <xf numFmtId="167" fontId="1" fillId="0" borderId="10" xfId="0" applyNumberFormat="1" applyFont="1" applyFill="1" applyBorder="1" applyAlignment="1">
      <alignment horizontal="right" vertical="center" wrapText="1"/>
    </xf>
    <xf numFmtId="0" fontId="25" fillId="0" borderId="20" xfId="0" applyFont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24" borderId="26" xfId="0" applyFont="1" applyFill="1" applyBorder="1" applyAlignment="1">
      <alignment horizontal="center" vertical="center"/>
    </xf>
    <xf numFmtId="0" fontId="1" fillId="24" borderId="26" xfId="0" applyFont="1" applyFill="1" applyBorder="1" applyAlignment="1">
      <alignment horizontal="left" vertical="center" wrapText="1"/>
    </xf>
    <xf numFmtId="0" fontId="46" fillId="0" borderId="26" xfId="0" applyFont="1" applyFill="1" applyBorder="1" applyAlignment="1">
      <alignment horizontal="left" vertical="center" wrapText="1"/>
    </xf>
    <xf numFmtId="0" fontId="47" fillId="0" borderId="26" xfId="0" applyFont="1" applyFill="1" applyBorder="1" applyAlignment="1">
      <alignment horizontal="left" vertical="center" wrapText="1"/>
    </xf>
    <xf numFmtId="0" fontId="56" fillId="0" borderId="0" xfId="113" applyFont="1" applyAlignment="1">
      <alignment vertical="center"/>
    </xf>
    <xf numFmtId="0" fontId="54" fillId="0" borderId="25" xfId="114" applyFont="1" applyBorder="1" applyAlignment="1">
      <alignment horizontal="right" vertical="top"/>
    </xf>
    <xf numFmtId="0" fontId="54" fillId="0" borderId="25" xfId="114" applyFont="1" applyBorder="1" applyAlignment="1">
      <alignment horizontal="right" vertical="center"/>
    </xf>
    <xf numFmtId="0" fontId="54" fillId="0" borderId="24" xfId="0" applyFont="1" applyFill="1" applyBorder="1" applyAlignment="1">
      <alignment horizontal="left" vertical="center" wrapText="1"/>
    </xf>
    <xf numFmtId="0" fontId="54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/>
    <xf numFmtId="0" fontId="1" fillId="0" borderId="27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70" fontId="25" fillId="0" borderId="20" xfId="99" applyNumberFormat="1" applyFont="1" applyBorder="1" applyAlignment="1">
      <alignment horizontal="center" vertical="center" wrapText="1"/>
    </xf>
    <xf numFmtId="170" fontId="1" fillId="0" borderId="20" xfId="99" applyNumberFormat="1" applyFont="1" applyBorder="1" applyAlignment="1">
      <alignment horizontal="center" vertical="center" wrapText="1"/>
    </xf>
    <xf numFmtId="170" fontId="25" fillId="0" borderId="25" xfId="0" applyNumberFormat="1" applyFont="1" applyFill="1" applyBorder="1"/>
    <xf numFmtId="170" fontId="25" fillId="0" borderId="20" xfId="99" applyNumberFormat="1" applyFont="1" applyBorder="1" applyAlignment="1">
      <alignment horizontal="center" wrapText="1"/>
    </xf>
    <xf numFmtId="170" fontId="1" fillId="0" borderId="20" xfId="99" applyNumberFormat="1" applyFont="1" applyBorder="1" applyAlignment="1">
      <alignment horizontal="center" wrapText="1"/>
    </xf>
    <xf numFmtId="170" fontId="1" fillId="0" borderId="26" xfId="99" applyNumberFormat="1" applyFont="1" applyBorder="1" applyAlignment="1">
      <alignment horizontal="center" vertical="center" wrapText="1"/>
    </xf>
    <xf numFmtId="170" fontId="25" fillId="0" borderId="26" xfId="99" applyNumberFormat="1" applyFont="1" applyBorder="1" applyAlignment="1">
      <alignment horizontal="center" vertical="center" wrapText="1"/>
    </xf>
    <xf numFmtId="49" fontId="47" fillId="24" borderId="26" xfId="0" applyNumberFormat="1" applyFont="1" applyFill="1" applyBorder="1" applyAlignment="1">
      <alignment horizontal="left" vertical="center" wrapText="1"/>
    </xf>
    <xf numFmtId="170" fontId="1" fillId="24" borderId="26" xfId="99" applyNumberFormat="1" applyFont="1" applyFill="1" applyBorder="1" applyAlignment="1">
      <alignment horizontal="center" vertical="center" wrapText="1"/>
    </xf>
    <xf numFmtId="43" fontId="25" fillId="24" borderId="10" xfId="0" applyNumberFormat="1" applyFont="1" applyFill="1" applyBorder="1" applyAlignment="1">
      <alignment horizontal="center" vertical="center"/>
    </xf>
    <xf numFmtId="0" fontId="57" fillId="0" borderId="26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top" wrapText="1"/>
    </xf>
    <xf numFmtId="169" fontId="1" fillId="0" borderId="26" xfId="107" applyNumberFormat="1" applyFont="1" applyBorder="1" applyAlignment="1">
      <alignment horizontal="right" vertical="top"/>
    </xf>
    <xf numFmtId="0" fontId="6" fillId="0" borderId="0" xfId="0" applyFont="1"/>
    <xf numFmtId="170" fontId="25" fillId="0" borderId="26" xfId="107" applyNumberFormat="1" applyFont="1" applyBorder="1" applyAlignment="1">
      <alignment horizontal="right" vertical="top"/>
    </xf>
    <xf numFmtId="170" fontId="6" fillId="0" borderId="26" xfId="0" applyNumberFormat="1" applyFont="1" applyBorder="1" applyAlignment="1">
      <alignment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0" fontId="25" fillId="24" borderId="27" xfId="0" applyFont="1" applyFill="1" applyBorder="1" applyAlignment="1">
      <alignment horizontal="center" vertical="center" wrapText="1"/>
    </xf>
    <xf numFmtId="0" fontId="25" fillId="24" borderId="21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top" wrapText="1"/>
    </xf>
    <xf numFmtId="0" fontId="55" fillId="0" borderId="0" xfId="99" applyFont="1" applyAlignment="1"/>
    <xf numFmtId="0" fontId="58" fillId="0" borderId="0" xfId="0" applyFont="1"/>
    <xf numFmtId="0" fontId="55" fillId="0" borderId="0" xfId="99" applyFont="1" applyFill="1" applyBorder="1" applyAlignment="1"/>
    <xf numFmtId="0" fontId="60" fillId="0" borderId="0" xfId="0" applyFont="1"/>
    <xf numFmtId="168" fontId="63" fillId="24" borderId="26" xfId="99" applyNumberFormat="1" applyFont="1" applyFill="1" applyBorder="1" applyAlignment="1">
      <alignment horizontal="center" vertical="center" wrapText="1"/>
    </xf>
    <xf numFmtId="168" fontId="59" fillId="24" borderId="26" xfId="99" applyNumberFormat="1" applyFont="1" applyFill="1" applyBorder="1" applyAlignment="1">
      <alignment horizontal="center" vertical="center" wrapText="1"/>
    </xf>
    <xf numFmtId="0" fontId="59" fillId="0" borderId="26" xfId="0" applyFont="1" applyFill="1" applyBorder="1" applyAlignment="1">
      <alignment horizontal="left" vertical="center" wrapText="1"/>
    </xf>
    <xf numFmtId="0" fontId="1" fillId="24" borderId="32" xfId="0" applyFont="1" applyFill="1" applyBorder="1" applyAlignment="1">
      <alignment horizontal="center" vertical="center"/>
    </xf>
    <xf numFmtId="170" fontId="25" fillId="0" borderId="10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49" fontId="47" fillId="0" borderId="26" xfId="0" applyNumberFormat="1" applyFont="1" applyFill="1" applyBorder="1" applyAlignment="1">
      <alignment horizontal="left" vertical="center" wrapText="1"/>
    </xf>
    <xf numFmtId="168" fontId="1" fillId="0" borderId="26" xfId="99" applyNumberFormat="1" applyFont="1" applyFill="1" applyBorder="1" applyAlignment="1">
      <alignment horizontal="center" vertical="center" wrapText="1"/>
    </xf>
    <xf numFmtId="168" fontId="25" fillId="0" borderId="26" xfId="99" applyNumberFormat="1" applyFont="1" applyFill="1" applyBorder="1" applyAlignment="1">
      <alignment horizontal="center" vertical="center" wrapText="1"/>
    </xf>
    <xf numFmtId="0" fontId="59" fillId="0" borderId="26" xfId="99" applyFont="1" applyBorder="1"/>
    <xf numFmtId="168" fontId="59" fillId="0" borderId="26" xfId="99" applyNumberFormat="1" applyFont="1" applyBorder="1" applyAlignment="1">
      <alignment horizontal="center" wrapText="1"/>
    </xf>
    <xf numFmtId="0" fontId="63" fillId="0" borderId="0" xfId="0" applyFont="1" applyFill="1"/>
    <xf numFmtId="0" fontId="63" fillId="0" borderId="26" xfId="99" applyFont="1" applyBorder="1"/>
    <xf numFmtId="168" fontId="63" fillId="0" borderId="26" xfId="99" applyNumberFormat="1" applyFont="1" applyBorder="1" applyAlignment="1">
      <alignment horizontal="center" wrapText="1"/>
    </xf>
    <xf numFmtId="0" fontId="63" fillId="0" borderId="32" xfId="99" applyFont="1" applyBorder="1"/>
    <xf numFmtId="0" fontId="63" fillId="0" borderId="26" xfId="99" applyFont="1" applyBorder="1" applyAlignment="1">
      <alignment horizontal="center" wrapText="1"/>
    </xf>
    <xf numFmtId="0" fontId="64" fillId="0" borderId="26" xfId="0" applyFont="1" applyFill="1" applyBorder="1" applyAlignment="1">
      <alignment horizontal="left" vertical="center" wrapText="1"/>
    </xf>
    <xf numFmtId="0" fontId="65" fillId="0" borderId="26" xfId="0" applyFont="1" applyFill="1" applyBorder="1" applyAlignment="1">
      <alignment horizontal="left" vertical="center" wrapText="1"/>
    </xf>
    <xf numFmtId="168" fontId="59" fillId="0" borderId="26" xfId="99" applyNumberFormat="1" applyFont="1" applyBorder="1" applyAlignment="1">
      <alignment horizontal="center" vertical="center" wrapText="1"/>
    </xf>
    <xf numFmtId="0" fontId="66" fillId="0" borderId="26" xfId="0" applyFont="1" applyFill="1" applyBorder="1" applyAlignment="1">
      <alignment horizontal="left" vertical="center" wrapText="1"/>
    </xf>
    <xf numFmtId="49" fontId="65" fillId="0" borderId="26" xfId="0" applyNumberFormat="1" applyFont="1" applyFill="1" applyBorder="1" applyAlignment="1">
      <alignment horizontal="left" vertical="center" wrapText="1"/>
    </xf>
    <xf numFmtId="0" fontId="63" fillId="0" borderId="0" xfId="0" applyFont="1"/>
    <xf numFmtId="0" fontId="59" fillId="0" borderId="24" xfId="0" applyFont="1" applyBorder="1" applyAlignment="1">
      <alignment vertical="top" wrapText="1"/>
    </xf>
    <xf numFmtId="0" fontId="59" fillId="0" borderId="0" xfId="0" applyFont="1" applyBorder="1" applyAlignment="1">
      <alignment vertical="top" wrapText="1"/>
    </xf>
    <xf numFmtId="0" fontId="59" fillId="0" borderId="25" xfId="0" applyFont="1" applyBorder="1" applyAlignment="1">
      <alignment vertical="top" wrapText="1"/>
    </xf>
    <xf numFmtId="0" fontId="59" fillId="0" borderId="26" xfId="0" applyFont="1" applyBorder="1" applyAlignment="1">
      <alignment horizontal="left" vertical="top" wrapText="1"/>
    </xf>
    <xf numFmtId="0" fontId="59" fillId="0" borderId="26" xfId="0" applyFont="1" applyBorder="1" applyAlignment="1">
      <alignment vertical="top" wrapText="1"/>
    </xf>
    <xf numFmtId="0" fontId="59" fillId="0" borderId="29" xfId="0" applyFont="1" applyBorder="1" applyAlignment="1">
      <alignment horizontal="left" vertical="top" wrapText="1"/>
    </xf>
    <xf numFmtId="0" fontId="59" fillId="0" borderId="30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left" vertical="top" wrapText="1"/>
    </xf>
    <xf numFmtId="0" fontId="59" fillId="0" borderId="29" xfId="0" applyFont="1" applyBorder="1" applyAlignment="1">
      <alignment vertical="top" wrapText="1"/>
    </xf>
    <xf numFmtId="0" fontId="59" fillId="0" borderId="30" xfId="0" applyFont="1" applyBorder="1" applyAlignment="1">
      <alignment vertical="top" wrapText="1"/>
    </xf>
    <xf numFmtId="0" fontId="59" fillId="0" borderId="31" xfId="0" applyFont="1" applyBorder="1" applyAlignment="1">
      <alignment vertical="top" wrapText="1"/>
    </xf>
    <xf numFmtId="0" fontId="62" fillId="0" borderId="32" xfId="0" applyFont="1" applyBorder="1" applyAlignment="1">
      <alignment horizontal="left" vertical="top" wrapText="1"/>
    </xf>
    <xf numFmtId="0" fontId="62" fillId="0" borderId="26" xfId="0" applyFont="1" applyBorder="1" applyAlignment="1">
      <alignment horizontal="left" vertical="top" wrapText="1"/>
    </xf>
    <xf numFmtId="0" fontId="62" fillId="0" borderId="26" xfId="0" applyFont="1" applyFill="1" applyBorder="1" applyAlignment="1">
      <alignment horizontal="left" vertical="top" wrapText="1"/>
    </xf>
    <xf numFmtId="0" fontId="63" fillId="0" borderId="26" xfId="0" applyFont="1" applyBorder="1" applyAlignment="1">
      <alignment horizontal="left" vertical="top" wrapText="1"/>
    </xf>
    <xf numFmtId="0" fontId="63" fillId="0" borderId="26" xfId="0" applyFont="1" applyFill="1" applyBorder="1" applyAlignment="1">
      <alignment horizontal="left" vertical="top" wrapText="1"/>
    </xf>
    <xf numFmtId="0" fontId="63" fillId="0" borderId="26" xfId="0" applyFont="1" applyFill="1" applyBorder="1" applyAlignment="1">
      <alignment horizontal="right" vertical="top" wrapText="1"/>
    </xf>
    <xf numFmtId="0" fontId="63" fillId="0" borderId="26" xfId="0" applyFont="1" applyBorder="1" applyAlignment="1">
      <alignment vertical="center"/>
    </xf>
    <xf numFmtId="0" fontId="63" fillId="0" borderId="24" xfId="0" applyFont="1" applyBorder="1"/>
    <xf numFmtId="0" fontId="63" fillId="0" borderId="0" xfId="0" applyFont="1" applyBorder="1"/>
    <xf numFmtId="0" fontId="63" fillId="0" borderId="25" xfId="0" applyFont="1" applyBorder="1"/>
    <xf numFmtId="49" fontId="25" fillId="24" borderId="26" xfId="0" applyNumberFormat="1" applyFont="1" applyFill="1" applyBorder="1" applyAlignment="1">
      <alignment horizontal="center" vertical="center" textRotation="90" wrapText="1"/>
    </xf>
    <xf numFmtId="167" fontId="25" fillId="24" borderId="26" xfId="0" applyNumberFormat="1" applyFont="1" applyFill="1" applyBorder="1" applyAlignment="1">
      <alignment horizontal="center" vertical="center" wrapText="1"/>
    </xf>
    <xf numFmtId="0" fontId="1" fillId="24" borderId="26" xfId="0" applyFont="1" applyFill="1" applyBorder="1" applyAlignment="1">
      <alignment horizontal="center" vertical="center" wrapText="1"/>
    </xf>
    <xf numFmtId="0" fontId="67" fillId="24" borderId="26" xfId="0" applyFont="1" applyFill="1" applyBorder="1" applyAlignment="1">
      <alignment horizontal="center" vertical="center" wrapText="1"/>
    </xf>
    <xf numFmtId="0" fontId="25" fillId="24" borderId="26" xfId="0" applyFont="1" applyFill="1" applyBorder="1" applyAlignment="1">
      <alignment horizontal="center" vertical="center"/>
    </xf>
    <xf numFmtId="0" fontId="25" fillId="24" borderId="26" xfId="0" applyFont="1" applyFill="1" applyBorder="1" applyAlignment="1">
      <alignment horizontal="center" vertical="center" wrapText="1"/>
    </xf>
    <xf numFmtId="0" fontId="25" fillId="24" borderId="0" xfId="0" applyFont="1" applyFill="1"/>
    <xf numFmtId="0" fontId="50" fillId="24" borderId="26" xfId="0" applyFont="1" applyFill="1" applyBorder="1" applyAlignment="1">
      <alignment horizontal="center" vertical="center" wrapText="1"/>
    </xf>
    <xf numFmtId="171" fontId="62" fillId="0" borderId="18" xfId="108" applyNumberFormat="1" applyFont="1" applyFill="1" applyBorder="1" applyAlignment="1">
      <alignment horizontal="right"/>
    </xf>
    <xf numFmtId="0" fontId="50" fillId="24" borderId="29" xfId="0" applyFont="1" applyFill="1" applyBorder="1" applyAlignment="1">
      <alignment horizontal="center" vertical="center" wrapText="1"/>
    </xf>
    <xf numFmtId="0" fontId="50" fillId="24" borderId="30" xfId="0" applyFont="1" applyFill="1" applyBorder="1" applyAlignment="1">
      <alignment horizontal="center" vertical="center" wrapText="1"/>
    </xf>
    <xf numFmtId="49" fontId="25" fillId="24" borderId="26" xfId="0" applyNumberFormat="1" applyFont="1" applyFill="1" applyBorder="1" applyAlignment="1">
      <alignment horizontal="center" vertical="center" wrapText="1"/>
    </xf>
    <xf numFmtId="167" fontId="25" fillId="24" borderId="35" xfId="0" applyNumberFormat="1" applyFont="1" applyFill="1" applyBorder="1" applyAlignment="1">
      <alignment horizontal="center" vertical="center" wrapText="1"/>
    </xf>
    <xf numFmtId="0" fontId="50" fillId="24" borderId="30" xfId="0" applyFont="1" applyFill="1" applyBorder="1" applyAlignment="1">
      <alignment horizontal="left" vertical="center" wrapText="1"/>
    </xf>
    <xf numFmtId="0" fontId="25" fillId="24" borderId="26" xfId="0" applyNumberFormat="1" applyFont="1" applyFill="1" applyBorder="1" applyAlignment="1">
      <alignment horizontal="left" vertical="center" wrapText="1"/>
    </xf>
    <xf numFmtId="0" fontId="58" fillId="0" borderId="0" xfId="0" applyFont="1" applyAlignment="1">
      <alignment vertical="center"/>
    </xf>
    <xf numFmtId="4" fontId="1" fillId="24" borderId="0" xfId="0" applyNumberFormat="1" applyFont="1" applyFill="1" applyAlignment="1">
      <alignment vertical="center"/>
    </xf>
    <xf numFmtId="0" fontId="25" fillId="24" borderId="0" xfId="0" applyFont="1" applyFill="1" applyAlignment="1">
      <alignment vertical="center"/>
    </xf>
    <xf numFmtId="0" fontId="1" fillId="24" borderId="0" xfId="0" applyFont="1" applyFill="1" applyAlignment="1">
      <alignment horizontal="left" vertical="center"/>
    </xf>
    <xf numFmtId="0" fontId="2" fillId="0" borderId="0" xfId="0" applyFont="1"/>
    <xf numFmtId="0" fontId="45" fillId="0" borderId="26" xfId="0" applyFont="1" applyBorder="1" applyAlignment="1">
      <alignment horizontal="center" vertical="center" wrapText="1"/>
    </xf>
    <xf numFmtId="167" fontId="25" fillId="24" borderId="26" xfId="99" applyNumberFormat="1" applyFont="1" applyFill="1" applyBorder="1" applyAlignment="1">
      <alignment horizontal="center" vertical="center" wrapText="1"/>
    </xf>
    <xf numFmtId="171" fontId="1" fillId="24" borderId="26" xfId="99" applyNumberFormat="1" applyFont="1" applyFill="1" applyBorder="1" applyAlignment="1">
      <alignment horizontal="center" vertical="center" wrapText="1"/>
    </xf>
    <xf numFmtId="167" fontId="2" fillId="0" borderId="0" xfId="0" applyNumberFormat="1" applyFont="1"/>
    <xf numFmtId="168" fontId="1" fillId="24" borderId="26" xfId="99" applyNumberFormat="1" applyFont="1" applyFill="1" applyBorder="1" applyAlignment="1">
      <alignment horizontal="right" vertical="center" wrapText="1"/>
    </xf>
    <xf numFmtId="171" fontId="25" fillId="24" borderId="26" xfId="0" applyNumberFormat="1" applyFont="1" applyFill="1" applyBorder="1" applyAlignment="1">
      <alignment horizontal="center" vertical="center"/>
    </xf>
    <xf numFmtId="171" fontId="1" fillId="24" borderId="26" xfId="0" applyNumberFormat="1" applyFont="1" applyFill="1" applyBorder="1" applyAlignment="1">
      <alignment vertical="center"/>
    </xf>
    <xf numFmtId="171" fontId="1" fillId="24" borderId="26" xfId="0" applyNumberFormat="1" applyFont="1" applyFill="1" applyBorder="1" applyAlignment="1">
      <alignment horizontal="center" vertical="center"/>
    </xf>
    <xf numFmtId="172" fontId="25" fillId="24" borderId="26" xfId="0" applyNumberFormat="1" applyFont="1" applyFill="1" applyBorder="1" applyAlignment="1">
      <alignment horizontal="center" vertical="center"/>
    </xf>
    <xf numFmtId="0" fontId="1" fillId="24" borderId="29" xfId="0" applyFont="1" applyFill="1" applyBorder="1" applyAlignment="1">
      <alignment vertical="center"/>
    </xf>
    <xf numFmtId="0" fontId="1" fillId="24" borderId="30" xfId="0" applyFont="1" applyFill="1" applyBorder="1" applyAlignment="1">
      <alignment vertical="center"/>
    </xf>
    <xf numFmtId="0" fontId="54" fillId="0" borderId="31" xfId="114" applyFont="1" applyBorder="1" applyAlignment="1">
      <alignment horizontal="right" vertical="center"/>
    </xf>
    <xf numFmtId="0" fontId="25" fillId="24" borderId="20" xfId="0" applyFont="1" applyFill="1" applyBorder="1" applyAlignment="1">
      <alignment horizontal="center" vertical="center" wrapText="1"/>
    </xf>
    <xf numFmtId="168" fontId="25" fillId="24" borderId="20" xfId="0" applyNumberFormat="1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/>
    </xf>
    <xf numFmtId="168" fontId="25" fillId="24" borderId="10" xfId="0" applyNumberFormat="1" applyFont="1" applyFill="1" applyBorder="1" applyAlignment="1">
      <alignment horizontal="center" vertical="center" wrapText="1"/>
    </xf>
    <xf numFmtId="170" fontId="1" fillId="24" borderId="10" xfId="0" applyNumberFormat="1" applyFont="1" applyFill="1" applyBorder="1" applyAlignment="1">
      <alignment horizontal="center" vertical="center" wrapText="1"/>
    </xf>
    <xf numFmtId="168" fontId="25" fillId="24" borderId="26" xfId="0" applyNumberFormat="1" applyFont="1" applyFill="1" applyBorder="1" applyAlignment="1">
      <alignment horizontal="center" vertical="center" wrapText="1"/>
    </xf>
    <xf numFmtId="0" fontId="52" fillId="0" borderId="26" xfId="0" applyFont="1" applyFill="1" applyBorder="1" applyAlignment="1">
      <alignment horizontal="left" vertical="center" wrapText="1"/>
    </xf>
    <xf numFmtId="168" fontId="1" fillId="24" borderId="26" xfId="0" applyNumberFormat="1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center" wrapText="1"/>
    </xf>
    <xf numFmtId="43" fontId="25" fillId="0" borderId="26" xfId="0" applyNumberFormat="1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54" fillId="0" borderId="24" xfId="99" applyFont="1" applyFill="1" applyBorder="1" applyAlignment="1">
      <alignment horizontal="center" vertical="center"/>
    </xf>
    <xf numFmtId="0" fontId="54" fillId="0" borderId="0" xfId="99" applyFont="1" applyFill="1" applyBorder="1" applyAlignment="1">
      <alignment horizontal="center" vertical="center"/>
    </xf>
    <xf numFmtId="0" fontId="54" fillId="0" borderId="0" xfId="99" applyFont="1" applyFill="1" applyBorder="1" applyAlignment="1">
      <alignment horizontal="left" vertical="center"/>
    </xf>
    <xf numFmtId="0" fontId="54" fillId="0" borderId="25" xfId="99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71" fontId="68" fillId="0" borderId="31" xfId="108" applyNumberFormat="1" applyFont="1" applyFill="1" applyBorder="1" applyAlignment="1">
      <alignment horizontal="right" vertical="center"/>
    </xf>
    <xf numFmtId="0" fontId="1" fillId="24" borderId="10" xfId="0" applyFont="1" applyFill="1" applyBorder="1" applyAlignment="1">
      <alignment vertical="center"/>
    </xf>
    <xf numFmtId="0" fontId="25" fillId="0" borderId="26" xfId="0" applyFont="1" applyBorder="1" applyAlignment="1">
      <alignment horizontal="center" vertical="center" wrapText="1"/>
    </xf>
    <xf numFmtId="169" fontId="25" fillId="0" borderId="26" xfId="107" applyNumberFormat="1" applyFont="1" applyBorder="1" applyAlignment="1">
      <alignment horizontal="right" vertical="center"/>
    </xf>
    <xf numFmtId="170" fontId="25" fillId="0" borderId="26" xfId="107" applyNumberFormat="1" applyFont="1" applyBorder="1" applyAlignment="1">
      <alignment horizontal="center" vertical="center"/>
    </xf>
    <xf numFmtId="0" fontId="25" fillId="0" borderId="26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169" fontId="1" fillId="0" borderId="26" xfId="107" applyNumberFormat="1" applyFont="1" applyBorder="1" applyAlignment="1">
      <alignment horizontal="right" vertical="center"/>
    </xf>
    <xf numFmtId="170" fontId="1" fillId="0" borderId="26" xfId="107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169" fontId="1" fillId="0" borderId="0" xfId="107" applyNumberFormat="1" applyFont="1" applyBorder="1" applyAlignment="1">
      <alignment horizontal="right" vertical="center"/>
    </xf>
    <xf numFmtId="170" fontId="6" fillId="0" borderId="0" xfId="0" applyNumberFormat="1" applyFont="1" applyBorder="1" applyAlignment="1">
      <alignment vertical="center"/>
    </xf>
    <xf numFmtId="0" fontId="25" fillId="24" borderId="26" xfId="0" applyFont="1" applyFill="1" applyBorder="1" applyAlignment="1">
      <alignment horizontal="center" vertical="center" wrapText="1"/>
    </xf>
    <xf numFmtId="0" fontId="62" fillId="0" borderId="26" xfId="0" applyFont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left" vertical="center"/>
    </xf>
    <xf numFmtId="0" fontId="45" fillId="0" borderId="20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top" wrapText="1"/>
    </xf>
    <xf numFmtId="0" fontId="1" fillId="0" borderId="0" xfId="0" applyFont="1"/>
    <xf numFmtId="0" fontId="61" fillId="0" borderId="0" xfId="0" applyFont="1" applyFill="1" applyBorder="1" applyAlignment="1">
      <alignment horizontal="left" vertical="top" wrapText="1"/>
    </xf>
    <xf numFmtId="0" fontId="45" fillId="0" borderId="32" xfId="0" applyFont="1" applyBorder="1" applyAlignment="1">
      <alignment horizontal="left" vertical="top" wrapText="1"/>
    </xf>
    <xf numFmtId="0" fontId="45" fillId="0" borderId="26" xfId="0" applyFont="1" applyBorder="1" applyAlignment="1">
      <alignment horizontal="left" vertical="top" wrapText="1"/>
    </xf>
    <xf numFmtId="0" fontId="45" fillId="0" borderId="26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right" vertical="top" wrapText="1"/>
    </xf>
    <xf numFmtId="167" fontId="1" fillId="0" borderId="26" xfId="0" applyNumberFormat="1" applyFont="1" applyFill="1" applyBorder="1" applyAlignment="1">
      <alignment horizontal="right" vertical="top" wrapText="1"/>
    </xf>
    <xf numFmtId="0" fontId="1" fillId="0" borderId="26" xfId="0" applyFont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43" fontId="1" fillId="24" borderId="10" xfId="0" applyNumberFormat="1" applyFont="1" applyFill="1" applyBorder="1" applyAlignment="1">
      <alignment horizontal="center" vertical="center"/>
    </xf>
    <xf numFmtId="0" fontId="25" fillId="24" borderId="26" xfId="0" applyFont="1" applyFill="1" applyBorder="1" applyAlignment="1">
      <alignment horizontal="center" vertical="center" wrapText="1"/>
    </xf>
    <xf numFmtId="0" fontId="25" fillId="24" borderId="26" xfId="0" applyFont="1" applyFill="1" applyBorder="1" applyAlignment="1">
      <alignment horizontal="left" vertical="center"/>
    </xf>
    <xf numFmtId="0" fontId="55" fillId="0" borderId="33" xfId="99" applyFont="1" applyBorder="1" applyAlignment="1">
      <alignment horizontal="right"/>
    </xf>
    <xf numFmtId="0" fontId="55" fillId="0" borderId="34" xfId="99" applyFont="1" applyBorder="1" applyAlignment="1">
      <alignment horizontal="right"/>
    </xf>
    <xf numFmtId="0" fontId="55" fillId="0" borderId="35" xfId="99" applyFont="1" applyBorder="1" applyAlignment="1">
      <alignment horizontal="right"/>
    </xf>
    <xf numFmtId="0" fontId="55" fillId="0" borderId="24" xfId="99" applyFont="1" applyBorder="1" applyAlignment="1">
      <alignment horizontal="right"/>
    </xf>
    <xf numFmtId="0" fontId="55" fillId="0" borderId="0" xfId="99" applyFont="1" applyBorder="1" applyAlignment="1">
      <alignment horizontal="right"/>
    </xf>
    <xf numFmtId="0" fontId="55" fillId="0" borderId="25" xfId="99" applyFont="1" applyBorder="1" applyAlignment="1">
      <alignment horizontal="right"/>
    </xf>
    <xf numFmtId="0" fontId="55" fillId="0" borderId="27" xfId="99" applyFont="1" applyFill="1" applyBorder="1" applyAlignment="1">
      <alignment horizontal="right"/>
    </xf>
    <xf numFmtId="0" fontId="55" fillId="0" borderId="21" xfId="99" applyFont="1" applyFill="1" applyBorder="1" applyAlignment="1">
      <alignment horizontal="right"/>
    </xf>
    <xf numFmtId="0" fontId="55" fillId="0" borderId="18" xfId="99" applyFont="1" applyFill="1" applyBorder="1" applyAlignment="1">
      <alignment horizontal="right"/>
    </xf>
    <xf numFmtId="0" fontId="25" fillId="24" borderId="12" xfId="0" applyFont="1" applyFill="1" applyBorder="1" applyAlignment="1">
      <alignment horizontal="center" vertical="center" wrapText="1"/>
    </xf>
    <xf numFmtId="0" fontId="54" fillId="24" borderId="29" xfId="0" applyFont="1" applyFill="1" applyBorder="1" applyAlignment="1">
      <alignment horizontal="right" vertical="center" wrapText="1"/>
    </xf>
    <xf numFmtId="0" fontId="54" fillId="24" borderId="30" xfId="0" applyFont="1" applyFill="1" applyBorder="1" applyAlignment="1">
      <alignment horizontal="right" vertical="center" wrapText="1"/>
    </xf>
    <xf numFmtId="0" fontId="54" fillId="24" borderId="31" xfId="0" applyFont="1" applyFill="1" applyBorder="1" applyAlignment="1">
      <alignment horizontal="right" vertical="center" wrapText="1"/>
    </xf>
    <xf numFmtId="0" fontId="55" fillId="0" borderId="33" xfId="99" applyFont="1" applyBorder="1" applyAlignment="1">
      <alignment horizontal="right" vertical="center"/>
    </xf>
    <xf numFmtId="0" fontId="55" fillId="0" borderId="34" xfId="99" applyFont="1" applyBorder="1" applyAlignment="1">
      <alignment horizontal="right" vertical="center"/>
    </xf>
    <xf numFmtId="0" fontId="55" fillId="0" borderId="35" xfId="99" applyFont="1" applyBorder="1" applyAlignment="1">
      <alignment horizontal="right" vertical="center"/>
    </xf>
    <xf numFmtId="0" fontId="55" fillId="0" borderId="24" xfId="99" applyFont="1" applyBorder="1" applyAlignment="1">
      <alignment horizontal="right" vertical="center"/>
    </xf>
    <xf numFmtId="0" fontId="55" fillId="0" borderId="0" xfId="99" applyFont="1" applyBorder="1" applyAlignment="1">
      <alignment horizontal="right" vertical="center"/>
    </xf>
    <xf numFmtId="0" fontId="55" fillId="0" borderId="25" xfId="99" applyFont="1" applyBorder="1" applyAlignment="1">
      <alignment horizontal="right" vertical="center"/>
    </xf>
    <xf numFmtId="0" fontId="55" fillId="0" borderId="24" xfId="99" applyFont="1" applyFill="1" applyBorder="1" applyAlignment="1">
      <alignment horizontal="right" vertical="center"/>
    </xf>
    <xf numFmtId="0" fontId="55" fillId="0" borderId="0" xfId="99" applyFont="1" applyFill="1" applyBorder="1" applyAlignment="1">
      <alignment horizontal="right" vertical="center"/>
    </xf>
    <xf numFmtId="0" fontId="55" fillId="0" borderId="25" xfId="99" applyFont="1" applyFill="1" applyBorder="1" applyAlignment="1">
      <alignment horizontal="right" vertical="center"/>
    </xf>
    <xf numFmtId="0" fontId="25" fillId="24" borderId="27" xfId="0" applyFont="1" applyFill="1" applyBorder="1" applyAlignment="1">
      <alignment horizontal="center" vertical="center" wrapText="1"/>
    </xf>
    <xf numFmtId="0" fontId="25" fillId="24" borderId="21" xfId="0" applyFont="1" applyFill="1" applyBorder="1" applyAlignment="1">
      <alignment horizontal="center" vertical="center" wrapText="1"/>
    </xf>
    <xf numFmtId="0" fontId="25" fillId="24" borderId="18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168" fontId="25" fillId="24" borderId="32" xfId="0" applyNumberFormat="1" applyFont="1" applyFill="1" applyBorder="1" applyAlignment="1">
      <alignment horizontal="center" vertical="center" wrapText="1"/>
    </xf>
    <xf numFmtId="168" fontId="25" fillId="24" borderId="11" xfId="0" applyNumberFormat="1" applyFont="1" applyFill="1" applyBorder="1" applyAlignment="1">
      <alignment horizontal="center" vertical="center" wrapText="1"/>
    </xf>
    <xf numFmtId="168" fontId="25" fillId="24" borderId="12" xfId="0" applyNumberFormat="1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168" fontId="1" fillId="24" borderId="32" xfId="0" applyNumberFormat="1" applyFont="1" applyFill="1" applyBorder="1" applyAlignment="1">
      <alignment horizontal="center" vertical="center" wrapText="1"/>
    </xf>
    <xf numFmtId="168" fontId="1" fillId="24" borderId="11" xfId="0" applyNumberFormat="1" applyFont="1" applyFill="1" applyBorder="1" applyAlignment="1">
      <alignment horizontal="center" vertical="center" wrapText="1"/>
    </xf>
    <xf numFmtId="168" fontId="1" fillId="24" borderId="12" xfId="0" applyNumberFormat="1" applyFont="1" applyFill="1" applyBorder="1" applyAlignment="1">
      <alignment horizontal="center" vertical="center" wrapText="1"/>
    </xf>
    <xf numFmtId="0" fontId="55" fillId="0" borderId="33" xfId="113" applyFont="1" applyBorder="1" applyAlignment="1">
      <alignment horizontal="right" vertical="center" wrapText="1"/>
    </xf>
    <xf numFmtId="0" fontId="55" fillId="0" borderId="34" xfId="113" applyFont="1" applyBorder="1" applyAlignment="1">
      <alignment horizontal="right" vertical="center" wrapText="1"/>
    </xf>
    <xf numFmtId="0" fontId="55" fillId="0" borderId="35" xfId="113" applyFont="1" applyBorder="1" applyAlignment="1">
      <alignment horizontal="right" vertical="center" wrapText="1"/>
    </xf>
    <xf numFmtId="0" fontId="55" fillId="0" borderId="24" xfId="113" applyFont="1" applyBorder="1" applyAlignment="1">
      <alignment horizontal="right" vertical="center" wrapText="1"/>
    </xf>
    <xf numFmtId="0" fontId="55" fillId="0" borderId="0" xfId="113" applyFont="1" applyBorder="1" applyAlignment="1">
      <alignment horizontal="right" vertical="center" wrapText="1"/>
    </xf>
    <xf numFmtId="0" fontId="55" fillId="0" borderId="25" xfId="113" applyFont="1" applyBorder="1" applyAlignment="1">
      <alignment horizontal="right" vertical="center" wrapText="1"/>
    </xf>
    <xf numFmtId="0" fontId="55" fillId="0" borderId="27" xfId="113" applyFont="1" applyBorder="1" applyAlignment="1">
      <alignment horizontal="right" vertical="center" wrapText="1"/>
    </xf>
    <xf numFmtId="0" fontId="55" fillId="0" borderId="21" xfId="113" applyFont="1" applyBorder="1" applyAlignment="1">
      <alignment horizontal="right" vertical="center" wrapText="1"/>
    </xf>
    <xf numFmtId="0" fontId="55" fillId="0" borderId="18" xfId="113" applyFont="1" applyBorder="1" applyAlignment="1">
      <alignment horizontal="right" vertical="center" wrapText="1"/>
    </xf>
    <xf numFmtId="0" fontId="25" fillId="24" borderId="22" xfId="0" applyFont="1" applyFill="1" applyBorder="1" applyAlignment="1">
      <alignment horizontal="center" vertical="center"/>
    </xf>
    <xf numFmtId="0" fontId="25" fillId="24" borderId="15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24" borderId="24" xfId="0" applyFont="1" applyFill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center" vertical="center" wrapText="1"/>
    </xf>
    <xf numFmtId="0" fontId="25" fillId="24" borderId="25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24" borderId="33" xfId="0" applyFont="1" applyFill="1" applyBorder="1" applyAlignment="1">
      <alignment horizontal="center" vertical="center" wrapText="1"/>
    </xf>
    <xf numFmtId="0" fontId="25" fillId="24" borderId="34" xfId="0" applyFont="1" applyFill="1" applyBorder="1" applyAlignment="1">
      <alignment horizontal="center" vertical="center" wrapText="1"/>
    </xf>
    <xf numFmtId="0" fontId="25" fillId="24" borderId="35" xfId="0" applyFont="1" applyFill="1" applyBorder="1" applyAlignment="1">
      <alignment horizontal="center" vertical="center" wrapText="1"/>
    </xf>
    <xf numFmtId="49" fontId="25" fillId="24" borderId="26" xfId="0" applyNumberFormat="1" applyFont="1" applyFill="1" applyBorder="1" applyAlignment="1">
      <alignment horizontal="center" vertical="center" wrapText="1"/>
    </xf>
    <xf numFmtId="0" fontId="25" fillId="24" borderId="26" xfId="0" applyNumberFormat="1" applyFont="1" applyFill="1" applyBorder="1" applyAlignment="1">
      <alignment horizontal="center" vertical="center" wrapText="1"/>
    </xf>
    <xf numFmtId="49" fontId="63" fillId="0" borderId="26" xfId="99" applyNumberFormat="1" applyFont="1" applyBorder="1" applyAlignment="1">
      <alignment horizontal="center" vertical="top"/>
    </xf>
    <xf numFmtId="0" fontId="63" fillId="0" borderId="26" xfId="99" applyFont="1" applyBorder="1" applyAlignment="1">
      <alignment horizontal="center"/>
    </xf>
    <xf numFmtId="0" fontId="63" fillId="0" borderId="32" xfId="99" applyFont="1" applyBorder="1" applyAlignment="1">
      <alignment horizontal="center"/>
    </xf>
    <xf numFmtId="0" fontId="63" fillId="0" borderId="11" xfId="99" applyFont="1" applyBorder="1" applyAlignment="1">
      <alignment horizontal="center"/>
    </xf>
    <xf numFmtId="0" fontId="1" fillId="0" borderId="20" xfId="99" applyFont="1" applyBorder="1" applyAlignment="1">
      <alignment horizontal="center"/>
    </xf>
    <xf numFmtId="49" fontId="1" fillId="0" borderId="32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63" fillId="0" borderId="12" xfId="99" applyFont="1" applyBorder="1" applyAlignment="1">
      <alignment horizontal="center"/>
    </xf>
    <xf numFmtId="0" fontId="63" fillId="0" borderId="32" xfId="99" applyFont="1" applyBorder="1" applyAlignment="1">
      <alignment horizontal="center" vertical="top"/>
    </xf>
    <xf numFmtId="0" fontId="63" fillId="0" borderId="11" xfId="99" applyFont="1" applyBorder="1" applyAlignment="1">
      <alignment horizontal="center" vertical="top"/>
    </xf>
    <xf numFmtId="0" fontId="63" fillId="0" borderId="12" xfId="99" applyFont="1" applyBorder="1" applyAlignment="1">
      <alignment horizontal="center" vertical="top"/>
    </xf>
    <xf numFmtId="0" fontId="55" fillId="0" borderId="23" xfId="113" applyFont="1" applyBorder="1" applyAlignment="1">
      <alignment horizontal="right" vertical="center" wrapText="1"/>
    </xf>
    <xf numFmtId="0" fontId="55" fillId="0" borderId="28" xfId="113" applyFont="1" applyBorder="1" applyAlignment="1">
      <alignment horizontal="right" vertical="center" wrapText="1"/>
    </xf>
    <xf numFmtId="0" fontId="55" fillId="0" borderId="17" xfId="113" applyFont="1" applyBorder="1" applyAlignment="1">
      <alignment horizontal="right" vertical="center" wrapText="1"/>
    </xf>
    <xf numFmtId="0" fontId="25" fillId="0" borderId="2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25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/>
    </xf>
    <xf numFmtId="0" fontId="25" fillId="0" borderId="14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59" fillId="0" borderId="24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9" fillId="0" borderId="25" xfId="0" applyFont="1" applyBorder="1" applyAlignment="1">
      <alignment horizontal="center" vertical="center"/>
    </xf>
    <xf numFmtId="0" fontId="62" fillId="0" borderId="32" xfId="0" applyFont="1" applyBorder="1" applyAlignment="1">
      <alignment horizontal="center" vertical="top" wrapText="1"/>
    </xf>
    <xf numFmtId="0" fontId="62" fillId="0" borderId="11" xfId="0" applyFont="1" applyBorder="1" applyAlignment="1">
      <alignment horizontal="center" vertical="top" wrapText="1"/>
    </xf>
    <xf numFmtId="0" fontId="62" fillId="0" borderId="12" xfId="0" applyFont="1" applyBorder="1" applyAlignment="1">
      <alignment horizontal="center" vertical="top" wrapText="1"/>
    </xf>
    <xf numFmtId="0" fontId="63" fillId="0" borderId="26" xfId="0" applyFont="1" applyFill="1" applyBorder="1" applyAlignment="1">
      <alignment horizontal="center" vertical="top" wrapText="1"/>
    </xf>
    <xf numFmtId="0" fontId="61" fillId="0" borderId="26" xfId="0" applyFont="1" applyFill="1" applyBorder="1" applyAlignment="1">
      <alignment horizontal="left" vertical="top" wrapText="1"/>
    </xf>
    <xf numFmtId="0" fontId="54" fillId="24" borderId="13" xfId="0" applyFont="1" applyFill="1" applyBorder="1" applyAlignment="1">
      <alignment horizontal="left" vertical="center" wrapText="1"/>
    </xf>
    <xf numFmtId="0" fontId="54" fillId="24" borderId="15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45" fillId="0" borderId="16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top" wrapText="1"/>
    </xf>
    <xf numFmtId="0" fontId="25" fillId="0" borderId="29" xfId="0" applyFont="1" applyBorder="1" applyAlignment="1">
      <alignment horizontal="left" vertical="top" wrapText="1"/>
    </xf>
    <xf numFmtId="0" fontId="25" fillId="0" borderId="30" xfId="0" applyFont="1" applyBorder="1" applyAlignment="1">
      <alignment horizontal="left" vertical="top" wrapText="1"/>
    </xf>
    <xf numFmtId="0" fontId="45" fillId="0" borderId="32" xfId="0" applyFont="1" applyBorder="1" applyAlignment="1">
      <alignment horizontal="center" vertical="top" wrapText="1"/>
    </xf>
    <xf numFmtId="0" fontId="45" fillId="0" borderId="11" xfId="0" applyFont="1" applyBorder="1" applyAlignment="1">
      <alignment horizontal="center" vertical="top" wrapText="1"/>
    </xf>
    <xf numFmtId="0" fontId="45" fillId="0" borderId="12" xfId="0" applyFont="1" applyBorder="1" applyAlignment="1">
      <alignment horizontal="center" vertical="top" wrapText="1"/>
    </xf>
    <xf numFmtId="0" fontId="69" fillId="0" borderId="0" xfId="0" applyFont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top" wrapText="1"/>
    </xf>
    <xf numFmtId="0" fontId="59" fillId="0" borderId="29" xfId="0" applyFont="1" applyBorder="1" applyAlignment="1">
      <alignment horizontal="left" vertical="top" wrapText="1"/>
    </xf>
    <xf numFmtId="0" fontId="59" fillId="0" borderId="30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left" vertical="top" wrapText="1"/>
    </xf>
    <xf numFmtId="0" fontId="70" fillId="0" borderId="24" xfId="0" applyFont="1" applyBorder="1" applyAlignment="1">
      <alignment horizontal="center" vertical="center" wrapText="1"/>
    </xf>
    <xf numFmtId="0" fontId="70" fillId="0" borderId="0" xfId="0" applyFont="1" applyBorder="1" applyAlignment="1">
      <alignment horizontal="center" vertical="center" wrapText="1"/>
    </xf>
    <xf numFmtId="0" fontId="70" fillId="0" borderId="25" xfId="0" applyFont="1" applyBorder="1" applyAlignment="1">
      <alignment horizontal="center" vertical="center" wrapText="1"/>
    </xf>
    <xf numFmtId="0" fontId="59" fillId="0" borderId="24" xfId="0" applyFont="1" applyBorder="1" applyAlignment="1">
      <alignment horizontal="left" vertical="top" wrapText="1"/>
    </xf>
    <xf numFmtId="0" fontId="59" fillId="0" borderId="0" xfId="0" applyFont="1" applyBorder="1" applyAlignment="1">
      <alignment horizontal="left" vertical="top" wrapText="1"/>
    </xf>
    <xf numFmtId="0" fontId="59" fillId="0" borderId="25" xfId="0" applyFont="1" applyBorder="1" applyAlignment="1">
      <alignment horizontal="left" vertical="top" wrapText="1"/>
    </xf>
    <xf numFmtId="0" fontId="59" fillId="0" borderId="26" xfId="0" applyFont="1" applyBorder="1" applyAlignment="1">
      <alignment horizontal="left" vertical="top" wrapText="1"/>
    </xf>
    <xf numFmtId="0" fontId="45" fillId="0" borderId="23" xfId="0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31" xfId="0" applyFont="1" applyBorder="1" applyAlignment="1">
      <alignment horizontal="left" vertical="top" wrapText="1"/>
    </xf>
    <xf numFmtId="0" fontId="25" fillId="24" borderId="36" xfId="0" applyFont="1" applyFill="1" applyBorder="1" applyAlignment="1">
      <alignment horizontal="center" vertical="center" wrapText="1"/>
    </xf>
    <xf numFmtId="0" fontId="25" fillId="24" borderId="37" xfId="0" applyFont="1" applyFill="1" applyBorder="1" applyAlignment="1">
      <alignment horizontal="center" vertical="center" wrapText="1"/>
    </xf>
    <xf numFmtId="0" fontId="25" fillId="24" borderId="38" xfId="0" applyFont="1" applyFill="1" applyBorder="1" applyAlignment="1">
      <alignment horizontal="center" vertical="center" wrapText="1"/>
    </xf>
    <xf numFmtId="167" fontId="25" fillId="24" borderId="36" xfId="0" applyNumberFormat="1" applyFont="1" applyFill="1" applyBorder="1" applyAlignment="1">
      <alignment horizontal="center" vertical="center" wrapText="1"/>
    </xf>
    <xf numFmtId="167" fontId="25" fillId="24" borderId="37" xfId="0" applyNumberFormat="1" applyFont="1" applyFill="1" applyBorder="1" applyAlignment="1">
      <alignment horizontal="center" vertical="center" wrapText="1"/>
    </xf>
    <xf numFmtId="167" fontId="25" fillId="24" borderId="38" xfId="0" applyNumberFormat="1" applyFont="1" applyFill="1" applyBorder="1" applyAlignment="1">
      <alignment horizontal="center" vertical="center" wrapText="1"/>
    </xf>
  </cellXfs>
  <cellStyles count="115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3"/>
    <cellStyle name="Normal 13" xfId="114"/>
    <cellStyle name="Normal 17" xfId="111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16" sqref="C16"/>
    </sheetView>
  </sheetViews>
  <sheetFormatPr defaultRowHeight="12" x14ac:dyDescent="0.2"/>
  <cols>
    <col min="1" max="1" width="11.28515625" style="79" customWidth="1"/>
    <col min="2" max="2" width="47.42578125" style="79" customWidth="1"/>
    <col min="3" max="3" width="53.42578125" style="79" customWidth="1"/>
    <col min="4" max="16384" width="9.140625" style="79"/>
  </cols>
  <sheetData>
    <row r="1" spans="1:6" s="77" customFormat="1" ht="15" customHeight="1" x14ac:dyDescent="0.25">
      <c r="A1" s="205" t="s">
        <v>80</v>
      </c>
      <c r="B1" s="206"/>
      <c r="C1" s="207"/>
      <c r="D1" s="76"/>
      <c r="E1" s="76"/>
      <c r="F1" s="76"/>
    </row>
    <row r="2" spans="1:6" s="77" customFormat="1" ht="15" customHeight="1" x14ac:dyDescent="0.25">
      <c r="A2" s="208" t="s">
        <v>103</v>
      </c>
      <c r="B2" s="209"/>
      <c r="C2" s="210"/>
      <c r="D2" s="76"/>
      <c r="E2" s="76"/>
      <c r="F2" s="76"/>
    </row>
    <row r="3" spans="1:6" s="77" customFormat="1" ht="15" customHeight="1" x14ac:dyDescent="0.25">
      <c r="A3" s="211" t="s">
        <v>104</v>
      </c>
      <c r="B3" s="212"/>
      <c r="C3" s="213"/>
      <c r="D3" s="78"/>
      <c r="E3" s="78"/>
      <c r="F3" s="78"/>
    </row>
    <row r="4" spans="1:6" s="142" customFormat="1" ht="33.75" customHeight="1" x14ac:dyDescent="0.2">
      <c r="A4" s="214" t="s">
        <v>164</v>
      </c>
      <c r="B4" s="214"/>
      <c r="C4" s="214"/>
    </row>
    <row r="5" spans="1:6" s="142" customFormat="1" ht="19.5" customHeight="1" x14ac:dyDescent="0.2">
      <c r="A5" s="215" t="s">
        <v>105</v>
      </c>
      <c r="B5" s="216"/>
      <c r="C5" s="217"/>
    </row>
    <row r="6" spans="1:6" s="142" customFormat="1" ht="40.5" x14ac:dyDescent="0.2">
      <c r="A6" s="203" t="s">
        <v>1</v>
      </c>
      <c r="B6" s="203" t="s">
        <v>106</v>
      </c>
      <c r="C6" s="143" t="s">
        <v>107</v>
      </c>
    </row>
    <row r="7" spans="1:6" s="142" customFormat="1" ht="18.75" customHeight="1" x14ac:dyDescent="0.2">
      <c r="A7" s="203"/>
      <c r="B7" s="203"/>
      <c r="C7" s="143" t="s">
        <v>0</v>
      </c>
    </row>
    <row r="8" spans="1:6" s="142" customFormat="1" ht="23.25" customHeight="1" x14ac:dyDescent="0.2">
      <c r="A8" s="204" t="s">
        <v>25</v>
      </c>
      <c r="B8" s="204"/>
      <c r="C8" s="144">
        <f>+C9+C10</f>
        <v>0</v>
      </c>
    </row>
    <row r="9" spans="1:6" s="142" customFormat="1" ht="44.25" customHeight="1" x14ac:dyDescent="0.2">
      <c r="A9" s="41">
        <v>1126</v>
      </c>
      <c r="B9" s="42" t="s">
        <v>36</v>
      </c>
      <c r="C9" s="145">
        <v>-588591.30000000005</v>
      </c>
      <c r="F9" s="146"/>
    </row>
    <row r="10" spans="1:6" s="142" customFormat="1" ht="44.25" customHeight="1" x14ac:dyDescent="0.2">
      <c r="A10" s="41">
        <v>1139</v>
      </c>
      <c r="B10" s="42" t="s">
        <v>108</v>
      </c>
      <c r="C10" s="147">
        <v>588591.30000000005</v>
      </c>
    </row>
  </sheetData>
  <mergeCells count="8">
    <mergeCell ref="A6:A7"/>
    <mergeCell ref="B6:B7"/>
    <mergeCell ref="A8:B8"/>
    <mergeCell ref="A1:C1"/>
    <mergeCell ref="A2:C2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7" workbookViewId="0">
      <selection activeCell="C7" sqref="C7"/>
    </sheetView>
  </sheetViews>
  <sheetFormatPr defaultColWidth="9.140625" defaultRowHeight="13.5" x14ac:dyDescent="0.2"/>
  <cols>
    <col min="1" max="1" width="8.5703125" style="9" customWidth="1"/>
    <col min="2" max="2" width="9.7109375" style="9" customWidth="1"/>
    <col min="3" max="3" width="43.5703125" style="141" customWidth="1"/>
    <col min="4" max="4" width="16.85546875" style="9" customWidth="1"/>
    <col min="5" max="5" width="17.28515625" style="9" customWidth="1"/>
    <col min="6" max="6" width="18.28515625" style="9" customWidth="1"/>
    <col min="7" max="7" width="17.140625" style="9" customWidth="1"/>
    <col min="8" max="8" width="15.85546875" style="9" customWidth="1"/>
    <col min="9" max="9" width="9.140625" style="9"/>
    <col min="10" max="10" width="11" style="9" bestFit="1" customWidth="1"/>
    <col min="11" max="11" width="12.85546875" style="9" bestFit="1" customWidth="1"/>
    <col min="12" max="16384" width="9.140625" style="9"/>
  </cols>
  <sheetData>
    <row r="1" spans="1:11" s="138" customFormat="1" ht="15" customHeight="1" x14ac:dyDescent="0.2">
      <c r="A1" s="218" t="s">
        <v>81</v>
      </c>
      <c r="B1" s="219"/>
      <c r="C1" s="219"/>
      <c r="D1" s="219"/>
      <c r="E1" s="219"/>
      <c r="F1" s="219"/>
      <c r="G1" s="219"/>
      <c r="H1" s="220"/>
    </row>
    <row r="2" spans="1:11" s="138" customFormat="1" ht="15" customHeight="1" x14ac:dyDescent="0.2">
      <c r="A2" s="221" t="s">
        <v>103</v>
      </c>
      <c r="B2" s="222"/>
      <c r="C2" s="222"/>
      <c r="D2" s="222"/>
      <c r="E2" s="222"/>
      <c r="F2" s="222"/>
      <c r="G2" s="222"/>
      <c r="H2" s="223"/>
    </row>
    <row r="3" spans="1:11" s="138" customFormat="1" ht="15" customHeight="1" x14ac:dyDescent="0.2">
      <c r="A3" s="224" t="s">
        <v>104</v>
      </c>
      <c r="B3" s="225"/>
      <c r="C3" s="225"/>
      <c r="D3" s="225"/>
      <c r="E3" s="225"/>
      <c r="F3" s="225"/>
      <c r="G3" s="225"/>
      <c r="H3" s="226"/>
    </row>
    <row r="4" spans="1:11" s="172" customFormat="1" ht="15" customHeight="1" x14ac:dyDescent="0.2">
      <c r="A4" s="168"/>
      <c r="B4" s="169"/>
      <c r="C4" s="170"/>
      <c r="D4" s="169"/>
      <c r="E4" s="169"/>
      <c r="F4" s="169"/>
      <c r="G4" s="169"/>
      <c r="H4" s="171"/>
    </row>
    <row r="5" spans="1:11" ht="33.75" customHeight="1" x14ac:dyDescent="0.2">
      <c r="A5" s="227" t="s">
        <v>163</v>
      </c>
      <c r="B5" s="228"/>
      <c r="C5" s="228"/>
      <c r="D5" s="228"/>
      <c r="E5" s="228"/>
      <c r="F5" s="228"/>
      <c r="G5" s="228"/>
      <c r="H5" s="229"/>
    </row>
    <row r="6" spans="1:11" ht="14.25" x14ac:dyDescent="0.2">
      <c r="A6" s="132"/>
      <c r="B6" s="133"/>
      <c r="C6" s="136"/>
      <c r="D6" s="133"/>
      <c r="E6" s="133"/>
      <c r="F6" s="133"/>
      <c r="G6" s="133"/>
      <c r="H6" s="173" t="s">
        <v>105</v>
      </c>
    </row>
    <row r="7" spans="1:11" ht="145.5" customHeight="1" x14ac:dyDescent="0.2">
      <c r="A7" s="134" t="s">
        <v>143</v>
      </c>
      <c r="B7" s="134"/>
      <c r="C7" s="137" t="s">
        <v>144</v>
      </c>
      <c r="D7" s="340" t="s">
        <v>162</v>
      </c>
      <c r="E7" s="341"/>
      <c r="F7" s="341"/>
      <c r="G7" s="341"/>
      <c r="H7" s="342"/>
    </row>
    <row r="8" spans="1:11" ht="14.25" x14ac:dyDescent="0.2">
      <c r="A8" s="134"/>
      <c r="B8" s="134"/>
      <c r="C8" s="137"/>
      <c r="D8" s="343" t="s">
        <v>145</v>
      </c>
      <c r="E8" s="344"/>
      <c r="F8" s="344"/>
      <c r="G8" s="344"/>
      <c r="H8" s="345"/>
    </row>
    <row r="9" spans="1:11" ht="85.5" x14ac:dyDescent="0.2">
      <c r="A9" s="123" t="s">
        <v>18</v>
      </c>
      <c r="B9" s="123" t="s">
        <v>19</v>
      </c>
      <c r="C9" s="137"/>
      <c r="D9" s="135" t="s">
        <v>25</v>
      </c>
      <c r="E9" s="124" t="s">
        <v>146</v>
      </c>
      <c r="F9" s="124" t="s">
        <v>147</v>
      </c>
      <c r="G9" s="124" t="s">
        <v>148</v>
      </c>
      <c r="H9" s="124" t="s">
        <v>149</v>
      </c>
    </row>
    <row r="10" spans="1:11" ht="28.5" x14ac:dyDescent="0.2">
      <c r="A10" s="125"/>
      <c r="B10" s="126"/>
      <c r="C10" s="126" t="s">
        <v>150</v>
      </c>
      <c r="D10" s="148">
        <f>+D12</f>
        <v>-588591.27</v>
      </c>
      <c r="E10" s="148">
        <f t="shared" ref="E10:H10" si="0">+E12</f>
        <v>0</v>
      </c>
      <c r="F10" s="148">
        <f t="shared" si="0"/>
        <v>-563591.19999999995</v>
      </c>
      <c r="G10" s="148">
        <f t="shared" si="0"/>
        <v>-25000</v>
      </c>
      <c r="H10" s="148">
        <f t="shared" si="0"/>
        <v>0</v>
      </c>
      <c r="J10" s="139"/>
    </row>
    <row r="11" spans="1:11" x14ac:dyDescent="0.2">
      <c r="A11" s="125"/>
      <c r="B11" s="125"/>
      <c r="C11" s="125" t="s">
        <v>151</v>
      </c>
      <c r="D11" s="149"/>
      <c r="E11" s="149"/>
      <c r="F11" s="149"/>
      <c r="G11" s="149"/>
      <c r="H11" s="149"/>
    </row>
    <row r="12" spans="1:11" s="140" customFormat="1" ht="28.5" x14ac:dyDescent="0.2">
      <c r="A12" s="127">
        <v>1126</v>
      </c>
      <c r="B12" s="127">
        <v>31003</v>
      </c>
      <c r="C12" s="128" t="s">
        <v>38</v>
      </c>
      <c r="D12" s="148">
        <f>+D13</f>
        <v>-588591.27</v>
      </c>
      <c r="E12" s="148">
        <f>+E13</f>
        <v>0</v>
      </c>
      <c r="F12" s="148">
        <f>+F13</f>
        <v>-563591.19999999995</v>
      </c>
      <c r="G12" s="148">
        <f>+G13</f>
        <v>-25000</v>
      </c>
      <c r="H12" s="148">
        <f>+H13</f>
        <v>0</v>
      </c>
    </row>
    <row r="13" spans="1:11" s="140" customFormat="1" ht="14.25" x14ac:dyDescent="0.2">
      <c r="A13" s="127"/>
      <c r="B13" s="127"/>
      <c r="C13" s="130" t="s">
        <v>82</v>
      </c>
      <c r="D13" s="148">
        <f>+D14+D17+D19+D22</f>
        <v>-588591.27</v>
      </c>
      <c r="E13" s="148">
        <f t="shared" ref="E13:H13" si="1">+E14+E17+E19+E22</f>
        <v>0</v>
      </c>
      <c r="F13" s="148">
        <f t="shared" si="1"/>
        <v>-563591.19999999995</v>
      </c>
      <c r="G13" s="148">
        <f t="shared" si="1"/>
        <v>-25000</v>
      </c>
      <c r="H13" s="148">
        <f t="shared" si="1"/>
        <v>0</v>
      </c>
    </row>
    <row r="14" spans="1:11" s="140" customFormat="1" ht="14.25" x14ac:dyDescent="0.2">
      <c r="A14" s="127"/>
      <c r="B14" s="127"/>
      <c r="C14" s="164" t="s">
        <v>121</v>
      </c>
      <c r="D14" s="148">
        <f>+D15+D16</f>
        <v>-45000</v>
      </c>
      <c r="E14" s="148">
        <f t="shared" ref="E14:H14" si="2">+E15+E16</f>
        <v>0</v>
      </c>
      <c r="F14" s="148">
        <f t="shared" si="2"/>
        <v>-20000</v>
      </c>
      <c r="G14" s="148">
        <f t="shared" si="2"/>
        <v>-25000</v>
      </c>
      <c r="H14" s="148">
        <f t="shared" si="2"/>
        <v>0</v>
      </c>
    </row>
    <row r="15" spans="1:11" s="140" customFormat="1" ht="27" x14ac:dyDescent="0.2">
      <c r="A15" s="127"/>
      <c r="B15" s="127"/>
      <c r="C15" s="165" t="s">
        <v>122</v>
      </c>
      <c r="D15" s="150">
        <v>-25000</v>
      </c>
      <c r="E15" s="148"/>
      <c r="F15" s="148"/>
      <c r="G15" s="148">
        <v>-25000</v>
      </c>
      <c r="H15" s="148"/>
    </row>
    <row r="16" spans="1:11" ht="27" x14ac:dyDescent="0.2">
      <c r="A16" s="41"/>
      <c r="B16" s="41"/>
      <c r="C16" s="165" t="s">
        <v>126</v>
      </c>
      <c r="D16" s="150">
        <v>-20000</v>
      </c>
      <c r="E16" s="150"/>
      <c r="F16" s="150">
        <v>-20000</v>
      </c>
      <c r="G16" s="150"/>
      <c r="H16" s="150"/>
      <c r="K16" s="139"/>
    </row>
    <row r="17" spans="1:11" ht="14.25" x14ac:dyDescent="0.2">
      <c r="A17" s="41"/>
      <c r="B17" s="41"/>
      <c r="C17" s="188" t="s">
        <v>84</v>
      </c>
      <c r="D17" s="148">
        <f>+D18</f>
        <v>-196823.63</v>
      </c>
      <c r="E17" s="148">
        <f t="shared" ref="E17:H17" si="3">+E18</f>
        <v>0</v>
      </c>
      <c r="F17" s="148">
        <f t="shared" si="3"/>
        <v>-196823.6</v>
      </c>
      <c r="G17" s="148">
        <f t="shared" si="3"/>
        <v>0</v>
      </c>
      <c r="H17" s="148">
        <f t="shared" si="3"/>
        <v>0</v>
      </c>
      <c r="K17" s="139"/>
    </row>
    <row r="18" spans="1:11" x14ac:dyDescent="0.2">
      <c r="A18" s="41"/>
      <c r="B18" s="41"/>
      <c r="C18" s="165" t="s">
        <v>85</v>
      </c>
      <c r="D18" s="150">
        <v>-196823.63</v>
      </c>
      <c r="E18" s="150"/>
      <c r="F18" s="150">
        <v>-196823.6</v>
      </c>
      <c r="G18" s="150"/>
      <c r="H18" s="150"/>
      <c r="J18" s="139"/>
      <c r="K18" s="139"/>
    </row>
    <row r="19" spans="1:11" s="140" customFormat="1" ht="14.25" x14ac:dyDescent="0.2">
      <c r="A19" s="127"/>
      <c r="B19" s="127"/>
      <c r="C19" s="188" t="s">
        <v>83</v>
      </c>
      <c r="D19" s="148">
        <f>+D20+D21</f>
        <v>-339283.14</v>
      </c>
      <c r="E19" s="148">
        <f t="shared" ref="E19:H19" si="4">+E20+E21</f>
        <v>0</v>
      </c>
      <c r="F19" s="148">
        <f t="shared" si="4"/>
        <v>-339283.1</v>
      </c>
      <c r="G19" s="148">
        <f t="shared" si="4"/>
        <v>0</v>
      </c>
      <c r="H19" s="148">
        <f t="shared" si="4"/>
        <v>0</v>
      </c>
    </row>
    <row r="20" spans="1:11" s="140" customFormat="1" ht="14.25" x14ac:dyDescent="0.2">
      <c r="A20" s="127"/>
      <c r="B20" s="127"/>
      <c r="C20" s="165" t="s">
        <v>89</v>
      </c>
      <c r="D20" s="150">
        <v>-259283.14</v>
      </c>
      <c r="E20" s="148"/>
      <c r="F20" s="148">
        <v>-259283.1</v>
      </c>
      <c r="G20" s="148"/>
      <c r="H20" s="148"/>
    </row>
    <row r="21" spans="1:11" ht="14.25" customHeight="1" x14ac:dyDescent="0.2">
      <c r="A21" s="41"/>
      <c r="B21" s="41"/>
      <c r="C21" s="165" t="s">
        <v>125</v>
      </c>
      <c r="D21" s="150">
        <v>-80000</v>
      </c>
      <c r="E21" s="150"/>
      <c r="F21" s="150">
        <v>-80000</v>
      </c>
      <c r="G21" s="150"/>
      <c r="H21" s="150"/>
    </row>
    <row r="22" spans="1:11" s="140" customFormat="1" ht="14.25" x14ac:dyDescent="0.2">
      <c r="A22" s="127"/>
      <c r="B22" s="127"/>
      <c r="C22" s="164" t="s">
        <v>123</v>
      </c>
      <c r="D22" s="148">
        <f>D23</f>
        <v>-7484.5</v>
      </c>
      <c r="E22" s="148">
        <f t="shared" ref="E22:H22" si="5">E23</f>
        <v>0</v>
      </c>
      <c r="F22" s="148">
        <f t="shared" si="5"/>
        <v>-7484.5</v>
      </c>
      <c r="G22" s="148">
        <f t="shared" si="5"/>
        <v>0</v>
      </c>
      <c r="H22" s="148">
        <f t="shared" si="5"/>
        <v>0</v>
      </c>
    </row>
    <row r="23" spans="1:11" ht="18" customHeight="1" x14ac:dyDescent="0.2">
      <c r="A23" s="41"/>
      <c r="B23" s="41"/>
      <c r="C23" s="165" t="s">
        <v>124</v>
      </c>
      <c r="D23" s="150">
        <v>-7484.5</v>
      </c>
      <c r="E23" s="150"/>
      <c r="F23" s="150">
        <v>-7484.5</v>
      </c>
      <c r="G23" s="150"/>
      <c r="H23" s="150"/>
    </row>
  </sheetData>
  <mergeCells count="6">
    <mergeCell ref="D8:H8"/>
    <mergeCell ref="A1:H1"/>
    <mergeCell ref="A2:H2"/>
    <mergeCell ref="A3:H3"/>
    <mergeCell ref="A5:H5"/>
    <mergeCell ref="D7:H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A4" sqref="A4:D4"/>
    </sheetView>
  </sheetViews>
  <sheetFormatPr defaultColWidth="9.140625" defaultRowHeight="13.5" x14ac:dyDescent="0.2"/>
  <cols>
    <col min="1" max="1" width="10.140625" style="9" customWidth="1"/>
    <col min="2" max="2" width="12.85546875" style="9" bestFit="1" customWidth="1"/>
    <col min="3" max="3" width="70.28515625" style="9" customWidth="1"/>
    <col min="4" max="4" width="31.85546875" style="9" customWidth="1"/>
    <col min="5" max="16384" width="9.140625" style="9"/>
  </cols>
  <sheetData>
    <row r="1" spans="1:4" s="45" customFormat="1" ht="15" customHeight="1" x14ac:dyDescent="0.2">
      <c r="A1" s="240" t="s">
        <v>62</v>
      </c>
      <c r="B1" s="241"/>
      <c r="C1" s="241"/>
      <c r="D1" s="242"/>
    </row>
    <row r="2" spans="1:4" s="45" customFormat="1" ht="15" customHeight="1" x14ac:dyDescent="0.2">
      <c r="A2" s="243" t="s">
        <v>79</v>
      </c>
      <c r="B2" s="244"/>
      <c r="C2" s="244"/>
      <c r="D2" s="245"/>
    </row>
    <row r="3" spans="1:4" s="45" customFormat="1" ht="15" customHeight="1" x14ac:dyDescent="0.2">
      <c r="A3" s="246" t="s">
        <v>13</v>
      </c>
      <c r="B3" s="247"/>
      <c r="C3" s="247"/>
      <c r="D3" s="248"/>
    </row>
    <row r="4" spans="1:4" ht="60" customHeight="1" x14ac:dyDescent="0.2">
      <c r="A4" s="253" t="s">
        <v>74</v>
      </c>
      <c r="B4" s="254"/>
      <c r="C4" s="254"/>
      <c r="D4" s="255"/>
    </row>
    <row r="5" spans="1:4" x14ac:dyDescent="0.2">
      <c r="A5" s="152"/>
      <c r="B5" s="153"/>
      <c r="C5" s="153"/>
      <c r="D5" s="154" t="s">
        <v>77</v>
      </c>
    </row>
    <row r="6" spans="1:4" ht="65.25" customHeight="1" x14ac:dyDescent="0.2">
      <c r="A6" s="249" t="s">
        <v>1</v>
      </c>
      <c r="B6" s="250"/>
      <c r="C6" s="251" t="s">
        <v>64</v>
      </c>
      <c r="D6" s="8" t="s">
        <v>162</v>
      </c>
    </row>
    <row r="7" spans="1:4" ht="14.25" x14ac:dyDescent="0.2">
      <c r="A7" s="7" t="s">
        <v>18</v>
      </c>
      <c r="B7" s="7" t="s">
        <v>19</v>
      </c>
      <c r="C7" s="214"/>
      <c r="D7" s="8" t="s">
        <v>0</v>
      </c>
    </row>
    <row r="8" spans="1:4" ht="14.25" x14ac:dyDescent="0.2">
      <c r="A8" s="10"/>
      <c r="B8" s="10"/>
      <c r="C8" s="155" t="s">
        <v>20</v>
      </c>
      <c r="D8" s="156">
        <f>+D9+D23</f>
        <v>3.0000000027939677E-2</v>
      </c>
    </row>
    <row r="9" spans="1:4" ht="14.25" x14ac:dyDescent="0.2">
      <c r="A9" s="157"/>
      <c r="B9" s="158"/>
      <c r="C9" s="72" t="s">
        <v>21</v>
      </c>
      <c r="D9" s="159">
        <f>D11</f>
        <v>-588591.27</v>
      </c>
    </row>
    <row r="10" spans="1:4" x14ac:dyDescent="0.2">
      <c r="A10" s="256">
        <v>1126</v>
      </c>
      <c r="B10" s="256"/>
      <c r="C10" s="5" t="s">
        <v>65</v>
      </c>
      <c r="D10" s="160"/>
    </row>
    <row r="11" spans="1:4" ht="28.5" x14ac:dyDescent="0.2">
      <c r="A11" s="231"/>
      <c r="B11" s="231"/>
      <c r="C11" s="1" t="s">
        <v>36</v>
      </c>
      <c r="D11" s="233">
        <f>D18</f>
        <v>-588591.27</v>
      </c>
    </row>
    <row r="12" spans="1:4" ht="14.25" customHeight="1" x14ac:dyDescent="0.2">
      <c r="A12" s="231"/>
      <c r="B12" s="231"/>
      <c r="C12" s="5" t="s">
        <v>66</v>
      </c>
      <c r="D12" s="234"/>
    </row>
    <row r="13" spans="1:4" ht="40.5" x14ac:dyDescent="0.2">
      <c r="A13" s="231"/>
      <c r="B13" s="231"/>
      <c r="C13" s="6" t="s">
        <v>72</v>
      </c>
      <c r="D13" s="234"/>
    </row>
    <row r="14" spans="1:4" ht="14.25" customHeight="1" x14ac:dyDescent="0.2">
      <c r="A14" s="231"/>
      <c r="B14" s="231"/>
      <c r="C14" s="5" t="s">
        <v>67</v>
      </c>
      <c r="D14" s="234"/>
    </row>
    <row r="15" spans="1:4" ht="27" x14ac:dyDescent="0.2">
      <c r="A15" s="232"/>
      <c r="B15" s="232"/>
      <c r="C15" s="6" t="s">
        <v>73</v>
      </c>
      <c r="D15" s="235"/>
    </row>
    <row r="16" spans="1:4" ht="14.25" x14ac:dyDescent="0.2">
      <c r="A16" s="252" t="s">
        <v>68</v>
      </c>
      <c r="B16" s="252"/>
      <c r="C16" s="252"/>
      <c r="D16" s="84"/>
    </row>
    <row r="17" spans="1:4" ht="14.25" x14ac:dyDescent="0.2">
      <c r="A17" s="71"/>
      <c r="B17" s="72">
        <v>31003</v>
      </c>
      <c r="C17" s="5" t="s">
        <v>69</v>
      </c>
      <c r="D17" s="160"/>
    </row>
    <row r="18" spans="1:4" ht="16.5" customHeight="1" x14ac:dyDescent="0.2">
      <c r="A18" s="71"/>
      <c r="B18" s="71"/>
      <c r="C18" s="1" t="s">
        <v>38</v>
      </c>
      <c r="D18" s="233">
        <f>'4.'!D8</f>
        <v>-588591.27</v>
      </c>
    </row>
    <row r="19" spans="1:4" ht="14.25" x14ac:dyDescent="0.2">
      <c r="A19" s="71"/>
      <c r="B19" s="71"/>
      <c r="C19" s="5" t="s">
        <v>70</v>
      </c>
      <c r="D19" s="234"/>
    </row>
    <row r="20" spans="1:4" ht="40.5" x14ac:dyDescent="0.2">
      <c r="A20" s="71"/>
      <c r="B20" s="71"/>
      <c r="C20" s="6" t="s">
        <v>39</v>
      </c>
      <c r="D20" s="234"/>
    </row>
    <row r="21" spans="1:4" ht="14.25" x14ac:dyDescent="0.2">
      <c r="A21" s="71"/>
      <c r="B21" s="71"/>
      <c r="C21" s="5" t="s">
        <v>71</v>
      </c>
      <c r="D21" s="234"/>
    </row>
    <row r="22" spans="1:4" ht="27" x14ac:dyDescent="0.2">
      <c r="A22" s="71"/>
      <c r="B22" s="71"/>
      <c r="C22" s="6" t="s">
        <v>40</v>
      </c>
      <c r="D22" s="235"/>
    </row>
    <row r="23" spans="1:4" ht="21" customHeight="1" x14ac:dyDescent="0.2">
      <c r="A23" s="41"/>
      <c r="B23" s="83"/>
      <c r="C23" s="128" t="s">
        <v>109</v>
      </c>
      <c r="D23" s="161">
        <f t="shared" ref="D23" si="0">D25</f>
        <v>588591.30000000005</v>
      </c>
    </row>
    <row r="24" spans="1:4" x14ac:dyDescent="0.2">
      <c r="A24" s="230">
        <v>1139</v>
      </c>
      <c r="B24" s="230"/>
      <c r="C24" s="162" t="s">
        <v>110</v>
      </c>
      <c r="D24" s="163"/>
    </row>
    <row r="25" spans="1:4" ht="14.25" x14ac:dyDescent="0.2">
      <c r="A25" s="231"/>
      <c r="B25" s="231"/>
      <c r="C25" s="164" t="s">
        <v>111</v>
      </c>
      <c r="D25" s="233">
        <f t="shared" ref="D25" si="1">D32</f>
        <v>588591.30000000005</v>
      </c>
    </row>
    <row r="26" spans="1:4" ht="13.5" customHeight="1" x14ac:dyDescent="0.2">
      <c r="A26" s="231"/>
      <c r="B26" s="231"/>
      <c r="C26" s="162" t="s">
        <v>112</v>
      </c>
      <c r="D26" s="234"/>
    </row>
    <row r="27" spans="1:4" ht="13.5" customHeight="1" x14ac:dyDescent="0.2">
      <c r="A27" s="231"/>
      <c r="B27" s="231"/>
      <c r="C27" s="165" t="s">
        <v>113</v>
      </c>
      <c r="D27" s="234"/>
    </row>
    <row r="28" spans="1:4" ht="13.5" customHeight="1" x14ac:dyDescent="0.2">
      <c r="A28" s="231"/>
      <c r="B28" s="231"/>
      <c r="C28" s="162" t="s">
        <v>114</v>
      </c>
      <c r="D28" s="234"/>
    </row>
    <row r="29" spans="1:4" ht="13.5" customHeight="1" x14ac:dyDescent="0.2">
      <c r="A29" s="232"/>
      <c r="B29" s="232"/>
      <c r="C29" s="165" t="s">
        <v>115</v>
      </c>
      <c r="D29" s="235"/>
    </row>
    <row r="30" spans="1:4" ht="14.25" x14ac:dyDescent="0.2">
      <c r="A30" s="236" t="s">
        <v>68</v>
      </c>
      <c r="B30" s="236"/>
      <c r="C30" s="236"/>
      <c r="D30" s="166"/>
    </row>
    <row r="31" spans="1:4" ht="14.25" x14ac:dyDescent="0.2">
      <c r="A31" s="167"/>
      <c r="B31" s="167">
        <v>11001</v>
      </c>
      <c r="C31" s="162" t="s">
        <v>116</v>
      </c>
      <c r="D31" s="163"/>
    </row>
    <row r="32" spans="1:4" ht="14.25" x14ac:dyDescent="0.2">
      <c r="A32" s="167"/>
      <c r="B32" s="167"/>
      <c r="C32" s="164" t="s">
        <v>111</v>
      </c>
      <c r="D32" s="237">
        <v>588591.30000000005</v>
      </c>
    </row>
    <row r="33" spans="1:4" ht="14.25" x14ac:dyDescent="0.2">
      <c r="A33" s="167"/>
      <c r="B33" s="167"/>
      <c r="C33" s="162" t="s">
        <v>117</v>
      </c>
      <c r="D33" s="238"/>
    </row>
    <row r="34" spans="1:4" ht="40.5" x14ac:dyDescent="0.2">
      <c r="A34" s="167"/>
      <c r="B34" s="167"/>
      <c r="C34" s="165" t="s">
        <v>118</v>
      </c>
      <c r="D34" s="238"/>
    </row>
    <row r="35" spans="1:4" ht="14.25" x14ac:dyDescent="0.2">
      <c r="A35" s="167"/>
      <c r="B35" s="167"/>
      <c r="C35" s="162" t="s">
        <v>119</v>
      </c>
      <c r="D35" s="238"/>
    </row>
    <row r="36" spans="1:4" ht="14.25" x14ac:dyDescent="0.2">
      <c r="A36" s="167"/>
      <c r="B36" s="167"/>
      <c r="C36" s="165" t="s">
        <v>120</v>
      </c>
      <c r="D36" s="239"/>
    </row>
  </sheetData>
  <mergeCells count="16">
    <mergeCell ref="A16:C16"/>
    <mergeCell ref="A4:D4"/>
    <mergeCell ref="D18:D22"/>
    <mergeCell ref="A10:A15"/>
    <mergeCell ref="B10:B15"/>
    <mergeCell ref="D11:D15"/>
    <mergeCell ref="A1:D1"/>
    <mergeCell ref="A2:D2"/>
    <mergeCell ref="A3:D3"/>
    <mergeCell ref="A6:B6"/>
    <mergeCell ref="C6:C7"/>
    <mergeCell ref="A24:A29"/>
    <mergeCell ref="B24:B29"/>
    <mergeCell ref="D25:D29"/>
    <mergeCell ref="A30:C30"/>
    <mergeCell ref="D32:D3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C18" sqref="C18"/>
    </sheetView>
  </sheetViews>
  <sheetFormatPr defaultColWidth="9.140625" defaultRowHeight="13.5" x14ac:dyDescent="0.25"/>
  <cols>
    <col min="1" max="1" width="12" style="2" customWidth="1"/>
    <col min="2" max="2" width="15" style="2" customWidth="1"/>
    <col min="3" max="3" width="57" style="2" customWidth="1"/>
    <col min="4" max="4" width="20.85546875" style="2" customWidth="1"/>
    <col min="5" max="16384" width="9.140625" style="2"/>
  </cols>
  <sheetData>
    <row r="1" spans="1:4" s="45" customFormat="1" ht="15" customHeight="1" x14ac:dyDescent="0.2">
      <c r="A1" s="240" t="s">
        <v>75</v>
      </c>
      <c r="B1" s="241"/>
      <c r="C1" s="241"/>
      <c r="D1" s="242"/>
    </row>
    <row r="2" spans="1:4" s="45" customFormat="1" ht="15" customHeight="1" x14ac:dyDescent="0.2">
      <c r="A2" s="243" t="s">
        <v>79</v>
      </c>
      <c r="B2" s="244"/>
      <c r="C2" s="244"/>
      <c r="D2" s="245"/>
    </row>
    <row r="3" spans="1:4" s="45" customFormat="1" ht="15" customHeight="1" x14ac:dyDescent="0.2">
      <c r="A3" s="246" t="s">
        <v>13</v>
      </c>
      <c r="B3" s="247"/>
      <c r="C3" s="247"/>
      <c r="D3" s="248"/>
    </row>
    <row r="4" spans="1:4" ht="40.5" customHeight="1" x14ac:dyDescent="0.25">
      <c r="A4" s="257" t="s">
        <v>152</v>
      </c>
      <c r="B4" s="258"/>
      <c r="C4" s="258"/>
      <c r="D4" s="259"/>
    </row>
    <row r="5" spans="1:4" ht="14.25" x14ac:dyDescent="0.25">
      <c r="A5" s="73"/>
      <c r="B5" s="74"/>
      <c r="C5" s="74"/>
      <c r="D5" s="131" t="s">
        <v>105</v>
      </c>
    </row>
    <row r="6" spans="1:4" ht="105" customHeight="1" x14ac:dyDescent="0.25">
      <c r="A6" s="260" t="s">
        <v>143</v>
      </c>
      <c r="B6" s="260"/>
      <c r="C6" s="261" t="s">
        <v>144</v>
      </c>
      <c r="D6" s="186" t="s">
        <v>153</v>
      </c>
    </row>
    <row r="7" spans="1:4" ht="14.25" x14ac:dyDescent="0.25">
      <c r="A7" s="127" t="s">
        <v>18</v>
      </c>
      <c r="B7" s="127" t="s">
        <v>19</v>
      </c>
      <c r="C7" s="261"/>
      <c r="D7" s="124" t="s">
        <v>0</v>
      </c>
    </row>
    <row r="8" spans="1:4" ht="14.25" x14ac:dyDescent="0.25">
      <c r="A8" s="125"/>
      <c r="B8" s="126"/>
      <c r="C8" s="126" t="s">
        <v>150</v>
      </c>
      <c r="D8" s="148">
        <f>+D9</f>
        <v>-588591.27</v>
      </c>
    </row>
    <row r="9" spans="1:4" ht="14.25" x14ac:dyDescent="0.25">
      <c r="A9" s="125"/>
      <c r="B9" s="125"/>
      <c r="C9" s="125" t="s">
        <v>151</v>
      </c>
      <c r="D9" s="148">
        <f>+D12</f>
        <v>-588591.27</v>
      </c>
    </row>
    <row r="10" spans="1:4" s="129" customFormat="1" ht="28.5" x14ac:dyDescent="0.25">
      <c r="A10" s="127">
        <v>1126</v>
      </c>
      <c r="B10" s="127">
        <v>31003</v>
      </c>
      <c r="C10" s="128" t="s">
        <v>38</v>
      </c>
      <c r="D10" s="151"/>
    </row>
    <row r="11" spans="1:4" s="129" customFormat="1" ht="14.25" x14ac:dyDescent="0.25">
      <c r="A11" s="127"/>
      <c r="B11" s="127"/>
      <c r="C11" s="125" t="s">
        <v>24</v>
      </c>
      <c r="D11" s="151"/>
    </row>
    <row r="12" spans="1:4" s="129" customFormat="1" ht="14.25" x14ac:dyDescent="0.25">
      <c r="A12" s="127"/>
      <c r="B12" s="127"/>
      <c r="C12" s="130" t="s">
        <v>82</v>
      </c>
      <c r="D12" s="148">
        <f>+D13+D16+D18+D21</f>
        <v>-588591.27</v>
      </c>
    </row>
    <row r="13" spans="1:4" s="129" customFormat="1" ht="14.25" x14ac:dyDescent="0.25">
      <c r="A13" s="127"/>
      <c r="B13" s="127"/>
      <c r="C13" s="164" t="s">
        <v>121</v>
      </c>
      <c r="D13" s="148">
        <f>+D14+D15</f>
        <v>-45000</v>
      </c>
    </row>
    <row r="14" spans="1:4" s="129" customFormat="1" ht="27" x14ac:dyDescent="0.25">
      <c r="A14" s="127"/>
      <c r="B14" s="127"/>
      <c r="C14" s="165" t="s">
        <v>122</v>
      </c>
      <c r="D14" s="150">
        <f>-25000</f>
        <v>-25000</v>
      </c>
    </row>
    <row r="15" spans="1:4" s="129" customFormat="1" ht="14.25" x14ac:dyDescent="0.25">
      <c r="A15" s="127"/>
      <c r="B15" s="127"/>
      <c r="C15" s="165" t="s">
        <v>126</v>
      </c>
      <c r="D15" s="150">
        <f>-20000</f>
        <v>-20000</v>
      </c>
    </row>
    <row r="16" spans="1:4" ht="14.25" x14ac:dyDescent="0.25">
      <c r="A16" s="41"/>
      <c r="B16" s="41"/>
      <c r="C16" s="188" t="s">
        <v>84</v>
      </c>
      <c r="D16" s="148">
        <f>+D17</f>
        <v>-196823.63</v>
      </c>
    </row>
    <row r="17" spans="1:4" x14ac:dyDescent="0.25">
      <c r="A17" s="41"/>
      <c r="B17" s="41"/>
      <c r="C17" s="165" t="s">
        <v>85</v>
      </c>
      <c r="D17" s="150">
        <f>-196823.63</f>
        <v>-196823.63</v>
      </c>
    </row>
    <row r="18" spans="1:4" ht="14.25" x14ac:dyDescent="0.25">
      <c r="A18" s="41"/>
      <c r="B18" s="41"/>
      <c r="C18" s="188" t="s">
        <v>83</v>
      </c>
      <c r="D18" s="148">
        <f>+D19+D20</f>
        <v>-339283.14</v>
      </c>
    </row>
    <row r="19" spans="1:4" x14ac:dyDescent="0.25">
      <c r="A19" s="41"/>
      <c r="B19" s="41"/>
      <c r="C19" s="165" t="s">
        <v>89</v>
      </c>
      <c r="D19" s="150">
        <f>-259283.14</f>
        <v>-259283.14</v>
      </c>
    </row>
    <row r="20" spans="1:4" x14ac:dyDescent="0.25">
      <c r="A20" s="41"/>
      <c r="B20" s="41"/>
      <c r="C20" s="165" t="s">
        <v>125</v>
      </c>
      <c r="D20" s="150">
        <f>-80000</f>
        <v>-80000</v>
      </c>
    </row>
    <row r="21" spans="1:4" ht="14.25" x14ac:dyDescent="0.25">
      <c r="A21" s="41"/>
      <c r="B21" s="41"/>
      <c r="C21" s="164" t="s">
        <v>123</v>
      </c>
      <c r="D21" s="148">
        <f>+D22</f>
        <v>-7484.5</v>
      </c>
    </row>
    <row r="22" spans="1:4" x14ac:dyDescent="0.25">
      <c r="A22" s="41"/>
      <c r="B22" s="41"/>
      <c r="C22" s="165" t="s">
        <v>124</v>
      </c>
      <c r="D22" s="150">
        <f>-7484.5</f>
        <v>-7484.5</v>
      </c>
    </row>
  </sheetData>
  <mergeCells count="6">
    <mergeCell ref="A4:D4"/>
    <mergeCell ref="A6:B6"/>
    <mergeCell ref="C6:C7"/>
    <mergeCell ref="A1:D1"/>
    <mergeCell ref="A2:D2"/>
    <mergeCell ref="A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47"/>
  <sheetViews>
    <sheetView zoomScaleNormal="100" workbookViewId="0">
      <selection activeCell="A4" sqref="A4:G4"/>
    </sheetView>
  </sheetViews>
  <sheetFormatPr defaultColWidth="9.140625" defaultRowHeight="13.5" x14ac:dyDescent="0.25"/>
  <cols>
    <col min="1" max="1" width="8.42578125" style="52" bestFit="1" customWidth="1"/>
    <col min="2" max="2" width="7.7109375" style="52" bestFit="1" customWidth="1"/>
    <col min="3" max="3" width="22.7109375" style="52" customWidth="1"/>
    <col min="4" max="4" width="10.140625" style="52" bestFit="1" customWidth="1"/>
    <col min="5" max="5" width="12" style="52" bestFit="1" customWidth="1"/>
    <col min="6" max="6" width="73.28515625" style="52" customWidth="1"/>
    <col min="7" max="7" width="21.42578125" style="52" customWidth="1"/>
    <col min="8" max="16384" width="9.140625" style="52"/>
  </cols>
  <sheetData>
    <row r="1" spans="1:250" s="45" customFormat="1" ht="13.5" customHeight="1" x14ac:dyDescent="0.2">
      <c r="A1" s="274" t="s">
        <v>61</v>
      </c>
      <c r="B1" s="275"/>
      <c r="C1" s="275"/>
      <c r="D1" s="275"/>
      <c r="E1" s="275"/>
      <c r="F1" s="275"/>
      <c r="G1" s="276"/>
    </row>
    <row r="2" spans="1:250" s="45" customFormat="1" ht="13.5" customHeight="1" x14ac:dyDescent="0.2">
      <c r="A2" s="243" t="s">
        <v>79</v>
      </c>
      <c r="B2" s="244"/>
      <c r="C2" s="244"/>
      <c r="D2" s="244"/>
      <c r="E2" s="244"/>
      <c r="F2" s="244"/>
      <c r="G2" s="245"/>
    </row>
    <row r="3" spans="1:250" s="45" customFormat="1" ht="13.5" customHeight="1" x14ac:dyDescent="0.2">
      <c r="A3" s="243" t="s">
        <v>13</v>
      </c>
      <c r="B3" s="244"/>
      <c r="C3" s="244"/>
      <c r="D3" s="244"/>
      <c r="E3" s="244"/>
      <c r="F3" s="244"/>
      <c r="G3" s="245"/>
    </row>
    <row r="4" spans="1:250" ht="41.25" customHeight="1" x14ac:dyDescent="0.25">
      <c r="A4" s="277" t="s">
        <v>78</v>
      </c>
      <c r="B4" s="278"/>
      <c r="C4" s="278"/>
      <c r="D4" s="278"/>
      <c r="E4" s="278"/>
      <c r="F4" s="278"/>
      <c r="G4" s="279"/>
      <c r="H4" s="50"/>
      <c r="I4" s="50"/>
      <c r="J4" s="51"/>
      <c r="K4" s="50"/>
      <c r="L4" s="50"/>
      <c r="M4" s="50"/>
      <c r="N4" s="50"/>
      <c r="O4" s="50"/>
      <c r="P4" s="50"/>
      <c r="Q4" s="50"/>
      <c r="R4" s="51"/>
      <c r="S4" s="50"/>
      <c r="T4" s="50"/>
      <c r="U4" s="50"/>
      <c r="V4" s="50"/>
      <c r="W4" s="50"/>
      <c r="X4" s="50"/>
      <c r="Y4" s="50"/>
      <c r="Z4" s="51"/>
      <c r="AA4" s="50"/>
      <c r="AB4" s="50"/>
      <c r="AC4" s="50"/>
      <c r="AD4" s="50"/>
      <c r="AE4" s="50"/>
      <c r="AF4" s="50"/>
      <c r="AG4" s="50"/>
      <c r="AH4" s="51"/>
      <c r="AI4" s="50"/>
      <c r="AJ4" s="50"/>
      <c r="AK4" s="50"/>
      <c r="AL4" s="50"/>
      <c r="AM4" s="50"/>
      <c r="AN4" s="50"/>
      <c r="AO4" s="50"/>
      <c r="AP4" s="51"/>
      <c r="AQ4" s="50"/>
      <c r="AR4" s="50"/>
      <c r="AS4" s="50"/>
      <c r="AT4" s="50"/>
      <c r="AU4" s="50"/>
      <c r="AV4" s="50"/>
      <c r="AW4" s="50"/>
      <c r="AX4" s="51"/>
      <c r="AY4" s="50"/>
      <c r="AZ4" s="50"/>
      <c r="BA4" s="50"/>
      <c r="BB4" s="50"/>
      <c r="BC4" s="50"/>
      <c r="BD4" s="50"/>
      <c r="BE4" s="50"/>
      <c r="BF4" s="51"/>
      <c r="BG4" s="50"/>
      <c r="BH4" s="50"/>
      <c r="BI4" s="50"/>
      <c r="BJ4" s="50"/>
      <c r="BK4" s="50"/>
      <c r="BL4" s="50"/>
      <c r="BM4" s="50"/>
      <c r="BN4" s="51"/>
      <c r="BO4" s="50"/>
      <c r="BP4" s="50"/>
      <c r="BQ4" s="50"/>
      <c r="BR4" s="50"/>
      <c r="BS4" s="50"/>
      <c r="BT4" s="50"/>
      <c r="BU4" s="50"/>
      <c r="BV4" s="51"/>
      <c r="BW4" s="50"/>
      <c r="BX4" s="50"/>
      <c r="BY4" s="50"/>
      <c r="BZ4" s="50"/>
      <c r="CA4" s="50"/>
      <c r="CB4" s="50"/>
      <c r="CC4" s="50"/>
      <c r="CD4" s="51"/>
      <c r="CE4" s="50"/>
      <c r="CF4" s="50"/>
      <c r="CG4" s="50"/>
      <c r="CH4" s="50"/>
      <c r="CI4" s="50"/>
      <c r="CJ4" s="50"/>
      <c r="CK4" s="50"/>
      <c r="CL4" s="51"/>
      <c r="CM4" s="50"/>
      <c r="CN4" s="50"/>
      <c r="CO4" s="50"/>
      <c r="CP4" s="50"/>
      <c r="CQ4" s="50"/>
      <c r="CR4" s="50"/>
      <c r="CS4" s="50"/>
      <c r="CT4" s="51"/>
      <c r="CU4" s="50"/>
      <c r="CV4" s="50"/>
      <c r="CW4" s="50"/>
      <c r="CX4" s="50"/>
      <c r="CY4" s="50"/>
      <c r="CZ4" s="50"/>
      <c r="DA4" s="50"/>
      <c r="DB4" s="51"/>
      <c r="DC4" s="50"/>
      <c r="DD4" s="50"/>
      <c r="DE4" s="50"/>
      <c r="DF4" s="50"/>
      <c r="DG4" s="50"/>
      <c r="DH4" s="50"/>
      <c r="DI4" s="50"/>
      <c r="DJ4" s="51"/>
      <c r="DK4" s="50"/>
      <c r="DL4" s="50"/>
      <c r="DM4" s="50"/>
      <c r="DN4" s="50"/>
      <c r="DO4" s="50"/>
      <c r="DP4" s="50"/>
      <c r="DQ4" s="50"/>
      <c r="DR4" s="51"/>
      <c r="DS4" s="50"/>
      <c r="DT4" s="50"/>
      <c r="DU4" s="50"/>
      <c r="DV4" s="50"/>
      <c r="DW4" s="50"/>
      <c r="DX4" s="50"/>
      <c r="DY4" s="50"/>
      <c r="DZ4" s="51"/>
      <c r="EA4" s="50"/>
      <c r="EB4" s="50"/>
      <c r="EC4" s="50"/>
      <c r="ED4" s="50"/>
      <c r="EE4" s="50"/>
      <c r="EF4" s="50"/>
      <c r="EG4" s="50"/>
      <c r="EH4" s="51"/>
      <c r="EI4" s="50"/>
      <c r="EJ4" s="50"/>
      <c r="EK4" s="50"/>
      <c r="EL4" s="50"/>
      <c r="EM4" s="50"/>
      <c r="EN4" s="50"/>
      <c r="EO4" s="50"/>
      <c r="EP4" s="51"/>
      <c r="EQ4" s="50"/>
      <c r="ER4" s="50"/>
      <c r="ES4" s="50"/>
      <c r="ET4" s="50"/>
      <c r="EU4" s="50"/>
      <c r="EV4" s="50"/>
      <c r="EW4" s="50"/>
      <c r="EX4" s="51"/>
      <c r="EY4" s="50"/>
      <c r="EZ4" s="50"/>
      <c r="FA4" s="50"/>
      <c r="FB4" s="50"/>
      <c r="FC4" s="50"/>
      <c r="FD4" s="50"/>
      <c r="FE4" s="50"/>
      <c r="FF4" s="51"/>
      <c r="FG4" s="50"/>
      <c r="FH4" s="50"/>
      <c r="FI4" s="50"/>
      <c r="FJ4" s="50"/>
      <c r="FK4" s="50"/>
      <c r="FL4" s="50"/>
      <c r="FM4" s="50"/>
      <c r="FN4" s="51"/>
      <c r="FO4" s="50"/>
      <c r="FP4" s="50"/>
      <c r="FQ4" s="50"/>
      <c r="FR4" s="50"/>
      <c r="FS4" s="50"/>
      <c r="FT4" s="50"/>
      <c r="FU4" s="50"/>
      <c r="FV4" s="51"/>
      <c r="FW4" s="50"/>
      <c r="FX4" s="50"/>
      <c r="FY4" s="50"/>
      <c r="FZ4" s="50"/>
      <c r="GA4" s="50"/>
      <c r="GB4" s="50"/>
      <c r="GC4" s="50"/>
      <c r="GD4" s="51"/>
      <c r="GE4" s="50"/>
      <c r="GF4" s="50"/>
      <c r="GG4" s="50"/>
      <c r="GH4" s="50"/>
      <c r="GI4" s="50"/>
      <c r="GJ4" s="50"/>
      <c r="GK4" s="50"/>
      <c r="GL4" s="51"/>
      <c r="GM4" s="50"/>
      <c r="GN4" s="50"/>
      <c r="GO4" s="50"/>
      <c r="GP4" s="50"/>
      <c r="GQ4" s="50"/>
      <c r="GR4" s="50"/>
      <c r="GS4" s="50"/>
      <c r="GT4" s="51"/>
      <c r="GU4" s="50"/>
      <c r="GV4" s="50"/>
      <c r="GW4" s="50"/>
      <c r="GX4" s="50"/>
      <c r="GY4" s="50"/>
      <c r="GZ4" s="50"/>
      <c r="HA4" s="50"/>
      <c r="HB4" s="51"/>
      <c r="HC4" s="50"/>
      <c r="HD4" s="50"/>
      <c r="HE4" s="50"/>
      <c r="HF4" s="50"/>
      <c r="HG4" s="50"/>
      <c r="HH4" s="50"/>
      <c r="HI4" s="50"/>
      <c r="HJ4" s="51"/>
      <c r="HK4" s="50"/>
      <c r="HL4" s="50"/>
      <c r="HM4" s="50"/>
      <c r="HN4" s="50"/>
      <c r="HO4" s="50"/>
      <c r="HP4" s="50"/>
      <c r="HQ4" s="50"/>
      <c r="HR4" s="51"/>
      <c r="HS4" s="50"/>
      <c r="HT4" s="50"/>
      <c r="HU4" s="50"/>
      <c r="HV4" s="50"/>
      <c r="HW4" s="50"/>
      <c r="HX4" s="50"/>
      <c r="HY4" s="50"/>
      <c r="HZ4" s="51"/>
      <c r="IA4" s="50"/>
      <c r="IB4" s="50"/>
      <c r="IC4" s="50"/>
      <c r="ID4" s="50"/>
      <c r="IE4" s="50"/>
      <c r="IF4" s="50"/>
      <c r="IG4" s="50"/>
      <c r="IH4" s="51"/>
      <c r="II4" s="50"/>
      <c r="IJ4" s="50"/>
      <c r="IK4" s="50"/>
      <c r="IL4" s="50"/>
      <c r="IM4" s="50"/>
      <c r="IN4" s="50"/>
      <c r="IO4" s="50"/>
      <c r="IP4" s="51"/>
    </row>
    <row r="5" spans="1:250" x14ac:dyDescent="0.25">
      <c r="A5" s="53"/>
      <c r="B5" s="54"/>
      <c r="C5" s="54"/>
      <c r="D5" s="54"/>
      <c r="E5" s="54"/>
      <c r="F5" s="54"/>
      <c r="G5" s="46" t="s">
        <v>77</v>
      </c>
      <c r="H5" s="50"/>
      <c r="I5" s="50"/>
      <c r="J5" s="51"/>
      <c r="K5" s="50"/>
      <c r="L5" s="50"/>
      <c r="M5" s="50"/>
      <c r="N5" s="50"/>
      <c r="O5" s="50"/>
      <c r="P5" s="50"/>
      <c r="Q5" s="50"/>
      <c r="R5" s="51"/>
      <c r="S5" s="50"/>
      <c r="T5" s="50"/>
      <c r="U5" s="50"/>
      <c r="V5" s="50"/>
      <c r="W5" s="50"/>
      <c r="X5" s="50"/>
      <c r="Y5" s="50"/>
      <c r="Z5" s="51"/>
      <c r="AA5" s="50"/>
      <c r="AB5" s="50"/>
      <c r="AC5" s="50"/>
      <c r="AD5" s="50"/>
      <c r="AE5" s="50"/>
      <c r="AF5" s="50"/>
      <c r="AG5" s="50"/>
      <c r="AH5" s="51"/>
      <c r="AI5" s="50"/>
      <c r="AJ5" s="50"/>
      <c r="AK5" s="50"/>
      <c r="AL5" s="50"/>
      <c r="AM5" s="50"/>
      <c r="AN5" s="50"/>
      <c r="AO5" s="50"/>
      <c r="AP5" s="51"/>
      <c r="AQ5" s="50"/>
      <c r="AR5" s="50"/>
      <c r="AS5" s="50"/>
      <c r="AT5" s="50"/>
      <c r="AU5" s="50"/>
      <c r="AV5" s="50"/>
      <c r="AW5" s="50"/>
      <c r="AX5" s="51"/>
      <c r="AY5" s="50"/>
      <c r="AZ5" s="50"/>
      <c r="BA5" s="50"/>
      <c r="BB5" s="50"/>
      <c r="BC5" s="50"/>
      <c r="BD5" s="50"/>
      <c r="BE5" s="50"/>
      <c r="BF5" s="51"/>
      <c r="BG5" s="50"/>
      <c r="BH5" s="50"/>
      <c r="BI5" s="50"/>
      <c r="BJ5" s="50"/>
      <c r="BK5" s="50"/>
      <c r="BL5" s="50"/>
      <c r="BM5" s="50"/>
      <c r="BN5" s="51"/>
      <c r="BO5" s="50"/>
      <c r="BP5" s="50"/>
      <c r="BQ5" s="50"/>
      <c r="BR5" s="50"/>
      <c r="BS5" s="50"/>
      <c r="BT5" s="50"/>
      <c r="BU5" s="50"/>
      <c r="BV5" s="51"/>
      <c r="BW5" s="50"/>
      <c r="BX5" s="50"/>
      <c r="BY5" s="50"/>
      <c r="BZ5" s="50"/>
      <c r="CA5" s="50"/>
      <c r="CB5" s="50"/>
      <c r="CC5" s="50"/>
      <c r="CD5" s="51"/>
      <c r="CE5" s="50"/>
      <c r="CF5" s="50"/>
      <c r="CG5" s="50"/>
      <c r="CH5" s="50"/>
      <c r="CI5" s="50"/>
      <c r="CJ5" s="50"/>
      <c r="CK5" s="50"/>
      <c r="CL5" s="51"/>
      <c r="CM5" s="50"/>
      <c r="CN5" s="50"/>
      <c r="CO5" s="50"/>
      <c r="CP5" s="50"/>
      <c r="CQ5" s="50"/>
      <c r="CR5" s="50"/>
      <c r="CS5" s="50"/>
      <c r="CT5" s="51"/>
      <c r="CU5" s="50"/>
      <c r="CV5" s="50"/>
      <c r="CW5" s="50"/>
      <c r="CX5" s="50"/>
      <c r="CY5" s="50"/>
      <c r="CZ5" s="50"/>
      <c r="DA5" s="50"/>
      <c r="DB5" s="51"/>
      <c r="DC5" s="50"/>
      <c r="DD5" s="50"/>
      <c r="DE5" s="50"/>
      <c r="DF5" s="50"/>
      <c r="DG5" s="50"/>
      <c r="DH5" s="50"/>
      <c r="DI5" s="50"/>
      <c r="DJ5" s="51"/>
      <c r="DK5" s="50"/>
      <c r="DL5" s="50"/>
      <c r="DM5" s="50"/>
      <c r="DN5" s="50"/>
      <c r="DO5" s="50"/>
      <c r="DP5" s="50"/>
      <c r="DQ5" s="50"/>
      <c r="DR5" s="51"/>
      <c r="DS5" s="50"/>
      <c r="DT5" s="50"/>
      <c r="DU5" s="50"/>
      <c r="DV5" s="50"/>
      <c r="DW5" s="50"/>
      <c r="DX5" s="50"/>
      <c r="DY5" s="50"/>
      <c r="DZ5" s="51"/>
      <c r="EA5" s="50"/>
      <c r="EB5" s="50"/>
      <c r="EC5" s="50"/>
      <c r="ED5" s="50"/>
      <c r="EE5" s="50"/>
      <c r="EF5" s="50"/>
      <c r="EG5" s="50"/>
      <c r="EH5" s="51"/>
      <c r="EI5" s="50"/>
      <c r="EJ5" s="50"/>
      <c r="EK5" s="50"/>
      <c r="EL5" s="50"/>
      <c r="EM5" s="50"/>
      <c r="EN5" s="50"/>
      <c r="EO5" s="50"/>
      <c r="EP5" s="51"/>
      <c r="EQ5" s="50"/>
      <c r="ER5" s="50"/>
      <c r="ES5" s="50"/>
      <c r="ET5" s="50"/>
      <c r="EU5" s="50"/>
      <c r="EV5" s="50"/>
      <c r="EW5" s="50"/>
      <c r="EX5" s="51"/>
      <c r="EY5" s="50"/>
      <c r="EZ5" s="50"/>
      <c r="FA5" s="50"/>
      <c r="FB5" s="50"/>
      <c r="FC5" s="50"/>
      <c r="FD5" s="50"/>
      <c r="FE5" s="50"/>
      <c r="FF5" s="51"/>
      <c r="FG5" s="50"/>
      <c r="FH5" s="50"/>
      <c r="FI5" s="50"/>
      <c r="FJ5" s="50"/>
      <c r="FK5" s="50"/>
      <c r="FL5" s="50"/>
      <c r="FM5" s="50"/>
      <c r="FN5" s="51"/>
      <c r="FO5" s="50"/>
      <c r="FP5" s="50"/>
      <c r="FQ5" s="50"/>
      <c r="FR5" s="50"/>
      <c r="FS5" s="50"/>
      <c r="FT5" s="50"/>
      <c r="FU5" s="50"/>
      <c r="FV5" s="51"/>
      <c r="FW5" s="50"/>
      <c r="FX5" s="50"/>
      <c r="FY5" s="50"/>
      <c r="FZ5" s="50"/>
      <c r="GA5" s="50"/>
      <c r="GB5" s="50"/>
      <c r="GC5" s="50"/>
      <c r="GD5" s="51"/>
      <c r="GE5" s="50"/>
      <c r="GF5" s="50"/>
      <c r="GG5" s="50"/>
      <c r="GH5" s="50"/>
      <c r="GI5" s="50"/>
      <c r="GJ5" s="50"/>
      <c r="GK5" s="50"/>
      <c r="GL5" s="51"/>
      <c r="GM5" s="50"/>
      <c r="GN5" s="50"/>
      <c r="GO5" s="50"/>
      <c r="GP5" s="50"/>
      <c r="GQ5" s="50"/>
      <c r="GR5" s="50"/>
      <c r="GS5" s="50"/>
      <c r="GT5" s="51"/>
      <c r="GU5" s="50"/>
      <c r="GV5" s="50"/>
      <c r="GW5" s="50"/>
      <c r="GX5" s="50"/>
      <c r="GY5" s="50"/>
      <c r="GZ5" s="50"/>
      <c r="HA5" s="50"/>
      <c r="HB5" s="51"/>
      <c r="HC5" s="50"/>
      <c r="HD5" s="50"/>
      <c r="HE5" s="50"/>
      <c r="HF5" s="50"/>
      <c r="HG5" s="50"/>
      <c r="HH5" s="50"/>
      <c r="HI5" s="50"/>
      <c r="HJ5" s="51"/>
      <c r="HK5" s="50"/>
      <c r="HL5" s="50"/>
      <c r="HM5" s="50"/>
      <c r="HN5" s="50"/>
      <c r="HO5" s="50"/>
      <c r="HP5" s="50"/>
      <c r="HQ5" s="50"/>
      <c r="HR5" s="51"/>
      <c r="HS5" s="50"/>
      <c r="HT5" s="50"/>
      <c r="HU5" s="50"/>
      <c r="HV5" s="50"/>
      <c r="HW5" s="50"/>
      <c r="HX5" s="50"/>
      <c r="HY5" s="50"/>
      <c r="HZ5" s="51"/>
      <c r="IA5" s="50"/>
      <c r="IB5" s="50"/>
      <c r="IC5" s="50"/>
      <c r="ID5" s="50"/>
      <c r="IE5" s="50"/>
      <c r="IF5" s="50"/>
      <c r="IG5" s="50"/>
      <c r="IH5" s="51"/>
      <c r="II5" s="50"/>
      <c r="IJ5" s="50"/>
      <c r="IK5" s="50"/>
      <c r="IL5" s="50"/>
      <c r="IM5" s="50"/>
      <c r="IN5" s="50"/>
      <c r="IO5" s="50"/>
      <c r="IP5" s="51"/>
    </row>
    <row r="6" spans="1:250" ht="97.5" customHeight="1" x14ac:dyDescent="0.25">
      <c r="A6" s="283" t="s">
        <v>14</v>
      </c>
      <c r="B6" s="284"/>
      <c r="C6" s="285"/>
      <c r="D6" s="283" t="s">
        <v>1</v>
      </c>
      <c r="E6" s="284"/>
      <c r="F6" s="286" t="s">
        <v>3</v>
      </c>
      <c r="G6" s="39" t="s">
        <v>162</v>
      </c>
    </row>
    <row r="7" spans="1:250" ht="29.45" customHeight="1" x14ac:dyDescent="0.25">
      <c r="A7" s="12" t="s">
        <v>15</v>
      </c>
      <c r="B7" s="12" t="s">
        <v>16</v>
      </c>
      <c r="C7" s="12" t="s">
        <v>17</v>
      </c>
      <c r="D7" s="12" t="s">
        <v>18</v>
      </c>
      <c r="E7" s="12" t="s">
        <v>19</v>
      </c>
      <c r="F7" s="287"/>
      <c r="G7" s="39" t="s">
        <v>0</v>
      </c>
    </row>
    <row r="8" spans="1:250" ht="14.25" x14ac:dyDescent="0.25">
      <c r="A8" s="280" t="s">
        <v>20</v>
      </c>
      <c r="B8" s="281"/>
      <c r="C8" s="281"/>
      <c r="D8" s="281"/>
      <c r="E8" s="281"/>
      <c r="F8" s="282"/>
      <c r="G8" s="55">
        <f>+G9+G30</f>
        <v>0</v>
      </c>
    </row>
    <row r="9" spans="1:250" ht="14.25" x14ac:dyDescent="0.25">
      <c r="A9" s="267" t="s">
        <v>26</v>
      </c>
      <c r="B9" s="266"/>
      <c r="C9" s="266"/>
      <c r="D9" s="266"/>
      <c r="E9" s="266"/>
      <c r="F9" s="13" t="s">
        <v>27</v>
      </c>
      <c r="G9" s="55">
        <f>G11</f>
        <v>-588591.30000000005</v>
      </c>
    </row>
    <row r="10" spans="1:250" x14ac:dyDescent="0.25">
      <c r="A10" s="268"/>
      <c r="B10" s="266"/>
      <c r="C10" s="266"/>
      <c r="D10" s="266"/>
      <c r="E10" s="266"/>
      <c r="F10" s="14" t="s">
        <v>2</v>
      </c>
      <c r="G10" s="56"/>
    </row>
    <row r="11" spans="1:250" ht="14.25" x14ac:dyDescent="0.25">
      <c r="A11" s="268"/>
      <c r="B11" s="267" t="s">
        <v>30</v>
      </c>
      <c r="C11" s="266"/>
      <c r="D11" s="266"/>
      <c r="E11" s="266"/>
      <c r="F11" s="13" t="s">
        <v>29</v>
      </c>
      <c r="G11" s="55">
        <f>+G13</f>
        <v>-588591.30000000005</v>
      </c>
    </row>
    <row r="12" spans="1:250" x14ac:dyDescent="0.25">
      <c r="A12" s="268"/>
      <c r="B12" s="268"/>
      <c r="C12" s="266"/>
      <c r="D12" s="266"/>
      <c r="E12" s="266"/>
      <c r="F12" s="14" t="s">
        <v>2</v>
      </c>
      <c r="G12" s="56"/>
    </row>
    <row r="13" spans="1:250" ht="14.25" x14ac:dyDescent="0.25">
      <c r="A13" s="268"/>
      <c r="B13" s="268"/>
      <c r="C13" s="267" t="s">
        <v>35</v>
      </c>
      <c r="D13" s="266"/>
      <c r="E13" s="266"/>
      <c r="F13" s="13" t="s">
        <v>37</v>
      </c>
      <c r="G13" s="55">
        <f>G15</f>
        <v>-588591.30000000005</v>
      </c>
    </row>
    <row r="14" spans="1:250" ht="14.25" x14ac:dyDescent="0.25">
      <c r="A14" s="268"/>
      <c r="B14" s="268"/>
      <c r="C14" s="268"/>
      <c r="D14" s="266"/>
      <c r="E14" s="266"/>
      <c r="F14" s="15" t="s">
        <v>2</v>
      </c>
      <c r="G14" s="57"/>
    </row>
    <row r="15" spans="1:250" ht="14.25" x14ac:dyDescent="0.25">
      <c r="A15" s="268"/>
      <c r="B15" s="268"/>
      <c r="C15" s="268"/>
      <c r="D15" s="266"/>
      <c r="E15" s="266"/>
      <c r="F15" s="13" t="s">
        <v>21</v>
      </c>
      <c r="G15" s="58">
        <f>G17</f>
        <v>-588591.30000000005</v>
      </c>
    </row>
    <row r="16" spans="1:250" x14ac:dyDescent="0.25">
      <c r="A16" s="268"/>
      <c r="B16" s="268"/>
      <c r="C16" s="268"/>
      <c r="D16" s="266"/>
      <c r="E16" s="266"/>
      <c r="F16" s="14" t="s">
        <v>2</v>
      </c>
      <c r="G16" s="59"/>
    </row>
    <row r="17" spans="1:7" ht="28.5" x14ac:dyDescent="0.25">
      <c r="A17" s="268"/>
      <c r="B17" s="268"/>
      <c r="C17" s="268"/>
      <c r="D17" s="267">
        <v>1126</v>
      </c>
      <c r="E17" s="266"/>
      <c r="F17" s="16" t="s">
        <v>36</v>
      </c>
      <c r="G17" s="55">
        <f>G19</f>
        <v>-588591.30000000005</v>
      </c>
    </row>
    <row r="18" spans="1:7" x14ac:dyDescent="0.25">
      <c r="A18" s="268"/>
      <c r="B18" s="268"/>
      <c r="C18" s="268"/>
      <c r="D18" s="268"/>
      <c r="E18" s="266"/>
      <c r="F18" s="14" t="s">
        <v>2</v>
      </c>
      <c r="G18" s="59"/>
    </row>
    <row r="19" spans="1:7" ht="14.25" x14ac:dyDescent="0.25">
      <c r="A19" s="268"/>
      <c r="B19" s="268"/>
      <c r="C19" s="268"/>
      <c r="D19" s="268"/>
      <c r="E19" s="267" t="s">
        <v>59</v>
      </c>
      <c r="F19" s="16" t="s">
        <v>38</v>
      </c>
      <c r="G19" s="55">
        <f>+G21</f>
        <v>-588591.30000000005</v>
      </c>
    </row>
    <row r="20" spans="1:7" x14ac:dyDescent="0.25">
      <c r="A20" s="268"/>
      <c r="B20" s="268"/>
      <c r="C20" s="268"/>
      <c r="D20" s="268"/>
      <c r="E20" s="268"/>
      <c r="F20" s="17" t="s">
        <v>24</v>
      </c>
      <c r="G20" s="56"/>
    </row>
    <row r="21" spans="1:7" ht="14.25" x14ac:dyDescent="0.25">
      <c r="A21" s="268"/>
      <c r="B21" s="268"/>
      <c r="C21" s="268"/>
      <c r="D21" s="268"/>
      <c r="E21" s="268"/>
      <c r="F21" s="65" t="s">
        <v>86</v>
      </c>
      <c r="G21" s="61">
        <f>+G23+G28</f>
        <v>-588591.30000000005</v>
      </c>
    </row>
    <row r="22" spans="1:7" ht="20.25" customHeight="1" x14ac:dyDescent="0.25">
      <c r="A22" s="268"/>
      <c r="B22" s="268"/>
      <c r="C22" s="268"/>
      <c r="D22" s="268"/>
      <c r="E22" s="268"/>
      <c r="F22" s="44" t="s">
        <v>87</v>
      </c>
      <c r="G22" s="60"/>
    </row>
    <row r="23" spans="1:7" ht="14.25" x14ac:dyDescent="0.25">
      <c r="A23" s="268"/>
      <c r="B23" s="268"/>
      <c r="C23" s="268"/>
      <c r="D23" s="268"/>
      <c r="E23" s="268"/>
      <c r="F23" s="43" t="s">
        <v>31</v>
      </c>
      <c r="G23" s="61">
        <f>G24</f>
        <v>-563591.30000000005</v>
      </c>
    </row>
    <row r="24" spans="1:7" ht="14.25" x14ac:dyDescent="0.25">
      <c r="A24" s="268"/>
      <c r="B24" s="268"/>
      <c r="C24" s="268"/>
      <c r="D24" s="268"/>
      <c r="E24" s="268"/>
      <c r="F24" s="43" t="s">
        <v>32</v>
      </c>
      <c r="G24" s="61">
        <f>G25</f>
        <v>-563591.30000000005</v>
      </c>
    </row>
    <row r="25" spans="1:7" ht="14.25" x14ac:dyDescent="0.25">
      <c r="A25" s="268"/>
      <c r="B25" s="268"/>
      <c r="C25" s="268"/>
      <c r="D25" s="268"/>
      <c r="E25" s="268"/>
      <c r="F25" s="43" t="s">
        <v>33</v>
      </c>
      <c r="G25" s="61">
        <f>+G26</f>
        <v>-563591.30000000005</v>
      </c>
    </row>
    <row r="26" spans="1:7" ht="14.25" x14ac:dyDescent="0.25">
      <c r="A26" s="268"/>
      <c r="B26" s="268"/>
      <c r="C26" s="268"/>
      <c r="D26" s="268"/>
      <c r="E26" s="268"/>
      <c r="F26" s="43" t="s">
        <v>34</v>
      </c>
      <c r="G26" s="61">
        <f>+G27</f>
        <v>-563591.30000000005</v>
      </c>
    </row>
    <row r="27" spans="1:7" s="2" customFormat="1" x14ac:dyDescent="0.25">
      <c r="A27" s="268"/>
      <c r="B27" s="268"/>
      <c r="C27" s="268"/>
      <c r="D27" s="268"/>
      <c r="E27" s="268"/>
      <c r="F27" s="62" t="s">
        <v>88</v>
      </c>
      <c r="G27" s="63">
        <v>-563591.30000000005</v>
      </c>
    </row>
    <row r="28" spans="1:7" s="85" customFormat="1" ht="17.25" x14ac:dyDescent="0.3">
      <c r="A28" s="268"/>
      <c r="B28" s="268"/>
      <c r="C28" s="268"/>
      <c r="D28" s="268"/>
      <c r="E28" s="268"/>
      <c r="F28" s="43" t="s">
        <v>128</v>
      </c>
      <c r="G28" s="88">
        <f t="shared" ref="G28" si="0">G29</f>
        <v>-25000</v>
      </c>
    </row>
    <row r="29" spans="1:7" s="85" customFormat="1" ht="17.25" x14ac:dyDescent="0.3">
      <c r="A29" s="269"/>
      <c r="B29" s="269"/>
      <c r="C29" s="269"/>
      <c r="D29" s="269"/>
      <c r="E29" s="269"/>
      <c r="F29" s="86" t="s">
        <v>129</v>
      </c>
      <c r="G29" s="87">
        <v>-25000</v>
      </c>
    </row>
    <row r="30" spans="1:7" s="91" customFormat="1" x14ac:dyDescent="0.25">
      <c r="A30" s="262" t="s">
        <v>130</v>
      </c>
      <c r="B30" s="263"/>
      <c r="C30" s="263"/>
      <c r="D30" s="264"/>
      <c r="E30" s="264"/>
      <c r="F30" s="89" t="s">
        <v>131</v>
      </c>
      <c r="G30" s="90">
        <f t="shared" ref="G30" si="1">G32</f>
        <v>588591.30000000005</v>
      </c>
    </row>
    <row r="31" spans="1:7" s="91" customFormat="1" x14ac:dyDescent="0.25">
      <c r="A31" s="262"/>
      <c r="B31" s="263"/>
      <c r="C31" s="263"/>
      <c r="D31" s="265"/>
      <c r="E31" s="265"/>
      <c r="F31" s="92" t="s">
        <v>2</v>
      </c>
      <c r="G31" s="93"/>
    </row>
    <row r="32" spans="1:7" s="91" customFormat="1" x14ac:dyDescent="0.25">
      <c r="A32" s="262"/>
      <c r="B32" s="262" t="s">
        <v>132</v>
      </c>
      <c r="C32" s="263"/>
      <c r="D32" s="265"/>
      <c r="E32" s="265"/>
      <c r="F32" s="89" t="s">
        <v>133</v>
      </c>
      <c r="G32" s="90">
        <f t="shared" ref="G32" si="2">G34</f>
        <v>588591.30000000005</v>
      </c>
    </row>
    <row r="33" spans="1:7" s="91" customFormat="1" x14ac:dyDescent="0.25">
      <c r="A33" s="262"/>
      <c r="B33" s="262"/>
      <c r="C33" s="263"/>
      <c r="D33" s="265"/>
      <c r="E33" s="265"/>
      <c r="F33" s="92" t="s">
        <v>2</v>
      </c>
      <c r="G33" s="93"/>
    </row>
    <row r="34" spans="1:7" s="91" customFormat="1" x14ac:dyDescent="0.25">
      <c r="A34" s="262"/>
      <c r="B34" s="262"/>
      <c r="C34" s="262" t="s">
        <v>132</v>
      </c>
      <c r="D34" s="265"/>
      <c r="E34" s="265"/>
      <c r="F34" s="89" t="s">
        <v>108</v>
      </c>
      <c r="G34" s="90">
        <f t="shared" ref="G34" si="3">G38</f>
        <v>588591.30000000005</v>
      </c>
    </row>
    <row r="35" spans="1:7" s="91" customFormat="1" x14ac:dyDescent="0.25">
      <c r="A35" s="262"/>
      <c r="B35" s="262"/>
      <c r="C35" s="262"/>
      <c r="D35" s="265"/>
      <c r="E35" s="265"/>
      <c r="F35" s="94" t="s">
        <v>2</v>
      </c>
      <c r="G35" s="95"/>
    </row>
    <row r="36" spans="1:7" s="91" customFormat="1" x14ac:dyDescent="0.25">
      <c r="A36" s="262"/>
      <c r="B36" s="262"/>
      <c r="C36" s="262"/>
      <c r="D36" s="271">
        <v>1139</v>
      </c>
      <c r="E36" s="264"/>
      <c r="F36" s="89" t="s">
        <v>109</v>
      </c>
      <c r="G36" s="90">
        <f t="shared" ref="G36" si="4">G38</f>
        <v>588591.30000000005</v>
      </c>
    </row>
    <row r="37" spans="1:7" s="91" customFormat="1" x14ac:dyDescent="0.25">
      <c r="A37" s="262"/>
      <c r="B37" s="262"/>
      <c r="C37" s="262"/>
      <c r="D37" s="272"/>
      <c r="E37" s="270"/>
      <c r="F37" s="92" t="s">
        <v>2</v>
      </c>
      <c r="G37" s="95"/>
    </row>
    <row r="38" spans="1:7" s="91" customFormat="1" x14ac:dyDescent="0.25">
      <c r="A38" s="262"/>
      <c r="B38" s="262"/>
      <c r="C38" s="262"/>
      <c r="D38" s="272"/>
      <c r="E38" s="271">
        <v>11001</v>
      </c>
      <c r="F38" s="96" t="s">
        <v>108</v>
      </c>
      <c r="G38" s="90">
        <f t="shared" ref="G38" si="5">G40</f>
        <v>588591.30000000005</v>
      </c>
    </row>
    <row r="39" spans="1:7" s="91" customFormat="1" x14ac:dyDescent="0.25">
      <c r="A39" s="262"/>
      <c r="B39" s="262"/>
      <c r="C39" s="262"/>
      <c r="D39" s="272"/>
      <c r="E39" s="272"/>
      <c r="F39" s="97" t="s">
        <v>134</v>
      </c>
      <c r="G39" s="95"/>
    </row>
    <row r="40" spans="1:7" s="91" customFormat="1" x14ac:dyDescent="0.25">
      <c r="A40" s="262"/>
      <c r="B40" s="262"/>
      <c r="C40" s="262"/>
      <c r="D40" s="272"/>
      <c r="E40" s="272"/>
      <c r="F40" s="96" t="s">
        <v>108</v>
      </c>
      <c r="G40" s="98">
        <f t="shared" ref="G40" si="6">G42</f>
        <v>588591.30000000005</v>
      </c>
    </row>
    <row r="41" spans="1:7" s="91" customFormat="1" x14ac:dyDescent="0.25">
      <c r="A41" s="262"/>
      <c r="B41" s="262"/>
      <c r="C41" s="262"/>
      <c r="D41" s="272"/>
      <c r="E41" s="272"/>
      <c r="F41" s="97" t="s">
        <v>24</v>
      </c>
      <c r="G41" s="93"/>
    </row>
    <row r="42" spans="1:7" s="91" customFormat="1" x14ac:dyDescent="0.25">
      <c r="A42" s="262"/>
      <c r="B42" s="262"/>
      <c r="C42" s="262"/>
      <c r="D42" s="272"/>
      <c r="E42" s="272"/>
      <c r="F42" s="99" t="s">
        <v>109</v>
      </c>
      <c r="G42" s="80">
        <f t="shared" ref="G42" si="7">G44</f>
        <v>588591.30000000005</v>
      </c>
    </row>
    <row r="43" spans="1:7" s="91" customFormat="1" x14ac:dyDescent="0.25">
      <c r="A43" s="262"/>
      <c r="B43" s="262"/>
      <c r="C43" s="262"/>
      <c r="D43" s="272"/>
      <c r="E43" s="272"/>
      <c r="F43" s="97" t="s">
        <v>127</v>
      </c>
      <c r="G43" s="80"/>
    </row>
    <row r="44" spans="1:7" s="91" customFormat="1" x14ac:dyDescent="0.25">
      <c r="A44" s="262"/>
      <c r="B44" s="262"/>
      <c r="C44" s="262"/>
      <c r="D44" s="272"/>
      <c r="E44" s="272"/>
      <c r="F44" s="96" t="s">
        <v>135</v>
      </c>
      <c r="G44" s="81">
        <f>G46</f>
        <v>588591.30000000005</v>
      </c>
    </row>
    <row r="45" spans="1:7" s="91" customFormat="1" x14ac:dyDescent="0.25">
      <c r="A45" s="262"/>
      <c r="B45" s="262"/>
      <c r="C45" s="262"/>
      <c r="D45" s="272"/>
      <c r="E45" s="272"/>
      <c r="F45" s="96" t="s">
        <v>136</v>
      </c>
      <c r="G45" s="81">
        <f t="shared" ref="G45:G46" si="8">G46</f>
        <v>588591.30000000005</v>
      </c>
    </row>
    <row r="46" spans="1:7" s="91" customFormat="1" x14ac:dyDescent="0.25">
      <c r="A46" s="262"/>
      <c r="B46" s="262"/>
      <c r="C46" s="262"/>
      <c r="D46" s="272"/>
      <c r="E46" s="272"/>
      <c r="F46" s="96" t="s">
        <v>137</v>
      </c>
      <c r="G46" s="81">
        <f t="shared" si="8"/>
        <v>588591.30000000005</v>
      </c>
    </row>
    <row r="47" spans="1:7" s="91" customFormat="1" x14ac:dyDescent="0.25">
      <c r="A47" s="262"/>
      <c r="B47" s="262"/>
      <c r="C47" s="262"/>
      <c r="D47" s="273"/>
      <c r="E47" s="273"/>
      <c r="F47" s="100" t="s">
        <v>138</v>
      </c>
      <c r="G47" s="80">
        <v>588591.30000000005</v>
      </c>
    </row>
  </sheetData>
  <mergeCells count="29">
    <mergeCell ref="A1:G1"/>
    <mergeCell ref="A2:G2"/>
    <mergeCell ref="A3:G3"/>
    <mergeCell ref="C9:C12"/>
    <mergeCell ref="D13:D16"/>
    <mergeCell ref="E13:E18"/>
    <mergeCell ref="A4:G4"/>
    <mergeCell ref="B9:B10"/>
    <mergeCell ref="A8:F8"/>
    <mergeCell ref="A6:C6"/>
    <mergeCell ref="F6:F7"/>
    <mergeCell ref="D6:E6"/>
    <mergeCell ref="D9:D12"/>
    <mergeCell ref="A30:A47"/>
    <mergeCell ref="B30:B31"/>
    <mergeCell ref="C30:C33"/>
    <mergeCell ref="D30:D35"/>
    <mergeCell ref="E9:E12"/>
    <mergeCell ref="A9:A29"/>
    <mergeCell ref="B11:B29"/>
    <mergeCell ref="C13:C29"/>
    <mergeCell ref="D17:D29"/>
    <mergeCell ref="E19:E29"/>
    <mergeCell ref="E30:E35"/>
    <mergeCell ref="B32:B47"/>
    <mergeCell ref="C34:C47"/>
    <mergeCell ref="E36:E37"/>
    <mergeCell ref="D36:D47"/>
    <mergeCell ref="E38:E4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3" zoomScaleNormal="100" workbookViewId="0">
      <selection activeCell="C19" sqref="C19"/>
    </sheetView>
  </sheetViews>
  <sheetFormatPr defaultColWidth="9.140625" defaultRowHeight="13.5" x14ac:dyDescent="0.2"/>
  <cols>
    <col min="1" max="1" width="49.28515625" style="25" customWidth="1"/>
    <col min="2" max="2" width="59.7109375" style="25" customWidth="1"/>
    <col min="3" max="3" width="27.42578125" style="25" customWidth="1"/>
    <col min="4" max="16384" width="9.140625" style="25"/>
  </cols>
  <sheetData>
    <row r="1" spans="1:3" s="45" customFormat="1" ht="15" customHeight="1" x14ac:dyDescent="0.2">
      <c r="A1" s="274" t="s">
        <v>63</v>
      </c>
      <c r="B1" s="275"/>
      <c r="C1" s="276"/>
    </row>
    <row r="2" spans="1:3" s="45" customFormat="1" ht="15" customHeight="1" x14ac:dyDescent="0.2">
      <c r="A2" s="243" t="s">
        <v>79</v>
      </c>
      <c r="B2" s="244"/>
      <c r="C2" s="245"/>
    </row>
    <row r="3" spans="1:3" s="45" customFormat="1" ht="15" customHeight="1" x14ac:dyDescent="0.2">
      <c r="A3" s="246" t="s">
        <v>13</v>
      </c>
      <c r="B3" s="247"/>
      <c r="C3" s="248"/>
    </row>
    <row r="4" spans="1:3" s="21" customFormat="1" ht="45.6" customHeight="1" x14ac:dyDescent="0.2">
      <c r="A4" s="288" t="s">
        <v>165</v>
      </c>
      <c r="B4" s="289"/>
      <c r="C4" s="290"/>
    </row>
    <row r="5" spans="1:3" s="21" customFormat="1" ht="14.25" customHeight="1" x14ac:dyDescent="0.2">
      <c r="A5" s="22" t="s">
        <v>22</v>
      </c>
      <c r="B5" s="23"/>
      <c r="C5" s="24"/>
    </row>
    <row r="6" spans="1:3" x14ac:dyDescent="0.2">
      <c r="A6" s="48"/>
      <c r="B6" s="49"/>
      <c r="C6" s="11"/>
    </row>
    <row r="7" spans="1:3" ht="14.25" x14ac:dyDescent="0.2">
      <c r="A7" s="38" t="s">
        <v>28</v>
      </c>
      <c r="B7" s="303" t="s">
        <v>4</v>
      </c>
      <c r="C7" s="303"/>
    </row>
    <row r="8" spans="1:3" ht="30.75" customHeight="1" x14ac:dyDescent="0.2">
      <c r="A8" s="38">
        <v>1126</v>
      </c>
      <c r="B8" s="26" t="s">
        <v>36</v>
      </c>
      <c r="C8" s="26"/>
    </row>
    <row r="9" spans="1:3" ht="14.25" x14ac:dyDescent="0.2">
      <c r="A9" s="27"/>
      <c r="B9" s="28"/>
      <c r="C9" s="29"/>
    </row>
    <row r="10" spans="1:3" ht="14.25" x14ac:dyDescent="0.2">
      <c r="A10" s="30" t="s">
        <v>5</v>
      </c>
      <c r="B10" s="31"/>
      <c r="C10" s="47"/>
    </row>
    <row r="11" spans="1:3" ht="92.25" customHeight="1" x14ac:dyDescent="0.2">
      <c r="A11" s="32" t="s">
        <v>6</v>
      </c>
      <c r="B11" s="32">
        <v>1126</v>
      </c>
      <c r="C11" s="18" t="s">
        <v>162</v>
      </c>
    </row>
    <row r="12" spans="1:3" ht="13.5" customHeight="1" x14ac:dyDescent="0.2">
      <c r="A12" s="34" t="s">
        <v>7</v>
      </c>
      <c r="B12" s="34">
        <v>31003</v>
      </c>
      <c r="C12" s="304" t="s">
        <v>8</v>
      </c>
    </row>
    <row r="13" spans="1:3" ht="28.5" x14ac:dyDescent="0.2">
      <c r="A13" s="35" t="s">
        <v>9</v>
      </c>
      <c r="B13" s="1" t="s">
        <v>38</v>
      </c>
      <c r="C13" s="305"/>
    </row>
    <row r="14" spans="1:3" ht="40.5" x14ac:dyDescent="0.2">
      <c r="A14" s="35" t="s">
        <v>10</v>
      </c>
      <c r="B14" s="40" t="s">
        <v>39</v>
      </c>
      <c r="C14" s="306"/>
    </row>
    <row r="15" spans="1:3" ht="27" x14ac:dyDescent="0.2">
      <c r="A15" s="6" t="s">
        <v>23</v>
      </c>
      <c r="B15" s="6" t="s">
        <v>40</v>
      </c>
      <c r="C15" s="36"/>
    </row>
    <row r="16" spans="1:3" ht="27" x14ac:dyDescent="0.2">
      <c r="A16" s="6" t="s">
        <v>41</v>
      </c>
      <c r="B16" s="40" t="s">
        <v>42</v>
      </c>
      <c r="C16" s="37"/>
    </row>
    <row r="17" spans="1:3" x14ac:dyDescent="0.2">
      <c r="A17" s="301" t="s">
        <v>11</v>
      </c>
      <c r="B17" s="301"/>
      <c r="C17" s="3"/>
    </row>
    <row r="18" spans="1:3" s="9" customFormat="1" x14ac:dyDescent="0.2">
      <c r="A18" s="302" t="s">
        <v>43</v>
      </c>
      <c r="B18" s="302"/>
      <c r="C18" s="174"/>
    </row>
    <row r="19" spans="1:3" s="9" customFormat="1" ht="14.25" x14ac:dyDescent="0.2">
      <c r="A19" s="299" t="s">
        <v>12</v>
      </c>
      <c r="B19" s="300"/>
      <c r="C19" s="64">
        <f>'5.'!G9</f>
        <v>-588591.30000000005</v>
      </c>
    </row>
    <row r="21" spans="1:3" s="101" customFormat="1" ht="54" customHeight="1" x14ac:dyDescent="0.25">
      <c r="A21" s="288" t="s">
        <v>139</v>
      </c>
      <c r="B21" s="289"/>
      <c r="C21" s="290"/>
    </row>
    <row r="22" spans="1:3" s="101" customFormat="1" x14ac:dyDescent="0.25">
      <c r="A22" s="291" t="s">
        <v>140</v>
      </c>
      <c r="B22" s="292"/>
      <c r="C22" s="293"/>
    </row>
    <row r="23" spans="1:3" s="101" customFormat="1" ht="14.25" customHeight="1" x14ac:dyDescent="0.25">
      <c r="A23" s="102" t="s">
        <v>22</v>
      </c>
      <c r="B23" s="103"/>
      <c r="C23" s="104"/>
    </row>
    <row r="24" spans="1:3" s="101" customFormat="1" x14ac:dyDescent="0.25">
      <c r="A24" s="105" t="s">
        <v>28</v>
      </c>
      <c r="B24" s="106" t="s">
        <v>4</v>
      </c>
      <c r="C24" s="106"/>
    </row>
    <row r="25" spans="1:3" s="101" customFormat="1" x14ac:dyDescent="0.25">
      <c r="A25" s="105">
        <v>1139</v>
      </c>
      <c r="B25" s="106" t="s">
        <v>108</v>
      </c>
      <c r="C25" s="106"/>
    </row>
    <row r="26" spans="1:3" s="101" customFormat="1" x14ac:dyDescent="0.25">
      <c r="A26" s="107"/>
      <c r="B26" s="108"/>
      <c r="C26" s="109"/>
    </row>
    <row r="27" spans="1:3" s="101" customFormat="1" x14ac:dyDescent="0.25">
      <c r="A27" s="110" t="s">
        <v>5</v>
      </c>
      <c r="B27" s="111"/>
      <c r="C27" s="112"/>
    </row>
    <row r="28" spans="1:3" s="101" customFormat="1" ht="87.75" customHeight="1" x14ac:dyDescent="0.25">
      <c r="A28" s="113" t="s">
        <v>6</v>
      </c>
      <c r="B28" s="113">
        <v>1139</v>
      </c>
      <c r="C28" s="187" t="s">
        <v>162</v>
      </c>
    </row>
    <row r="29" spans="1:3" s="101" customFormat="1" ht="13.5" customHeight="1" x14ac:dyDescent="0.25">
      <c r="A29" s="114" t="s">
        <v>7</v>
      </c>
      <c r="B29" s="114">
        <v>11001</v>
      </c>
      <c r="C29" s="294" t="s">
        <v>8</v>
      </c>
    </row>
    <row r="30" spans="1:3" s="101" customFormat="1" x14ac:dyDescent="0.25">
      <c r="A30" s="115" t="s">
        <v>9</v>
      </c>
      <c r="B30" s="82" t="s">
        <v>108</v>
      </c>
      <c r="C30" s="295"/>
    </row>
    <row r="31" spans="1:3" s="101" customFormat="1" ht="54" x14ac:dyDescent="0.25">
      <c r="A31" s="115" t="s">
        <v>10</v>
      </c>
      <c r="B31" s="116" t="s">
        <v>141</v>
      </c>
      <c r="C31" s="296"/>
    </row>
    <row r="32" spans="1:3" s="101" customFormat="1" x14ac:dyDescent="0.25">
      <c r="A32" s="117" t="s">
        <v>23</v>
      </c>
      <c r="B32" s="117" t="s">
        <v>142</v>
      </c>
      <c r="C32" s="118"/>
    </row>
    <row r="33" spans="1:3" s="101" customFormat="1" x14ac:dyDescent="0.25">
      <c r="A33" s="297" t="s">
        <v>11</v>
      </c>
      <c r="B33" s="297"/>
      <c r="C33" s="119"/>
    </row>
    <row r="34" spans="1:3" s="101" customFormat="1" x14ac:dyDescent="0.25">
      <c r="A34" s="298" t="s">
        <v>12</v>
      </c>
      <c r="B34" s="298"/>
      <c r="C34" s="80">
        <v>588591.30000000005</v>
      </c>
    </row>
  </sheetData>
  <mergeCells count="14">
    <mergeCell ref="A4:C4"/>
    <mergeCell ref="A1:C1"/>
    <mergeCell ref="A2:C2"/>
    <mergeCell ref="A3:C3"/>
    <mergeCell ref="A19:B19"/>
    <mergeCell ref="A17:B17"/>
    <mergeCell ref="A18:B18"/>
    <mergeCell ref="B7:C7"/>
    <mergeCell ref="C12:C14"/>
    <mergeCell ref="A21:C21"/>
    <mergeCell ref="A22:C22"/>
    <mergeCell ref="C29:C31"/>
    <mergeCell ref="A33:B33"/>
    <mergeCell ref="A34:B34"/>
  </mergeCells>
  <pageMargins left="0.15" right="0.04" top="0.24" bottom="0.23622047244094491" header="0.3149606299212598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16" zoomScaleNormal="100" workbookViewId="0">
      <selection activeCell="A6" sqref="A6:C6"/>
    </sheetView>
  </sheetViews>
  <sheetFormatPr defaultColWidth="9.140625" defaultRowHeight="13.5" x14ac:dyDescent="0.2"/>
  <cols>
    <col min="1" max="1" width="49.28515625" style="25" customWidth="1"/>
    <col min="2" max="2" width="59.7109375" style="25" customWidth="1"/>
    <col min="3" max="3" width="27.28515625" style="25" customWidth="1"/>
    <col min="4" max="16384" width="9.140625" style="25"/>
  </cols>
  <sheetData>
    <row r="1" spans="1:3" s="45" customFormat="1" ht="15" customHeight="1" x14ac:dyDescent="0.2">
      <c r="A1" s="274" t="s">
        <v>154</v>
      </c>
      <c r="B1" s="275"/>
      <c r="C1" s="276"/>
    </row>
    <row r="2" spans="1:3" s="45" customFormat="1" ht="15" customHeight="1" x14ac:dyDescent="0.2">
      <c r="A2" s="243" t="s">
        <v>79</v>
      </c>
      <c r="B2" s="244"/>
      <c r="C2" s="245"/>
    </row>
    <row r="3" spans="1:3" s="45" customFormat="1" ht="15" customHeight="1" x14ac:dyDescent="0.2">
      <c r="A3" s="246" t="s">
        <v>13</v>
      </c>
      <c r="B3" s="247"/>
      <c r="C3" s="248"/>
    </row>
    <row r="4" spans="1:3" s="21" customFormat="1" ht="45.6" customHeight="1" x14ac:dyDescent="0.2">
      <c r="A4" s="328"/>
      <c r="B4" s="329"/>
      <c r="C4" s="330"/>
    </row>
    <row r="5" spans="1:3" x14ac:dyDescent="0.2">
      <c r="A5" s="49"/>
      <c r="B5" s="49"/>
      <c r="C5" s="4"/>
    </row>
    <row r="6" spans="1:3" s="192" customFormat="1" ht="36" customHeight="1" x14ac:dyDescent="0.25">
      <c r="A6" s="313" t="s">
        <v>168</v>
      </c>
      <c r="B6" s="314"/>
      <c r="C6" s="314"/>
    </row>
    <row r="7" spans="1:3" s="192" customFormat="1" ht="14.25" x14ac:dyDescent="0.25">
      <c r="A7" s="315" t="s">
        <v>166</v>
      </c>
      <c r="B7" s="315"/>
      <c r="C7" s="315"/>
    </row>
    <row r="8" spans="1:3" s="192" customFormat="1" ht="14.25" x14ac:dyDescent="0.25">
      <c r="A8" s="316" t="s">
        <v>44</v>
      </c>
      <c r="B8" s="316"/>
      <c r="C8" s="316"/>
    </row>
    <row r="9" spans="1:3" s="192" customFormat="1" x14ac:dyDescent="0.25">
      <c r="A9" s="193"/>
      <c r="B9" s="193"/>
      <c r="C9" s="4"/>
    </row>
    <row r="10" spans="1:3" s="192" customFormat="1" ht="14.25" x14ac:dyDescent="0.25">
      <c r="A10" s="191" t="s">
        <v>28</v>
      </c>
      <c r="B10" s="317" t="s">
        <v>4</v>
      </c>
      <c r="C10" s="317"/>
    </row>
    <row r="11" spans="1:3" s="192" customFormat="1" ht="37.5" customHeight="1" x14ac:dyDescent="0.25">
      <c r="A11" s="191">
        <v>1126</v>
      </c>
      <c r="B11" s="317" t="s">
        <v>36</v>
      </c>
      <c r="C11" s="317"/>
    </row>
    <row r="12" spans="1:3" s="192" customFormat="1" ht="14.25" x14ac:dyDescent="0.25">
      <c r="A12" s="308" t="s">
        <v>5</v>
      </c>
      <c r="B12" s="309"/>
      <c r="C12" s="309"/>
    </row>
    <row r="13" spans="1:3" s="192" customFormat="1" ht="93" customHeight="1" x14ac:dyDescent="0.25">
      <c r="A13" s="194" t="s">
        <v>6</v>
      </c>
      <c r="B13" s="194">
        <v>1126</v>
      </c>
      <c r="C13" s="189" t="s">
        <v>162</v>
      </c>
    </row>
    <row r="14" spans="1:3" s="192" customFormat="1" ht="13.5" customHeight="1" x14ac:dyDescent="0.25">
      <c r="A14" s="195" t="s">
        <v>7</v>
      </c>
      <c r="B14" s="195">
        <v>31003</v>
      </c>
      <c r="C14" s="310" t="s">
        <v>8</v>
      </c>
    </row>
    <row r="15" spans="1:3" s="192" customFormat="1" ht="28.5" x14ac:dyDescent="0.25">
      <c r="A15" s="196" t="s">
        <v>9</v>
      </c>
      <c r="B15" s="164" t="s">
        <v>38</v>
      </c>
      <c r="C15" s="311"/>
    </row>
    <row r="16" spans="1:3" s="192" customFormat="1" ht="40.5" x14ac:dyDescent="0.25">
      <c r="A16" s="196" t="s">
        <v>10</v>
      </c>
      <c r="B16" s="190" t="s">
        <v>39</v>
      </c>
      <c r="C16" s="312"/>
    </row>
    <row r="17" spans="1:3" s="192" customFormat="1" ht="27" x14ac:dyDescent="0.25">
      <c r="A17" s="197" t="s">
        <v>23</v>
      </c>
      <c r="B17" s="197" t="s">
        <v>40</v>
      </c>
      <c r="C17" s="198"/>
    </row>
    <row r="18" spans="1:3" s="192" customFormat="1" ht="27" x14ac:dyDescent="0.25">
      <c r="A18" s="197" t="s">
        <v>41</v>
      </c>
      <c r="B18" s="190" t="s">
        <v>42</v>
      </c>
      <c r="C18" s="199"/>
    </row>
    <row r="19" spans="1:3" s="192" customFormat="1" x14ac:dyDescent="0.25">
      <c r="A19" s="307" t="s">
        <v>11</v>
      </c>
      <c r="B19" s="307"/>
      <c r="C19" s="200"/>
    </row>
    <row r="20" spans="1:3" s="192" customFormat="1" x14ac:dyDescent="0.25">
      <c r="A20" s="298" t="s">
        <v>43</v>
      </c>
      <c r="B20" s="298"/>
      <c r="C20" s="201"/>
    </row>
    <row r="21" spans="1:3" s="192" customFormat="1" x14ac:dyDescent="0.25">
      <c r="A21" s="298" t="s">
        <v>12</v>
      </c>
      <c r="B21" s="298"/>
      <c r="C21" s="202">
        <f>'6.'!C19</f>
        <v>-588591.30000000005</v>
      </c>
    </row>
    <row r="22" spans="1:3" x14ac:dyDescent="0.2">
      <c r="A22" s="49"/>
      <c r="B22" s="49"/>
      <c r="C22" s="4"/>
    </row>
    <row r="23" spans="1:3" x14ac:dyDescent="0.2">
      <c r="A23" s="49"/>
      <c r="B23" s="49"/>
      <c r="C23" s="4"/>
    </row>
    <row r="24" spans="1:3" s="101" customFormat="1" ht="43.5" customHeight="1" x14ac:dyDescent="0.25">
      <c r="A24" s="321" t="s">
        <v>167</v>
      </c>
      <c r="B24" s="322"/>
      <c r="C24" s="323"/>
    </row>
    <row r="25" spans="1:3" s="101" customFormat="1" x14ac:dyDescent="0.25">
      <c r="A25" s="120"/>
      <c r="B25" s="121"/>
      <c r="C25" s="122"/>
    </row>
    <row r="26" spans="1:3" s="101" customFormat="1" x14ac:dyDescent="0.25">
      <c r="A26" s="291" t="s">
        <v>140</v>
      </c>
      <c r="B26" s="292"/>
      <c r="C26" s="293"/>
    </row>
    <row r="27" spans="1:3" s="101" customFormat="1" x14ac:dyDescent="0.25">
      <c r="A27" s="324" t="s">
        <v>22</v>
      </c>
      <c r="B27" s="325"/>
      <c r="C27" s="326"/>
    </row>
    <row r="28" spans="1:3" s="101" customFormat="1" x14ac:dyDescent="0.25">
      <c r="A28" s="105" t="s">
        <v>28</v>
      </c>
      <c r="B28" s="327" t="s">
        <v>4</v>
      </c>
      <c r="C28" s="327"/>
    </row>
    <row r="29" spans="1:3" s="101" customFormat="1" x14ac:dyDescent="0.25">
      <c r="A29" s="105">
        <v>1139</v>
      </c>
      <c r="B29" s="327" t="s">
        <v>108</v>
      </c>
      <c r="C29" s="327"/>
    </row>
    <row r="30" spans="1:3" s="101" customFormat="1" x14ac:dyDescent="0.25">
      <c r="A30" s="107"/>
      <c r="B30" s="108"/>
      <c r="C30" s="109"/>
    </row>
    <row r="31" spans="1:3" s="101" customFormat="1" x14ac:dyDescent="0.25">
      <c r="A31" s="318" t="s">
        <v>5</v>
      </c>
      <c r="B31" s="319"/>
      <c r="C31" s="320"/>
    </row>
    <row r="32" spans="1:3" s="101" customFormat="1" ht="77.25" customHeight="1" x14ac:dyDescent="0.25">
      <c r="A32" s="113" t="s">
        <v>6</v>
      </c>
      <c r="B32" s="113">
        <v>1139</v>
      </c>
      <c r="C32" s="187" t="s">
        <v>162</v>
      </c>
    </row>
    <row r="33" spans="1:3" s="101" customFormat="1" ht="13.5" customHeight="1" x14ac:dyDescent="0.25">
      <c r="A33" s="114" t="s">
        <v>7</v>
      </c>
      <c r="B33" s="114">
        <v>11001</v>
      </c>
      <c r="C33" s="294" t="s">
        <v>8</v>
      </c>
    </row>
    <row r="34" spans="1:3" s="101" customFormat="1" x14ac:dyDescent="0.25">
      <c r="A34" s="115" t="s">
        <v>9</v>
      </c>
      <c r="B34" s="82" t="s">
        <v>108</v>
      </c>
      <c r="C34" s="295"/>
    </row>
    <row r="35" spans="1:3" s="101" customFormat="1" ht="40.5" customHeight="1" x14ac:dyDescent="0.25">
      <c r="A35" s="115" t="s">
        <v>10</v>
      </c>
      <c r="B35" s="116" t="s">
        <v>141</v>
      </c>
      <c r="C35" s="296"/>
    </row>
    <row r="36" spans="1:3" s="101" customFormat="1" x14ac:dyDescent="0.25">
      <c r="A36" s="117" t="s">
        <v>23</v>
      </c>
      <c r="B36" s="117" t="s">
        <v>142</v>
      </c>
      <c r="C36" s="118"/>
    </row>
    <row r="37" spans="1:3" s="101" customFormat="1" x14ac:dyDescent="0.25">
      <c r="A37" s="297" t="s">
        <v>11</v>
      </c>
      <c r="B37" s="297"/>
      <c r="C37" s="119"/>
    </row>
    <row r="38" spans="1:3" s="101" customFormat="1" x14ac:dyDescent="0.25">
      <c r="A38" s="298" t="s">
        <v>12</v>
      </c>
      <c r="B38" s="298"/>
      <c r="C38" s="80">
        <v>588591.30000000005</v>
      </c>
    </row>
    <row r="39" spans="1:3" x14ac:dyDescent="0.2">
      <c r="A39" s="49"/>
      <c r="B39" s="49"/>
      <c r="C39" s="4"/>
    </row>
    <row r="40" spans="1:3" x14ac:dyDescent="0.2">
      <c r="A40" s="49"/>
      <c r="B40" s="49"/>
      <c r="C40" s="4"/>
    </row>
    <row r="41" spans="1:3" x14ac:dyDescent="0.2">
      <c r="C41" s="33"/>
    </row>
  </sheetData>
  <mergeCells count="23">
    <mergeCell ref="A1:C1"/>
    <mergeCell ref="A2:C2"/>
    <mergeCell ref="A3:C3"/>
    <mergeCell ref="A4:C4"/>
    <mergeCell ref="A31:C31"/>
    <mergeCell ref="C33:C35"/>
    <mergeCell ref="A37:B37"/>
    <mergeCell ref="A38:B38"/>
    <mergeCell ref="A24:C24"/>
    <mergeCell ref="A26:C26"/>
    <mergeCell ref="A27:C27"/>
    <mergeCell ref="B28:C28"/>
    <mergeCell ref="B29:C29"/>
    <mergeCell ref="A6:C6"/>
    <mergeCell ref="A7:C7"/>
    <mergeCell ref="A8:C8"/>
    <mergeCell ref="B10:C10"/>
    <mergeCell ref="B11:C11"/>
    <mergeCell ref="A19:B19"/>
    <mergeCell ref="A20:B20"/>
    <mergeCell ref="A21:B21"/>
    <mergeCell ref="A12:C12"/>
    <mergeCell ref="C14:C16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31" sqref="F31"/>
    </sheetView>
  </sheetViews>
  <sheetFormatPr defaultColWidth="9.140625" defaultRowHeight="12.75" x14ac:dyDescent="0.2"/>
  <cols>
    <col min="1" max="1" width="14.28515625" style="19" customWidth="1"/>
    <col min="2" max="2" width="12.5703125" style="19" customWidth="1"/>
    <col min="3" max="3" width="10.42578125" style="19" customWidth="1"/>
    <col min="4" max="4" width="12.85546875" style="19" customWidth="1"/>
    <col min="5" max="5" width="9.140625" style="19"/>
    <col min="6" max="6" width="10.5703125" style="19" customWidth="1"/>
    <col min="7" max="7" width="15.28515625" style="19" bestFit="1" customWidth="1"/>
    <col min="8" max="8" width="10.7109375" style="19" customWidth="1"/>
    <col min="9" max="9" width="37.28515625" style="19" customWidth="1"/>
    <col min="10" max="10" width="9.140625" style="19"/>
    <col min="11" max="11" width="10.85546875" style="19" bestFit="1" customWidth="1"/>
    <col min="12" max="16384" width="9.140625" style="19"/>
  </cols>
  <sheetData>
    <row r="1" spans="1:11" s="45" customFormat="1" ht="15" customHeight="1" x14ac:dyDescent="0.2">
      <c r="A1" s="240" t="s">
        <v>170</v>
      </c>
      <c r="B1" s="241"/>
      <c r="C1" s="241"/>
      <c r="D1" s="241"/>
      <c r="E1" s="241"/>
      <c r="F1" s="241"/>
      <c r="G1" s="241"/>
      <c r="H1" s="241"/>
      <c r="I1" s="242"/>
    </row>
    <row r="2" spans="1:11" s="45" customFormat="1" ht="15" customHeight="1" x14ac:dyDescent="0.2">
      <c r="A2" s="243" t="s">
        <v>79</v>
      </c>
      <c r="B2" s="244"/>
      <c r="C2" s="244"/>
      <c r="D2" s="244"/>
      <c r="E2" s="244"/>
      <c r="F2" s="244"/>
      <c r="G2" s="244"/>
      <c r="H2" s="244"/>
      <c r="I2" s="245"/>
    </row>
    <row r="3" spans="1:11" s="45" customFormat="1" ht="15" customHeight="1" x14ac:dyDescent="0.2">
      <c r="A3" s="246" t="s">
        <v>13</v>
      </c>
      <c r="B3" s="247"/>
      <c r="C3" s="247"/>
      <c r="D3" s="247"/>
      <c r="E3" s="247"/>
      <c r="F3" s="247"/>
      <c r="G3" s="247"/>
      <c r="H3" s="247"/>
      <c r="I3" s="248"/>
    </row>
    <row r="4" spans="1:11" ht="43.5" customHeight="1" x14ac:dyDescent="0.2">
      <c r="A4" s="227" t="s">
        <v>76</v>
      </c>
      <c r="B4" s="228"/>
      <c r="C4" s="228"/>
      <c r="D4" s="228"/>
      <c r="E4" s="228"/>
      <c r="F4" s="228"/>
      <c r="G4" s="228"/>
      <c r="H4" s="228"/>
      <c r="I4" s="229"/>
    </row>
    <row r="5" spans="1:11" ht="64.150000000000006" customHeight="1" x14ac:dyDescent="0.2">
      <c r="A5" s="334" t="s">
        <v>45</v>
      </c>
      <c r="B5" s="334" t="s">
        <v>46</v>
      </c>
      <c r="C5" s="334"/>
      <c r="D5" s="334"/>
      <c r="E5" s="334" t="s">
        <v>47</v>
      </c>
      <c r="F5" s="334" t="s">
        <v>48</v>
      </c>
      <c r="G5" s="335" t="s">
        <v>49</v>
      </c>
      <c r="H5" s="335" t="s">
        <v>50</v>
      </c>
      <c r="I5" s="175" t="s">
        <v>162</v>
      </c>
    </row>
    <row r="6" spans="1:11" ht="14.25" x14ac:dyDescent="0.2">
      <c r="A6" s="334"/>
      <c r="B6" s="334"/>
      <c r="C6" s="334"/>
      <c r="D6" s="334"/>
      <c r="E6" s="334"/>
      <c r="F6" s="334"/>
      <c r="G6" s="336"/>
      <c r="H6" s="336"/>
      <c r="I6" s="47" t="s">
        <v>77</v>
      </c>
      <c r="K6" s="176"/>
    </row>
    <row r="7" spans="1:11" ht="21.6" customHeight="1" x14ac:dyDescent="0.2">
      <c r="A7" s="203" t="s">
        <v>90</v>
      </c>
      <c r="B7" s="203"/>
      <c r="C7" s="203"/>
      <c r="D7" s="203"/>
      <c r="E7" s="203"/>
      <c r="F7" s="203"/>
      <c r="G7" s="203"/>
      <c r="H7" s="203"/>
      <c r="I7" s="177">
        <f>I8</f>
        <v>-588591.26299999992</v>
      </c>
      <c r="K7" s="20"/>
    </row>
    <row r="8" spans="1:11" ht="22.9" customHeight="1" x14ac:dyDescent="0.2">
      <c r="A8" s="175" t="s">
        <v>51</v>
      </c>
      <c r="B8" s="175" t="s">
        <v>52</v>
      </c>
      <c r="C8" s="175" t="s">
        <v>57</v>
      </c>
      <c r="D8" s="333" t="s">
        <v>37</v>
      </c>
      <c r="E8" s="333"/>
      <c r="F8" s="333"/>
      <c r="G8" s="333"/>
      <c r="H8" s="333"/>
      <c r="I8" s="177">
        <f>I9</f>
        <v>-588591.26299999992</v>
      </c>
    </row>
    <row r="9" spans="1:11" ht="22.9" customHeight="1" x14ac:dyDescent="0.2">
      <c r="A9" s="178" t="s">
        <v>60</v>
      </c>
      <c r="B9" s="333" t="s">
        <v>58</v>
      </c>
      <c r="C9" s="333"/>
      <c r="D9" s="333"/>
      <c r="E9" s="333"/>
      <c r="F9" s="333"/>
      <c r="G9" s="333"/>
      <c r="H9" s="333"/>
      <c r="I9" s="177">
        <f>+I10+I15</f>
        <v>-588591.26299999992</v>
      </c>
    </row>
    <row r="10" spans="1:11" ht="14.25" x14ac:dyDescent="0.2">
      <c r="A10" s="178" t="s">
        <v>53</v>
      </c>
      <c r="B10" s="333" t="s">
        <v>54</v>
      </c>
      <c r="C10" s="333"/>
      <c r="D10" s="333"/>
      <c r="E10" s="175" t="s">
        <v>53</v>
      </c>
      <c r="F10" s="175" t="s">
        <v>53</v>
      </c>
      <c r="G10" s="178" t="s">
        <v>53</v>
      </c>
      <c r="H10" s="178" t="s">
        <v>53</v>
      </c>
      <c r="I10" s="177">
        <f>+I11+I12+I13+I14</f>
        <v>-538501.1</v>
      </c>
    </row>
    <row r="11" spans="1:11" ht="21.75" customHeight="1" x14ac:dyDescent="0.2">
      <c r="A11" s="179" t="s">
        <v>91</v>
      </c>
      <c r="B11" s="331" t="s">
        <v>94</v>
      </c>
      <c r="C11" s="331"/>
      <c r="D11" s="331"/>
      <c r="E11" s="179" t="s">
        <v>55</v>
      </c>
      <c r="F11" s="179" t="s">
        <v>56</v>
      </c>
      <c r="G11" s="180">
        <v>190373100</v>
      </c>
      <c r="H11" s="180">
        <v>-1</v>
      </c>
      <c r="I11" s="181">
        <f>+G11*H11/1000</f>
        <v>-190373.1</v>
      </c>
    </row>
    <row r="12" spans="1:11" ht="21.75" customHeight="1" x14ac:dyDescent="0.2">
      <c r="A12" s="179" t="s">
        <v>98</v>
      </c>
      <c r="B12" s="331" t="s">
        <v>94</v>
      </c>
      <c r="C12" s="331"/>
      <c r="D12" s="331"/>
      <c r="E12" s="179" t="s">
        <v>55</v>
      </c>
      <c r="F12" s="179" t="s">
        <v>56</v>
      </c>
      <c r="G12" s="180">
        <v>250000000</v>
      </c>
      <c r="H12" s="180">
        <v>-1</v>
      </c>
      <c r="I12" s="181">
        <f t="shared" ref="I12:I14" si="0">+G12*H12/1000</f>
        <v>-250000</v>
      </c>
    </row>
    <row r="13" spans="1:11" ht="14.25" customHeight="1" x14ac:dyDescent="0.2">
      <c r="A13" s="179" t="s">
        <v>155</v>
      </c>
      <c r="B13" s="331" t="s">
        <v>94</v>
      </c>
      <c r="C13" s="331"/>
      <c r="D13" s="331"/>
      <c r="E13" s="179" t="s">
        <v>169</v>
      </c>
      <c r="F13" s="179" t="s">
        <v>56</v>
      </c>
      <c r="G13" s="180">
        <v>78128000</v>
      </c>
      <c r="H13" s="180">
        <v>-1</v>
      </c>
      <c r="I13" s="181">
        <f t="shared" si="0"/>
        <v>-78128</v>
      </c>
    </row>
    <row r="14" spans="1:11" ht="13.5" customHeight="1" x14ac:dyDescent="0.2">
      <c r="A14" s="179" t="s">
        <v>155</v>
      </c>
      <c r="B14" s="331" t="s">
        <v>94</v>
      </c>
      <c r="C14" s="331"/>
      <c r="D14" s="331"/>
      <c r="E14" s="179" t="s">
        <v>55</v>
      </c>
      <c r="F14" s="179" t="s">
        <v>56</v>
      </c>
      <c r="G14" s="180">
        <v>20000000</v>
      </c>
      <c r="H14" s="180">
        <v>-1</v>
      </c>
      <c r="I14" s="181">
        <f t="shared" si="0"/>
        <v>-20000</v>
      </c>
    </row>
    <row r="15" spans="1:11" s="68" customFormat="1" ht="13.5" customHeight="1" x14ac:dyDescent="0.2">
      <c r="A15" s="75" t="s">
        <v>53</v>
      </c>
      <c r="B15" s="317" t="s">
        <v>95</v>
      </c>
      <c r="C15" s="317"/>
      <c r="D15" s="317"/>
      <c r="E15" s="66" t="s">
        <v>53</v>
      </c>
      <c r="F15" s="66" t="s">
        <v>53</v>
      </c>
      <c r="G15" s="67" t="s">
        <v>53</v>
      </c>
      <c r="H15" s="67"/>
      <c r="I15" s="69">
        <f>I19+I21+I22+I17+I23+I18+I24+I16+I20</f>
        <v>-50090.162999999993</v>
      </c>
    </row>
    <row r="16" spans="1:11" s="68" customFormat="1" ht="13.5" customHeight="1" x14ac:dyDescent="0.2">
      <c r="A16" s="179" t="s">
        <v>156</v>
      </c>
      <c r="B16" s="332" t="s">
        <v>157</v>
      </c>
      <c r="C16" s="332"/>
      <c r="D16" s="332"/>
      <c r="E16" s="179" t="s">
        <v>101</v>
      </c>
      <c r="F16" s="179" t="s">
        <v>56</v>
      </c>
      <c r="G16" s="67">
        <v>25000000</v>
      </c>
      <c r="H16" s="180">
        <v>-1</v>
      </c>
      <c r="I16" s="70">
        <f>+G16*H16/1000</f>
        <v>-25000</v>
      </c>
    </row>
    <row r="17" spans="1:9" ht="13.5" customHeight="1" x14ac:dyDescent="0.2">
      <c r="A17" s="179" t="s">
        <v>92</v>
      </c>
      <c r="B17" s="332" t="s">
        <v>96</v>
      </c>
      <c r="C17" s="332"/>
      <c r="D17" s="332"/>
      <c r="E17" s="179" t="s">
        <v>101</v>
      </c>
      <c r="F17" s="179" t="s">
        <v>56</v>
      </c>
      <c r="G17" s="180">
        <v>5375440</v>
      </c>
      <c r="H17" s="180">
        <v>-1</v>
      </c>
      <c r="I17" s="70">
        <f>+G17*H17/1000</f>
        <v>-5375.44</v>
      </c>
    </row>
    <row r="18" spans="1:9" ht="13.5" x14ac:dyDescent="0.2">
      <c r="A18" s="179" t="s">
        <v>99</v>
      </c>
      <c r="B18" s="332" t="s">
        <v>96</v>
      </c>
      <c r="C18" s="332"/>
      <c r="D18" s="332"/>
      <c r="E18" s="179" t="s">
        <v>101</v>
      </c>
      <c r="F18" s="179" t="s">
        <v>56</v>
      </c>
      <c r="G18" s="180">
        <v>7735946</v>
      </c>
      <c r="H18" s="180">
        <v>-1</v>
      </c>
      <c r="I18" s="70">
        <f>+G18*H18/1000</f>
        <v>-7735.9459999999999</v>
      </c>
    </row>
    <row r="19" spans="1:9" ht="13.5" x14ac:dyDescent="0.2">
      <c r="A19" s="179" t="s">
        <v>158</v>
      </c>
      <c r="B19" s="332" t="s">
        <v>96</v>
      </c>
      <c r="C19" s="332"/>
      <c r="D19" s="332"/>
      <c r="E19" s="179" t="s">
        <v>101</v>
      </c>
      <c r="F19" s="179" t="s">
        <v>56</v>
      </c>
      <c r="G19" s="180">
        <v>1384000</v>
      </c>
      <c r="H19" s="180">
        <v>-1</v>
      </c>
      <c r="I19" s="70">
        <f>+G19*H19/1000</f>
        <v>-1384</v>
      </c>
    </row>
    <row r="20" spans="1:9" ht="13.5" x14ac:dyDescent="0.2">
      <c r="A20" s="179" t="s">
        <v>159</v>
      </c>
      <c r="B20" s="332" t="s">
        <v>96</v>
      </c>
      <c r="C20" s="332"/>
      <c r="D20" s="332"/>
      <c r="E20" s="179" t="s">
        <v>101</v>
      </c>
      <c r="F20" s="179" t="s">
        <v>56</v>
      </c>
      <c r="G20" s="180">
        <v>6647100</v>
      </c>
      <c r="H20" s="180">
        <v>-1</v>
      </c>
      <c r="I20" s="70">
        <f>+G20*H20/1000</f>
        <v>-6647.1</v>
      </c>
    </row>
    <row r="21" spans="1:9" ht="13.5" x14ac:dyDescent="0.2">
      <c r="A21" s="179" t="s">
        <v>160</v>
      </c>
      <c r="B21" s="337" t="s">
        <v>97</v>
      </c>
      <c r="C21" s="338"/>
      <c r="D21" s="339"/>
      <c r="E21" s="179" t="s">
        <v>102</v>
      </c>
      <c r="F21" s="179" t="s">
        <v>56</v>
      </c>
      <c r="G21" s="180">
        <v>488000</v>
      </c>
      <c r="H21" s="180">
        <v>-1</v>
      </c>
      <c r="I21" s="70">
        <f t="shared" ref="I21:I24" si="1">+G21*H21/1000</f>
        <v>-488</v>
      </c>
    </row>
    <row r="22" spans="1:9" ht="13.5" x14ac:dyDescent="0.2">
      <c r="A22" s="179" t="s">
        <v>161</v>
      </c>
      <c r="B22" s="337" t="s">
        <v>97</v>
      </c>
      <c r="C22" s="338"/>
      <c r="D22" s="339"/>
      <c r="E22" s="179" t="s">
        <v>102</v>
      </c>
      <c r="F22" s="179" t="s">
        <v>56</v>
      </c>
      <c r="G22" s="180">
        <v>837400</v>
      </c>
      <c r="H22" s="180">
        <v>-1</v>
      </c>
      <c r="I22" s="70">
        <f t="shared" si="1"/>
        <v>-837.4</v>
      </c>
    </row>
    <row r="23" spans="1:9" ht="13.5" customHeight="1" x14ac:dyDescent="0.2">
      <c r="A23" s="179" t="s">
        <v>93</v>
      </c>
      <c r="B23" s="337" t="s">
        <v>97</v>
      </c>
      <c r="C23" s="338"/>
      <c r="D23" s="339"/>
      <c r="E23" s="179" t="s">
        <v>102</v>
      </c>
      <c r="F23" s="179" t="s">
        <v>56</v>
      </c>
      <c r="G23" s="180">
        <v>1075088</v>
      </c>
      <c r="H23" s="180">
        <v>-1</v>
      </c>
      <c r="I23" s="70">
        <f t="shared" si="1"/>
        <v>-1075.088</v>
      </c>
    </row>
    <row r="24" spans="1:9" ht="13.5" x14ac:dyDescent="0.2">
      <c r="A24" s="179" t="s">
        <v>100</v>
      </c>
      <c r="B24" s="337" t="s">
        <v>97</v>
      </c>
      <c r="C24" s="338"/>
      <c r="D24" s="339"/>
      <c r="E24" s="179" t="s">
        <v>102</v>
      </c>
      <c r="F24" s="179" t="s">
        <v>56</v>
      </c>
      <c r="G24" s="180">
        <v>1547189</v>
      </c>
      <c r="H24" s="180">
        <v>-1</v>
      </c>
      <c r="I24" s="70">
        <f t="shared" si="1"/>
        <v>-1547.1890000000001</v>
      </c>
    </row>
    <row r="25" spans="1:9" ht="13.5" x14ac:dyDescent="0.2">
      <c r="A25" s="182"/>
      <c r="B25" s="183"/>
      <c r="C25" s="183"/>
      <c r="D25" s="183"/>
      <c r="E25" s="182"/>
      <c r="F25" s="182"/>
      <c r="G25" s="184"/>
      <c r="H25" s="184"/>
      <c r="I25" s="185"/>
    </row>
  </sheetData>
  <mergeCells count="28">
    <mergeCell ref="B23:D23"/>
    <mergeCell ref="B24:D24"/>
    <mergeCell ref="B18:D18"/>
    <mergeCell ref="B19:D19"/>
    <mergeCell ref="B20:D20"/>
    <mergeCell ref="B21:D21"/>
    <mergeCell ref="B22:D22"/>
    <mergeCell ref="B17:D17"/>
    <mergeCell ref="A1:I1"/>
    <mergeCell ref="A2:I2"/>
    <mergeCell ref="A3:I3"/>
    <mergeCell ref="D8:H8"/>
    <mergeCell ref="B9:H9"/>
    <mergeCell ref="B10:D10"/>
    <mergeCell ref="B11:D11"/>
    <mergeCell ref="A7:H7"/>
    <mergeCell ref="A4:I4"/>
    <mergeCell ref="A5:A6"/>
    <mergeCell ref="B5:D6"/>
    <mergeCell ref="E5:E6"/>
    <mergeCell ref="F5:F6"/>
    <mergeCell ref="G5:G6"/>
    <mergeCell ref="H5:H6"/>
    <mergeCell ref="B12:D12"/>
    <mergeCell ref="B13:D13"/>
    <mergeCell ref="B14:D14"/>
    <mergeCell ref="B16:D16"/>
    <mergeCell ref="B15:D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1.</vt:lpstr>
      <vt:lpstr>2.</vt:lpstr>
      <vt:lpstr>3.</vt:lpstr>
      <vt:lpstr>4.</vt:lpstr>
      <vt:lpstr>5.</vt:lpstr>
      <vt:lpstr>6.</vt:lpstr>
      <vt:lpstr>7.</vt:lpstr>
      <vt:lpstr>8.</vt:lpstr>
      <vt:lpstr>'5.'!Print_Titles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https://mul2.gov.am/tasks/699445/oneclick/0e80e153696e4e381627a5a84df70a6e9eece12b5ca05ecd0e8d7732b3312e34.xlsx?token=baf7995f5f7fbbc2fc4a8a3be4ca6fc4</cp:keywords>
  <cp:lastModifiedBy>Arpine Martirosyan</cp:lastModifiedBy>
  <cp:lastPrinted>2022-07-22T14:38:14Z</cp:lastPrinted>
  <dcterms:created xsi:type="dcterms:W3CDTF">1996-10-14T23:33:28Z</dcterms:created>
  <dcterms:modified xsi:type="dcterms:W3CDTF">2022-11-10T06:06:20Z</dcterms:modified>
</cp:coreProperties>
</file>