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0" yWindow="0" windowWidth="14625" windowHeight="7665" tabRatio="1000" activeTab="1"/>
  </bookViews>
  <sheets>
    <sheet name="Հավելված N 1" sheetId="63" r:id="rId1"/>
    <sheet name="Հավելված N 2" sheetId="61" r:id="rId2"/>
    <sheet name="Հավելված N 3" sheetId="58" r:id="rId3"/>
    <sheet name="Հավելված N 4" sheetId="60" r:id="rId4"/>
    <sheet name="Հավելված N 5" sheetId="49" r:id="rId5"/>
    <sheet name="Հավելված N 6" sheetId="29" r:id="rId6"/>
    <sheet name="Հավելված N 7" sheetId="52" r:id="rId7"/>
    <sheet name="Հավելված N 8" sheetId="56" r:id="rId8"/>
  </sheets>
  <definedNames>
    <definedName name="a" localSheetId="0">#REF!</definedName>
    <definedName name="a" localSheetId="6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>#REF!</definedName>
    <definedName name="AgencyName" localSheetId="1">#REF!</definedName>
    <definedName name="AgencyName" localSheetId="3">#REF!</definedName>
    <definedName name="AgencyName" localSheetId="6">#REF!</definedName>
    <definedName name="AgencyName">#REF!</definedName>
    <definedName name="davit" localSheetId="1">#REF!</definedName>
    <definedName name="davit" localSheetId="3">#REF!</definedName>
    <definedName name="davit" localSheetId="6">#REF!</definedName>
    <definedName name="davit">#REF!</definedName>
    <definedName name="Functional1" localSheetId="1">#REF!</definedName>
    <definedName name="Functional1" localSheetId="3">#REF!</definedName>
    <definedName name="Functional1" localSheetId="6">#REF!</definedName>
    <definedName name="Functional1">#REF!</definedName>
    <definedName name="ggg" localSheetId="1">#REF!</definedName>
    <definedName name="ggg" localSheetId="3">#REF!</definedName>
    <definedName name="ggg" localSheetId="6">#REF!</definedName>
    <definedName name="ggg">#REF!</definedName>
    <definedName name="PANature" localSheetId="1">#REF!</definedName>
    <definedName name="PANature" localSheetId="3">#REF!</definedName>
    <definedName name="PANature" localSheetId="6">#REF!</definedName>
    <definedName name="PANature">#REF!</definedName>
    <definedName name="PAType" localSheetId="1">#REF!</definedName>
    <definedName name="PAType" localSheetId="3">#REF!</definedName>
    <definedName name="PAType" localSheetId="6">#REF!</definedName>
    <definedName name="PAType">#REF!</definedName>
    <definedName name="Performance2" localSheetId="1">#REF!</definedName>
    <definedName name="Performance2" localSheetId="3">#REF!</definedName>
    <definedName name="Performance2" localSheetId="6">#REF!</definedName>
    <definedName name="Performance2">#REF!</definedName>
    <definedName name="PerformanceType" localSheetId="1">#REF!</definedName>
    <definedName name="PerformanceType" localSheetId="3">#REF!</definedName>
    <definedName name="PerformanceType" localSheetId="6">#REF!</definedName>
    <definedName name="PerformanceType">#REF!</definedName>
    <definedName name="Հավելված" localSheetId="1">#REF!</definedName>
    <definedName name="Հավելված" localSheetId="3">#REF!</definedName>
    <definedName name="Հավելված" localSheetId="6">#REF!</definedName>
    <definedName name="Հավելված" localSheetId="7">#REF!</definedName>
    <definedName name="Հավելված">#REF!</definedName>
    <definedName name="Մաս" localSheetId="1">#REF!</definedName>
    <definedName name="Մաս" localSheetId="3">#REF!</definedName>
    <definedName name="Մաս" localSheetId="6">#REF!</definedName>
    <definedName name="Մաս">#REF!</definedName>
    <definedName name="շախմատիստ" localSheetId="1">#REF!</definedName>
    <definedName name="շախմատիստ" localSheetId="3">#REF!</definedName>
    <definedName name="շախմատիստ" localSheetId="6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0" i="61"/>
  <c r="D12" i="63"/>
  <c r="E15" i="60"/>
  <c r="F15" i="58"/>
  <c r="G15"/>
  <c r="H15"/>
  <c r="E15"/>
  <c r="I15" i="56"/>
  <c r="I16"/>
  <c r="F17" i="58" l="1"/>
  <c r="G17"/>
  <c r="H17"/>
  <c r="E17"/>
  <c r="D18" l="1"/>
  <c r="E18" i="60" s="1"/>
  <c r="E17" s="1"/>
  <c r="G48" i="61" l="1"/>
  <c r="G47" s="1"/>
  <c r="G46" s="1"/>
  <c r="G45" s="1"/>
  <c r="G44" s="1"/>
  <c r="G42" s="1"/>
  <c r="E13" i="60"/>
  <c r="E11" s="1"/>
  <c r="F13" i="58"/>
  <c r="F11" s="1"/>
  <c r="D17"/>
  <c r="E13"/>
  <c r="E11" s="1"/>
  <c r="G13"/>
  <c r="G11" s="1"/>
  <c r="G40" i="61" l="1"/>
  <c r="D45" i="52"/>
  <c r="D15" i="58"/>
  <c r="H13"/>
  <c r="H11" s="1"/>
  <c r="D11" s="1"/>
  <c r="G38" i="61" l="1"/>
  <c r="G36" s="1"/>
  <c r="G34" s="1"/>
  <c r="G32" s="1"/>
  <c r="D36" i="63"/>
  <c r="D13" i="58"/>
  <c r="D37" i="29" l="1"/>
  <c r="D29" i="63"/>
  <c r="I14" i="56"/>
  <c r="I13" l="1"/>
  <c r="I12" s="1"/>
  <c r="G12" i="49" l="1"/>
  <c r="G31" i="61" l="1"/>
  <c r="G30" s="1"/>
  <c r="G29" s="1"/>
  <c r="G28" s="1"/>
  <c r="G27" s="1"/>
  <c r="G25" s="1"/>
  <c r="G11" i="49"/>
  <c r="G10" s="1"/>
  <c r="G23" i="61" l="1"/>
  <c r="D24" i="52"/>
  <c r="G21" i="61" l="1"/>
  <c r="G19" s="1"/>
  <c r="G17" s="1"/>
  <c r="G15" s="1"/>
  <c r="G13" s="1"/>
  <c r="G12" s="1"/>
  <c r="D23" i="63"/>
  <c r="D24" i="29" l="1"/>
  <c r="D16" i="63"/>
  <c r="D14" s="1"/>
</calcChain>
</file>

<file path=xl/sharedStrings.xml><?xml version="1.0" encoding="utf-8"?>
<sst xmlns="http://schemas.openxmlformats.org/spreadsheetml/2006/main" count="280" uniqueCount="145">
  <si>
    <t>Ծրագրի անվանումը</t>
  </si>
  <si>
    <t>Ծրագրի միջոցառումները</t>
  </si>
  <si>
    <t>______________ ի    ___Ն որոշման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</si>
  <si>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</si>
  <si>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</si>
  <si>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</si>
  <si>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Տարի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</si>
  <si>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</si>
  <si>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</si>
  <si>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</si>
  <si>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</si>
  <si>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</si>
  <si>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</si>
  <si>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</si>
  <si>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</si>
  <si>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</si>
  <si>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</si>
  <si>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</si>
  <si>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</si>
  <si>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</si>
  <si>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</si>
  <si>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</si>
  <si>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</si>
  <si>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</si>
  <si>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</si>
  <si>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</si>
  <si>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</si>
  <si>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</si>
  <si>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</si>
  <si>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</si>
  <si>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</si>
  <si>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</si>
  <si>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</si>
  <si>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 xml:space="preserve">Ծրագրի դասիչը
</t>
  </si>
  <si>
    <t>Հավելված N 1</t>
  </si>
  <si>
    <t>Հավելված N 3</t>
  </si>
  <si>
    <t>Հավելված N 6</t>
  </si>
  <si>
    <t>Հավելված N 4</t>
  </si>
  <si>
    <t>Աղյուսակ 9․1.14</t>
  </si>
  <si>
    <t>Հավելված N 7</t>
  </si>
  <si>
    <t xml:space="preserve">Ցուցանիշների փոփոխությունը (ավելացումները նշված են դրական նշանով)  </t>
  </si>
  <si>
    <t>Ապահով դպրոց</t>
  </si>
  <si>
    <t xml:space="preserve"> Ապահով դպրոց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</si>
  <si>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</si>
  <si>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</si>
  <si>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</si>
  <si>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</si>
  <si>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</si>
  <si>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</si>
  <si>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</si>
  <si>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</si>
  <si>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Հանրակրթական դպրոցների գույքով և տեխնիկայով ապահովում</t>
  </si>
  <si>
    <t xml:space="preserve">Ցուցանիշների փոփոխությունը (նվազեցումները նշված են փակագծերում) 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</si>
  <si>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</si>
  <si>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</si>
  <si>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>ՄԱՍ 1. ՊԵՏԱԿԱՆ ՄԱՐՄՆԻ ԳԾՈՎ ԱՐԴՅՈՒՆՔԱՅԻՆ (ԿԱՏԱՐՈՂԱԿԱՆ) ՑՈՒՑԱՆԻՇՆԵՐԸ</t>
  </si>
  <si>
    <t>Աղյուսակ 9․13</t>
  </si>
  <si>
    <t xml:space="preserve">ՀՀ կառավարության  2022 թվականի </t>
  </si>
  <si>
    <t>ՀՀ տարածքային կառավարման և ենթակառուցվածքների նախարարություն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</si>
  <si>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</si>
  <si>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</si>
  <si>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ԴՐԱՄԱՇՆՈՐՀՆԵՐ</t>
  </si>
  <si>
    <t xml:space="preserve"> ԿԱՊԻՏԱԼ ԴՐԱՄԱՇՆՈՐՀՆԵՐ ՊԵՏԱԿԱՆ ՀԱՏՎԱԾԻ ԱՅԼ ՄԱԿԱՐԴԱԿՆԵՐԻՆ</t>
  </si>
  <si>
    <t>Հավելված N 2</t>
  </si>
  <si>
    <t>Աղյուսակ 9․1.8</t>
  </si>
  <si>
    <t>Հայաստանի տարածքային զարգացման հիմնադրամ</t>
  </si>
  <si>
    <t xml:space="preserve"> - Այլ կապիտալ դրամաշնորհներ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</si>
  <si>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</si>
  <si>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</si>
  <si>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</si>
  <si>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</si>
  <si>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</si>
  <si>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</si>
  <si>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</si>
  <si>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</si>
  <si>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06</t>
  </si>
  <si>
    <t>Դաս N 01</t>
  </si>
  <si>
    <t xml:space="preserve"> </t>
  </si>
  <si>
    <t>1183-32012</t>
  </si>
  <si>
    <t>ՀԱՅԱՍՏԱՆԻ ՀԱՆՐԱՊԵՏՈՒԹՅԱՆ ԿԱՌԱՎԱՐՈՒԹՅԱՆ 2021 ԹՎԱԿԱՆԻ ԴԵԿՏԵՄԲԵՐԻ 23-Ի N2121-Ն ՈՐՈՇՄԱՆ N 5 ՀԱՎԵԼՎԱԾԻ N 7 ԱՂՅՈՒՍԱԿՈՒՄ ԿԱՏԱՐՎՈՂ ԼՐԱՑՈՒՄԸ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</si>
  <si>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</si>
  <si>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</si>
  <si>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</si>
  <si>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</si>
  <si>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ՄԱՍ I. ԱՊՐԱՆՔՆԵՐ</t>
  </si>
  <si>
    <t>հատ</t>
  </si>
  <si>
    <t>ՀՀ կառավարության  2022 թվականի</t>
  </si>
  <si>
    <t xml:space="preserve"> 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</si>
  <si>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</si>
  <si>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</si>
  <si>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</si>
  <si>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</si>
  <si>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</si>
  <si>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</si>
  <si>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</si>
  <si>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</si>
  <si>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</si>
  <si>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</si>
  <si>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Վայոց Ձորի մարզ</t>
  </si>
  <si>
    <t>«Գոմքի միջնակարգ դպրոց» ՊՈԱԿ</t>
  </si>
  <si>
    <t>Տարի</t>
  </si>
  <si>
    <t>այդ  թվում՝</t>
  </si>
  <si>
    <t xml:space="preserve"> այդ թվում`ըստ ուղղությունների</t>
  </si>
  <si>
    <t>Հավելված N 5</t>
  </si>
  <si>
    <t>Դաս</t>
  </si>
  <si>
    <t>01</t>
  </si>
  <si>
    <t xml:space="preserve"> Նախադպրոցական և տարրական ընդհանուր կրթություն</t>
  </si>
  <si>
    <t xml:space="preserve"> Նախադպրոցական կրթություն</t>
  </si>
  <si>
    <t>Հանրակրթության ծրագիր</t>
  </si>
  <si>
    <t>Մանկապարտեզների գույքով ապահովում</t>
  </si>
  <si>
    <t xml:space="preserve">Հավելված N 8 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</si>
  <si>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</si>
  <si>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Բյուջետային հատկացումների գլխավոր կարգադրիչների, ծրագրերի և միջոցառումների անվանումները</t>
  </si>
  <si>
    <t xml:space="preserve">
1192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</si>
  <si>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</si>
  <si>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</si>
  <si>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</si>
  <si>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</si>
  <si>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</si>
  <si>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</si>
  <si>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</si>
  <si>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Ծրագրի միջոցառումներ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</si>
  <si>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</si>
  <si>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</si>
  <si>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</si>
  <si>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</si>
  <si>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Տրանսֆերտների տրամադրում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</si>
  <si>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</si>
  <si>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</si>
  <si>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Կրթական ժամանակակից նորմերին համապատասխանող գույքի ձեռքբերում </t>
  </si>
  <si>
    <t xml:space="preserve"> Համայնքներում մանկապարտեզների համար ժամանակակից նորմերին համապատասխանող գույքի ձեռքբերում </t>
  </si>
  <si>
    <t xml:space="preserve"> Մանկապարտեզների գույքով ապահովում</t>
  </si>
  <si>
    <t xml:space="preserve"> Շահառուների ընտրության չափանիշները </t>
  </si>
  <si>
    <t xml:space="preserve"> Նախադպրոցական կրթությույն իրականացնող ուսումնական հաստատություններ </t>
  </si>
  <si>
    <t xml:space="preserve"> Մանկապարտեզների թիվը, որոնք ապահովվում են գույքով, հատ </t>
  </si>
  <si>
    <t xml:space="preserve">ՀԱՅԱՍՏԱՆԻ ՀԱՆՐԱՊԵՏՈՒԹՅԱՆ ԿԱՌԱՎԱՐՈՒԹՅԱՆ 2021 ԹՎԱԿԱՆԻ ԴԵԿՏԵՄԲԵՐԻ 23-Ի N 2121-Ն
N 2215-Ն ՈՐՈՇՄԱՆ N 10 ՀԱՎԵԼՎԱԾՈՒՄ ԿԱՏԱՐՎՈՂ ՓՈՓՈԽՈՒԹՅՈՒՆԸ 
</t>
  </si>
  <si>
    <t>համակարգիչ ամբողջը մեկում</t>
  </si>
  <si>
    <t>ԷԱՃ</t>
  </si>
  <si>
    <t>30211280-16</t>
  </si>
  <si>
    <t>Ցուցանիշների փոփոխությունը (նվազեցումները նշված են փակագծերում)</t>
  </si>
  <si>
    <t>«ՀԱՅԱUՏԱՆԻ ՀԱՆՐԱՊԵՏՈՒԹՅԱՆ 2022 ԹՎԱԿԱՆԻ ՊԵՏԱԿԱՆ ԲՅՈՒՋԵԻ ՄԱUԻՆ» ՀԱՅԱUՏԱՆԻ ՀԱՆՐԱՊԵՏՈՒԹՅԱՆ OՐԵՆՔԻ N 1 ՀԱՎԵԼՎԱԾԻ N 3 ԱՂՅՈՒՍԱԿՈՒՄ ԿԱՏԱՐՎՈՂ ՓՈՓՈԽՈՒԹՅՈՒՆԸ</t>
  </si>
  <si>
    <t>ՀԱՅԱՍՏԱՆԻ ՀԱՆՐԱՊԵՏՈՒԹՅԱՆ ԿԱՌԱՎԱՐՈՒԹՅԱՆ 2021 ԹՎԱԿԱՆԻ ԴԵԿՏԵՄԲԵՐԻ 23-Ի N 2121-Ն ՈՐՈՇՄԱՆ N 5 ՀԱՎԵԼՎԱԾԻ N 2 ԱՂՅՈՒՍԱԿՈՒՄ ԿԱՏԱՐՎՈՂ ՓՈՓՈԽՈՒԹՅՈՒՆԸ</t>
  </si>
  <si>
    <t>ՀԱՅԱՍՏԱՆԻ ՀԱՆՐԱՊԵՏՈՒԹՅԱՆ ԿԱՌԱՎԱՐՈՒԹՅԱՆ 2021 ԹՎԱԿԱՆԻ ԴԵԿՏԵՄԲԵՐԻ 23-Ի N 2121-Ն ՈՐՈՇՄԱՆ N 3 ԵՎ N 4 ՀԱՎԵԼՎԱԾՆԵՐՈՒՄ ԿԱՏԱՐՎՈՂ  ՓՈՓՈԽՈՒԹՅՈՒՆԸ ԵՎ ԼՐԱՑՈՒՄԸ</t>
  </si>
  <si>
    <t xml:space="preserve">ՀԱՅԱՍՏԱՆԻ ՀԱՆՐԱՊԵՏՈՒԹՅԱՆ ԿԱՌԱՎԱՐՈՒԹՅԱՆ 2021 ԹՎԱԿԱՆԻ ԴԵԿՏԵՄԲԵՐԻ 23-Ի N 2121-Ն ՈՐՈՇՄԱՆ N 9 ՀԱՎԵԼՎԱԾԻ  N 9.13 ԱՂՅՈՒՍԱԿՈՒՄ ԿԱՏԱՐՎՈՂ ՓՈՓՈԽՈՒԹՅՈՒՆԸ ԵՎ ԼՐԱՑՈՒՄՆԵՐԸ </t>
  </si>
  <si>
    <t>ՀԱՅԱՍՏԱՆԻ ՀԱՆՐԱՊԵՏՈՒԹՅԱՆ ԿԱՌԱՎԱՐՈՒԹՅԱՆ 2021 ԹՎԱԿԱՆԻ ԴԵԿՏԵՄԲԵՐԻ 23-Ի N 2121-Ն ՈՐՈՇՄԱՆ N 9.1 ՀԱՎԵԼՎԱԾԻ  N 9.1.8 ԱՂՅՈՒՍԱԿՈՒՄ ԿԱՏԱՐՎՈՂ ԼՐԱՑՈՒՄՆԵՐԸ ԵՎ N 9.1.14 ԱՂՅՈՒՍԱԿՈՒՄ ԿԱՏԱՐՎՈՂ ՓՈՓՈԽՈՒԹՅՈՒՆԸ</t>
  </si>
</sst>
</file>

<file path=xl/styles.xml><?xml version="1.0" encoding="utf-8"?>
<styleSheet xmlns="http://schemas.openxmlformats.org/spreadsheetml/2006/main">
  <numFmts count="12">
    <numFmt numFmtId="43" formatCode="_-* #,##0.00\ _р_._-;\-* #,##0.00\ _р_._-;_-* &quot;-&quot;??\ _р_._-;_-@_-"/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##,##0;\(##,##0\);\-"/>
    <numFmt numFmtId="173" formatCode="General_)"/>
    <numFmt numFmtId="174" formatCode="_-* #,##0.0\ _р_._-;\-* #,##0.0\ _р_._-;_-* &quot;-&quot;?\ _р_._-;_-@_-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0"/>
      <color theme="1"/>
      <name val="Arial Narrow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03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164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164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164" fontId="16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8" fillId="0" borderId="0"/>
    <xf numFmtId="165" fontId="18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52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2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2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2" fillId="0" borderId="0"/>
    <xf numFmtId="0" fontId="51" fillId="55" borderId="3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3" fontId="83" fillId="0" borderId="34">
      <protection locked="0"/>
    </xf>
    <xf numFmtId="173" fontId="84" fillId="56" borderId="3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85" fillId="0" borderId="0"/>
    <xf numFmtId="164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164" fontId="16" fillId="0" borderId="0" applyFont="0" applyFill="0" applyBorder="0" applyAlignment="0" applyProtection="0"/>
    <xf numFmtId="0" fontId="15" fillId="0" borderId="0">
      <alignment horizontal="left" vertical="top" wrapText="1"/>
    </xf>
    <xf numFmtId="164" fontId="18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0" fontId="13" fillId="0" borderId="0"/>
    <xf numFmtId="0" fontId="96" fillId="0" borderId="0"/>
    <xf numFmtId="164" fontId="96" fillId="0" borderId="0" applyFont="0" applyFill="0" applyBorder="0" applyAlignment="0" applyProtection="0"/>
  </cellStyleXfs>
  <cellXfs count="338">
    <xf numFmtId="0" fontId="0" fillId="0" borderId="0" xfId="0"/>
    <xf numFmtId="0" fontId="75" fillId="2" borderId="0" xfId="0" applyFont="1" applyFill="1"/>
    <xf numFmtId="0" fontId="73" fillId="2" borderId="0" xfId="0" applyFont="1" applyFill="1"/>
    <xf numFmtId="0" fontId="73" fillId="2" borderId="1" xfId="0" applyFont="1" applyFill="1" applyBorder="1" applyAlignment="1">
      <alignment horizontal="left" vertical="top" wrapText="1"/>
    </xf>
    <xf numFmtId="0" fontId="14" fillId="2" borderId="27" xfId="0" applyFont="1" applyFill="1" applyBorder="1" applyAlignment="1">
      <alignment horizontal="center" vertical="top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left" vertical="center"/>
    </xf>
    <xf numFmtId="0" fontId="75" fillId="2" borderId="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center"/>
    </xf>
    <xf numFmtId="0" fontId="14" fillId="2" borderId="27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top" wrapText="1"/>
    </xf>
    <xf numFmtId="0" fontId="75" fillId="0" borderId="0" xfId="0" applyFont="1" applyAlignment="1">
      <alignment horizontal="center"/>
    </xf>
    <xf numFmtId="0" fontId="17" fillId="2" borderId="27" xfId="0" applyFont="1" applyFill="1" applyBorder="1" applyAlignment="1">
      <alignment vertical="top" wrapText="1"/>
    </xf>
    <xf numFmtId="0" fontId="73" fillId="2" borderId="0" xfId="0" applyFont="1" applyFill="1" applyAlignment="1">
      <alignment horizontal="left" vertical="top" wrapText="1"/>
    </xf>
    <xf numFmtId="0" fontId="17" fillId="2" borderId="27" xfId="0" applyFont="1" applyFill="1" applyBorder="1" applyAlignment="1">
      <alignment horizontal="center" vertical="top" wrapText="1"/>
    </xf>
    <xf numFmtId="0" fontId="75" fillId="2" borderId="0" xfId="0" applyFont="1" applyFill="1" applyAlignment="1"/>
    <xf numFmtId="0" fontId="75" fillId="2" borderId="0" xfId="0" applyFont="1" applyFill="1" applyBorder="1"/>
    <xf numFmtId="0" fontId="75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0" xfId="8" applyFont="1" applyFill="1">
      <alignment horizontal="left" vertical="top" wrapText="1"/>
    </xf>
    <xf numFmtId="166" fontId="17" fillId="2" borderId="39" xfId="6" applyNumberFormat="1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vertical="center"/>
    </xf>
    <xf numFmtId="166" fontId="17" fillId="2" borderId="42" xfId="0" applyNumberFormat="1" applyFont="1" applyFill="1" applyBorder="1" applyAlignment="1">
      <alignment vertical="center" wrapText="1"/>
    </xf>
    <xf numFmtId="0" fontId="73" fillId="2" borderId="39" xfId="8" applyFont="1" applyFill="1" applyBorder="1">
      <alignment horizontal="left" vertical="top" wrapText="1"/>
    </xf>
    <xf numFmtId="4" fontId="17" fillId="2" borderId="42" xfId="8" applyNumberFormat="1" applyFont="1" applyFill="1" applyBorder="1" applyAlignment="1">
      <alignment horizontal="center" vertical="center" wrapText="1"/>
    </xf>
    <xf numFmtId="0" fontId="87" fillId="2" borderId="39" xfId="8" applyFont="1" applyFill="1" applyBorder="1">
      <alignment horizontal="left" vertical="top" wrapText="1"/>
    </xf>
    <xf numFmtId="0" fontId="87" fillId="2" borderId="39" xfId="0" applyFont="1" applyFill="1" applyBorder="1" applyAlignment="1">
      <alignment horizontal="center" vertical="center"/>
    </xf>
    <xf numFmtId="0" fontId="87" fillId="2" borderId="42" xfId="0" applyFont="1" applyFill="1" applyBorder="1" applyAlignment="1">
      <alignment horizontal="center" vertical="center"/>
    </xf>
    <xf numFmtId="0" fontId="89" fillId="2" borderId="39" xfId="0" applyFont="1" applyFill="1" applyBorder="1" applyAlignment="1">
      <alignment vertical="center" wrapText="1"/>
    </xf>
    <xf numFmtId="166" fontId="87" fillId="2" borderId="39" xfId="6" applyNumberFormat="1" applyFont="1" applyFill="1" applyBorder="1" applyAlignment="1">
      <alignment horizontal="center" vertical="center"/>
    </xf>
    <xf numFmtId="0" fontId="87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164" fontId="75" fillId="2" borderId="0" xfId="7" applyFont="1" applyFill="1"/>
    <xf numFmtId="164" fontId="75" fillId="2" borderId="0" xfId="7" applyFont="1" applyFill="1" applyAlignment="1">
      <alignment horizontal="right"/>
    </xf>
    <xf numFmtId="164" fontId="14" fillId="2" borderId="0" xfId="7" applyFont="1" applyFill="1" applyAlignment="1">
      <alignment horizontal="center" wrapText="1"/>
    </xf>
    <xf numFmtId="164" fontId="73" fillId="2" borderId="0" xfId="7" applyFont="1" applyFill="1" applyAlignment="1">
      <alignment horizontal="left" vertical="top" wrapText="1"/>
    </xf>
    <xf numFmtId="164" fontId="87" fillId="2" borderId="0" xfId="7" applyFont="1" applyFill="1" applyAlignment="1">
      <alignment horizontal="left" vertical="top" wrapText="1"/>
    </xf>
    <xf numFmtId="0" fontId="17" fillId="2" borderId="0" xfId="0" applyFont="1" applyFill="1" applyAlignment="1">
      <alignment horizontal="right"/>
    </xf>
    <xf numFmtId="0" fontId="87" fillId="2" borderId="1" xfId="0" applyFont="1" applyFill="1" applyBorder="1" applyAlignment="1">
      <alignment horizontal="left" vertical="top" wrapText="1"/>
    </xf>
    <xf numFmtId="0" fontId="73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8" fontId="75" fillId="2" borderId="0" xfId="0" applyNumberFormat="1" applyFont="1" applyFill="1" applyBorder="1"/>
    <xf numFmtId="0" fontId="88" fillId="2" borderId="1" xfId="0" applyFont="1" applyFill="1" applyBorder="1" applyAlignment="1">
      <alignment horizontal="left" vertical="top" wrapText="1"/>
    </xf>
    <xf numFmtId="0" fontId="73" fillId="2" borderId="4" xfId="0" applyFont="1" applyFill="1" applyBorder="1" applyAlignment="1">
      <alignment horizontal="left" vertical="top" wrapText="1"/>
    </xf>
    <xf numFmtId="168" fontId="14" fillId="2" borderId="1" xfId="0" applyNumberFormat="1" applyFont="1" applyFill="1" applyBorder="1"/>
    <xf numFmtId="0" fontId="87" fillId="2" borderId="5" xfId="0" applyFont="1" applyFill="1" applyBorder="1" applyAlignment="1">
      <alignment horizontal="left" vertical="top" wrapText="1"/>
    </xf>
    <xf numFmtId="166" fontId="73" fillId="2" borderId="1" xfId="6" applyNumberFormat="1" applyFont="1" applyFill="1" applyBorder="1" applyAlignment="1">
      <alignment horizontal="right" vertical="center"/>
    </xf>
    <xf numFmtId="172" fontId="87" fillId="2" borderId="1" xfId="6" applyNumberFormat="1" applyFont="1" applyFill="1" applyBorder="1" applyAlignment="1">
      <alignment horizontal="right" vertical="top"/>
    </xf>
    <xf numFmtId="0" fontId="17" fillId="2" borderId="0" xfId="0" applyFont="1" applyFill="1" applyAlignment="1">
      <alignment wrapText="1"/>
    </xf>
    <xf numFmtId="168" fontId="73" fillId="2" borderId="0" xfId="0" applyNumberFormat="1" applyFont="1" applyFill="1" applyBorder="1"/>
    <xf numFmtId="168" fontId="17" fillId="2" borderId="1" xfId="0" applyNumberFormat="1" applyFont="1" applyFill="1" applyBorder="1"/>
    <xf numFmtId="166" fontId="73" fillId="2" borderId="0" xfId="6" applyNumberFormat="1" applyFont="1" applyFill="1" applyBorder="1" applyAlignment="1">
      <alignment horizontal="right" vertical="center"/>
    </xf>
    <xf numFmtId="0" fontId="73" fillId="2" borderId="44" xfId="0" applyFont="1" applyFill="1" applyBorder="1" applyAlignment="1">
      <alignment horizontal="left" vertical="top" wrapText="1"/>
    </xf>
    <xf numFmtId="0" fontId="87" fillId="2" borderId="44" xfId="165" applyFont="1" applyFill="1" applyBorder="1" applyAlignment="1">
      <alignment horizontal="left" vertical="top" wrapText="1"/>
    </xf>
    <xf numFmtId="0" fontId="73" fillId="2" borderId="44" xfId="0" applyFont="1" applyFill="1" applyBorder="1" applyAlignment="1">
      <alignment horizontal="center" vertical="top" wrapText="1"/>
    </xf>
    <xf numFmtId="0" fontId="75" fillId="2" borderId="0" xfId="299" applyFont="1" applyFill="1" applyAlignment="1">
      <alignment vertical="top"/>
    </xf>
    <xf numFmtId="0" fontId="75" fillId="2" borderId="0" xfId="299" applyFont="1" applyFill="1"/>
    <xf numFmtId="0" fontId="73" fillId="2" borderId="1" xfId="0" applyFont="1" applyFill="1" applyBorder="1" applyAlignment="1">
      <alignment horizontal="center" vertical="top" wrapText="1"/>
    </xf>
    <xf numFmtId="0" fontId="73" fillId="2" borderId="43" xfId="0" applyFont="1" applyFill="1" applyBorder="1" applyAlignment="1">
      <alignment horizontal="center" vertical="center" wrapText="1"/>
    </xf>
    <xf numFmtId="0" fontId="75" fillId="2" borderId="0" xfId="1734" applyFont="1" applyFill="1" applyAlignment="1">
      <alignment vertical="top"/>
    </xf>
    <xf numFmtId="0" fontId="75" fillId="2" borderId="0" xfId="1734" applyFont="1" applyFill="1"/>
    <xf numFmtId="0" fontId="75" fillId="2" borderId="0" xfId="1734" applyFont="1" applyFill="1" applyAlignment="1">
      <alignment horizontal="center" vertical="center"/>
    </xf>
    <xf numFmtId="0" fontId="75" fillId="2" borderId="0" xfId="1734" applyFont="1" applyFill="1" applyAlignment="1">
      <alignment horizontal="right"/>
    </xf>
    <xf numFmtId="0" fontId="75" fillId="2" borderId="27" xfId="1735" applyFont="1" applyFill="1" applyBorder="1" applyAlignment="1">
      <alignment horizontal="center" vertical="center" wrapText="1"/>
    </xf>
    <xf numFmtId="0" fontId="75" fillId="2" borderId="43" xfId="1736" applyFont="1" applyFill="1" applyBorder="1" applyAlignment="1">
      <alignment horizontal="center" vertical="center"/>
    </xf>
    <xf numFmtId="0" fontId="75" fillId="2" borderId="43" xfId="1735" applyFont="1" applyFill="1" applyBorder="1"/>
    <xf numFmtId="0" fontId="75" fillId="2" borderId="43" xfId="1735" applyFont="1" applyFill="1" applyBorder="1" applyAlignment="1">
      <alignment horizontal="center" vertical="center"/>
    </xf>
    <xf numFmtId="174" fontId="75" fillId="2" borderId="0" xfId="299" applyNumberFormat="1" applyFont="1" applyFill="1"/>
    <xf numFmtId="0" fontId="75" fillId="2" borderId="43" xfId="1735" applyFont="1" applyFill="1" applyBorder="1" applyAlignment="1">
      <alignment horizontal="center"/>
    </xf>
    <xf numFmtId="0" fontId="75" fillId="2" borderId="43" xfId="1735" applyFont="1" applyFill="1" applyBorder="1" applyAlignment="1">
      <alignment horizontal="center" wrapText="1"/>
    </xf>
    <xf numFmtId="0" fontId="75" fillId="2" borderId="43" xfId="1735" applyFont="1" applyFill="1" applyBorder="1" applyAlignment="1">
      <alignment horizontal="center" vertical="center" wrapText="1"/>
    </xf>
    <xf numFmtId="0" fontId="75" fillId="2" borderId="43" xfId="1735" applyFont="1" applyFill="1" applyBorder="1" applyAlignment="1">
      <alignment wrapText="1"/>
    </xf>
    <xf numFmtId="0" fontId="73" fillId="2" borderId="43" xfId="299" applyFont="1" applyFill="1" applyBorder="1" applyAlignment="1">
      <alignment vertical="top"/>
    </xf>
    <xf numFmtId="170" fontId="73" fillId="2" borderId="29" xfId="299" applyNumberFormat="1" applyFont="1" applyFill="1" applyBorder="1" applyAlignment="1">
      <alignment horizontal="right" vertical="top" wrapText="1"/>
    </xf>
    <xf numFmtId="0" fontId="73" fillId="2" borderId="0" xfId="299" applyFont="1" applyFill="1"/>
    <xf numFmtId="0" fontId="73" fillId="2" borderId="43" xfId="299" applyFont="1" applyFill="1" applyBorder="1" applyAlignment="1">
      <alignment horizontal="left" vertical="center" wrapText="1"/>
    </xf>
    <xf numFmtId="0" fontId="73" fillId="2" borderId="45" xfId="299" applyFont="1" applyFill="1" applyBorder="1" applyAlignment="1">
      <alignment vertical="center"/>
    </xf>
    <xf numFmtId="0" fontId="73" fillId="2" borderId="29" xfId="299" applyFont="1" applyFill="1" applyBorder="1" applyAlignment="1">
      <alignment horizontal="center" vertical="center"/>
    </xf>
    <xf numFmtId="170" fontId="73" fillId="2" borderId="43" xfId="299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horizontal="left" vertical="center" wrapText="1"/>
    </xf>
    <xf numFmtId="166" fontId="73" fillId="2" borderId="43" xfId="6" applyNumberFormat="1" applyFont="1" applyFill="1" applyBorder="1" applyAlignment="1">
      <alignment horizontal="center" vertical="center"/>
    </xf>
    <xf numFmtId="0" fontId="75" fillId="2" borderId="0" xfId="299" applyFont="1" applyFill="1" applyAlignment="1">
      <alignment horizontal="center" vertical="center"/>
    </xf>
    <xf numFmtId="170" fontId="17" fillId="2" borderId="29" xfId="299" applyNumberFormat="1" applyFont="1" applyFill="1" applyBorder="1" applyAlignment="1">
      <alignment horizontal="center" vertical="top" wrapText="1"/>
    </xf>
    <xf numFmtId="170" fontId="73" fillId="2" borderId="43" xfId="299" applyNumberFormat="1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17" fillId="2" borderId="1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center" vertical="top" wrapText="1"/>
    </xf>
    <xf numFmtId="0" fontId="17" fillId="2" borderId="0" xfId="96" applyNumberFormat="1" applyFont="1" applyFill="1" applyAlignment="1">
      <alignment horizontal="center" vertical="center" wrapText="1"/>
    </xf>
    <xf numFmtId="170" fontId="73" fillId="2" borderId="0" xfId="299" applyNumberFormat="1" applyFont="1" applyFill="1" applyAlignment="1">
      <alignment horizontal="left" vertical="center" wrapText="1"/>
    </xf>
    <xf numFmtId="43" fontId="75" fillId="2" borderId="0" xfId="2027" applyFont="1" applyFill="1"/>
    <xf numFmtId="0" fontId="75" fillId="2" borderId="0" xfId="1660" applyFont="1" applyFill="1" applyAlignment="1">
      <alignment vertical="top"/>
    </xf>
    <xf numFmtId="170" fontId="73" fillId="2" borderId="0" xfId="96" applyNumberFormat="1" applyFont="1" applyFill="1" applyAlignment="1">
      <alignment vertical="top" wrapText="1"/>
    </xf>
    <xf numFmtId="170" fontId="73" fillId="2" borderId="0" xfId="96" applyNumberFormat="1" applyFont="1" applyFill="1" applyAlignment="1">
      <alignment vertical="center" wrapText="1"/>
    </xf>
    <xf numFmtId="0" fontId="75" fillId="2" borderId="0" xfId="1660" applyFont="1" applyFill="1"/>
    <xf numFmtId="49" fontId="17" fillId="2" borderId="0" xfId="96" applyNumberFormat="1" applyFont="1" applyFill="1" applyAlignment="1">
      <alignment horizontal="center" vertical="center" wrapText="1"/>
    </xf>
    <xf numFmtId="0" fontId="75" fillId="2" borderId="0" xfId="2029" applyFont="1" applyFill="1"/>
    <xf numFmtId="49" fontId="17" fillId="2" borderId="1" xfId="96" applyNumberFormat="1" applyFont="1" applyFill="1" applyBorder="1" applyAlignment="1">
      <alignment horizontal="center" vertical="center" textRotation="90" wrapText="1"/>
    </xf>
    <xf numFmtId="169" fontId="17" fillId="2" borderId="1" xfId="96" applyNumberFormat="1" applyFont="1" applyFill="1" applyBorder="1" applyAlignment="1">
      <alignment horizontal="center" vertical="center" wrapText="1"/>
    </xf>
    <xf numFmtId="0" fontId="17" fillId="2" borderId="1" xfId="96" applyNumberFormat="1" applyFont="1" applyFill="1" applyBorder="1" applyAlignment="1">
      <alignment horizontal="center" vertical="center" wrapText="1"/>
    </xf>
    <xf numFmtId="166" fontId="17" fillId="2" borderId="1" xfId="6" applyNumberFormat="1" applyFont="1" applyFill="1" applyBorder="1" applyAlignment="1">
      <alignment horizontal="center" vertical="center"/>
    </xf>
    <xf numFmtId="170" fontId="17" fillId="2" borderId="1" xfId="96" applyNumberFormat="1" applyFont="1" applyFill="1" applyBorder="1" applyAlignment="1">
      <alignment horizontal="center" vertical="center" wrapText="1"/>
    </xf>
    <xf numFmtId="169" fontId="17" fillId="2" borderId="3" xfId="96" applyNumberFormat="1" applyFont="1" applyFill="1" applyBorder="1" applyAlignment="1">
      <alignment horizontal="center" vertical="center" wrapText="1"/>
    </xf>
    <xf numFmtId="164" fontId="75" fillId="2" borderId="0" xfId="299" applyNumberFormat="1" applyFont="1" applyFill="1"/>
    <xf numFmtId="0" fontId="73" fillId="2" borderId="1" xfId="96" applyFont="1" applyFill="1" applyBorder="1" applyAlignment="1">
      <alignment horizontal="center" vertical="center" wrapText="1"/>
    </xf>
    <xf numFmtId="0" fontId="93" fillId="2" borderId="1" xfId="96" applyFont="1" applyFill="1" applyBorder="1" applyAlignment="1">
      <alignment horizontal="center" vertical="center" wrapText="1"/>
    </xf>
    <xf numFmtId="169" fontId="73" fillId="2" borderId="1" xfId="96" applyNumberFormat="1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left" vertical="center" wrapText="1"/>
    </xf>
    <xf numFmtId="0" fontId="75" fillId="2" borderId="1" xfId="299" applyFont="1" applyFill="1" applyBorder="1" applyAlignment="1">
      <alignment horizontal="center"/>
    </xf>
    <xf numFmtId="0" fontId="75" fillId="2" borderId="1" xfId="299" applyFont="1" applyFill="1" applyBorder="1"/>
    <xf numFmtId="167" fontId="75" fillId="2" borderId="1" xfId="299" applyNumberFormat="1" applyFont="1" applyFill="1" applyBorder="1"/>
    <xf numFmtId="0" fontId="73" fillId="0" borderId="1" xfId="299" applyFont="1" applyBorder="1"/>
    <xf numFmtId="0" fontId="75" fillId="0" borderId="1" xfId="299" applyFont="1" applyBorder="1" applyAlignment="1">
      <alignment horizontal="center"/>
    </xf>
    <xf numFmtId="0" fontId="73" fillId="0" borderId="0" xfId="299" applyFont="1"/>
    <xf numFmtId="0" fontId="74" fillId="2" borderId="1" xfId="299" applyFont="1" applyFill="1" applyBorder="1" applyAlignment="1">
      <alignment vertical="center" wrapText="1"/>
    </xf>
    <xf numFmtId="167" fontId="90" fillId="0" borderId="1" xfId="300" applyNumberFormat="1" applyFont="1" applyBorder="1" applyAlignment="1">
      <alignment vertical="center"/>
    </xf>
    <xf numFmtId="167" fontId="74" fillId="0" borderId="1" xfId="223" applyNumberFormat="1" applyFont="1" applyBorder="1" applyAlignment="1">
      <alignment vertical="center"/>
    </xf>
    <xf numFmtId="0" fontId="75" fillId="0" borderId="0" xfId="299" applyFont="1"/>
    <xf numFmtId="0" fontId="87" fillId="2" borderId="1" xfId="299" applyFont="1" applyFill="1" applyBorder="1" applyAlignment="1">
      <alignment vertical="center" wrapText="1"/>
    </xf>
    <xf numFmtId="167" fontId="89" fillId="0" borderId="1" xfId="300" applyNumberFormat="1" applyFont="1" applyBorder="1" applyAlignment="1">
      <alignment vertical="center"/>
    </xf>
    <xf numFmtId="167" fontId="87" fillId="0" borderId="1" xfId="223" applyNumberFormat="1" applyFont="1" applyBorder="1" applyAlignment="1">
      <alignment vertical="center"/>
    </xf>
    <xf numFmtId="0" fontId="75" fillId="2" borderId="0" xfId="253" applyFont="1" applyFill="1" applyAlignment="1">
      <alignment vertical="top"/>
    </xf>
    <xf numFmtId="0" fontId="75" fillId="2" borderId="0" xfId="253" applyFont="1" applyFill="1"/>
    <xf numFmtId="0" fontId="75" fillId="2" borderId="0" xfId="253" applyFont="1" applyFill="1" applyAlignment="1">
      <alignment horizontal="right" wrapText="1"/>
    </xf>
    <xf numFmtId="0" fontId="17" fillId="2" borderId="0" xfId="299" applyFont="1" applyFill="1" applyAlignment="1">
      <alignment vertical="center" wrapText="1"/>
    </xf>
    <xf numFmtId="0" fontId="75" fillId="2" borderId="0" xfId="253" applyFont="1" applyFill="1" applyAlignment="1">
      <alignment horizontal="right"/>
    </xf>
    <xf numFmtId="169" fontId="94" fillId="2" borderId="1" xfId="96" applyNumberFormat="1" applyFont="1" applyFill="1" applyBorder="1" applyAlignment="1">
      <alignment horizontal="center" vertical="center" wrapText="1"/>
    </xf>
    <xf numFmtId="169" fontId="95" fillId="2" borderId="27" xfId="96" applyNumberFormat="1" applyFont="1" applyFill="1" applyBorder="1" applyAlignment="1">
      <alignment horizontal="center" vertical="center" wrapText="1"/>
    </xf>
    <xf numFmtId="0" fontId="93" fillId="2" borderId="1" xfId="253" applyFont="1" applyFill="1" applyBorder="1" applyAlignment="1">
      <alignment horizontal="center" vertical="center" wrapText="1"/>
    </xf>
    <xf numFmtId="0" fontId="87" fillId="2" borderId="1" xfId="253" applyFont="1" applyFill="1" applyBorder="1" applyAlignment="1">
      <alignment horizontal="center" vertical="center" wrapText="1"/>
    </xf>
    <xf numFmtId="169" fontId="95" fillId="2" borderId="1" xfId="96" applyNumberFormat="1" applyFont="1" applyFill="1" applyBorder="1" applyAlignment="1">
      <alignment horizontal="center" vertical="center" wrapText="1"/>
    </xf>
    <xf numFmtId="166" fontId="74" fillId="2" borderId="1" xfId="6" applyNumberFormat="1" applyFont="1" applyFill="1" applyBorder="1" applyAlignment="1">
      <alignment horizontal="center" vertical="center"/>
    </xf>
    <xf numFmtId="0" fontId="17" fillId="2" borderId="5" xfId="96" applyFont="1" applyFill="1" applyBorder="1" applyAlignment="1">
      <alignment horizontal="left" vertical="center" wrapText="1"/>
    </xf>
    <xf numFmtId="167" fontId="17" fillId="2" borderId="1" xfId="223" applyNumberFormat="1" applyFont="1" applyFill="1" applyBorder="1" applyAlignment="1">
      <alignment vertical="center"/>
    </xf>
    <xf numFmtId="167" fontId="73" fillId="2" borderId="1" xfId="223" applyNumberFormat="1" applyFont="1" applyFill="1" applyBorder="1" applyAlignment="1">
      <alignment vertical="center"/>
    </xf>
    <xf numFmtId="0" fontId="74" fillId="2" borderId="1" xfId="96" applyFont="1" applyFill="1" applyBorder="1" applyAlignment="1">
      <alignment horizontal="center" vertical="center" wrapText="1"/>
    </xf>
    <xf numFmtId="0" fontId="75" fillId="2" borderId="0" xfId="1654" applyFont="1" applyFill="1" applyAlignment="1">
      <alignment vertical="top"/>
    </xf>
    <xf numFmtId="0" fontId="75" fillId="2" borderId="0" xfId="1654" applyFont="1" applyFill="1" applyAlignment="1">
      <alignment horizontal="center" vertical="top"/>
    </xf>
    <xf numFmtId="0" fontId="75" fillId="2" borderId="0" xfId="1654" applyFont="1" applyFill="1"/>
    <xf numFmtId="0" fontId="75" fillId="2" borderId="0" xfId="1654" applyFont="1" applyFill="1" applyAlignment="1">
      <alignment horizontal="center"/>
    </xf>
    <xf numFmtId="0" fontId="14" fillId="2" borderId="0" xfId="1654" applyFont="1" applyFill="1" applyAlignment="1">
      <alignment horizontal="center" wrapText="1"/>
    </xf>
    <xf numFmtId="0" fontId="75" fillId="2" borderId="0" xfId="2029" applyFont="1" applyFill="1" applyAlignment="1">
      <alignment horizontal="right"/>
    </xf>
    <xf numFmtId="0" fontId="75" fillId="2" borderId="1" xfId="299" applyFont="1" applyFill="1" applyBorder="1" applyAlignment="1">
      <alignment horizontal="center" vertical="center" wrapText="1"/>
    </xf>
    <xf numFmtId="0" fontId="14" fillId="2" borderId="1" xfId="1655" applyFont="1" applyFill="1" applyBorder="1" applyAlignment="1">
      <alignment horizontal="center" vertical="center" wrapText="1"/>
    </xf>
    <xf numFmtId="0" fontId="14" fillId="2" borderId="27" xfId="299" applyFont="1" applyFill="1" applyBorder="1" applyAlignment="1">
      <alignment horizontal="center" vertical="center" wrapText="1"/>
    </xf>
    <xf numFmtId="0" fontId="75" fillId="2" borderId="0" xfId="299" applyFont="1" applyFill="1" applyAlignment="1">
      <alignment vertical="center"/>
    </xf>
    <xf numFmtId="0" fontId="75" fillId="2" borderId="1" xfId="1655" applyFont="1" applyFill="1" applyBorder="1" applyAlignment="1">
      <alignment horizontal="center" vertical="center" wrapText="1"/>
    </xf>
    <xf numFmtId="0" fontId="17" fillId="2" borderId="1" xfId="299" applyFont="1" applyFill="1" applyBorder="1" applyAlignment="1">
      <alignment horizontal="left" vertical="center" wrapText="1"/>
    </xf>
    <xf numFmtId="170" fontId="14" fillId="2" borderId="1" xfId="299" applyNumberFormat="1" applyFont="1" applyFill="1" applyBorder="1" applyAlignment="1">
      <alignment horizontal="center" vertical="center" wrapText="1"/>
    </xf>
    <xf numFmtId="0" fontId="73" fillId="2" borderId="1" xfId="299" applyFont="1" applyFill="1" applyBorder="1" applyAlignment="1">
      <alignment horizontal="left" vertical="top" wrapText="1"/>
    </xf>
    <xf numFmtId="0" fontId="75" fillId="2" borderId="1" xfId="299" applyFont="1" applyFill="1" applyBorder="1" applyAlignment="1">
      <alignment horizontal="center" vertical="center"/>
    </xf>
    <xf numFmtId="0" fontId="14" fillId="2" borderId="1" xfId="299" applyFont="1" applyFill="1" applyBorder="1" applyAlignment="1">
      <alignment horizontal="left" vertical="center" wrapText="1"/>
    </xf>
    <xf numFmtId="170" fontId="14" fillId="2" borderId="1" xfId="300" applyNumberFormat="1" applyFont="1" applyFill="1" applyBorder="1" applyAlignment="1">
      <alignment horizontal="center" vertical="center" wrapText="1"/>
    </xf>
    <xf numFmtId="0" fontId="14" fillId="2" borderId="1" xfId="299" applyFont="1" applyFill="1" applyBorder="1" applyAlignment="1">
      <alignment vertical="center"/>
    </xf>
    <xf numFmtId="170" fontId="17" fillId="2" borderId="1" xfId="223" applyNumberFormat="1" applyFont="1" applyFill="1" applyBorder="1" applyAlignment="1">
      <alignment horizontal="right" vertical="center" wrapText="1"/>
    </xf>
    <xf numFmtId="0" fontId="14" fillId="2" borderId="1" xfId="299" applyFont="1" applyFill="1" applyBorder="1" applyAlignment="1">
      <alignment vertical="center" wrapText="1"/>
    </xf>
    <xf numFmtId="0" fontId="92" fillId="2" borderId="0" xfId="299" applyFont="1" applyFill="1"/>
    <xf numFmtId="0" fontId="75" fillId="2" borderId="1" xfId="299" applyFont="1" applyFill="1" applyBorder="1" applyAlignment="1">
      <alignment horizontal="left" vertical="center" wrapText="1"/>
    </xf>
    <xf numFmtId="164" fontId="75" fillId="2" borderId="1" xfId="299" applyNumberFormat="1" applyFont="1" applyFill="1" applyBorder="1" applyAlignment="1">
      <alignment vertical="center"/>
    </xf>
    <xf numFmtId="170" fontId="17" fillId="2" borderId="1" xfId="223" applyNumberFormat="1" applyFont="1" applyFill="1" applyBorder="1" applyAlignment="1">
      <alignment horizontal="center" vertical="center" wrapText="1"/>
    </xf>
    <xf numFmtId="0" fontId="14" fillId="2" borderId="27" xfId="299" applyFont="1" applyFill="1" applyBorder="1" applyAlignment="1">
      <alignment horizontal="center"/>
    </xf>
    <xf numFmtId="0" fontId="14" fillId="2" borderId="1" xfId="299" applyFont="1" applyFill="1" applyBorder="1" applyAlignment="1">
      <alignment horizontal="center" vertical="center"/>
    </xf>
    <xf numFmtId="0" fontId="14" fillId="2" borderId="5" xfId="299" applyFont="1" applyFill="1" applyBorder="1" applyAlignment="1">
      <alignment vertical="center" wrapText="1"/>
    </xf>
    <xf numFmtId="167" fontId="14" fillId="2" borderId="1" xfId="299" applyNumberFormat="1" applyFont="1" applyFill="1" applyBorder="1" applyAlignment="1">
      <alignment vertical="center"/>
    </xf>
    <xf numFmtId="0" fontId="75" fillId="2" borderId="45" xfId="1657" applyFont="1" applyFill="1" applyBorder="1" applyAlignment="1">
      <alignment horizontal="left" vertical="top" wrapText="1"/>
    </xf>
    <xf numFmtId="167" fontId="89" fillId="2" borderId="1" xfId="299" applyNumberFormat="1" applyFont="1" applyFill="1" applyBorder="1" applyAlignment="1">
      <alignment horizontal="center" vertical="center"/>
    </xf>
    <xf numFmtId="170" fontId="73" fillId="2" borderId="1" xfId="299" applyNumberFormat="1" applyFont="1" applyFill="1" applyBorder="1" applyAlignment="1">
      <alignment horizontal="center" vertical="center"/>
    </xf>
    <xf numFmtId="0" fontId="14" fillId="2" borderId="1" xfId="299" applyFont="1" applyFill="1" applyBorder="1" applyAlignment="1">
      <alignment horizontal="center" vertical="top"/>
    </xf>
    <xf numFmtId="49" fontId="14" fillId="2" borderId="27" xfId="299" applyNumberFormat="1" applyFont="1" applyFill="1" applyBorder="1" applyAlignment="1"/>
    <xf numFmtId="49" fontId="14" fillId="2" borderId="2" xfId="299" applyNumberFormat="1" applyFont="1" applyFill="1" applyBorder="1" applyAlignment="1"/>
    <xf numFmtId="49" fontId="14" fillId="2" borderId="3" xfId="299" applyNumberFormat="1" applyFont="1" applyFill="1" applyBorder="1" applyAlignment="1"/>
    <xf numFmtId="0" fontId="75" fillId="2" borderId="27" xfId="299" applyFont="1" applyFill="1" applyBorder="1" applyAlignment="1"/>
    <xf numFmtId="0" fontId="75" fillId="2" borderId="2" xfId="299" applyFont="1" applyFill="1" applyBorder="1" applyAlignment="1"/>
    <xf numFmtId="0" fontId="75" fillId="2" borderId="3" xfId="299" applyFont="1" applyFill="1" applyBorder="1" applyAlignment="1"/>
    <xf numFmtId="0" fontId="75" fillId="2" borderId="3" xfId="299" applyFont="1" applyFill="1" applyBorder="1" applyAlignment="1">
      <alignment horizontal="left" vertical="center" wrapText="1"/>
    </xf>
    <xf numFmtId="0" fontId="14" fillId="2" borderId="1" xfId="299" applyFont="1" applyFill="1" applyBorder="1" applyAlignment="1">
      <alignment horizontal="center"/>
    </xf>
    <xf numFmtId="0" fontId="87" fillId="2" borderId="1" xfId="165" applyFont="1" applyFill="1" applyBorder="1" applyAlignment="1">
      <alignment horizontal="left" vertical="top" wrapText="1"/>
    </xf>
    <xf numFmtId="170" fontId="17" fillId="2" borderId="1" xfId="7" applyNumberFormat="1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left" vertical="center" wrapText="1"/>
    </xf>
    <xf numFmtId="170" fontId="17" fillId="2" borderId="1" xfId="7" applyNumberFormat="1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vertical="top" wrapText="1"/>
    </xf>
    <xf numFmtId="0" fontId="73" fillId="2" borderId="45" xfId="0" applyFont="1" applyFill="1" applyBorder="1" applyAlignment="1">
      <alignment horizontal="center" vertical="top" wrapText="1"/>
    </xf>
    <xf numFmtId="168" fontId="73" fillId="2" borderId="1" xfId="0" applyNumberFormat="1" applyFont="1" applyFill="1" applyBorder="1" applyAlignment="1">
      <alignment horizontal="center" vertical="center" wrapText="1"/>
    </xf>
    <xf numFmtId="0" fontId="17" fillId="2" borderId="46" xfId="0" applyFont="1" applyFill="1" applyBorder="1" applyAlignment="1">
      <alignment vertical="top" wrapText="1"/>
    </xf>
    <xf numFmtId="0" fontId="17" fillId="2" borderId="45" xfId="0" applyFont="1" applyFill="1" applyBorder="1" applyAlignment="1">
      <alignment vertical="top" wrapText="1"/>
    </xf>
    <xf numFmtId="166" fontId="17" fillId="2" borderId="1" xfId="0" applyNumberFormat="1" applyFont="1" applyFill="1" applyBorder="1" applyAlignment="1">
      <alignment horizontal="left" vertical="top" wrapText="1"/>
    </xf>
    <xf numFmtId="166" fontId="73" fillId="2" borderId="0" xfId="0" applyNumberFormat="1" applyFont="1" applyFill="1" applyAlignment="1">
      <alignment horizontal="left" vertical="top" wrapText="1"/>
    </xf>
    <xf numFmtId="0" fontId="87" fillId="2" borderId="1" xfId="165" applyFont="1" applyFill="1" applyBorder="1">
      <alignment horizontal="left" vertical="top" wrapText="1"/>
    </xf>
    <xf numFmtId="170" fontId="17" fillId="2" borderId="1" xfId="7" applyNumberFormat="1" applyFont="1" applyFill="1" applyBorder="1" applyAlignment="1">
      <alignment horizontal="right" vertical="center" wrapText="1"/>
    </xf>
    <xf numFmtId="0" fontId="73" fillId="2" borderId="1" xfId="165" applyFont="1" applyFill="1" applyBorder="1" applyAlignment="1">
      <alignment horizontal="left" vertical="top" wrapText="1"/>
    </xf>
    <xf numFmtId="0" fontId="73" fillId="2" borderId="1" xfId="0" applyFont="1" applyFill="1" applyBorder="1" applyAlignment="1"/>
    <xf numFmtId="0" fontId="73" fillId="2" borderId="1" xfId="165" applyFont="1" applyFill="1" applyBorder="1" applyAlignment="1">
      <alignment horizontal="center" vertical="top"/>
    </xf>
    <xf numFmtId="39" fontId="73" fillId="2" borderId="0" xfId="0" applyNumberFormat="1" applyFont="1" applyFill="1" applyAlignment="1">
      <alignment horizontal="left" vertical="top" wrapText="1"/>
    </xf>
    <xf numFmtId="0" fontId="73" fillId="0" borderId="1" xfId="0" applyFont="1" applyBorder="1" applyAlignment="1">
      <alignment horizontal="center" vertical="top"/>
    </xf>
    <xf numFmtId="0" fontId="73" fillId="2" borderId="1" xfId="8" applyFont="1" applyFill="1" applyBorder="1" applyAlignment="1">
      <alignment horizontal="left" vertical="top" wrapText="1"/>
    </xf>
    <xf numFmtId="0" fontId="87" fillId="2" borderId="3" xfId="0" applyFont="1" applyFill="1" applyBorder="1" applyAlignment="1">
      <alignment horizontal="left" vertical="top" wrapText="1"/>
    </xf>
    <xf numFmtId="0" fontId="73" fillId="2" borderId="27" xfId="8" applyFont="1" applyFill="1" applyBorder="1" applyAlignment="1">
      <alignment horizontal="left" vertical="top" wrapText="1"/>
    </xf>
    <xf numFmtId="0" fontId="75" fillId="0" borderId="1" xfId="0" applyFont="1" applyBorder="1" applyAlignment="1">
      <alignment horizontal="left" vertical="top" wrapText="1"/>
    </xf>
    <xf numFmtId="0" fontId="87" fillId="0" borderId="5" xfId="0" applyFont="1" applyBorder="1" applyAlignment="1">
      <alignment horizontal="left" vertical="top" wrapText="1"/>
    </xf>
    <xf numFmtId="164" fontId="73" fillId="2" borderId="0" xfId="299" applyNumberFormat="1" applyFont="1" applyFill="1"/>
    <xf numFmtId="0" fontId="73" fillId="2" borderId="1" xfId="0" applyFont="1" applyFill="1" applyBorder="1" applyAlignment="1">
      <alignment horizontal="center" vertical="top" wrapText="1"/>
    </xf>
    <xf numFmtId="0" fontId="17" fillId="2" borderId="27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45" xfId="0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49" fontId="14" fillId="2" borderId="27" xfId="299" applyNumberFormat="1" applyFont="1" applyFill="1" applyBorder="1" applyAlignment="1">
      <alignment horizontal="center" vertical="top"/>
    </xf>
    <xf numFmtId="49" fontId="14" fillId="2" borderId="2" xfId="299" applyNumberFormat="1" applyFont="1" applyFill="1" applyBorder="1" applyAlignment="1">
      <alignment horizontal="center" vertical="top"/>
    </xf>
    <xf numFmtId="49" fontId="14" fillId="2" borderId="3" xfId="299" applyNumberFormat="1" applyFont="1" applyFill="1" applyBorder="1" applyAlignment="1">
      <alignment horizontal="center" vertical="top"/>
    </xf>
    <xf numFmtId="49" fontId="14" fillId="2" borderId="30" xfId="299" applyNumberFormat="1" applyFont="1" applyFill="1" applyBorder="1" applyAlignment="1">
      <alignment horizontal="center"/>
    </xf>
    <xf numFmtId="49" fontId="14" fillId="2" borderId="26" xfId="299" applyNumberFormat="1" applyFont="1" applyFill="1" applyBorder="1" applyAlignment="1">
      <alignment horizontal="center"/>
    </xf>
    <xf numFmtId="0" fontId="14" fillId="2" borderId="45" xfId="299" applyFont="1" applyFill="1" applyBorder="1" applyAlignment="1">
      <alignment horizontal="left" vertical="center" wrapText="1"/>
    </xf>
    <xf numFmtId="0" fontId="14" fillId="2" borderId="5" xfId="299" applyFont="1" applyFill="1" applyBorder="1" applyAlignment="1">
      <alignment horizontal="left" vertical="center" wrapText="1"/>
    </xf>
    <xf numFmtId="0" fontId="14" fillId="2" borderId="27" xfId="299" applyFont="1" applyFill="1" applyBorder="1" applyAlignment="1">
      <alignment horizontal="center" vertical="top"/>
    </xf>
    <xf numFmtId="0" fontId="14" fillId="2" borderId="2" xfId="299" applyFont="1" applyFill="1" applyBorder="1" applyAlignment="1">
      <alignment horizontal="center" vertical="top"/>
    </xf>
    <xf numFmtId="0" fontId="14" fillId="2" borderId="3" xfId="299" applyFont="1" applyFill="1" applyBorder="1" applyAlignment="1">
      <alignment horizontal="center" vertical="top"/>
    </xf>
    <xf numFmtId="0" fontId="75" fillId="2" borderId="27" xfId="299" applyFont="1" applyFill="1" applyBorder="1" applyAlignment="1">
      <alignment horizontal="center" vertical="top"/>
    </xf>
    <xf numFmtId="0" fontId="75" fillId="2" borderId="2" xfId="299" applyFont="1" applyFill="1" applyBorder="1" applyAlignment="1">
      <alignment horizontal="center" vertical="top"/>
    </xf>
    <xf numFmtId="0" fontId="75" fillId="2" borderId="3" xfId="299" applyFont="1" applyFill="1" applyBorder="1" applyAlignment="1">
      <alignment horizontal="center" vertical="top"/>
    </xf>
    <xf numFmtId="49" fontId="14" fillId="2" borderId="1" xfId="299" applyNumberFormat="1" applyFont="1" applyFill="1" applyBorder="1" applyAlignment="1">
      <alignment horizontal="center" vertical="top"/>
    </xf>
    <xf numFmtId="0" fontId="75" fillId="2" borderId="27" xfId="299" applyFont="1" applyFill="1" applyBorder="1" applyAlignment="1">
      <alignment horizontal="center"/>
    </xf>
    <xf numFmtId="0" fontId="75" fillId="2" borderId="2" xfId="299" applyFont="1" applyFill="1" applyBorder="1" applyAlignment="1">
      <alignment horizontal="center"/>
    </xf>
    <xf numFmtId="0" fontId="75" fillId="2" borderId="3" xfId="299" applyFont="1" applyFill="1" applyBorder="1" applyAlignment="1">
      <alignment horizontal="center"/>
    </xf>
    <xf numFmtId="0" fontId="75" fillId="2" borderId="1" xfId="299" applyFont="1" applyFill="1" applyBorder="1" applyAlignment="1">
      <alignment horizontal="center"/>
    </xf>
    <xf numFmtId="0" fontId="75" fillId="2" borderId="0" xfId="1654" applyFont="1" applyFill="1" applyAlignment="1">
      <alignment horizontal="right" vertical="top"/>
    </xf>
    <xf numFmtId="0" fontId="75" fillId="2" borderId="0" xfId="1654" applyFont="1" applyFill="1" applyAlignment="1">
      <alignment horizontal="right"/>
    </xf>
    <xf numFmtId="0" fontId="14" fillId="2" borderId="0" xfId="1654" applyFont="1" applyFill="1" applyAlignment="1">
      <alignment horizontal="center" vertical="center" wrapText="1"/>
    </xf>
    <xf numFmtId="0" fontId="14" fillId="2" borderId="1" xfId="1655" applyFont="1" applyFill="1" applyBorder="1" applyAlignment="1">
      <alignment horizontal="center" vertical="center" wrapText="1"/>
    </xf>
    <xf numFmtId="0" fontId="14" fillId="2" borderId="1" xfId="299" applyFont="1" applyFill="1" applyBorder="1"/>
    <xf numFmtId="0" fontId="73" fillId="0" borderId="2" xfId="299" applyFont="1" applyBorder="1" applyAlignment="1">
      <alignment horizontal="center"/>
    </xf>
    <xf numFmtId="0" fontId="73" fillId="0" borderId="3" xfId="299" applyFont="1" applyBorder="1" applyAlignment="1">
      <alignment horizontal="center"/>
    </xf>
    <xf numFmtId="170" fontId="73" fillId="2" borderId="0" xfId="96" applyNumberFormat="1" applyFont="1" applyFill="1" applyAlignment="1">
      <alignment horizontal="right" vertical="top" wrapText="1"/>
    </xf>
    <xf numFmtId="170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Border="1" applyAlignment="1">
      <alignment horizontal="center" vertical="center" wrapText="1"/>
    </xf>
    <xf numFmtId="0" fontId="75" fillId="2" borderId="0" xfId="1660" applyFont="1" applyFill="1" applyBorder="1" applyAlignment="1">
      <alignment vertical="center" wrapText="1"/>
    </xf>
    <xf numFmtId="0" fontId="75" fillId="2" borderId="6" xfId="2029" applyFont="1" applyFill="1" applyBorder="1" applyAlignment="1">
      <alignment horizontal="right"/>
    </xf>
    <xf numFmtId="49" fontId="17" fillId="2" borderId="4" xfId="96" applyNumberFormat="1" applyFont="1" applyFill="1" applyBorder="1" applyAlignment="1">
      <alignment horizontal="center" vertical="center" wrapText="1"/>
    </xf>
    <xf numFmtId="49" fontId="17" fillId="2" borderId="5" xfId="96" applyNumberFormat="1" applyFont="1" applyFill="1" applyBorder="1" applyAlignment="1">
      <alignment horizontal="center" vertical="center" wrapText="1"/>
    </xf>
    <xf numFmtId="0" fontId="17" fillId="2" borderId="27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169" fontId="17" fillId="2" borderId="27" xfId="96" applyNumberFormat="1" applyFont="1" applyFill="1" applyBorder="1" applyAlignment="1">
      <alignment horizontal="center" vertical="center" wrapText="1"/>
    </xf>
    <xf numFmtId="169" fontId="17" fillId="2" borderId="3" xfId="96" applyNumberFormat="1" applyFont="1" applyFill="1" applyBorder="1" applyAlignment="1">
      <alignment horizontal="center" vertical="center" wrapText="1"/>
    </xf>
    <xf numFmtId="169" fontId="73" fillId="2" borderId="4" xfId="96" applyNumberFormat="1" applyFont="1" applyFill="1" applyBorder="1" applyAlignment="1">
      <alignment horizontal="center" vertical="center" wrapText="1"/>
    </xf>
    <xf numFmtId="169" fontId="73" fillId="2" borderId="45" xfId="96" applyNumberFormat="1" applyFont="1" applyFill="1" applyBorder="1" applyAlignment="1">
      <alignment horizontal="center" vertical="center" wrapText="1"/>
    </xf>
    <xf numFmtId="169" fontId="73" fillId="2" borderId="5" xfId="96" applyNumberFormat="1" applyFont="1" applyFill="1" applyBorder="1" applyAlignment="1">
      <alignment horizontal="center" vertical="center" wrapText="1"/>
    </xf>
    <xf numFmtId="0" fontId="75" fillId="2" borderId="0" xfId="253" applyFont="1" applyFill="1" applyAlignment="1">
      <alignment horizontal="right" vertical="top" wrapText="1"/>
    </xf>
    <xf numFmtId="0" fontId="75" fillId="2" borderId="0" xfId="253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0" fontId="75" fillId="2" borderId="0" xfId="0" applyFont="1" applyFill="1" applyAlignment="1">
      <alignment horizontal="right" vertical="top"/>
    </xf>
    <xf numFmtId="0" fontId="75" fillId="2" borderId="0" xfId="0" applyFont="1" applyFill="1" applyAlignment="1">
      <alignment horizontal="right"/>
    </xf>
    <xf numFmtId="0" fontId="17" fillId="2" borderId="40" xfId="0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73" fillId="2" borderId="38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1" xfId="8" applyFont="1" applyFill="1" applyBorder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center" wrapText="1"/>
    </xf>
    <xf numFmtId="0" fontId="73" fillId="2" borderId="7" xfId="8" applyFont="1" applyFill="1" applyBorder="1" applyAlignment="1">
      <alignment horizontal="center" vertical="center" wrapText="1"/>
    </xf>
    <xf numFmtId="0" fontId="73" fillId="2" borderId="6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7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center" vertical="top" wrapText="1"/>
    </xf>
    <xf numFmtId="0" fontId="17" fillId="2" borderId="41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left" vertical="top" wrapText="1"/>
    </xf>
    <xf numFmtId="0" fontId="91" fillId="2" borderId="5" xfId="0" applyFont="1" applyFill="1" applyBorder="1" applyAlignment="1">
      <alignment wrapText="1"/>
    </xf>
    <xf numFmtId="0" fontId="75" fillId="2" borderId="27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0" fontId="75" fillId="2" borderId="3" xfId="0" applyFont="1" applyFill="1" applyBorder="1" applyAlignment="1">
      <alignment horizontal="center" vertical="top" wrapText="1"/>
    </xf>
    <xf numFmtId="0" fontId="75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left" vertical="top" wrapText="1"/>
    </xf>
    <xf numFmtId="0" fontId="91" fillId="2" borderId="1" xfId="0" applyFont="1" applyFill="1" applyBorder="1" applyAlignment="1">
      <alignment horizontal="left" vertical="top" wrapText="1"/>
    </xf>
    <xf numFmtId="0" fontId="87" fillId="2" borderId="32" xfId="0" applyFont="1" applyFill="1" applyBorder="1" applyAlignment="1">
      <alignment horizontal="left" vertical="top" wrapText="1"/>
    </xf>
    <xf numFmtId="0" fontId="87" fillId="2" borderId="29" xfId="0" applyFont="1" applyFill="1" applyBorder="1" applyAlignment="1">
      <alignment horizontal="left" vertical="top" wrapText="1"/>
    </xf>
    <xf numFmtId="0" fontId="90" fillId="2" borderId="0" xfId="0" applyFont="1" applyFill="1" applyBorder="1" applyAlignment="1">
      <alignment horizontal="right" vertical="top" wrapText="1"/>
    </xf>
    <xf numFmtId="0" fontId="17" fillId="2" borderId="37" xfId="0" applyFont="1" applyFill="1" applyBorder="1" applyAlignment="1">
      <alignment horizontal="left"/>
    </xf>
    <xf numFmtId="0" fontId="17" fillId="2" borderId="35" xfId="0" applyFont="1" applyFill="1" applyBorder="1" applyAlignment="1">
      <alignment horizontal="left"/>
    </xf>
    <xf numFmtId="0" fontId="17" fillId="2" borderId="36" xfId="0" applyFont="1" applyFill="1" applyBorder="1" applyAlignment="1">
      <alignment horizontal="left"/>
    </xf>
    <xf numFmtId="0" fontId="74" fillId="2" borderId="0" xfId="0" applyFont="1" applyFill="1" applyBorder="1" applyAlignment="1">
      <alignment horizontal="right" vertical="top" wrapText="1"/>
    </xf>
    <xf numFmtId="0" fontId="86" fillId="2" borderId="1" xfId="0" applyFont="1" applyFill="1" applyBorder="1" applyAlignment="1">
      <alignment horizontal="left" vertical="top" wrapText="1"/>
    </xf>
    <xf numFmtId="0" fontId="86" fillId="2" borderId="5" xfId="0" applyFont="1" applyFill="1" applyBorder="1" applyAlignment="1">
      <alignment wrapText="1"/>
    </xf>
    <xf numFmtId="0" fontId="75" fillId="2" borderId="40" xfId="1735" applyFont="1" applyFill="1" applyBorder="1" applyAlignment="1">
      <alignment horizontal="center" wrapText="1"/>
    </xf>
    <xf numFmtId="0" fontId="75" fillId="2" borderId="45" xfId="1735" applyFont="1" applyFill="1" applyBorder="1" applyAlignment="1">
      <alignment horizontal="center" wrapText="1"/>
    </xf>
    <xf numFmtId="0" fontId="75" fillId="2" borderId="29" xfId="1735" applyFont="1" applyFill="1" applyBorder="1" applyAlignment="1">
      <alignment horizontal="center" wrapText="1"/>
    </xf>
    <xf numFmtId="0" fontId="14" fillId="2" borderId="43" xfId="1735" applyFont="1" applyFill="1" applyBorder="1" applyAlignment="1">
      <alignment horizontal="left" wrapText="1"/>
    </xf>
    <xf numFmtId="0" fontId="75" fillId="2" borderId="0" xfId="1734" applyFont="1" applyFill="1" applyAlignment="1">
      <alignment horizontal="right" vertical="top"/>
    </xf>
    <xf numFmtId="0" fontId="75" fillId="2" borderId="0" xfId="1734" applyFont="1" applyFill="1" applyAlignment="1">
      <alignment horizontal="right"/>
    </xf>
    <xf numFmtId="0" fontId="14" fillId="2" borderId="0" xfId="1734" applyFont="1" applyFill="1" applyAlignment="1">
      <alignment horizontal="center" vertical="center" wrapText="1"/>
    </xf>
    <xf numFmtId="0" fontId="14" fillId="2" borderId="0" xfId="1734" applyFont="1" applyFill="1" applyBorder="1" applyAlignment="1">
      <alignment horizontal="center" vertical="center" wrapText="1"/>
    </xf>
    <xf numFmtId="0" fontId="75" fillId="2" borderId="43" xfId="1735" applyFont="1" applyFill="1" applyBorder="1" applyAlignment="1">
      <alignment horizontal="center" vertical="center" wrapText="1"/>
    </xf>
    <xf numFmtId="0" fontId="75" fillId="2" borderId="28" xfId="1735" applyFont="1" applyFill="1" applyBorder="1" applyAlignment="1">
      <alignment horizontal="center" vertical="center" wrapText="1"/>
    </xf>
    <xf numFmtId="0" fontId="75" fillId="2" borderId="31" xfId="1735" applyFont="1" applyFill="1" applyBorder="1" applyAlignment="1">
      <alignment horizontal="center" vertical="center" wrapText="1"/>
    </xf>
    <xf numFmtId="0" fontId="75" fillId="2" borderId="30" xfId="1735" applyFont="1" applyFill="1" applyBorder="1" applyAlignment="1">
      <alignment horizontal="center" vertical="center" wrapText="1"/>
    </xf>
    <xf numFmtId="0" fontId="75" fillId="2" borderId="7" xfId="1735" applyFont="1" applyFill="1" applyBorder="1" applyAlignment="1">
      <alignment horizontal="center" vertical="center" wrapText="1"/>
    </xf>
    <xf numFmtId="0" fontId="75" fillId="2" borderId="6" xfId="1735" applyFont="1" applyFill="1" applyBorder="1" applyAlignment="1">
      <alignment horizontal="center" vertical="center" wrapText="1"/>
    </xf>
    <xf numFmtId="0" fontId="75" fillId="2" borderId="26" xfId="1735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44" xfId="8" applyFont="1" applyFill="1" applyBorder="1" applyAlignment="1">
      <alignment horizontal="center" vertical="center" wrapText="1"/>
    </xf>
    <xf numFmtId="0" fontId="75" fillId="2" borderId="40" xfId="1735" applyFont="1" applyFill="1" applyBorder="1" applyAlignment="1">
      <alignment horizontal="left" vertical="center" wrapText="1"/>
    </xf>
    <xf numFmtId="0" fontId="75" fillId="2" borderId="45" xfId="1735" applyFont="1" applyFill="1" applyBorder="1" applyAlignment="1">
      <alignment horizontal="left" vertical="center" wrapText="1"/>
    </xf>
    <xf numFmtId="0" fontId="73" fillId="2" borderId="40" xfId="299" applyFont="1" applyFill="1" applyBorder="1" applyAlignment="1">
      <alignment horizontal="left" vertical="top" wrapText="1"/>
    </xf>
    <xf numFmtId="0" fontId="73" fillId="2" borderId="45" xfId="299" applyFont="1" applyFill="1" applyBorder="1" applyAlignment="1">
      <alignment horizontal="left" vertical="top" wrapText="1"/>
    </xf>
    <xf numFmtId="0" fontId="73" fillId="2" borderId="29" xfId="299" applyFont="1" applyFill="1" applyBorder="1" applyAlignment="1">
      <alignment horizontal="left" vertical="top" wrapText="1"/>
    </xf>
    <xf numFmtId="0" fontId="73" fillId="2" borderId="40" xfId="299" applyFont="1" applyFill="1" applyBorder="1" applyAlignment="1">
      <alignment horizontal="center" vertical="center" wrapText="1"/>
    </xf>
    <xf numFmtId="0" fontId="73" fillId="2" borderId="45" xfId="299" applyFont="1" applyFill="1" applyBorder="1" applyAlignment="1">
      <alignment horizontal="center" vertical="center" wrapText="1"/>
    </xf>
    <xf numFmtId="0" fontId="73" fillId="2" borderId="29" xfId="299" applyFont="1" applyFill="1" applyBorder="1" applyAlignment="1">
      <alignment horizontal="center" vertical="center" wrapText="1"/>
    </xf>
    <xf numFmtId="167" fontId="73" fillId="0" borderId="43" xfId="218" applyNumberFormat="1" applyFont="1" applyBorder="1" applyAlignment="1">
      <alignment vertical="center" wrapText="1"/>
    </xf>
    <xf numFmtId="0" fontId="73" fillId="2" borderId="43" xfId="0" applyFont="1" applyFill="1" applyBorder="1" applyAlignment="1">
      <alignment horizontal="left" vertical="center" wrapText="1"/>
    </xf>
    <xf numFmtId="0" fontId="73" fillId="2" borderId="43" xfId="0" applyFont="1" applyFill="1" applyBorder="1" applyAlignment="1">
      <alignment horizontal="center" vertical="center"/>
    </xf>
    <xf numFmtId="172" fontId="73" fillId="0" borderId="43" xfId="6" applyNumberFormat="1" applyFont="1" applyBorder="1" applyAlignment="1">
      <alignment horizontal="center" vertical="center"/>
    </xf>
    <xf numFmtId="170" fontId="73" fillId="0" borderId="43" xfId="0" applyNumberFormat="1" applyFont="1" applyFill="1" applyBorder="1" applyAlignment="1">
      <alignment horizontal="right" vertical="center" wrapText="1"/>
    </xf>
    <xf numFmtId="2" fontId="73" fillId="0" borderId="0" xfId="0" applyNumberFormat="1" applyFont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</cellXfs>
  <cellStyles count="2032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" xfId="29" builtinId="30" customBuiltin="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" xfId="33" builtinId="34" customBuiltin="1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" xfId="37" builtinId="38" customBuiltin="1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" xfId="41" builtinId="42" customBuiltin="1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" xfId="45" builtinId="46" customBuiltin="1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" xfId="49" builtinId="50" customBuiltin="1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" xfId="30" builtinId="31" customBuiltin="1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" xfId="34" builtinId="35" customBuiltin="1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" xfId="38" builtinId="39" customBuiltin="1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" xfId="42" builtinId="43" customBuiltin="1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" xfId="46" builtinId="47" customBuiltin="1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" xfId="50" builtinId="51" customBuiltin="1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" xfId="35" builtinId="36" customBuiltin="1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" xfId="39" builtinId="40" customBuiltin="1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" xfId="43" builtinId="44" customBuiltin="1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" xfId="47" builtinId="48" customBuiltin="1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" xfId="51" builtinId="52" customBuiltin="1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 2" xfId="86"/>
    <cellStyle name="Check Cell 2 2" xfId="134"/>
    <cellStyle name="Comma 10" xfId="217"/>
    <cellStyle name="Comma 11" xfId="2024"/>
    <cellStyle name="Comma 12" xfId="2026"/>
    <cellStyle name="Comma 13" xfId="2027"/>
    <cellStyle name="Comma 15" xfId="2021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2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9" xfId="2025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8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 2" xfId="68"/>
    <cellStyle name="Warning Text 2 2" xfId="159"/>
    <cellStyle name="Акцент1" xfId="28" builtinId="29" customBuiltin="1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" xfId="32" builtinId="33" customBuiltin="1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" xfId="36" builtinId="37" customBuiltin="1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" xfId="40" builtinId="41" customBuiltin="1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" xfId="44" builtinId="45" customBuiltin="1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" xfId="48" builtinId="49" customBuiltin="1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" xfId="19" builtinId="20" customBuiltin="1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" xfId="20" builtinId="21" customBuiltin="1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" xfId="21" builtinId="22" customBuiltin="1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" xfId="12" builtinId="16" customBuiltin="1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" xfId="13" builtinId="17" customBuiltin="1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" xfId="14" builtinId="18" customBuiltin="1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" xfId="15" builtinId="19" customBuiltin="1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" xfId="27" builtinId="25" customBuiltin="1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" xfId="23" builtinId="23" customBuiltin="1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" xfId="18" builtinId="28" customBuiltin="1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" xfId="0" builtinId="0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9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30"/>
    <cellStyle name="Плохой" xfId="17" builtinId="27" customBuiltin="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" xfId="26" builtinId="53" customBuiltin="1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" xfId="25" builtinId="10" customBuiltin="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" xfId="22" builtinId="24" customBuiltin="1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" xfId="24" builtinId="11" customBuiltin="1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" xfId="7" builtinId="3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31"/>
    <cellStyle name="Хороший" xfId="16" builtinId="26" customBuiltin="1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0"/>
  <sheetViews>
    <sheetView topLeftCell="A8" zoomScale="85" zoomScaleNormal="85" zoomScaleSheetLayoutView="100" workbookViewId="0">
      <selection activeCell="D13" sqref="D13"/>
    </sheetView>
  </sheetViews>
  <sheetFormatPr defaultColWidth="9.140625" defaultRowHeight="17.25"/>
  <cols>
    <col min="1" max="1" width="9.7109375" style="2" customWidth="1"/>
    <col min="2" max="2" width="24.7109375" style="2" customWidth="1"/>
    <col min="3" max="3" width="64.42578125" style="2" customWidth="1"/>
    <col min="4" max="4" width="26.85546875" style="2" customWidth="1"/>
    <col min="5" max="5" width="15.85546875" style="2" customWidth="1"/>
    <col min="6" max="6" width="15.7109375" style="2" customWidth="1"/>
    <col min="7" max="7" width="13.85546875" style="2" customWidth="1"/>
    <col min="8" max="9" width="12.28515625" style="2" customWidth="1"/>
    <col min="10" max="16384" width="9.140625" style="2"/>
  </cols>
  <sheetData>
    <row r="1" spans="1:5" ht="37.15" customHeight="1">
      <c r="C1" s="216" t="s">
        <v>34</v>
      </c>
      <c r="D1" s="216"/>
    </row>
    <row r="2" spans="1:5" ht="17.45" customHeight="1">
      <c r="C2" s="217" t="s">
        <v>57</v>
      </c>
      <c r="D2" s="217"/>
    </row>
    <row r="3" spans="1:5" ht="17.45" customHeight="1">
      <c r="C3" s="217" t="s">
        <v>2</v>
      </c>
      <c r="D3" s="217"/>
    </row>
    <row r="6" spans="1:5" ht="75.95" customHeight="1">
      <c r="A6" s="218" t="s">
        <v>111</v>
      </c>
      <c r="B6" s="218"/>
      <c r="C6" s="218"/>
      <c r="D6" s="218"/>
    </row>
    <row r="7" spans="1:5">
      <c r="A7" s="90"/>
      <c r="B7" s="90"/>
      <c r="C7" s="90"/>
      <c r="D7" s="90"/>
    </row>
    <row r="9" spans="1:5">
      <c r="D9" s="89" t="s">
        <v>12</v>
      </c>
    </row>
    <row r="10" spans="1:5" s="15" customFormat="1" ht="103.5">
      <c r="A10" s="219" t="s">
        <v>5</v>
      </c>
      <c r="B10" s="220"/>
      <c r="C10" s="221" t="s">
        <v>112</v>
      </c>
      <c r="D10" s="186" t="s">
        <v>48</v>
      </c>
    </row>
    <row r="11" spans="1:5" s="15" customFormat="1" ht="44.45" customHeight="1">
      <c r="A11" s="186" t="s">
        <v>29</v>
      </c>
      <c r="B11" s="187" t="s">
        <v>7</v>
      </c>
      <c r="C11" s="222"/>
      <c r="D11" s="188" t="s">
        <v>6</v>
      </c>
    </row>
    <row r="12" spans="1:5" s="15" customFormat="1" ht="34.9" customHeight="1">
      <c r="A12" s="189" t="s">
        <v>113</v>
      </c>
      <c r="B12" s="190"/>
      <c r="C12" s="91" t="s">
        <v>11</v>
      </c>
      <c r="D12" s="183">
        <f>+D14</f>
        <v>0</v>
      </c>
    </row>
    <row r="13" spans="1:5" s="15" customFormat="1" ht="18" customHeight="1">
      <c r="A13" s="189"/>
      <c r="B13" s="190"/>
      <c r="C13" s="3" t="s">
        <v>21</v>
      </c>
      <c r="D13" s="191"/>
    </row>
    <row r="14" spans="1:5" s="15" customFormat="1" ht="34.5">
      <c r="A14" s="192"/>
      <c r="B14" s="193"/>
      <c r="C14" s="91" t="s">
        <v>32</v>
      </c>
      <c r="D14" s="185">
        <f>+D16+D29</f>
        <v>0</v>
      </c>
    </row>
    <row r="15" spans="1:5" s="15" customFormat="1">
      <c r="A15" s="210">
        <v>1146</v>
      </c>
      <c r="B15" s="212"/>
      <c r="C15" s="42" t="s">
        <v>114</v>
      </c>
      <c r="D15" s="194"/>
    </row>
    <row r="16" spans="1:5" s="15" customFormat="1" ht="19.899999999999999" customHeight="1">
      <c r="A16" s="211"/>
      <c r="B16" s="213"/>
      <c r="C16" s="184" t="s">
        <v>123</v>
      </c>
      <c r="D16" s="185">
        <f>+D23</f>
        <v>11898</v>
      </c>
      <c r="E16" s="195"/>
    </row>
    <row r="17" spans="1:5" s="15" customFormat="1">
      <c r="A17" s="211"/>
      <c r="B17" s="213"/>
      <c r="C17" s="196" t="s">
        <v>115</v>
      </c>
      <c r="D17" s="197"/>
    </row>
    <row r="18" spans="1:5" s="15" customFormat="1">
      <c r="A18" s="211"/>
      <c r="B18" s="213"/>
      <c r="C18" s="198" t="s">
        <v>124</v>
      </c>
      <c r="D18" s="197"/>
    </row>
    <row r="19" spans="1:5" s="15" customFormat="1">
      <c r="A19" s="211"/>
      <c r="B19" s="213"/>
      <c r="C19" s="196" t="s">
        <v>116</v>
      </c>
      <c r="D19" s="197"/>
    </row>
    <row r="20" spans="1:5" s="15" customFormat="1" ht="86.25">
      <c r="A20" s="211"/>
      <c r="B20" s="213"/>
      <c r="C20" s="198" t="s">
        <v>125</v>
      </c>
      <c r="D20" s="197"/>
    </row>
    <row r="21" spans="1:5" s="15" customFormat="1" ht="24" customHeight="1">
      <c r="A21" s="211"/>
      <c r="B21" s="199"/>
      <c r="C21" s="200" t="s">
        <v>117</v>
      </c>
      <c r="D21" s="197"/>
    </row>
    <row r="22" spans="1:5" s="15" customFormat="1">
      <c r="A22" s="211"/>
      <c r="B22" s="214">
        <v>12018</v>
      </c>
      <c r="C22" s="196" t="s">
        <v>118</v>
      </c>
      <c r="D22" s="197"/>
    </row>
    <row r="23" spans="1:5" s="15" customFormat="1">
      <c r="A23" s="211"/>
      <c r="B23" s="214"/>
      <c r="C23" s="184" t="s">
        <v>109</v>
      </c>
      <c r="D23" s="197">
        <f>+'Հավելված N 2'!G23</f>
        <v>11898</v>
      </c>
      <c r="E23" s="201"/>
    </row>
    <row r="24" spans="1:5" s="15" customFormat="1">
      <c r="A24" s="211"/>
      <c r="B24" s="214"/>
      <c r="C24" s="196" t="s">
        <v>119</v>
      </c>
      <c r="D24" s="199"/>
    </row>
    <row r="25" spans="1:5" s="15" customFormat="1" ht="51.75">
      <c r="A25" s="211"/>
      <c r="B25" s="214"/>
      <c r="C25" s="198" t="s">
        <v>130</v>
      </c>
      <c r="D25" s="199"/>
    </row>
    <row r="26" spans="1:5" s="15" customFormat="1">
      <c r="A26" s="211"/>
      <c r="B26" s="214"/>
      <c r="C26" s="196" t="s">
        <v>120</v>
      </c>
      <c r="D26" s="199"/>
    </row>
    <row r="27" spans="1:5" s="15" customFormat="1">
      <c r="A27" s="211"/>
      <c r="B27" s="214"/>
      <c r="C27" s="198" t="s">
        <v>126</v>
      </c>
      <c r="D27" s="199"/>
    </row>
    <row r="28" spans="1:5" s="15" customFormat="1">
      <c r="A28" s="210">
        <v>1183</v>
      </c>
      <c r="B28" s="212"/>
      <c r="C28" s="204" t="s">
        <v>114</v>
      </c>
      <c r="D28" s="194"/>
    </row>
    <row r="29" spans="1:5" s="15" customFormat="1">
      <c r="A29" s="211"/>
      <c r="B29" s="213"/>
      <c r="C29" s="184" t="s">
        <v>42</v>
      </c>
      <c r="D29" s="185">
        <f>+D36</f>
        <v>-11898</v>
      </c>
      <c r="E29" s="195"/>
    </row>
    <row r="30" spans="1:5" s="15" customFormat="1">
      <c r="A30" s="211"/>
      <c r="B30" s="213"/>
      <c r="C30" s="42" t="s">
        <v>115</v>
      </c>
      <c r="D30" s="197"/>
    </row>
    <row r="31" spans="1:5" s="15" customFormat="1" ht="86.25">
      <c r="A31" s="211"/>
      <c r="B31" s="213"/>
      <c r="C31" s="203" t="s">
        <v>127</v>
      </c>
      <c r="D31" s="197"/>
    </row>
    <row r="32" spans="1:5" s="15" customFormat="1">
      <c r="A32" s="211"/>
      <c r="B32" s="213"/>
      <c r="C32" s="42" t="s">
        <v>116</v>
      </c>
      <c r="D32" s="197"/>
    </row>
    <row r="33" spans="1:5" s="15" customFormat="1">
      <c r="A33" s="211"/>
      <c r="B33" s="213"/>
      <c r="C33" s="205" t="s">
        <v>128</v>
      </c>
      <c r="D33" s="197"/>
    </row>
    <row r="34" spans="1:5" s="15" customFormat="1" ht="24" customHeight="1">
      <c r="A34" s="211"/>
      <c r="B34" s="199"/>
      <c r="C34" s="202" t="s">
        <v>121</v>
      </c>
      <c r="D34" s="197"/>
    </row>
    <row r="35" spans="1:5" s="15" customFormat="1">
      <c r="A35" s="211"/>
      <c r="B35" s="214">
        <v>32012</v>
      </c>
      <c r="C35" s="42" t="s">
        <v>118</v>
      </c>
      <c r="D35" s="197"/>
    </row>
    <row r="36" spans="1:5" s="15" customFormat="1" ht="34.5">
      <c r="A36" s="211"/>
      <c r="B36" s="214"/>
      <c r="C36" s="91" t="s">
        <v>51</v>
      </c>
      <c r="D36" s="197">
        <f>+'Հավելված N 2'!G40</f>
        <v>-11898</v>
      </c>
      <c r="E36" s="201"/>
    </row>
    <row r="37" spans="1:5" s="15" customFormat="1">
      <c r="A37" s="211"/>
      <c r="B37" s="214"/>
      <c r="C37" s="42" t="s">
        <v>119</v>
      </c>
      <c r="D37" s="199"/>
    </row>
    <row r="38" spans="1:5" s="15" customFormat="1" ht="34.5">
      <c r="A38" s="211"/>
      <c r="B38" s="214"/>
      <c r="C38" s="203" t="s">
        <v>129</v>
      </c>
      <c r="D38" s="199"/>
    </row>
    <row r="39" spans="1:5" s="15" customFormat="1">
      <c r="A39" s="211"/>
      <c r="B39" s="214"/>
      <c r="C39" s="42" t="s">
        <v>120</v>
      </c>
      <c r="D39" s="199"/>
    </row>
    <row r="40" spans="1:5" s="15" customFormat="1" ht="51.75">
      <c r="A40" s="215"/>
      <c r="B40" s="214"/>
      <c r="C40" s="203" t="s">
        <v>122</v>
      </c>
      <c r="D40" s="199"/>
    </row>
  </sheetData>
  <mergeCells count="12">
    <mergeCell ref="C1:D1"/>
    <mergeCell ref="C2:D2"/>
    <mergeCell ref="C3:D3"/>
    <mergeCell ref="A6:D6"/>
    <mergeCell ref="A10:B10"/>
    <mergeCell ref="C10:C11"/>
    <mergeCell ref="A15:A27"/>
    <mergeCell ref="B15:B20"/>
    <mergeCell ref="B22:B27"/>
    <mergeCell ref="A28:A40"/>
    <mergeCell ref="B28:B33"/>
    <mergeCell ref="B35:B40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8"/>
  <sheetViews>
    <sheetView tabSelected="1" topLeftCell="A13" zoomScale="70" zoomScaleNormal="70" workbookViewId="0">
      <selection activeCell="G11" sqref="G11"/>
    </sheetView>
  </sheetViews>
  <sheetFormatPr defaultColWidth="9.140625" defaultRowHeight="17.25"/>
  <cols>
    <col min="1" max="3" width="8.7109375" style="61" customWidth="1"/>
    <col min="4" max="5" width="14.7109375" style="61" customWidth="1"/>
    <col min="6" max="6" width="62.140625" style="61" customWidth="1"/>
    <col min="7" max="7" width="33" style="61" customWidth="1"/>
    <col min="8" max="16384" width="9.140625" style="61"/>
  </cols>
  <sheetData>
    <row r="1" spans="1:8" s="60" customFormat="1" ht="26.45" customHeight="1">
      <c r="A1" s="142"/>
      <c r="B1" s="142"/>
      <c r="C1" s="142"/>
      <c r="D1" s="142"/>
      <c r="E1" s="142"/>
      <c r="F1" s="241" t="s">
        <v>63</v>
      </c>
      <c r="G1" s="241"/>
      <c r="H1" s="143"/>
    </row>
    <row r="2" spans="1:8">
      <c r="A2" s="144"/>
      <c r="B2" s="144"/>
      <c r="C2" s="144"/>
      <c r="D2" s="144"/>
      <c r="E2" s="144"/>
      <c r="F2" s="242" t="s">
        <v>57</v>
      </c>
      <c r="G2" s="242"/>
      <c r="H2" s="145"/>
    </row>
    <row r="3" spans="1:8">
      <c r="A3" s="144"/>
      <c r="B3" s="144"/>
      <c r="C3" s="144"/>
      <c r="D3" s="144"/>
      <c r="E3" s="144"/>
      <c r="F3" s="242" t="s">
        <v>2</v>
      </c>
      <c r="G3" s="242"/>
      <c r="H3" s="145"/>
    </row>
    <row r="4" spans="1:8">
      <c r="A4" s="144"/>
      <c r="B4" s="144"/>
      <c r="C4" s="144"/>
      <c r="D4" s="144"/>
      <c r="E4" s="144"/>
      <c r="F4" s="144"/>
      <c r="G4" s="144"/>
    </row>
    <row r="5" spans="1:8">
      <c r="A5" s="144"/>
      <c r="B5" s="144"/>
      <c r="C5" s="144"/>
      <c r="D5" s="144"/>
      <c r="E5" s="144"/>
      <c r="F5" s="144"/>
      <c r="G5" s="144"/>
    </row>
    <row r="6" spans="1:8" ht="45" customHeight="1">
      <c r="A6" s="243" t="s">
        <v>142</v>
      </c>
      <c r="B6" s="243"/>
      <c r="C6" s="243"/>
      <c r="D6" s="243"/>
      <c r="E6" s="243"/>
      <c r="F6" s="243"/>
      <c r="G6" s="243"/>
    </row>
    <row r="7" spans="1:8" ht="45" customHeight="1">
      <c r="A7" s="146"/>
      <c r="B7" s="146"/>
      <c r="C7" s="146"/>
      <c r="D7" s="146"/>
      <c r="E7" s="146"/>
      <c r="F7" s="146"/>
      <c r="G7" s="147" t="s">
        <v>12</v>
      </c>
    </row>
    <row r="8" spans="1:8" ht="86.85" customHeight="1">
      <c r="A8" s="244" t="s">
        <v>13</v>
      </c>
      <c r="B8" s="244"/>
      <c r="C8" s="244"/>
      <c r="D8" s="244" t="s">
        <v>5</v>
      </c>
      <c r="E8" s="244"/>
      <c r="F8" s="244" t="s">
        <v>8</v>
      </c>
      <c r="G8" s="148" t="s">
        <v>48</v>
      </c>
    </row>
    <row r="9" spans="1:8" s="151" customFormat="1" ht="43.15" customHeight="1">
      <c r="A9" s="149" t="s">
        <v>49</v>
      </c>
      <c r="B9" s="149" t="s">
        <v>50</v>
      </c>
      <c r="C9" s="149" t="s">
        <v>104</v>
      </c>
      <c r="D9" s="149" t="s">
        <v>29</v>
      </c>
      <c r="E9" s="149" t="s">
        <v>30</v>
      </c>
      <c r="F9" s="245"/>
      <c r="G9" s="150" t="s">
        <v>6</v>
      </c>
    </row>
    <row r="10" spans="1:8" s="151" customFormat="1" ht="36.950000000000003" customHeight="1">
      <c r="A10" s="152"/>
      <c r="B10" s="152"/>
      <c r="C10" s="152"/>
      <c r="D10" s="152"/>
      <c r="E10" s="152"/>
      <c r="F10" s="153" t="s">
        <v>11</v>
      </c>
      <c r="G10" s="154">
        <f>+G12</f>
        <v>0</v>
      </c>
    </row>
    <row r="11" spans="1:8" s="151" customFormat="1">
      <c r="A11" s="152"/>
      <c r="B11" s="152"/>
      <c r="C11" s="152"/>
      <c r="D11" s="152"/>
      <c r="E11" s="152"/>
      <c r="F11" s="155" t="s">
        <v>21</v>
      </c>
      <c r="G11" s="148"/>
    </row>
    <row r="12" spans="1:8" s="86" customFormat="1" ht="36.950000000000003" customHeight="1">
      <c r="A12" s="156"/>
      <c r="B12" s="156"/>
      <c r="C12" s="156"/>
      <c r="D12" s="156"/>
      <c r="E12" s="156"/>
      <c r="F12" s="157" t="s">
        <v>32</v>
      </c>
      <c r="G12" s="158">
        <f>+G13</f>
        <v>0</v>
      </c>
    </row>
    <row r="13" spans="1:8" ht="33" customHeight="1">
      <c r="A13" s="223" t="s">
        <v>25</v>
      </c>
      <c r="B13" s="226"/>
      <c r="C13" s="174"/>
      <c r="D13" s="177"/>
      <c r="E13" s="177"/>
      <c r="F13" s="159" t="s">
        <v>23</v>
      </c>
      <c r="G13" s="160">
        <f>+G15+G32</f>
        <v>0</v>
      </c>
    </row>
    <row r="14" spans="1:8">
      <c r="A14" s="224"/>
      <c r="B14" s="227"/>
      <c r="C14" s="175"/>
      <c r="D14" s="178"/>
      <c r="E14" s="178"/>
      <c r="F14" s="115" t="s">
        <v>97</v>
      </c>
      <c r="G14" s="160"/>
    </row>
    <row r="15" spans="1:8" ht="33" customHeight="1">
      <c r="A15" s="224"/>
      <c r="B15" s="223" t="s">
        <v>105</v>
      </c>
      <c r="C15" s="175"/>
      <c r="D15" s="178"/>
      <c r="E15" s="178"/>
      <c r="F15" s="161" t="s">
        <v>106</v>
      </c>
      <c r="G15" s="160">
        <f>+G17</f>
        <v>11898</v>
      </c>
    </row>
    <row r="16" spans="1:8">
      <c r="A16" s="224"/>
      <c r="B16" s="224"/>
      <c r="C16" s="175"/>
      <c r="D16" s="178"/>
      <c r="E16" s="178"/>
      <c r="F16" s="162" t="s">
        <v>97</v>
      </c>
      <c r="G16" s="160"/>
    </row>
    <row r="17" spans="1:7" s="151" customFormat="1" ht="33" customHeight="1">
      <c r="A17" s="224"/>
      <c r="B17" s="224"/>
      <c r="C17" s="236" t="s">
        <v>105</v>
      </c>
      <c r="D17" s="178"/>
      <c r="E17" s="178"/>
      <c r="F17" s="161" t="s">
        <v>107</v>
      </c>
      <c r="G17" s="160">
        <f>+G19</f>
        <v>11898</v>
      </c>
    </row>
    <row r="18" spans="1:7" ht="16.899999999999999" customHeight="1">
      <c r="A18" s="224"/>
      <c r="B18" s="224"/>
      <c r="C18" s="236"/>
      <c r="D18" s="178"/>
      <c r="E18" s="178"/>
      <c r="F18" s="162" t="s">
        <v>97</v>
      </c>
      <c r="G18" s="115"/>
    </row>
    <row r="19" spans="1:7" ht="34.5">
      <c r="A19" s="224"/>
      <c r="B19" s="224"/>
      <c r="C19" s="236"/>
      <c r="D19" s="178"/>
      <c r="E19" s="178"/>
      <c r="F19" s="163" t="s">
        <v>22</v>
      </c>
      <c r="G19" s="164">
        <f>+G21</f>
        <v>11898</v>
      </c>
    </row>
    <row r="20" spans="1:7" ht="16.899999999999999" customHeight="1">
      <c r="A20" s="224"/>
      <c r="B20" s="224"/>
      <c r="C20" s="236"/>
      <c r="D20" s="178"/>
      <c r="E20" s="178"/>
      <c r="F20" s="162" t="s">
        <v>97</v>
      </c>
      <c r="G20" s="115"/>
    </row>
    <row r="21" spans="1:7">
      <c r="A21" s="224"/>
      <c r="B21" s="224"/>
      <c r="C21" s="236"/>
      <c r="D21" s="181">
        <v>1146</v>
      </c>
      <c r="E21" s="228" t="s">
        <v>108</v>
      </c>
      <c r="F21" s="229"/>
      <c r="G21" s="165">
        <f>+G23</f>
        <v>11898</v>
      </c>
    </row>
    <row r="22" spans="1:7">
      <c r="A22" s="224"/>
      <c r="B22" s="224"/>
      <c r="C22" s="236"/>
      <c r="D22" s="237"/>
      <c r="E22" s="178"/>
      <c r="F22" s="180" t="s">
        <v>9</v>
      </c>
      <c r="G22" s="115"/>
    </row>
    <row r="23" spans="1:7">
      <c r="A23" s="224"/>
      <c r="B23" s="224"/>
      <c r="C23" s="236"/>
      <c r="D23" s="238"/>
      <c r="E23" s="167">
        <v>12018</v>
      </c>
      <c r="F23" s="168" t="s">
        <v>109</v>
      </c>
      <c r="G23" s="169">
        <f>+G25</f>
        <v>11898</v>
      </c>
    </row>
    <row r="24" spans="1:7">
      <c r="A24" s="224"/>
      <c r="B24" s="224"/>
      <c r="C24" s="236"/>
      <c r="D24" s="238"/>
      <c r="E24" s="240"/>
      <c r="F24" s="170" t="s">
        <v>31</v>
      </c>
      <c r="G24" s="115"/>
    </row>
    <row r="25" spans="1:7" ht="34.5">
      <c r="A25" s="224"/>
      <c r="B25" s="224"/>
      <c r="C25" s="236"/>
      <c r="D25" s="238"/>
      <c r="E25" s="240"/>
      <c r="F25" s="58" t="s">
        <v>58</v>
      </c>
      <c r="G25" s="171">
        <f>+G27</f>
        <v>11898</v>
      </c>
    </row>
    <row r="26" spans="1:7" ht="51.75">
      <c r="A26" s="224"/>
      <c r="B26" s="224"/>
      <c r="C26" s="236"/>
      <c r="D26" s="238"/>
      <c r="E26" s="240"/>
      <c r="F26" s="57" t="s">
        <v>27</v>
      </c>
      <c r="G26" s="115"/>
    </row>
    <row r="27" spans="1:7" ht="18" customHeight="1">
      <c r="A27" s="224"/>
      <c r="B27" s="224"/>
      <c r="C27" s="236"/>
      <c r="D27" s="238"/>
      <c r="E27" s="240"/>
      <c r="F27" s="59" t="s">
        <v>28</v>
      </c>
      <c r="G27" s="172">
        <f t="shared" ref="G27:G30" si="0">+G28</f>
        <v>11898</v>
      </c>
    </row>
    <row r="28" spans="1:7" ht="18" customHeight="1">
      <c r="A28" s="224"/>
      <c r="B28" s="224"/>
      <c r="C28" s="236"/>
      <c r="D28" s="238"/>
      <c r="E28" s="240"/>
      <c r="F28" s="57" t="s">
        <v>10</v>
      </c>
      <c r="G28" s="116">
        <f t="shared" si="0"/>
        <v>11898</v>
      </c>
    </row>
    <row r="29" spans="1:7" ht="18" customHeight="1">
      <c r="A29" s="224"/>
      <c r="B29" s="224"/>
      <c r="C29" s="236"/>
      <c r="D29" s="238"/>
      <c r="E29" s="240"/>
      <c r="F29" s="57" t="s">
        <v>61</v>
      </c>
      <c r="G29" s="116">
        <f>+G30</f>
        <v>11898</v>
      </c>
    </row>
    <row r="30" spans="1:7" ht="18" customHeight="1">
      <c r="A30" s="224"/>
      <c r="B30" s="224"/>
      <c r="C30" s="236"/>
      <c r="D30" s="238"/>
      <c r="E30" s="240"/>
      <c r="F30" s="57" t="s">
        <v>62</v>
      </c>
      <c r="G30" s="116">
        <f t="shared" si="0"/>
        <v>11898</v>
      </c>
    </row>
    <row r="31" spans="1:7" ht="18" customHeight="1">
      <c r="A31" s="224"/>
      <c r="B31" s="225"/>
      <c r="C31" s="236"/>
      <c r="D31" s="239"/>
      <c r="E31" s="240"/>
      <c r="F31" s="57" t="s">
        <v>66</v>
      </c>
      <c r="G31" s="116">
        <f>+'Հավելված N 5'!G12</f>
        <v>11898</v>
      </c>
    </row>
    <row r="32" spans="1:7" ht="33" customHeight="1">
      <c r="A32" s="224"/>
      <c r="B32" s="223" t="s">
        <v>26</v>
      </c>
      <c r="C32" s="175"/>
      <c r="D32" s="178"/>
      <c r="E32" s="178"/>
      <c r="F32" s="161" t="s">
        <v>24</v>
      </c>
      <c r="G32" s="160">
        <f>+G34</f>
        <v>-11898</v>
      </c>
    </row>
    <row r="33" spans="1:7">
      <c r="A33" s="224"/>
      <c r="B33" s="224"/>
      <c r="C33" s="176"/>
      <c r="D33" s="178"/>
      <c r="E33" s="178"/>
      <c r="F33" s="162" t="s">
        <v>97</v>
      </c>
      <c r="G33" s="160"/>
    </row>
    <row r="34" spans="1:7" s="151" customFormat="1" ht="33" customHeight="1">
      <c r="A34" s="224"/>
      <c r="B34" s="224"/>
      <c r="C34" s="223" t="s">
        <v>105</v>
      </c>
      <c r="D34" s="178"/>
      <c r="E34" s="178"/>
      <c r="F34" s="161" t="s">
        <v>24</v>
      </c>
      <c r="G34" s="160">
        <f>+G36</f>
        <v>-11898</v>
      </c>
    </row>
    <row r="35" spans="1:7" ht="16.899999999999999" customHeight="1">
      <c r="A35" s="224"/>
      <c r="B35" s="224"/>
      <c r="C35" s="224"/>
      <c r="D35" s="178"/>
      <c r="E35" s="178"/>
      <c r="F35" s="162" t="s">
        <v>97</v>
      </c>
      <c r="G35" s="115"/>
    </row>
    <row r="36" spans="1:7" ht="34.5">
      <c r="A36" s="224"/>
      <c r="B36" s="224"/>
      <c r="C36" s="224"/>
      <c r="D36" s="178"/>
      <c r="E36" s="178"/>
      <c r="F36" s="163" t="s">
        <v>22</v>
      </c>
      <c r="G36" s="164">
        <f>+G38</f>
        <v>-11898</v>
      </c>
    </row>
    <row r="37" spans="1:7" ht="16.899999999999999" customHeight="1">
      <c r="A37" s="224"/>
      <c r="B37" s="224"/>
      <c r="C37" s="224"/>
      <c r="D37" s="179"/>
      <c r="E37" s="179"/>
      <c r="F37" s="162" t="s">
        <v>97</v>
      </c>
      <c r="G37" s="115"/>
    </row>
    <row r="38" spans="1:7">
      <c r="A38" s="224"/>
      <c r="B38" s="224"/>
      <c r="C38" s="224"/>
      <c r="D38" s="173">
        <v>1183</v>
      </c>
      <c r="E38" s="228" t="s">
        <v>41</v>
      </c>
      <c r="F38" s="229"/>
      <c r="G38" s="165">
        <f>+G40</f>
        <v>-11898</v>
      </c>
    </row>
    <row r="39" spans="1:7">
      <c r="A39" s="224"/>
      <c r="B39" s="224"/>
      <c r="C39" s="224"/>
      <c r="D39" s="230"/>
      <c r="E39" s="166"/>
      <c r="F39" s="163" t="s">
        <v>9</v>
      </c>
      <c r="G39" s="115"/>
    </row>
    <row r="40" spans="1:7" ht="34.5">
      <c r="A40" s="224"/>
      <c r="B40" s="224"/>
      <c r="C40" s="224"/>
      <c r="D40" s="231"/>
      <c r="E40" s="167">
        <v>32012</v>
      </c>
      <c r="F40" s="168" t="s">
        <v>51</v>
      </c>
      <c r="G40" s="169">
        <f>+G42</f>
        <v>-11898</v>
      </c>
    </row>
    <row r="41" spans="1:7">
      <c r="A41" s="224"/>
      <c r="B41" s="224"/>
      <c r="C41" s="224"/>
      <c r="D41" s="231"/>
      <c r="E41" s="233"/>
      <c r="F41" s="170" t="s">
        <v>31</v>
      </c>
      <c r="G41" s="115"/>
    </row>
    <row r="42" spans="1:7" ht="34.5">
      <c r="A42" s="224"/>
      <c r="B42" s="224"/>
      <c r="C42" s="224"/>
      <c r="D42" s="231"/>
      <c r="E42" s="234"/>
      <c r="F42" s="182" t="s">
        <v>22</v>
      </c>
      <c r="G42" s="171">
        <f>+G44</f>
        <v>-11898</v>
      </c>
    </row>
    <row r="43" spans="1:7" ht="51.75">
      <c r="A43" s="224"/>
      <c r="B43" s="224"/>
      <c r="C43" s="224"/>
      <c r="D43" s="231"/>
      <c r="E43" s="234"/>
      <c r="F43" s="57" t="s">
        <v>27</v>
      </c>
      <c r="G43" s="115"/>
    </row>
    <row r="44" spans="1:7" ht="18" customHeight="1">
      <c r="A44" s="224"/>
      <c r="B44" s="224"/>
      <c r="C44" s="224"/>
      <c r="D44" s="231"/>
      <c r="E44" s="234"/>
      <c r="F44" s="59" t="s">
        <v>28</v>
      </c>
      <c r="G44" s="172">
        <f t="shared" ref="G44:G47" si="1">+G45</f>
        <v>-11898</v>
      </c>
    </row>
    <row r="45" spans="1:7" ht="18" customHeight="1">
      <c r="A45" s="224"/>
      <c r="B45" s="224"/>
      <c r="C45" s="224"/>
      <c r="D45" s="231"/>
      <c r="E45" s="234"/>
      <c r="F45" s="57" t="s">
        <v>80</v>
      </c>
      <c r="G45" s="116">
        <f t="shared" si="1"/>
        <v>-11898</v>
      </c>
    </row>
    <row r="46" spans="1:7" ht="18" customHeight="1">
      <c r="A46" s="224"/>
      <c r="B46" s="224"/>
      <c r="C46" s="224"/>
      <c r="D46" s="231"/>
      <c r="E46" s="234"/>
      <c r="F46" s="57" t="s">
        <v>81</v>
      </c>
      <c r="G46" s="116">
        <f>+G47</f>
        <v>-11898</v>
      </c>
    </row>
    <row r="47" spans="1:7" ht="18" customHeight="1">
      <c r="A47" s="224"/>
      <c r="B47" s="224"/>
      <c r="C47" s="224"/>
      <c r="D47" s="231"/>
      <c r="E47" s="234"/>
      <c r="F47" s="57" t="s">
        <v>82</v>
      </c>
      <c r="G47" s="116">
        <f t="shared" si="1"/>
        <v>-11898</v>
      </c>
    </row>
    <row r="48" spans="1:7" ht="18" customHeight="1">
      <c r="A48" s="225"/>
      <c r="B48" s="225"/>
      <c r="C48" s="225"/>
      <c r="D48" s="232"/>
      <c r="E48" s="235"/>
      <c r="F48" s="57" t="s">
        <v>83</v>
      </c>
      <c r="G48" s="116">
        <f>+'Հավելված N 4'!E15</f>
        <v>-11898</v>
      </c>
    </row>
  </sheetData>
  <mergeCells count="19">
    <mergeCell ref="F1:G1"/>
    <mergeCell ref="F2:G2"/>
    <mergeCell ref="F3:G3"/>
    <mergeCell ref="A6:G6"/>
    <mergeCell ref="A8:C8"/>
    <mergeCell ref="D8:E8"/>
    <mergeCell ref="F8:F9"/>
    <mergeCell ref="A13:A48"/>
    <mergeCell ref="B13:B14"/>
    <mergeCell ref="B32:B48"/>
    <mergeCell ref="C34:C48"/>
    <mergeCell ref="E21:F21"/>
    <mergeCell ref="E38:F38"/>
    <mergeCell ref="D39:D48"/>
    <mergeCell ref="E41:E48"/>
    <mergeCell ref="B15:B31"/>
    <mergeCell ref="C17:C31"/>
    <mergeCell ref="D22:D31"/>
    <mergeCell ref="E24:E3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8"/>
  <sheetViews>
    <sheetView zoomScale="85" zoomScaleNormal="85" workbookViewId="0">
      <selection activeCell="H22" sqref="H22"/>
    </sheetView>
  </sheetViews>
  <sheetFormatPr defaultColWidth="9.140625" defaultRowHeight="17.25"/>
  <cols>
    <col min="1" max="1" width="9.140625" style="61"/>
    <col min="2" max="2" width="9.140625" style="61" customWidth="1"/>
    <col min="3" max="3" width="54.28515625" style="61" customWidth="1"/>
    <col min="4" max="4" width="16.42578125" style="61" customWidth="1"/>
    <col min="5" max="8" width="20.42578125" style="61" customWidth="1"/>
    <col min="9" max="9" width="15.42578125" style="61" bestFit="1" customWidth="1"/>
    <col min="10" max="10" width="13.85546875" style="61" bestFit="1" customWidth="1"/>
    <col min="11" max="16384" width="9.140625" style="61"/>
  </cols>
  <sheetData>
    <row r="1" spans="1:10" s="60" customFormat="1" ht="26.45" customHeight="1">
      <c r="A1" s="96"/>
      <c r="B1" s="97"/>
      <c r="C1" s="97"/>
      <c r="D1" s="97"/>
      <c r="E1" s="96"/>
      <c r="F1" s="248" t="s">
        <v>35</v>
      </c>
      <c r="G1" s="248"/>
      <c r="H1" s="248"/>
    </row>
    <row r="2" spans="1:10">
      <c r="A2" s="98"/>
      <c r="B2" s="98"/>
      <c r="C2" s="98"/>
      <c r="D2" s="98"/>
      <c r="E2" s="99"/>
      <c r="F2" s="249" t="s">
        <v>86</v>
      </c>
      <c r="G2" s="249"/>
      <c r="H2" s="249"/>
    </row>
    <row r="3" spans="1:10">
      <c r="A3" s="98"/>
      <c r="B3" s="98"/>
      <c r="C3" s="98"/>
      <c r="D3" s="98"/>
      <c r="E3" s="99"/>
      <c r="F3" s="249" t="s">
        <v>87</v>
      </c>
      <c r="G3" s="249"/>
      <c r="H3" s="249"/>
    </row>
    <row r="4" spans="1:10">
      <c r="A4" s="100"/>
      <c r="B4" s="100"/>
      <c r="C4" s="93"/>
      <c r="D4" s="99"/>
      <c r="E4" s="99"/>
      <c r="F4" s="99"/>
      <c r="G4" s="99"/>
      <c r="H4" s="99"/>
    </row>
    <row r="5" spans="1:10" ht="37.5" customHeight="1">
      <c r="A5" s="250" t="s">
        <v>140</v>
      </c>
      <c r="B5" s="251"/>
      <c r="C5" s="251"/>
      <c r="D5" s="251"/>
      <c r="E5" s="251"/>
      <c r="F5" s="251"/>
      <c r="G5" s="251"/>
      <c r="H5" s="251"/>
    </row>
    <row r="6" spans="1:10" ht="37.5" customHeight="1">
      <c r="A6" s="251"/>
      <c r="B6" s="251"/>
      <c r="C6" s="251"/>
      <c r="D6" s="251"/>
      <c r="E6" s="251"/>
      <c r="F6" s="251"/>
      <c r="G6" s="251"/>
      <c r="H6" s="251"/>
    </row>
    <row r="7" spans="1:10">
      <c r="E7" s="99"/>
      <c r="F7" s="99"/>
      <c r="G7" s="99"/>
    </row>
    <row r="8" spans="1:10">
      <c r="A8" s="101"/>
      <c r="B8" s="101"/>
      <c r="C8" s="101"/>
      <c r="D8" s="95"/>
      <c r="E8" s="99"/>
      <c r="F8" s="99"/>
      <c r="G8" s="252" t="s">
        <v>12</v>
      </c>
      <c r="H8" s="252"/>
    </row>
    <row r="9" spans="1:10" ht="45" customHeight="1">
      <c r="A9" s="253" t="s">
        <v>88</v>
      </c>
      <c r="B9" s="254"/>
      <c r="C9" s="255" t="s">
        <v>89</v>
      </c>
      <c r="D9" s="257" t="s">
        <v>90</v>
      </c>
      <c r="E9" s="259" t="s">
        <v>52</v>
      </c>
      <c r="F9" s="260"/>
      <c r="G9" s="260"/>
      <c r="H9" s="261"/>
    </row>
    <row r="10" spans="1:10" ht="103.5">
      <c r="A10" s="102" t="s">
        <v>29</v>
      </c>
      <c r="B10" s="102" t="s">
        <v>30</v>
      </c>
      <c r="C10" s="256"/>
      <c r="D10" s="258"/>
      <c r="E10" s="103" t="s">
        <v>91</v>
      </c>
      <c r="F10" s="103" t="s">
        <v>92</v>
      </c>
      <c r="G10" s="103" t="s">
        <v>93</v>
      </c>
      <c r="H10" s="103" t="s">
        <v>94</v>
      </c>
    </row>
    <row r="11" spans="1:10">
      <c r="A11" s="102"/>
      <c r="B11" s="102"/>
      <c r="C11" s="104" t="s">
        <v>95</v>
      </c>
      <c r="D11" s="105">
        <f>SUM(E11:H11)</f>
        <v>-11898</v>
      </c>
      <c r="E11" s="106">
        <f>+E13</f>
        <v>0</v>
      </c>
      <c r="F11" s="106">
        <f>+F13</f>
        <v>0</v>
      </c>
      <c r="G11" s="106">
        <f>+G13</f>
        <v>0</v>
      </c>
      <c r="H11" s="106">
        <f>+H13</f>
        <v>-11898</v>
      </c>
      <c r="I11" s="72"/>
      <c r="J11" s="72"/>
    </row>
    <row r="12" spans="1:10">
      <c r="A12" s="102"/>
      <c r="B12" s="102"/>
      <c r="C12" s="104" t="s">
        <v>96</v>
      </c>
      <c r="D12" s="107"/>
      <c r="E12" s="106"/>
      <c r="F12" s="106"/>
      <c r="G12" s="106"/>
      <c r="H12" s="106"/>
      <c r="I12" s="72"/>
      <c r="J12" s="108"/>
    </row>
    <row r="13" spans="1:10" ht="51.75">
      <c r="A13" s="109"/>
      <c r="B13" s="110"/>
      <c r="C13" s="110" t="s">
        <v>32</v>
      </c>
      <c r="D13" s="105">
        <f>SUM(E13:H13)</f>
        <v>-11898</v>
      </c>
      <c r="E13" s="106">
        <f>+E15</f>
        <v>0</v>
      </c>
      <c r="F13" s="106">
        <f t="shared" ref="F13:H13" si="0">+F15</f>
        <v>0</v>
      </c>
      <c r="G13" s="106">
        <f t="shared" si="0"/>
        <v>0</v>
      </c>
      <c r="H13" s="106">
        <f t="shared" si="0"/>
        <v>-11898</v>
      </c>
      <c r="I13" s="72"/>
    </row>
    <row r="14" spans="1:10">
      <c r="A14" s="109"/>
      <c r="B14" s="109"/>
      <c r="C14" s="109" t="s">
        <v>97</v>
      </c>
      <c r="D14" s="111"/>
      <c r="E14" s="111"/>
      <c r="F14" s="111"/>
      <c r="G14" s="111"/>
      <c r="H14" s="111"/>
    </row>
    <row r="15" spans="1:10" ht="34.5">
      <c r="A15" s="112">
        <v>1183</v>
      </c>
      <c r="B15" s="112">
        <v>32012</v>
      </c>
      <c r="C15" s="113" t="s">
        <v>51</v>
      </c>
      <c r="D15" s="106">
        <f>SUM(E15:H15)</f>
        <v>-11898</v>
      </c>
      <c r="E15" s="106">
        <f>+E17</f>
        <v>0</v>
      </c>
      <c r="F15" s="106">
        <f t="shared" ref="F15:H15" si="1">+F17</f>
        <v>0</v>
      </c>
      <c r="G15" s="106">
        <f t="shared" si="1"/>
        <v>0</v>
      </c>
      <c r="H15" s="106">
        <f t="shared" si="1"/>
        <v>-11898</v>
      </c>
    </row>
    <row r="16" spans="1:10" s="119" customFormat="1">
      <c r="A16" s="117"/>
      <c r="B16" s="117"/>
      <c r="C16" s="118" t="s">
        <v>9</v>
      </c>
      <c r="D16" s="117"/>
      <c r="E16" s="117"/>
      <c r="F16" s="117"/>
      <c r="G16" s="117"/>
      <c r="H16" s="117"/>
    </row>
    <row r="17" spans="1:8" s="123" customFormat="1">
      <c r="A17" s="246"/>
      <c r="B17" s="246"/>
      <c r="C17" s="120" t="s">
        <v>98</v>
      </c>
      <c r="D17" s="121">
        <f t="shared" ref="D17:D18" si="2">SUM(E17:H17)</f>
        <v>-11898</v>
      </c>
      <c r="E17" s="122">
        <f>+E18</f>
        <v>0</v>
      </c>
      <c r="F17" s="122">
        <f t="shared" ref="F17:H17" si="3">+F18</f>
        <v>0</v>
      </c>
      <c r="G17" s="122">
        <f t="shared" si="3"/>
        <v>0</v>
      </c>
      <c r="H17" s="122">
        <f t="shared" si="3"/>
        <v>-11898</v>
      </c>
    </row>
    <row r="18" spans="1:8" s="119" customFormat="1">
      <c r="A18" s="247"/>
      <c r="B18" s="247"/>
      <c r="C18" s="124" t="s">
        <v>99</v>
      </c>
      <c r="D18" s="125">
        <f t="shared" si="2"/>
        <v>-11898</v>
      </c>
      <c r="E18" s="126"/>
      <c r="F18" s="126"/>
      <c r="G18" s="126"/>
      <c r="H18" s="126">
        <v>-11898</v>
      </c>
    </row>
  </sheetData>
  <mergeCells count="11">
    <mergeCell ref="A17:A18"/>
    <mergeCell ref="B17:B18"/>
    <mergeCell ref="F1:H1"/>
    <mergeCell ref="F2:H2"/>
    <mergeCell ref="F3:H3"/>
    <mergeCell ref="A5:H6"/>
    <mergeCell ref="G8:H8"/>
    <mergeCell ref="A9:B9"/>
    <mergeCell ref="C9:C10"/>
    <mergeCell ref="D9:D10"/>
    <mergeCell ref="E9:H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F18"/>
  <sheetViews>
    <sheetView zoomScale="70" zoomScaleNormal="70" workbookViewId="0">
      <selection activeCell="H9" sqref="H9"/>
    </sheetView>
  </sheetViews>
  <sheetFormatPr defaultColWidth="9.140625" defaultRowHeight="17.25"/>
  <cols>
    <col min="1" max="3" width="9.140625" style="128"/>
    <col min="4" max="4" width="54.28515625" style="128" customWidth="1"/>
    <col min="5" max="5" width="32.85546875" style="128" customWidth="1"/>
    <col min="6" max="6" width="33.7109375" style="128" customWidth="1"/>
    <col min="7" max="8" width="9.140625" style="128"/>
    <col min="9" max="9" width="12.28515625" style="128" customWidth="1"/>
    <col min="10" max="16384" width="9.140625" style="128"/>
  </cols>
  <sheetData>
    <row r="1" spans="2:6" s="127" customFormat="1" ht="25.5" customHeight="1">
      <c r="D1" s="262" t="s">
        <v>37</v>
      </c>
      <c r="E1" s="262"/>
    </row>
    <row r="2" spans="2:6" ht="18" customHeight="1">
      <c r="D2" s="263" t="s">
        <v>86</v>
      </c>
      <c r="E2" s="263"/>
    </row>
    <row r="3" spans="2:6" ht="18" customHeight="1">
      <c r="D3" s="263" t="s">
        <v>87</v>
      </c>
      <c r="E3" s="263"/>
    </row>
    <row r="4" spans="2:6" ht="13.5" customHeight="1">
      <c r="D4" s="263"/>
      <c r="E4" s="263"/>
    </row>
    <row r="5" spans="2:6" ht="13.5" customHeight="1">
      <c r="D5" s="129"/>
      <c r="E5" s="129"/>
    </row>
    <row r="6" spans="2:6" ht="85.5" customHeight="1">
      <c r="B6" s="264" t="s">
        <v>141</v>
      </c>
      <c r="C6" s="264"/>
      <c r="D6" s="264"/>
      <c r="E6" s="264"/>
      <c r="F6" s="130"/>
    </row>
    <row r="8" spans="2:6">
      <c r="E8" s="131" t="s">
        <v>12</v>
      </c>
    </row>
    <row r="9" spans="2:6" ht="90" customHeight="1">
      <c r="B9" s="253" t="s">
        <v>88</v>
      </c>
      <c r="C9" s="254"/>
      <c r="D9" s="255" t="s">
        <v>89</v>
      </c>
      <c r="E9" s="132" t="s">
        <v>52</v>
      </c>
    </row>
    <row r="10" spans="2:6" ht="88.5" customHeight="1">
      <c r="B10" s="102" t="s">
        <v>29</v>
      </c>
      <c r="C10" s="102" t="s">
        <v>30</v>
      </c>
      <c r="D10" s="256"/>
      <c r="E10" s="133" t="s">
        <v>100</v>
      </c>
    </row>
    <row r="11" spans="2:6" ht="51.75">
      <c r="B11" s="102"/>
      <c r="C11" s="102"/>
      <c r="D11" s="134" t="s">
        <v>32</v>
      </c>
      <c r="E11" s="105">
        <f>+E13</f>
        <v>-11898</v>
      </c>
    </row>
    <row r="12" spans="2:6">
      <c r="B12" s="102"/>
      <c r="C12" s="102"/>
      <c r="D12" s="135" t="s">
        <v>101</v>
      </c>
      <c r="E12" s="136"/>
    </row>
    <row r="13" spans="2:6" ht="34.5">
      <c r="B13" s="112">
        <v>1183</v>
      </c>
      <c r="C13" s="112">
        <v>32012</v>
      </c>
      <c r="D13" s="113" t="s">
        <v>51</v>
      </c>
      <c r="E13" s="105">
        <f>+E15</f>
        <v>-11898</v>
      </c>
    </row>
    <row r="14" spans="2:6">
      <c r="B14" s="112"/>
      <c r="C14" s="112"/>
      <c r="D14" s="114" t="s">
        <v>31</v>
      </c>
      <c r="E14" s="111"/>
    </row>
    <row r="15" spans="2:6" ht="34.5">
      <c r="B15" s="117"/>
      <c r="C15" s="117"/>
      <c r="D15" s="141" t="s">
        <v>22</v>
      </c>
      <c r="E15" s="137">
        <f>+E17</f>
        <v>-11898</v>
      </c>
    </row>
    <row r="16" spans="2:6">
      <c r="B16" s="117"/>
      <c r="C16" s="117"/>
      <c r="D16" s="109" t="s">
        <v>102</v>
      </c>
      <c r="E16" s="111"/>
    </row>
    <row r="17" spans="2:5">
      <c r="B17" s="246"/>
      <c r="C17" s="246"/>
      <c r="D17" s="138" t="s">
        <v>98</v>
      </c>
      <c r="E17" s="139">
        <f>+E18</f>
        <v>-11898</v>
      </c>
    </row>
    <row r="18" spans="2:5">
      <c r="B18" s="247"/>
      <c r="C18" s="247"/>
      <c r="D18" s="124" t="s">
        <v>99</v>
      </c>
      <c r="E18" s="140">
        <f>+'Հավելված N 3'!D18</f>
        <v>-11898</v>
      </c>
    </row>
  </sheetData>
  <mergeCells count="8">
    <mergeCell ref="B17:B18"/>
    <mergeCell ref="C17:C18"/>
    <mergeCell ref="D1:E1"/>
    <mergeCell ref="D2:E2"/>
    <mergeCell ref="D3:E4"/>
    <mergeCell ref="B6:E6"/>
    <mergeCell ref="B9:C9"/>
    <mergeCell ref="D9:D10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3"/>
  <sheetViews>
    <sheetView zoomScale="85" zoomScaleNormal="85" zoomScaleSheetLayoutView="100" workbookViewId="0">
      <selection activeCell="G14" sqref="G14"/>
    </sheetView>
  </sheetViews>
  <sheetFormatPr defaultColWidth="9.140625" defaultRowHeight="17.25"/>
  <cols>
    <col min="1" max="1" width="10.140625" style="22" customWidth="1"/>
    <col min="2" max="2" width="15.42578125" style="22" customWidth="1"/>
    <col min="3" max="3" width="8" style="22" customWidth="1"/>
    <col min="4" max="4" width="7.85546875" style="35" customWidth="1"/>
    <col min="5" max="5" width="25.140625" style="35" customWidth="1"/>
    <col min="6" max="6" width="62.42578125" style="35" customWidth="1"/>
    <col min="7" max="7" width="26.85546875" style="22" customWidth="1"/>
    <col min="8" max="8" width="23.140625" style="39" customWidth="1"/>
    <col min="9" max="9" width="24" style="39" bestFit="1" customWidth="1"/>
    <col min="10" max="10" width="9.140625" style="22"/>
    <col min="11" max="11" width="12.140625" style="22" customWidth="1"/>
    <col min="12" max="16384" width="9.140625" style="22"/>
  </cols>
  <sheetData>
    <row r="1" spans="1:43" s="1" customFormat="1" ht="36.950000000000003" customHeight="1">
      <c r="F1" s="265" t="s">
        <v>103</v>
      </c>
      <c r="G1" s="265"/>
      <c r="H1" s="36"/>
      <c r="I1" s="36"/>
      <c r="AB1" s="266"/>
      <c r="AC1" s="266"/>
      <c r="AD1" s="266"/>
    </row>
    <row r="2" spans="1:43" s="1" customFormat="1" ht="17.45" customHeight="1">
      <c r="A2" s="17"/>
      <c r="B2" s="17"/>
      <c r="C2" s="17"/>
      <c r="D2" s="17"/>
      <c r="E2" s="17"/>
      <c r="F2" s="266" t="s">
        <v>57</v>
      </c>
      <c r="G2" s="266"/>
      <c r="H2" s="36"/>
      <c r="I2" s="36"/>
      <c r="Y2" s="17"/>
      <c r="Z2" s="17"/>
      <c r="AA2" s="266"/>
      <c r="AB2" s="266"/>
      <c r="AC2" s="266"/>
      <c r="AD2" s="266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</row>
    <row r="3" spans="1:43" s="1" customFormat="1" ht="17.45" customHeight="1">
      <c r="A3" s="17"/>
      <c r="B3" s="17"/>
      <c r="C3" s="17"/>
      <c r="D3" s="17"/>
      <c r="E3" s="17"/>
      <c r="F3" s="266" t="s">
        <v>2</v>
      </c>
      <c r="G3" s="266"/>
      <c r="H3" s="36"/>
      <c r="I3" s="36"/>
      <c r="Y3" s="266"/>
      <c r="Z3" s="266"/>
      <c r="AA3" s="266"/>
      <c r="AB3" s="266"/>
      <c r="AC3" s="266"/>
      <c r="AD3" s="266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s="1" customFormat="1">
      <c r="F4" s="19"/>
      <c r="G4" s="19"/>
      <c r="H4" s="37"/>
      <c r="I4" s="36"/>
    </row>
    <row r="5" spans="1:43" s="1" customFormat="1" ht="15.95" customHeight="1">
      <c r="F5" s="19"/>
      <c r="G5" s="19"/>
      <c r="H5" s="37"/>
      <c r="I5" s="36"/>
    </row>
    <row r="6" spans="1:43" s="1" customFormat="1" ht="67.5" customHeight="1">
      <c r="A6" s="272" t="s">
        <v>79</v>
      </c>
      <c r="B6" s="272"/>
      <c r="C6" s="272"/>
      <c r="D6" s="272"/>
      <c r="E6" s="272"/>
      <c r="F6" s="272"/>
      <c r="G6" s="272"/>
      <c r="H6" s="38"/>
      <c r="I6" s="36"/>
    </row>
    <row r="7" spans="1:43" s="1" customFormat="1" ht="40.5" customHeight="1">
      <c r="B7" s="20"/>
      <c r="C7" s="20"/>
      <c r="D7" s="20"/>
      <c r="E7" s="20"/>
      <c r="F7" s="20"/>
      <c r="G7" s="13" t="s">
        <v>12</v>
      </c>
      <c r="H7" s="38"/>
      <c r="I7" s="36"/>
    </row>
    <row r="8" spans="1:43" ht="69">
      <c r="A8" s="273" t="s">
        <v>5</v>
      </c>
      <c r="B8" s="273"/>
      <c r="C8" s="274" t="s">
        <v>59</v>
      </c>
      <c r="D8" s="275"/>
      <c r="E8" s="276"/>
      <c r="F8" s="280" t="s">
        <v>60</v>
      </c>
      <c r="G8" s="21" t="s">
        <v>40</v>
      </c>
    </row>
    <row r="9" spans="1:43" ht="37.5" customHeight="1">
      <c r="A9" s="21" t="s">
        <v>29</v>
      </c>
      <c r="B9" s="21" t="s">
        <v>7</v>
      </c>
      <c r="C9" s="277"/>
      <c r="D9" s="278"/>
      <c r="E9" s="279"/>
      <c r="F9" s="281"/>
      <c r="G9" s="21" t="s">
        <v>6</v>
      </c>
    </row>
    <row r="10" spans="1:43" ht="24" customHeight="1">
      <c r="A10" s="282" t="s">
        <v>22</v>
      </c>
      <c r="B10" s="283"/>
      <c r="C10" s="283"/>
      <c r="D10" s="283"/>
      <c r="E10" s="283"/>
      <c r="F10" s="284"/>
      <c r="G10" s="23">
        <f>+G11</f>
        <v>11898</v>
      </c>
    </row>
    <row r="11" spans="1:43" ht="35.450000000000003" customHeight="1">
      <c r="A11" s="24">
        <v>1146</v>
      </c>
      <c r="B11" s="267" t="s">
        <v>108</v>
      </c>
      <c r="C11" s="268"/>
      <c r="D11" s="268"/>
      <c r="E11" s="269"/>
      <c r="F11" s="25"/>
      <c r="G11" s="26">
        <f>+G12</f>
        <v>11898</v>
      </c>
    </row>
    <row r="12" spans="1:43" ht="72" customHeight="1">
      <c r="A12" s="27"/>
      <c r="B12" s="24">
        <v>12018</v>
      </c>
      <c r="C12" s="267" t="s">
        <v>109</v>
      </c>
      <c r="D12" s="270"/>
      <c r="E12" s="271"/>
      <c r="F12" s="28" t="s">
        <v>58</v>
      </c>
      <c r="G12" s="23">
        <f>+G13</f>
        <v>11898</v>
      </c>
    </row>
    <row r="13" spans="1:43" s="34" customFormat="1">
      <c r="A13" s="29"/>
      <c r="B13" s="30"/>
      <c r="C13" s="31"/>
      <c r="D13" s="32"/>
      <c r="E13" s="32"/>
      <c r="F13" s="32" t="s">
        <v>65</v>
      </c>
      <c r="G13" s="33">
        <v>11898</v>
      </c>
      <c r="H13" s="40"/>
      <c r="I13" s="40"/>
    </row>
  </sheetData>
  <mergeCells count="13">
    <mergeCell ref="B11:E11"/>
    <mergeCell ref="C12:E12"/>
    <mergeCell ref="A6:G6"/>
    <mergeCell ref="A8:B8"/>
    <mergeCell ref="C8:E9"/>
    <mergeCell ref="F8:F9"/>
    <mergeCell ref="A10:F10"/>
    <mergeCell ref="F1:G1"/>
    <mergeCell ref="AB1:AD1"/>
    <mergeCell ref="F2:G2"/>
    <mergeCell ref="AA2:AD2"/>
    <mergeCell ref="F3:G3"/>
    <mergeCell ref="Y3:AD3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D37"/>
  <sheetViews>
    <sheetView topLeftCell="A32" zoomScale="96" zoomScaleNormal="96" zoomScaleSheetLayoutView="100" workbookViewId="0">
      <selection activeCell="C44" sqref="C44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4" width="27.8554687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265" t="s">
        <v>36</v>
      </c>
      <c r="D1" s="265"/>
    </row>
    <row r="2" spans="1:4" ht="17.45" customHeight="1">
      <c r="C2" s="266" t="s">
        <v>57</v>
      </c>
      <c r="D2" s="266"/>
    </row>
    <row r="3" spans="1:4" ht="17.45" customHeight="1">
      <c r="C3" s="266" t="s">
        <v>2</v>
      </c>
      <c r="D3" s="266"/>
    </row>
    <row r="5" spans="1:4" ht="59.45" customHeight="1">
      <c r="A5" s="44"/>
      <c r="B5" s="272" t="s">
        <v>143</v>
      </c>
      <c r="C5" s="272"/>
      <c r="D5" s="272"/>
    </row>
    <row r="6" spans="1:4" ht="23.45" customHeight="1"/>
    <row r="7" spans="1:4" ht="21.95" customHeight="1">
      <c r="A7" s="299" t="s">
        <v>56</v>
      </c>
      <c r="B7" s="299"/>
      <c r="C7" s="299"/>
      <c r="D7" s="299"/>
    </row>
    <row r="8" spans="1:4" ht="38.85" customHeight="1">
      <c r="C8" s="4" t="s">
        <v>47</v>
      </c>
      <c r="D8" s="5"/>
    </row>
    <row r="9" spans="1:4">
      <c r="B9" s="300" t="s">
        <v>3</v>
      </c>
      <c r="C9" s="301"/>
      <c r="D9" s="302"/>
    </row>
    <row r="10" spans="1:4" s="18" customFormat="1">
      <c r="B10" s="45"/>
      <c r="C10" s="45"/>
      <c r="D10" s="46"/>
    </row>
    <row r="11" spans="1:4" s="18" customFormat="1">
      <c r="B11" s="45"/>
      <c r="C11" s="45"/>
    </row>
    <row r="12" spans="1:4" ht="51.75">
      <c r="B12" s="11" t="s">
        <v>33</v>
      </c>
      <c r="C12" s="289" t="s">
        <v>0</v>
      </c>
      <c r="D12" s="290"/>
    </row>
    <row r="13" spans="1:4">
      <c r="B13" s="48">
        <v>1146</v>
      </c>
      <c r="C13" s="9" t="s">
        <v>108</v>
      </c>
      <c r="D13" s="9"/>
    </row>
    <row r="15" spans="1:4">
      <c r="B15" s="295" t="s">
        <v>1</v>
      </c>
      <c r="C15" s="296"/>
      <c r="D15" s="49"/>
    </row>
    <row r="16" spans="1:4" s="2" customFormat="1" ht="69">
      <c r="B16" s="6" t="s">
        <v>14</v>
      </c>
      <c r="C16" s="42">
        <v>1146</v>
      </c>
      <c r="D16" s="63" t="s">
        <v>40</v>
      </c>
    </row>
    <row r="17" spans="2:4" ht="34.5">
      <c r="B17" s="12" t="s">
        <v>15</v>
      </c>
      <c r="C17" s="42">
        <v>12018</v>
      </c>
      <c r="D17" s="92" t="s">
        <v>4</v>
      </c>
    </row>
    <row r="18" spans="2:4" ht="34.5">
      <c r="B18" s="12" t="s">
        <v>16</v>
      </c>
      <c r="C18" s="47" t="s">
        <v>131</v>
      </c>
      <c r="D18" s="291"/>
    </row>
    <row r="19" spans="2:4" ht="51.75">
      <c r="B19" s="12" t="s">
        <v>17</v>
      </c>
      <c r="C19" s="47" t="s">
        <v>130</v>
      </c>
      <c r="D19" s="292"/>
    </row>
    <row r="20" spans="2:4" ht="34.5">
      <c r="B20" s="12" t="s">
        <v>18</v>
      </c>
      <c r="C20" s="50" t="s">
        <v>126</v>
      </c>
      <c r="D20" s="292"/>
    </row>
    <row r="21" spans="2:4" ht="51.75">
      <c r="B21" s="206" t="s">
        <v>132</v>
      </c>
      <c r="C21" s="207" t="s">
        <v>133</v>
      </c>
      <c r="D21" s="292"/>
    </row>
    <row r="22" spans="2:4">
      <c r="B22" s="294" t="s">
        <v>19</v>
      </c>
      <c r="C22" s="294"/>
      <c r="D22" s="293"/>
    </row>
    <row r="23" spans="2:4">
      <c r="B23" s="297" t="s">
        <v>134</v>
      </c>
      <c r="C23" s="298"/>
      <c r="D23" s="52">
        <v>1</v>
      </c>
    </row>
    <row r="24" spans="2:4">
      <c r="B24" s="10" t="s">
        <v>20</v>
      </c>
      <c r="C24" s="10"/>
      <c r="D24" s="51">
        <f>+'Հավելված N 1'!D23</f>
        <v>11898</v>
      </c>
    </row>
    <row r="26" spans="2:4" ht="51.75">
      <c r="B26" s="11" t="s">
        <v>33</v>
      </c>
      <c r="C26" s="289" t="s">
        <v>0</v>
      </c>
      <c r="D26" s="290"/>
    </row>
    <row r="27" spans="2:4">
      <c r="B27" s="48">
        <v>1183</v>
      </c>
      <c r="C27" s="9" t="s">
        <v>44</v>
      </c>
      <c r="D27" s="9"/>
    </row>
    <row r="29" spans="2:4">
      <c r="B29" s="295" t="s">
        <v>1</v>
      </c>
      <c r="C29" s="296"/>
      <c r="D29" s="49"/>
    </row>
    <row r="30" spans="2:4" s="2" customFormat="1" ht="69">
      <c r="B30" s="6" t="s">
        <v>14</v>
      </c>
      <c r="C30" s="42">
        <v>1183</v>
      </c>
      <c r="D30" s="63" t="s">
        <v>52</v>
      </c>
    </row>
    <row r="31" spans="2:4" ht="34.5">
      <c r="B31" s="12" t="s">
        <v>15</v>
      </c>
      <c r="C31" s="42">
        <v>32012</v>
      </c>
      <c r="D31" s="7" t="s">
        <v>4</v>
      </c>
    </row>
    <row r="32" spans="2:4" ht="34.5">
      <c r="B32" s="12" t="s">
        <v>16</v>
      </c>
      <c r="C32" s="47" t="s">
        <v>53</v>
      </c>
      <c r="D32" s="291"/>
    </row>
    <row r="33" spans="2:4" ht="34.5">
      <c r="B33" s="12" t="s">
        <v>17</v>
      </c>
      <c r="C33" s="47" t="s">
        <v>54</v>
      </c>
      <c r="D33" s="292"/>
    </row>
    <row r="34" spans="2:4" ht="51.75">
      <c r="B34" s="12" t="s">
        <v>18</v>
      </c>
      <c r="C34" s="50" t="s">
        <v>43</v>
      </c>
      <c r="D34" s="292"/>
    </row>
    <row r="35" spans="2:4" ht="69">
      <c r="B35" s="12" t="s">
        <v>46</v>
      </c>
      <c r="C35" s="50" t="s">
        <v>45</v>
      </c>
      <c r="D35" s="292"/>
    </row>
    <row r="36" spans="2:4">
      <c r="B36" s="294" t="s">
        <v>19</v>
      </c>
      <c r="C36" s="294"/>
      <c r="D36" s="293"/>
    </row>
    <row r="37" spans="2:4">
      <c r="B37" s="10" t="s">
        <v>20</v>
      </c>
      <c r="C37" s="10"/>
      <c r="D37" s="51">
        <f>+'Հավելված N 1'!D36</f>
        <v>-11898</v>
      </c>
    </row>
  </sheetData>
  <mergeCells count="15">
    <mergeCell ref="C3:D3"/>
    <mergeCell ref="C2:D2"/>
    <mergeCell ref="C1:D1"/>
    <mergeCell ref="C26:D26"/>
    <mergeCell ref="D32:D36"/>
    <mergeCell ref="B36:C36"/>
    <mergeCell ref="C12:D12"/>
    <mergeCell ref="B15:C15"/>
    <mergeCell ref="D18:D22"/>
    <mergeCell ref="B22:C22"/>
    <mergeCell ref="B23:C23"/>
    <mergeCell ref="B29:C29"/>
    <mergeCell ref="B5:D5"/>
    <mergeCell ref="A7:D7"/>
    <mergeCell ref="B9:D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45"/>
  <sheetViews>
    <sheetView topLeftCell="A39" zoomScale="80" zoomScaleNormal="80" zoomScaleSheetLayoutView="100" workbookViewId="0">
      <selection activeCell="C55" sqref="C55"/>
    </sheetView>
  </sheetViews>
  <sheetFormatPr defaultColWidth="9.140625" defaultRowHeight="17.25"/>
  <cols>
    <col min="1" max="1" width="5.28515625" style="2" customWidth="1"/>
    <col min="2" max="2" width="24.5703125" style="2" customWidth="1"/>
    <col min="3" max="3" width="67.85546875" style="2" customWidth="1"/>
    <col min="4" max="4" width="27.7109375" style="2" customWidth="1"/>
    <col min="5" max="5" width="10" style="2" customWidth="1"/>
    <col min="6" max="6" width="49.85546875" style="2" customWidth="1"/>
    <col min="7" max="16384" width="9.140625" style="2"/>
  </cols>
  <sheetData>
    <row r="1" spans="1:4" ht="37.5" customHeight="1">
      <c r="C1" s="216" t="s">
        <v>39</v>
      </c>
      <c r="D1" s="216"/>
    </row>
    <row r="2" spans="1:4" ht="17.45" customHeight="1">
      <c r="C2" s="217" t="s">
        <v>57</v>
      </c>
      <c r="D2" s="217"/>
    </row>
    <row r="3" spans="1:4" ht="17.45" customHeight="1">
      <c r="C3" s="217" t="s">
        <v>2</v>
      </c>
      <c r="D3" s="217"/>
    </row>
    <row r="5" spans="1:4" ht="59.45" customHeight="1">
      <c r="A5" s="53"/>
      <c r="B5" s="218" t="s">
        <v>144</v>
      </c>
      <c r="C5" s="218"/>
      <c r="D5" s="218"/>
    </row>
    <row r="6" spans="1:4" ht="23.45" customHeight="1"/>
    <row r="7" spans="1:4" ht="21.95" customHeight="1">
      <c r="A7" s="303" t="s">
        <v>64</v>
      </c>
      <c r="B7" s="303"/>
      <c r="C7" s="303"/>
      <c r="D7" s="303"/>
    </row>
    <row r="8" spans="1:4" ht="38.85" customHeight="1">
      <c r="C8" s="16" t="s">
        <v>58</v>
      </c>
      <c r="D8" s="41"/>
    </row>
    <row r="9" spans="1:4">
      <c r="B9" s="300" t="s">
        <v>55</v>
      </c>
      <c r="C9" s="301"/>
      <c r="D9" s="302"/>
    </row>
    <row r="10" spans="1:4" s="45" customFormat="1">
      <c r="D10" s="54"/>
    </row>
    <row r="11" spans="1:4" s="45" customFormat="1"/>
    <row r="12" spans="1:4" ht="51.75">
      <c r="B12" s="14" t="s">
        <v>33</v>
      </c>
      <c r="C12" s="288" t="s">
        <v>0</v>
      </c>
      <c r="D12" s="305"/>
    </row>
    <row r="13" spans="1:4">
      <c r="B13" s="48">
        <v>1146</v>
      </c>
      <c r="C13" s="6" t="s">
        <v>108</v>
      </c>
      <c r="D13" s="6"/>
    </row>
    <row r="15" spans="1:4">
      <c r="B15" s="212" t="s">
        <v>1</v>
      </c>
      <c r="C15" s="304"/>
      <c r="D15" s="55"/>
    </row>
    <row r="16" spans="1:4" ht="69">
      <c r="B16" s="6" t="s">
        <v>14</v>
      </c>
      <c r="C16" s="42">
        <v>1146</v>
      </c>
      <c r="D16" s="63" t="s">
        <v>40</v>
      </c>
    </row>
    <row r="17" spans="1:4" ht="34.5">
      <c r="B17" s="3" t="s">
        <v>15</v>
      </c>
      <c r="C17" s="42">
        <v>12018</v>
      </c>
      <c r="D17" s="7" t="s">
        <v>4</v>
      </c>
    </row>
    <row r="18" spans="1:4" ht="34.5">
      <c r="B18" s="12" t="s">
        <v>16</v>
      </c>
      <c r="C18" s="47" t="s">
        <v>131</v>
      </c>
      <c r="D18" s="285"/>
    </row>
    <row r="19" spans="1:4" ht="51.75">
      <c r="B19" s="12" t="s">
        <v>17</v>
      </c>
      <c r="C19" s="47" t="s">
        <v>130</v>
      </c>
      <c r="D19" s="286"/>
    </row>
    <row r="20" spans="1:4" ht="34.5">
      <c r="B20" s="12" t="s">
        <v>18</v>
      </c>
      <c r="C20" s="50" t="s">
        <v>126</v>
      </c>
      <c r="D20" s="286"/>
    </row>
    <row r="21" spans="1:4" ht="51.75">
      <c r="B21" s="206" t="s">
        <v>132</v>
      </c>
      <c r="C21" s="207" t="s">
        <v>133</v>
      </c>
      <c r="D21" s="286"/>
    </row>
    <row r="22" spans="1:4">
      <c r="B22" s="209" t="s">
        <v>19</v>
      </c>
      <c r="C22" s="209"/>
      <c r="D22" s="287"/>
    </row>
    <row r="23" spans="1:4">
      <c r="B23" s="297" t="s">
        <v>134</v>
      </c>
      <c r="C23" s="298"/>
      <c r="D23" s="52">
        <v>1</v>
      </c>
    </row>
    <row r="24" spans="1:4">
      <c r="B24" s="8" t="s">
        <v>20</v>
      </c>
      <c r="C24" s="8"/>
      <c r="D24" s="51">
        <f>+'Հավելված N 2'!G25</f>
        <v>11898</v>
      </c>
    </row>
    <row r="25" spans="1:4">
      <c r="B25" s="43"/>
      <c r="C25" s="43"/>
      <c r="D25" s="56"/>
    </row>
    <row r="26" spans="1:4">
      <c r="B26" s="43"/>
      <c r="C26" s="43"/>
      <c r="D26" s="56"/>
    </row>
    <row r="27" spans="1:4">
      <c r="B27" s="43"/>
      <c r="C27" s="43"/>
      <c r="D27" s="56"/>
    </row>
    <row r="28" spans="1:4">
      <c r="B28" s="43"/>
      <c r="C28" s="43"/>
      <c r="D28" s="56"/>
    </row>
    <row r="29" spans="1:4" ht="21.95" customHeight="1">
      <c r="A29" s="303" t="s">
        <v>38</v>
      </c>
      <c r="B29" s="303"/>
      <c r="C29" s="303"/>
      <c r="D29" s="303"/>
    </row>
    <row r="30" spans="1:4" ht="38.85" customHeight="1">
      <c r="C30" s="16" t="s">
        <v>47</v>
      </c>
      <c r="D30" s="41"/>
    </row>
    <row r="31" spans="1:4">
      <c r="B31" s="300" t="s">
        <v>55</v>
      </c>
      <c r="C31" s="301"/>
      <c r="D31" s="302"/>
    </row>
    <row r="32" spans="1:4" s="45" customFormat="1">
      <c r="D32" s="54"/>
    </row>
    <row r="33" spans="2:4" s="45" customFormat="1"/>
    <row r="34" spans="2:4" s="1" customFormat="1" ht="51.75">
      <c r="B34" s="11" t="s">
        <v>33</v>
      </c>
      <c r="C34" s="289" t="s">
        <v>0</v>
      </c>
      <c r="D34" s="290"/>
    </row>
    <row r="35" spans="2:4" s="1" customFormat="1">
      <c r="B35" s="48">
        <v>1183</v>
      </c>
      <c r="C35" s="9" t="s">
        <v>44</v>
      </c>
      <c r="D35" s="9"/>
    </row>
    <row r="36" spans="2:4" s="1" customFormat="1"/>
    <row r="37" spans="2:4" s="1" customFormat="1">
      <c r="B37" s="295" t="s">
        <v>1</v>
      </c>
      <c r="C37" s="296"/>
      <c r="D37" s="49"/>
    </row>
    <row r="38" spans="2:4" ht="69">
      <c r="B38" s="6" t="s">
        <v>14</v>
      </c>
      <c r="C38" s="42">
        <v>1183</v>
      </c>
      <c r="D38" s="63" t="s">
        <v>52</v>
      </c>
    </row>
    <row r="39" spans="2:4" s="1" customFormat="1" ht="34.5">
      <c r="B39" s="12" t="s">
        <v>15</v>
      </c>
      <c r="C39" s="42">
        <v>32012</v>
      </c>
      <c r="D39" s="62" t="s">
        <v>4</v>
      </c>
    </row>
    <row r="40" spans="2:4" s="1" customFormat="1" ht="34.5">
      <c r="B40" s="12" t="s">
        <v>16</v>
      </c>
      <c r="C40" s="47" t="s">
        <v>53</v>
      </c>
      <c r="D40" s="291"/>
    </row>
    <row r="41" spans="2:4" s="1" customFormat="1" ht="34.5">
      <c r="B41" s="12" t="s">
        <v>17</v>
      </c>
      <c r="C41" s="47" t="s">
        <v>54</v>
      </c>
      <c r="D41" s="292"/>
    </row>
    <row r="42" spans="2:4" s="1" customFormat="1" ht="51.75">
      <c r="B42" s="12" t="s">
        <v>18</v>
      </c>
      <c r="C42" s="50" t="s">
        <v>43</v>
      </c>
      <c r="D42" s="292"/>
    </row>
    <row r="43" spans="2:4" s="1" customFormat="1" ht="69">
      <c r="B43" s="12" t="s">
        <v>46</v>
      </c>
      <c r="C43" s="50" t="s">
        <v>45</v>
      </c>
      <c r="D43" s="292"/>
    </row>
    <row r="44" spans="2:4" s="1" customFormat="1">
      <c r="B44" s="294" t="s">
        <v>19</v>
      </c>
      <c r="C44" s="294"/>
      <c r="D44" s="293"/>
    </row>
    <row r="45" spans="2:4" s="1" customFormat="1">
      <c r="B45" s="10" t="s">
        <v>20</v>
      </c>
      <c r="C45" s="10"/>
      <c r="D45" s="51">
        <f>+'Հավելված N 2'!G42</f>
        <v>-11898</v>
      </c>
    </row>
  </sheetData>
  <mergeCells count="17">
    <mergeCell ref="C1:D1"/>
    <mergeCell ref="C2:D2"/>
    <mergeCell ref="C3:D3"/>
    <mergeCell ref="B5:D5"/>
    <mergeCell ref="C12:D12"/>
    <mergeCell ref="A29:D29"/>
    <mergeCell ref="B23:C23"/>
    <mergeCell ref="A7:D7"/>
    <mergeCell ref="B9:D9"/>
    <mergeCell ref="B15:C15"/>
    <mergeCell ref="D18:D22"/>
    <mergeCell ref="B22:C22"/>
    <mergeCell ref="C34:D34"/>
    <mergeCell ref="B37:C37"/>
    <mergeCell ref="D40:D44"/>
    <mergeCell ref="B44:C44"/>
    <mergeCell ref="B31:D3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9"/>
  <sheetViews>
    <sheetView topLeftCell="A3" zoomScale="85" zoomScaleNormal="85" workbookViewId="0">
      <selection activeCell="I22" sqref="I22"/>
    </sheetView>
  </sheetViews>
  <sheetFormatPr defaultColWidth="9.140625" defaultRowHeight="17.25"/>
  <cols>
    <col min="1" max="4" width="18.28515625" style="61" customWidth="1"/>
    <col min="5" max="6" width="14.42578125" style="61" customWidth="1"/>
    <col min="7" max="7" width="16.42578125" style="61" customWidth="1"/>
    <col min="8" max="8" width="14.42578125" style="86" customWidth="1"/>
    <col min="9" max="9" width="30.28515625" style="61" customWidth="1"/>
    <col min="10" max="10" width="18" style="61" customWidth="1"/>
    <col min="11" max="16384" width="9.140625" style="61"/>
  </cols>
  <sheetData>
    <row r="1" spans="1:10" s="60" customFormat="1" ht="26.85" customHeight="1">
      <c r="A1" s="64"/>
      <c r="B1" s="64"/>
      <c r="C1" s="64"/>
      <c r="D1" s="64"/>
      <c r="E1" s="64"/>
      <c r="F1" s="64"/>
      <c r="G1" s="64"/>
      <c r="H1" s="310" t="s">
        <v>110</v>
      </c>
      <c r="I1" s="310"/>
    </row>
    <row r="2" spans="1:10">
      <c r="A2" s="65"/>
      <c r="B2" s="65"/>
      <c r="C2" s="65"/>
      <c r="D2" s="65"/>
      <c r="E2" s="65"/>
      <c r="F2" s="65"/>
      <c r="G2" s="65"/>
      <c r="H2" s="311" t="s">
        <v>57</v>
      </c>
      <c r="I2" s="311"/>
    </row>
    <row r="3" spans="1:10">
      <c r="A3" s="65"/>
      <c r="B3" s="65"/>
      <c r="C3" s="65"/>
      <c r="D3" s="65"/>
      <c r="E3" s="65"/>
      <c r="F3" s="65"/>
      <c r="G3" s="65"/>
      <c r="H3" s="311" t="s">
        <v>2</v>
      </c>
      <c r="I3" s="311"/>
    </row>
    <row r="4" spans="1:10">
      <c r="A4" s="65"/>
      <c r="B4" s="65"/>
      <c r="C4" s="65"/>
      <c r="D4" s="65"/>
      <c r="E4" s="65"/>
      <c r="F4" s="65"/>
      <c r="G4" s="65"/>
      <c r="H4" s="66"/>
      <c r="I4" s="67"/>
    </row>
    <row r="5" spans="1:10">
      <c r="A5" s="65"/>
      <c r="B5" s="65"/>
      <c r="C5" s="65"/>
      <c r="D5" s="65"/>
      <c r="E5" s="65"/>
      <c r="F5" s="65"/>
      <c r="G5" s="65"/>
      <c r="H5" s="66"/>
      <c r="I5" s="67"/>
    </row>
    <row r="6" spans="1:10" ht="21.95" customHeight="1">
      <c r="A6" s="312" t="s">
        <v>135</v>
      </c>
      <c r="B6" s="312"/>
      <c r="C6" s="312"/>
      <c r="D6" s="312"/>
      <c r="E6" s="312"/>
      <c r="F6" s="312"/>
      <c r="G6" s="312"/>
      <c r="H6" s="312"/>
      <c r="I6" s="312"/>
    </row>
    <row r="7" spans="1:10" ht="21" customHeight="1">
      <c r="A7" s="313"/>
      <c r="B7" s="313"/>
      <c r="C7" s="313"/>
      <c r="D7" s="313"/>
      <c r="E7" s="313"/>
      <c r="F7" s="313"/>
      <c r="G7" s="313"/>
      <c r="H7" s="313"/>
      <c r="I7" s="313"/>
    </row>
    <row r="8" spans="1:10" ht="79.349999999999994" customHeight="1">
      <c r="A8" s="314" t="s">
        <v>67</v>
      </c>
      <c r="B8" s="315" t="s">
        <v>68</v>
      </c>
      <c r="C8" s="316"/>
      <c r="D8" s="317"/>
      <c r="E8" s="314" t="s">
        <v>69</v>
      </c>
      <c r="F8" s="314" t="s">
        <v>70</v>
      </c>
      <c r="G8" s="314" t="s">
        <v>71</v>
      </c>
      <c r="H8" s="321" t="s">
        <v>139</v>
      </c>
      <c r="I8" s="322"/>
    </row>
    <row r="9" spans="1:10" ht="21" customHeight="1">
      <c r="A9" s="314"/>
      <c r="B9" s="318"/>
      <c r="C9" s="319"/>
      <c r="D9" s="320"/>
      <c r="E9" s="314"/>
      <c r="F9" s="314"/>
      <c r="G9" s="314"/>
      <c r="H9" s="68" t="s">
        <v>72</v>
      </c>
      <c r="I9" s="69" t="s">
        <v>73</v>
      </c>
    </row>
    <row r="10" spans="1:10">
      <c r="A10" s="70"/>
      <c r="B10" s="70"/>
      <c r="C10" s="70"/>
      <c r="D10" s="70"/>
      <c r="E10" s="70"/>
      <c r="F10" s="70"/>
      <c r="G10" s="70"/>
      <c r="H10" s="71"/>
      <c r="I10" s="70"/>
      <c r="J10" s="72"/>
    </row>
    <row r="11" spans="1:10">
      <c r="A11" s="73">
        <v>1</v>
      </c>
      <c r="B11" s="306">
        <v>2</v>
      </c>
      <c r="C11" s="307"/>
      <c r="D11" s="308"/>
      <c r="E11" s="74">
        <v>3</v>
      </c>
      <c r="F11" s="74">
        <v>4</v>
      </c>
      <c r="G11" s="74">
        <v>5</v>
      </c>
      <c r="H11" s="75">
        <v>6</v>
      </c>
      <c r="I11" s="74">
        <v>7</v>
      </c>
      <c r="J11" s="72"/>
    </row>
    <row r="12" spans="1:10" ht="16.5" customHeight="1">
      <c r="A12" s="309" t="s">
        <v>22</v>
      </c>
      <c r="B12" s="309"/>
      <c r="C12" s="309"/>
      <c r="D12" s="309"/>
      <c r="E12" s="309"/>
      <c r="F12" s="309"/>
      <c r="G12" s="309"/>
      <c r="H12" s="309"/>
      <c r="I12" s="87">
        <f>+I13</f>
        <v>-11898</v>
      </c>
    </row>
    <row r="13" spans="1:10" ht="16.5" customHeight="1">
      <c r="A13" s="76" t="s">
        <v>74</v>
      </c>
      <c r="B13" s="76" t="s">
        <v>75</v>
      </c>
      <c r="C13" s="76" t="s">
        <v>76</v>
      </c>
      <c r="D13" s="323" t="s">
        <v>24</v>
      </c>
      <c r="E13" s="324"/>
      <c r="F13" s="324"/>
      <c r="G13" s="324"/>
      <c r="H13" s="324"/>
      <c r="I13" s="88">
        <f>+I14</f>
        <v>-11898</v>
      </c>
    </row>
    <row r="14" spans="1:10" s="79" customFormat="1" ht="54.95" customHeight="1">
      <c r="A14" s="77" t="s">
        <v>78</v>
      </c>
      <c r="B14" s="325" t="s">
        <v>51</v>
      </c>
      <c r="C14" s="326"/>
      <c r="D14" s="326"/>
      <c r="E14" s="326"/>
      <c r="F14" s="326"/>
      <c r="G14" s="326"/>
      <c r="H14" s="327"/>
      <c r="I14" s="78">
        <f>+I15</f>
        <v>-11898</v>
      </c>
      <c r="J14" s="208"/>
    </row>
    <row r="15" spans="1:10" s="84" customFormat="1">
      <c r="A15" s="80" t="s">
        <v>77</v>
      </c>
      <c r="B15" s="328" t="s">
        <v>84</v>
      </c>
      <c r="C15" s="329"/>
      <c r="D15" s="330"/>
      <c r="E15" s="81" t="s">
        <v>77</v>
      </c>
      <c r="F15" s="81" t="s">
        <v>77</v>
      </c>
      <c r="G15" s="81" t="s">
        <v>77</v>
      </c>
      <c r="H15" s="82"/>
      <c r="I15" s="83">
        <f>+I16</f>
        <v>-11898</v>
      </c>
      <c r="J15" s="94"/>
    </row>
    <row r="16" spans="1:10" s="337" customFormat="1">
      <c r="A16" s="331" t="s">
        <v>138</v>
      </c>
      <c r="B16" s="332" t="s">
        <v>136</v>
      </c>
      <c r="C16" s="332" t="s">
        <v>136</v>
      </c>
      <c r="D16" s="332" t="s">
        <v>136</v>
      </c>
      <c r="E16" s="333" t="s">
        <v>137</v>
      </c>
      <c r="F16" s="63" t="s">
        <v>85</v>
      </c>
      <c r="G16" s="85">
        <v>1189800</v>
      </c>
      <c r="H16" s="334">
        <v>-10</v>
      </c>
      <c r="I16" s="335">
        <f t="shared" ref="I16" si="0">ROUND((H16*G16/1000),1)</f>
        <v>-11898</v>
      </c>
      <c r="J16" s="336"/>
    </row>
    <row r="17" spans="9:9">
      <c r="I17" s="36"/>
    </row>
    <row r="18" spans="9:9">
      <c r="I18" s="108"/>
    </row>
    <row r="19" spans="9:9">
      <c r="I19" s="108"/>
    </row>
  </sheetData>
  <mergeCells count="16">
    <mergeCell ref="B16:D16"/>
    <mergeCell ref="B11:D11"/>
    <mergeCell ref="A12:H12"/>
    <mergeCell ref="H1:I1"/>
    <mergeCell ref="H2:I2"/>
    <mergeCell ref="H3:I3"/>
    <mergeCell ref="A6:I7"/>
    <mergeCell ref="A8:A9"/>
    <mergeCell ref="B8:D9"/>
    <mergeCell ref="E8:E9"/>
    <mergeCell ref="F8:F9"/>
    <mergeCell ref="G8:G9"/>
    <mergeCell ref="H8:I8"/>
    <mergeCell ref="D13:H13"/>
    <mergeCell ref="B14:H14"/>
    <mergeCell ref="B15:D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https://mul2.gov.am/tasks/714797/oneclick/havelvacner.xlsx?token=344ed71c3dfb7776d1284a34a7c4e8a2</cp:keywords>
  <cp:lastModifiedBy>Levon</cp:lastModifiedBy>
  <cp:lastPrinted>2022-02-24T08:25:43Z</cp:lastPrinted>
  <dcterms:created xsi:type="dcterms:W3CDTF">2022-01-04T07:12:58Z</dcterms:created>
  <dcterms:modified xsi:type="dcterms:W3CDTF">2022-12-03T20:06:33Z</dcterms:modified>
</cp:coreProperties>
</file>